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'All'!$A$1:$AO$446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<sst xmlns="http://schemas.openxmlformats.org/spreadsheetml/2006/main" count="4714" uniqueCount="1087">
  <si>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</si>
  <si>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</si>
  <si>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</si>
  <si>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</si>
  <si>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</si>
  <si>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</si>
  <si>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</si>
  <si>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</si>
  <si>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</si>
  <si>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</si>
  <si>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</si>
  <si>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</si>
  <si>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</si>
  <si>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</si>
  <si>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</si>
  <si>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</si>
  <si>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</si>
  <si>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</si>
  <si>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Is this a change in the preceding column from the FY2003 REAP</t>
  </si>
  <si>
    <t>Does each school in LEA have locale code of 6,7, or 8?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</si>
  <si>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</si>
  <si>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</si>
  <si>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</si>
  <si>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</si>
  <si>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</si>
  <si>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</si>
  <si>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</si>
  <si>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</si>
  <si>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</si>
  <si>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</si>
  <si>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</si>
  <si>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</si>
  <si>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</si>
  <si>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</si>
  <si>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</si>
  <si>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</si>
  <si>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</si>
  <si>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</si>
  <si>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</si>
  <si>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</si>
  <si>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</si>
  <si>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</si>
  <si>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</si>
  <si>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</si>
  <si>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</si>
  <si>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21ST CENTURY PREPARATORY SCH</t>
  </si>
  <si>
    <t>1220 MOUND AVENUE</t>
  </si>
  <si>
    <t>RACINE</t>
  </si>
  <si>
    <t xml:space="preserve"> </t>
  </si>
  <si>
    <t>NO</t>
  </si>
  <si>
    <t>NA</t>
  </si>
  <si>
    <t>M</t>
  </si>
  <si>
    <t>N/A</t>
  </si>
  <si>
    <t>ABBOTSFORD</t>
  </si>
  <si>
    <t>PO BOX 70</t>
  </si>
  <si>
    <t>6,7</t>
  </si>
  <si>
    <t>YES</t>
  </si>
  <si>
    <t>ADAMS-FRIENDSHIP AREA</t>
  </si>
  <si>
    <t>201 W 6TH ST</t>
  </si>
  <si>
    <t>FRIENDSHIP</t>
  </si>
  <si>
    <t>ALBANY</t>
  </si>
  <si>
    <t>PO BOX 349</t>
  </si>
  <si>
    <t>ALGOMA</t>
  </si>
  <si>
    <t>1715 DIVISION ST</t>
  </si>
  <si>
    <t>ALMA</t>
  </si>
  <si>
    <t>S1618 STATE ROAD 35</t>
  </si>
  <si>
    <t>ALMA CENTER</t>
  </si>
  <si>
    <t>PO BOX 308</t>
  </si>
  <si>
    <t>ALMOND-BANCROFT</t>
  </si>
  <si>
    <t>1336 ELM ST</t>
  </si>
  <si>
    <t>ALMOND</t>
  </si>
  <si>
    <t>ALTOONA</t>
  </si>
  <si>
    <t>1903 BARTLETT AVE</t>
  </si>
  <si>
    <t>AMERY</t>
  </si>
  <si>
    <t>115 BIRCH TER</t>
  </si>
  <si>
    <t>ANTIGO</t>
  </si>
  <si>
    <t>120 S DORR ST</t>
  </si>
  <si>
    <t>6,7,N</t>
  </si>
  <si>
    <t>APPLETON AREA</t>
  </si>
  <si>
    <t>PO BOX 2019</t>
  </si>
  <si>
    <t>APPLETON</t>
  </si>
  <si>
    <t>2,4,8</t>
  </si>
  <si>
    <t>ARCADIA</t>
  </si>
  <si>
    <t>756 RAIDER DR</t>
  </si>
  <si>
    <t>ARGYLE</t>
  </si>
  <si>
    <t>PO BOX 256</t>
  </si>
  <si>
    <t>ARROWHEAD UHS</t>
  </si>
  <si>
    <t>700 NORTH AVE</t>
  </si>
  <si>
    <t>HARTLAND</t>
  </si>
  <si>
    <t>ASHLAND</t>
  </si>
  <si>
    <t>502 MAIN ST W</t>
  </si>
  <si>
    <t>ASHWAUBENON</t>
  </si>
  <si>
    <t>1055 GRIFFITHS LN</t>
  </si>
  <si>
    <t>GREEN BAY</t>
  </si>
  <si>
    <t>4,8</t>
  </si>
  <si>
    <t>ATHENS</t>
  </si>
  <si>
    <t>PO BOX F</t>
  </si>
  <si>
    <t>AUBURNDALE</t>
  </si>
  <si>
    <t>PO BOX 139</t>
  </si>
  <si>
    <t>AUGUSTA</t>
  </si>
  <si>
    <t>E19320 BARTIG RD</t>
  </si>
  <si>
    <t>BALDWIN-WOODVILLE AREA</t>
  </si>
  <si>
    <t>550 HIGHWAY 12</t>
  </si>
  <si>
    <t>BALDWIN</t>
  </si>
  <si>
    <t>3,8</t>
  </si>
  <si>
    <t>BANGOR</t>
  </si>
  <si>
    <t>PO BOX 99</t>
  </si>
  <si>
    <t>BARABOO</t>
  </si>
  <si>
    <t>101 2ND AVE</t>
  </si>
  <si>
    <t>5,6,7</t>
  </si>
  <si>
    <t>BARNEVELD</t>
  </si>
  <si>
    <t>PO BOX 98</t>
  </si>
  <si>
    <t>BARRON AREA</t>
  </si>
  <si>
    <t>100 W RIVER AVE</t>
  </si>
  <si>
    <t>BARRON</t>
  </si>
  <si>
    <t>Yes</t>
  </si>
  <si>
    <t>BAYFIELD</t>
  </si>
  <si>
    <t>PO BOX 5001</t>
  </si>
  <si>
    <t>BEAVER DAM</t>
  </si>
  <si>
    <t>705 MCKINLEY ST</t>
  </si>
  <si>
    <t>BEECHER-DUNBAR-PEMBINE</t>
  </si>
  <si>
    <t>PO BOX 247</t>
  </si>
  <si>
    <t>PEMBINE</t>
  </si>
  <si>
    <t>BELLEVILLE</t>
  </si>
  <si>
    <t>625 W CHURCH ST</t>
  </si>
  <si>
    <t>BELMONT COMMUNITY</t>
  </si>
  <si>
    <t>PO BOX 348</t>
  </si>
  <si>
    <t>BELMONT</t>
  </si>
  <si>
    <t>BELOIT</t>
  </si>
  <si>
    <t>1633 KEELER AVE</t>
  </si>
  <si>
    <t>BELOIT TURNER</t>
  </si>
  <si>
    <t>1237 INMAN PKWY</t>
  </si>
  <si>
    <t>BENTON</t>
  </si>
  <si>
    <t>PO BOX 7</t>
  </si>
  <si>
    <t>BERLIN AREA</t>
  </si>
  <si>
    <t>295 E MARQUETTE ST</t>
  </si>
  <si>
    <t>BERLIN</t>
  </si>
  <si>
    <t>BIG FOOT UHS</t>
  </si>
  <si>
    <t>WALWORTH</t>
  </si>
  <si>
    <t>BIRCHWOOD</t>
  </si>
  <si>
    <t>300 S WILSON ST</t>
  </si>
  <si>
    <t>BLACK HAWK</t>
  </si>
  <si>
    <t>PO BOX 303</t>
  </si>
  <si>
    <t>SOUTH WAYNE</t>
  </si>
  <si>
    <t>BLACK RIVER FALLS</t>
  </si>
  <si>
    <t>301 N 4TH ST</t>
  </si>
  <si>
    <t>BLACK RIVER FLS</t>
  </si>
  <si>
    <t>BLAIR-TAYLOR</t>
  </si>
  <si>
    <t>PO BOX 125</t>
  </si>
  <si>
    <t>BLAIR</t>
  </si>
  <si>
    <t>BLOOMER</t>
  </si>
  <si>
    <t>1310 17TH AVE</t>
  </si>
  <si>
    <t>BONDUEL</t>
  </si>
  <si>
    <t>PO BOX 310</t>
  </si>
  <si>
    <t>BOSCOBEL AREA</t>
  </si>
  <si>
    <t>1110 PARK ST</t>
  </si>
  <si>
    <t>BOSCOBEL</t>
  </si>
  <si>
    <t>BOULDER JUNCTION J1</t>
  </si>
  <si>
    <t>12686 COUNTY HIGHWAY K</t>
  </si>
  <si>
    <t>MANITOWISH WATERS</t>
  </si>
  <si>
    <t>BOWLER</t>
  </si>
  <si>
    <t>PO BOX 8</t>
  </si>
  <si>
    <t>BOYCEVILLE COMMUNITY</t>
  </si>
  <si>
    <t>161 EAST ST</t>
  </si>
  <si>
    <t>BOYCEVILLE</t>
  </si>
  <si>
    <t>BRIGHTON #1</t>
  </si>
  <si>
    <t>1200 248TH AVE</t>
  </si>
  <si>
    <t>KANSASVILLE</t>
  </si>
  <si>
    <t>BRILLION</t>
  </si>
  <si>
    <t>315 S MAIN ST</t>
  </si>
  <si>
    <t>BRISTOL #1</t>
  </si>
  <si>
    <t>20121 83RD ST</t>
  </si>
  <si>
    <t>BRISTOL</t>
  </si>
  <si>
    <t>BRODHEAD</t>
  </si>
  <si>
    <t>2501 W 5TH AVE</t>
  </si>
  <si>
    <t>BROWN CO CDEB</t>
  </si>
  <si>
    <t>755 SCHEURING RD</t>
  </si>
  <si>
    <t>DE PERE</t>
  </si>
  <si>
    <t>BROWN DEER</t>
  </si>
  <si>
    <t>8200 N 60TH ST</t>
  </si>
  <si>
    <t>BRUCE</t>
  </si>
  <si>
    <t>104 W WASHINGTON AVE</t>
  </si>
  <si>
    <t>BURLINGTON AREA</t>
  </si>
  <si>
    <t>100 N KANE ST</t>
  </si>
  <si>
    <t>BURLINGTON</t>
  </si>
  <si>
    <t>4,7</t>
  </si>
  <si>
    <t>BUTTERNUT</t>
  </si>
  <si>
    <t>CADOTT COMMUNITY</t>
  </si>
  <si>
    <t>CADOTT</t>
  </si>
  <si>
    <t>CAMBRIA-FRIESLAND</t>
  </si>
  <si>
    <t>410 E EDGEWATER ST</t>
  </si>
  <si>
    <t>CAMBRIA</t>
  </si>
  <si>
    <t>8,N</t>
  </si>
  <si>
    <t>CAMBRIDGE</t>
  </si>
  <si>
    <t>403 CHURCH ST</t>
  </si>
  <si>
    <t>7,8</t>
  </si>
  <si>
    <t>CAMERON</t>
  </si>
  <si>
    <t>PO BOX 378</t>
  </si>
  <si>
    <t>CAMPBELLSPORT</t>
  </si>
  <si>
    <t>114 W SHEBOYGAN ST</t>
  </si>
  <si>
    <t>CASHTON</t>
  </si>
  <si>
    <t>PO BOX 129</t>
  </si>
  <si>
    <t>CASSVILLE</t>
  </si>
  <si>
    <t>715 E AMELIA ST</t>
  </si>
  <si>
    <t>CEDAR GROVE-BELGIUM AREA</t>
  </si>
  <si>
    <t>321 N 2ND ST</t>
  </si>
  <si>
    <t>CEDAR GROVE</t>
  </si>
  <si>
    <t>CEDARBURG</t>
  </si>
  <si>
    <t>W68N611 EVERGREEN BLVD</t>
  </si>
  <si>
    <t>CENTRAL CITY CYBERSCHOOL</t>
  </si>
  <si>
    <t>4301 N 44TH ST</t>
  </si>
  <si>
    <t>MILWAUKEE</t>
  </si>
  <si>
    <t>CENTRAL/WESTOSHA UHS</t>
  </si>
  <si>
    <t>PO BOX 38</t>
  </si>
  <si>
    <t>SALEM</t>
  </si>
  <si>
    <t>CHETEK</t>
  </si>
  <si>
    <t>1001 KNAPP ST</t>
  </si>
  <si>
    <t>CHILTON</t>
  </si>
  <si>
    <t>509 SCHOOL CT</t>
  </si>
  <si>
    <t>CHIPPEWA FALLS AREA</t>
  </si>
  <si>
    <t>1130 MILES ST</t>
  </si>
  <si>
    <t>CHIPPEWA FALLS</t>
  </si>
  <si>
    <t>CLAYTON</t>
  </si>
  <si>
    <t>PO BOX 130</t>
  </si>
  <si>
    <t>CLEAR LAKE</t>
  </si>
  <si>
    <t>1101 3RD ST SW</t>
  </si>
  <si>
    <t>CLINTON COMMUNITY</t>
  </si>
  <si>
    <t>PO BOX 566</t>
  </si>
  <si>
    <t>CLINTON</t>
  </si>
  <si>
    <t>CLINTONVILLE</t>
  </si>
  <si>
    <t>26 9TH ST</t>
  </si>
  <si>
    <t>COCHRANE-FOUNTAIN CITY</t>
  </si>
  <si>
    <t>PO BOX 517</t>
  </si>
  <si>
    <t>FOUNTAIN CITY</t>
  </si>
  <si>
    <t>COLBY</t>
  </si>
  <si>
    <t>COLEMAN</t>
  </si>
  <si>
    <t>PO BOX 259</t>
  </si>
  <si>
    <t>COLFAX</t>
  </si>
  <si>
    <t>601 UNIVERSITY AVE</t>
  </si>
  <si>
    <t>COLUMBUS</t>
  </si>
  <si>
    <t>200 W SCHOOL ST</t>
  </si>
  <si>
    <t>CORNELL</t>
  </si>
  <si>
    <t>CRANDON</t>
  </si>
  <si>
    <t>CRIVITZ</t>
  </si>
  <si>
    <t>CUBA CITY</t>
  </si>
  <si>
    <t>101 N SCHOOL ST</t>
  </si>
  <si>
    <t>CUDAHY</t>
  </si>
  <si>
    <t>2915 E RAMSEY AVE</t>
  </si>
  <si>
    <t>CUMBERLAND</t>
  </si>
  <si>
    <t>1010 8TH AVE</t>
  </si>
  <si>
    <t>D C EVEREST AREA</t>
  </si>
  <si>
    <t>6300 ALDERSON ST</t>
  </si>
  <si>
    <t>WESTON</t>
  </si>
  <si>
    <t>DARLINGTON COMMUNITY</t>
  </si>
  <si>
    <t>11630 CENTER HILL RD</t>
  </si>
  <si>
    <t>DARLINGTON</t>
  </si>
  <si>
    <t>DE FOREST AREA</t>
  </si>
  <si>
    <t>520 E HOLUM ST</t>
  </si>
  <si>
    <t>DE FOREST</t>
  </si>
  <si>
    <t>4,8,N</t>
  </si>
  <si>
    <t>1700 CHICAGO ST</t>
  </si>
  <si>
    <t>DE SOTO AREA</t>
  </si>
  <si>
    <t>615 MAIN ST</t>
  </si>
  <si>
    <t>DE SOTO</t>
  </si>
  <si>
    <t>DEERFIELD COMMUNITY</t>
  </si>
  <si>
    <t>300 SIMONSON BLVD</t>
  </si>
  <si>
    <t>DEERFIELD</t>
  </si>
  <si>
    <t>DELAVAN-DARIEN</t>
  </si>
  <si>
    <t>324 BELOIT ST</t>
  </si>
  <si>
    <t>DELAVAN</t>
  </si>
  <si>
    <t>DENMARK</t>
  </si>
  <si>
    <t>450 N WALL ST</t>
  </si>
  <si>
    <t>DLH ACADEMY</t>
  </si>
  <si>
    <t>7151 N 86TH ST</t>
  </si>
  <si>
    <t>DODGELAND</t>
  </si>
  <si>
    <t>401 S WESTERN AVE</t>
  </si>
  <si>
    <t>JUNEAU</t>
  </si>
  <si>
    <t>7,N</t>
  </si>
  <si>
    <t>DODGEVILLE</t>
  </si>
  <si>
    <t>400 N JOHNSON ST</t>
  </si>
  <si>
    <t>DOVER #1</t>
  </si>
  <si>
    <t>4101 S BEAUMONT AVE</t>
  </si>
  <si>
    <t>DOWNTOWN MONTESSORI</t>
  </si>
  <si>
    <t>2319 E KENWOOD AVE</t>
  </si>
  <si>
    <t>DRUMMOND AREA</t>
  </si>
  <si>
    <t>PO BOX 40</t>
  </si>
  <si>
    <t>DRUMMOND</t>
  </si>
  <si>
    <t>DURAND</t>
  </si>
  <si>
    <t>604 7TH AVE E</t>
  </si>
  <si>
    <t>EAST TROY COMMUNITY</t>
  </si>
  <si>
    <t>2043 DIVISION ST</t>
  </si>
  <si>
    <t>EAST TROY</t>
  </si>
  <si>
    <t>EAU CLAIRE AREA</t>
  </si>
  <si>
    <t>500 MAIN ST</t>
  </si>
  <si>
    <t>EAU CLAIRE</t>
  </si>
  <si>
    <t>2,4,7,8</t>
  </si>
  <si>
    <t>EDGAR</t>
  </si>
  <si>
    <t>PO BOX 196</t>
  </si>
  <si>
    <t>EDGERTON</t>
  </si>
  <si>
    <t>200 ELM HIGH DR</t>
  </si>
  <si>
    <t>ELCHO</t>
  </si>
  <si>
    <t>PO BOX 800</t>
  </si>
  <si>
    <t>ELEVA-STRUM</t>
  </si>
  <si>
    <t>W23597 US HIGHWAY 10</t>
  </si>
  <si>
    <t>STRUM</t>
  </si>
  <si>
    <t>ELK MOUND AREA</t>
  </si>
  <si>
    <t>405 UNIVERSITY ST</t>
  </si>
  <si>
    <t>ELK MOUND</t>
  </si>
  <si>
    <t>ELKHART LAKE-GLENBEULAH</t>
  </si>
  <si>
    <t>PO BOX K</t>
  </si>
  <si>
    <t>ELKHART LAKE</t>
  </si>
  <si>
    <t>ELKHORN AREA</t>
  </si>
  <si>
    <t>3 N JACKSON ST</t>
  </si>
  <si>
    <t>ELKHORN</t>
  </si>
  <si>
    <t>ELLSWORTH COMMUNITY</t>
  </si>
  <si>
    <t>PO BOX 1500</t>
  </si>
  <si>
    <t>ELLSWORTH</t>
  </si>
  <si>
    <t>ELMBROOK</t>
  </si>
  <si>
    <t>PO BOX 1830</t>
  </si>
  <si>
    <t>BROOKFIELD</t>
  </si>
  <si>
    <t>ELMWOOD</t>
  </si>
  <si>
    <t>213 S SCOTT ST</t>
  </si>
  <si>
    <t>ERIN</t>
  </si>
  <si>
    <t>6901 HIGHWAY O</t>
  </si>
  <si>
    <t>HARTFORD</t>
  </si>
  <si>
    <t>EVANSVILLE COMMUNITY</t>
  </si>
  <si>
    <t>340 FAIR ST</t>
  </si>
  <si>
    <t>EVANSVILLE</t>
  </si>
  <si>
    <t>FALL CREEK</t>
  </si>
  <si>
    <t>336 E HOOVER AVE</t>
  </si>
  <si>
    <t>FALL RIVER</t>
  </si>
  <si>
    <t>PO BOX 116</t>
  </si>
  <si>
    <t>FENNIMORE COMMUNITY</t>
  </si>
  <si>
    <t>1397 9TH ST</t>
  </si>
  <si>
    <t>FENNIMORE</t>
  </si>
  <si>
    <t>FLAMBEAU</t>
  </si>
  <si>
    <t>PO BOX 86</t>
  </si>
  <si>
    <t>TONY</t>
  </si>
  <si>
    <t>FLORENCE</t>
  </si>
  <si>
    <t>PO BOX 440</t>
  </si>
  <si>
    <t>FOND DU LAC</t>
  </si>
  <si>
    <t>72 W 9TH ST</t>
  </si>
  <si>
    <t>2,N</t>
  </si>
  <si>
    <t>FONTANA J8</t>
  </si>
  <si>
    <t>450 S MAIN ST</t>
  </si>
  <si>
    <t>FONTANA</t>
  </si>
  <si>
    <t>FORT ATKINSON</t>
  </si>
  <si>
    <t>201 PARK ST</t>
  </si>
  <si>
    <t>FOX POINT J2</t>
  </si>
  <si>
    <t>7300 N LOMBARDY RD</t>
  </si>
  <si>
    <t>FRANKLIN PUBLIC</t>
  </si>
  <si>
    <t>8255 W FOREST HILL AVE</t>
  </si>
  <si>
    <t>FRANKLIN</t>
  </si>
  <si>
    <t>FREDERIC</t>
  </si>
  <si>
    <t>PO BOX 790</t>
  </si>
  <si>
    <t>FREEDOM AREA</t>
  </si>
  <si>
    <t>PO BOX 1008</t>
  </si>
  <si>
    <t>FREEDOM</t>
  </si>
  <si>
    <t>FRIESS LAKE</t>
  </si>
  <si>
    <t>1750 HIGHWAY 164</t>
  </si>
  <si>
    <t>HUBERTUS</t>
  </si>
  <si>
    <t>GALESVILLE-ETTRICK-TREMPEALEAU</t>
  </si>
  <si>
    <t>PO BOX 4000</t>
  </si>
  <si>
    <t>GALESVILLE</t>
  </si>
  <si>
    <t>GENEVA J4</t>
  </si>
  <si>
    <t>N2575 SNAKE RD</t>
  </si>
  <si>
    <t>LAKE GENEVA</t>
  </si>
  <si>
    <t>GENOA CITY J2</t>
  </si>
  <si>
    <t>1020 HUNTER'S RIDGE DR</t>
  </si>
  <si>
    <t>GENOA CITY</t>
  </si>
  <si>
    <t>GERMANTOWN</t>
  </si>
  <si>
    <t>N104W13840 DONGES BAY RD</t>
  </si>
  <si>
    <t>GIBRALTAR AREA</t>
  </si>
  <si>
    <t>3924 HIGHWAY 42</t>
  </si>
  <si>
    <t>FISH CREEK</t>
  </si>
  <si>
    <t>GILLETT</t>
  </si>
  <si>
    <t>PO BOX 227</t>
  </si>
  <si>
    <t>GILMAN</t>
  </si>
  <si>
    <t>325 N FIFTH AVE</t>
  </si>
  <si>
    <t>GILMANTON</t>
  </si>
  <si>
    <t>PO BOX 28</t>
  </si>
  <si>
    <t>GLENDALE-RIVER HILLS</t>
  </si>
  <si>
    <t>2600 W MILL RD</t>
  </si>
  <si>
    <t>GLENDALE</t>
  </si>
  <si>
    <t>GLENWOOD CITY</t>
  </si>
  <si>
    <t>PO BOX 339</t>
  </si>
  <si>
    <t>GLIDDEN</t>
  </si>
  <si>
    <t>RT 1 BOX 1</t>
  </si>
  <si>
    <t>GOODMAN-ARMSTRONG</t>
  </si>
  <si>
    <t>PO BOX 160</t>
  </si>
  <si>
    <t>GOODMAN</t>
  </si>
  <si>
    <t>GRAFTON</t>
  </si>
  <si>
    <t>1900 WASHINGTON ST</t>
  </si>
  <si>
    <t>GRANTON AREA</t>
  </si>
  <si>
    <t>217 N MAIN ST</t>
  </si>
  <si>
    <t>GRANTON</t>
  </si>
  <si>
    <t>GRANTSBURG</t>
  </si>
  <si>
    <t>480 E JAMES AVE</t>
  </si>
  <si>
    <t>GREEN BAY AREA</t>
  </si>
  <si>
    <t>PO BOX 23387</t>
  </si>
  <si>
    <t>GREEN LAKE</t>
  </si>
  <si>
    <t>PO BOX 369</t>
  </si>
  <si>
    <t>GREENDALE</t>
  </si>
  <si>
    <t>5900 S 51ST ST</t>
  </si>
  <si>
    <t>GREENFIELD</t>
  </si>
  <si>
    <t>8500 W CHAPMAN AVE</t>
  </si>
  <si>
    <t>GREENWOOD</t>
  </si>
  <si>
    <t>306 WEST CENTRAL AVE</t>
  </si>
  <si>
    <t>HAMILTON</t>
  </si>
  <si>
    <t>W220N6151 TOWN LINE RD</t>
  </si>
  <si>
    <t>SUSSEX</t>
  </si>
  <si>
    <t>HARTFORD J1</t>
  </si>
  <si>
    <t>675 E ROSSMAN ST</t>
  </si>
  <si>
    <t>HARTFORD UHS</t>
  </si>
  <si>
    <t>805 CEDAR ST</t>
  </si>
  <si>
    <t>HARTLAND-LAKESIDE J3</t>
  </si>
  <si>
    <t>800 N SHORE DR</t>
  </si>
  <si>
    <t>HAYWARD COMMUNITY</t>
  </si>
  <si>
    <t>PO BOX 860</t>
  </si>
  <si>
    <t>HAYWARD</t>
  </si>
  <si>
    <t>HERMAN #22</t>
  </si>
  <si>
    <t>N6409 HIGHWAY P</t>
  </si>
  <si>
    <t>MAYVILLE</t>
  </si>
  <si>
    <t>HIGHLAND</t>
  </si>
  <si>
    <t>PO BOX 2850</t>
  </si>
  <si>
    <t>HILBERT</t>
  </si>
  <si>
    <t>PO BOX 390</t>
  </si>
  <si>
    <t>HILLSBORO</t>
  </si>
  <si>
    <t>PO BOX 526</t>
  </si>
  <si>
    <t>HOLMEN</t>
  </si>
  <si>
    <t>PO BOX 580</t>
  </si>
  <si>
    <t>HORICON</t>
  </si>
  <si>
    <t>611 MILL ST</t>
  </si>
  <si>
    <t>HORTONVILLE</t>
  </si>
  <si>
    <t>HOWARDS GROVE</t>
  </si>
  <si>
    <t>403 AUDUBON RD</t>
  </si>
  <si>
    <t>HOWARD-SUAMICO</t>
  </si>
  <si>
    <t>2700 LINEVILLE RD</t>
  </si>
  <si>
    <t>2,4</t>
  </si>
  <si>
    <t>HUDSON</t>
  </si>
  <si>
    <t>1401 VINE ST</t>
  </si>
  <si>
    <t>HURLEY</t>
  </si>
  <si>
    <t>5503 W RANGE VIEW DR</t>
  </si>
  <si>
    <t>HUSTISFORD</t>
  </si>
  <si>
    <t>PO BOX 326</t>
  </si>
  <si>
    <t>INDEPENDENCE</t>
  </si>
  <si>
    <t>23786 INDEE BLVD</t>
  </si>
  <si>
    <t>IOLA-SCANDINAVIA</t>
  </si>
  <si>
    <t>450 DIVISION ST</t>
  </si>
  <si>
    <t>IOLA</t>
  </si>
  <si>
    <t>IOWA-GRANT</t>
  </si>
  <si>
    <t>462 COUNTY RD IG</t>
  </si>
  <si>
    <t>LIVINGSTON</t>
  </si>
  <si>
    <t>ITHACA</t>
  </si>
  <si>
    <t>24615 STATE HIGHWAY 58</t>
  </si>
  <si>
    <t>RICHLAND CENTER</t>
  </si>
  <si>
    <t>JANESVILLE</t>
  </si>
  <si>
    <t>527 S FRANKLIN ST</t>
  </si>
  <si>
    <t>JEFFERSON</t>
  </si>
  <si>
    <t>206 S TAFT AVE</t>
  </si>
  <si>
    <t>JOHNSON CREEK</t>
  </si>
  <si>
    <t>PO BOX 39</t>
  </si>
  <si>
    <t>JUDA</t>
  </si>
  <si>
    <t>N2385 SPRING ST</t>
  </si>
  <si>
    <t>KAUKAUNA AREA</t>
  </si>
  <si>
    <t>112 MAIN AVE</t>
  </si>
  <si>
    <t>KAUKAUNA</t>
  </si>
  <si>
    <t>KENOSHA</t>
  </si>
  <si>
    <t>PO BOX 340</t>
  </si>
  <si>
    <t>KETTLE MORAINE</t>
  </si>
  <si>
    <t>PO BOX 901</t>
  </si>
  <si>
    <t>WALES</t>
  </si>
  <si>
    <t>KEWASKUM</t>
  </si>
  <si>
    <t>PO BOX 37</t>
  </si>
  <si>
    <t>KEWAUNEE</t>
  </si>
  <si>
    <t>915 SECOND ST</t>
  </si>
  <si>
    <t>KHAMIT INSTITUTE</t>
  </si>
  <si>
    <t>4714 W FOND DU LAC AVE</t>
  </si>
  <si>
    <t>KICKAPOO AREA</t>
  </si>
  <si>
    <t>S6520 STATE HIGHWAY 131</t>
  </si>
  <si>
    <t>VIOLA</t>
  </si>
  <si>
    <t>KIEL AREA</t>
  </si>
  <si>
    <t>PO BOX 201</t>
  </si>
  <si>
    <t>KIEL</t>
  </si>
  <si>
    <t>KIMBERLY AREA</t>
  </si>
  <si>
    <t>217 E KIMBERLY AVE</t>
  </si>
  <si>
    <t>KIMBERLY</t>
  </si>
  <si>
    <t>KOHLER</t>
  </si>
  <si>
    <t>230 SCHOOL ST</t>
  </si>
  <si>
    <t>LA CROSSE</t>
  </si>
  <si>
    <t>HOGAN ADMIN CENTER</t>
  </si>
  <si>
    <t>LA FARGE</t>
  </si>
  <si>
    <t>301 W ADAMS ST</t>
  </si>
  <si>
    <t>LAC DU FLAMBEAU #1</t>
  </si>
  <si>
    <t>2899 STATE HIGHWAY 47 N</t>
  </si>
  <si>
    <t>LAC DU FLAMBEAU</t>
  </si>
  <si>
    <t>LADYSMITH-HAWKINS</t>
  </si>
  <si>
    <t>1700 EDGEWOOD AVE E</t>
  </si>
  <si>
    <t>LADYSMITH</t>
  </si>
  <si>
    <t>LAKE COUNTRY</t>
  </si>
  <si>
    <t>1800 VETTELSON RD</t>
  </si>
  <si>
    <t>LAKE GENEVA J1</t>
  </si>
  <si>
    <t>208 E SOUTH ST</t>
  </si>
  <si>
    <t>LAKE GENEVA-GENOA CITY UHS</t>
  </si>
  <si>
    <t>LAKE HOLCOMBE</t>
  </si>
  <si>
    <t>27331 262ND AVE</t>
  </si>
  <si>
    <t>HOLCOMBE</t>
  </si>
  <si>
    <t>LAKE MILLS AREA</t>
  </si>
  <si>
    <t>209 CHURCH ST</t>
  </si>
  <si>
    <t>LAKE MILLS</t>
  </si>
  <si>
    <t>LAKELAND UHS</t>
  </si>
  <si>
    <t>9573 STATE HWY 70</t>
  </si>
  <si>
    <t>MINOCQUA</t>
  </si>
  <si>
    <t>LANCASTER COMMUNITY</t>
  </si>
  <si>
    <t>925 W MAPLE ST</t>
  </si>
  <si>
    <t>LANCASTER</t>
  </si>
  <si>
    <t>6,N</t>
  </si>
  <si>
    <t>LAONA</t>
  </si>
  <si>
    <t>PO BOX 100</t>
  </si>
  <si>
    <t>LENA</t>
  </si>
  <si>
    <t>PO BOX 48</t>
  </si>
  <si>
    <t>LINN J4</t>
  </si>
  <si>
    <t>W3490 COUNTY ROAD BB</t>
  </si>
  <si>
    <t>LINN J6</t>
  </si>
  <si>
    <t>W4094 S LAKESHORE DR</t>
  </si>
  <si>
    <t>LITTLE CHUTE AREA</t>
  </si>
  <si>
    <t>325 MEULEMANS ST STE A</t>
  </si>
  <si>
    <t>LITTLE CHUTE</t>
  </si>
  <si>
    <t>LODI</t>
  </si>
  <si>
    <t>115 SCHOOL ST</t>
  </si>
  <si>
    <t>LOMIRA</t>
  </si>
  <si>
    <t>1030 4TH ST</t>
  </si>
  <si>
    <t>LOYAL</t>
  </si>
  <si>
    <t>PO BOX 10</t>
  </si>
  <si>
    <t>LUCK</t>
  </si>
  <si>
    <t>810 S 7TH ST</t>
  </si>
  <si>
    <t>LUXEMBURG-CASCO</t>
  </si>
  <si>
    <t>LUXEMBURG</t>
  </si>
  <si>
    <t>MADISON METROPOLITAN</t>
  </si>
  <si>
    <t>545 W DAYTON ST</t>
  </si>
  <si>
    <t>MADISON</t>
  </si>
  <si>
    <t>MANAWA</t>
  </si>
  <si>
    <t>800 BEECH ST</t>
  </si>
  <si>
    <t>MANITOWOC</t>
  </si>
  <si>
    <t>PO BOX 1657</t>
  </si>
  <si>
    <t>MAPLE</t>
  </si>
  <si>
    <t>PO BOX 188</t>
  </si>
  <si>
    <t>6,7,8</t>
  </si>
  <si>
    <t>MAPLE DALE-INDIAN HILL</t>
  </si>
  <si>
    <t>MARATHON CITY</t>
  </si>
  <si>
    <t>MARATHON</t>
  </si>
  <si>
    <t>MARINETTE</t>
  </si>
  <si>
    <t>2139 PIERCE AVE</t>
  </si>
  <si>
    <t>MARION</t>
  </si>
  <si>
    <t>1001 N MAIN ST</t>
  </si>
  <si>
    <t>MARKESAN</t>
  </si>
  <si>
    <t>PO BOX 248</t>
  </si>
  <si>
    <t>MARSHALL</t>
  </si>
  <si>
    <t>PO BOX 76</t>
  </si>
  <si>
    <t>MARSHFIELD</t>
  </si>
  <si>
    <t>1010 E 4TH ST</t>
  </si>
  <si>
    <t>MARVA COLLINS PREP SCHOOL OF WI</t>
  </si>
  <si>
    <t>2449 N 36TH ST</t>
  </si>
  <si>
    <t>MAUSTON</t>
  </si>
  <si>
    <t>510 GRAYSIDE AVE</t>
  </si>
  <si>
    <t>234 N JOHN ST</t>
  </si>
  <si>
    <t>MCFARLAND</t>
  </si>
  <si>
    <t>5101 FARWELL ST</t>
  </si>
  <si>
    <t>MC FARLAND</t>
  </si>
  <si>
    <t>MEDFORD AREA</t>
  </si>
  <si>
    <t>124 W STATE ST</t>
  </si>
  <si>
    <t>MEDFORD</t>
  </si>
  <si>
    <t>MELLEN</t>
  </si>
  <si>
    <t>PO BOX 500</t>
  </si>
  <si>
    <t>MELROSE-MINDORO</t>
  </si>
  <si>
    <t>N181 STATE ROAD 108</t>
  </si>
  <si>
    <t>MELROSE</t>
  </si>
  <si>
    <t>MENASHA</t>
  </si>
  <si>
    <t>PO BOX 360</t>
  </si>
  <si>
    <t>MENOMINEE INDIAN</t>
  </si>
  <si>
    <t>PO BOX 1330</t>
  </si>
  <si>
    <t>KESHENA</t>
  </si>
  <si>
    <t>MENOMONEE FALLS</t>
  </si>
  <si>
    <t>N84W16579 MENOMONEE AVE</t>
  </si>
  <si>
    <t>MENOMONIE AREA</t>
  </si>
  <si>
    <t>215 PINE AVE NE</t>
  </si>
  <si>
    <t>MENOMONIE</t>
  </si>
  <si>
    <t>MEQUON-THIENSVILLE</t>
  </si>
  <si>
    <t>5000 W MEQUON RD</t>
  </si>
  <si>
    <t>MEQUON</t>
  </si>
  <si>
    <t>MERCER</t>
  </si>
  <si>
    <t>PO BOX 567</t>
  </si>
  <si>
    <t>MERRILL AREA</t>
  </si>
  <si>
    <t>1111 N SALES ST</t>
  </si>
  <si>
    <t>MERRILL</t>
  </si>
  <si>
    <t>MERTON COMMUNITY</t>
  </si>
  <si>
    <t>PO BOX 15</t>
  </si>
  <si>
    <t>MERTON</t>
  </si>
  <si>
    <t>MIDDLETON-CROSS PLAINS</t>
  </si>
  <si>
    <t>7106 SOUTH AVE</t>
  </si>
  <si>
    <t>MIDDLETON</t>
  </si>
  <si>
    <t>MILTON</t>
  </si>
  <si>
    <t>430 E HIGH ST STE 2</t>
  </si>
  <si>
    <t>PO BOX 2181</t>
  </si>
  <si>
    <t>1,N</t>
  </si>
  <si>
    <t>MILWAUKEE ACADEMY OF SCIENCE</t>
  </si>
  <si>
    <t>2000 W KILBOURN AVE</t>
  </si>
  <si>
    <t>MINERAL POINT</t>
  </si>
  <si>
    <t>705 ROSS ST</t>
  </si>
  <si>
    <t>MINOCQUA J1</t>
  </si>
  <si>
    <t>7450 TITUS DR</t>
  </si>
  <si>
    <t>MISHICOT</t>
  </si>
  <si>
    <t>PO BOX 280</t>
  </si>
  <si>
    <t>MONDOVI</t>
  </si>
  <si>
    <t>337 N JACKSON ST</t>
  </si>
  <si>
    <t>MONONA GROVE</t>
  </si>
  <si>
    <t>5301 MONONA DR</t>
  </si>
  <si>
    <t>MONONA</t>
  </si>
  <si>
    <t>MONROE</t>
  </si>
  <si>
    <t>925 16TH AVE STE 3</t>
  </si>
  <si>
    <t>MONTELLO</t>
  </si>
  <si>
    <t>222 FOREST LN</t>
  </si>
  <si>
    <t>MONTICELLO</t>
  </si>
  <si>
    <t>PO BOX 67</t>
  </si>
  <si>
    <t>MOSINEE</t>
  </si>
  <si>
    <t>591 WEST STATE HIGHWAY 153</t>
  </si>
  <si>
    <t>MOUNT HOREB AREA</t>
  </si>
  <si>
    <t>PO BOX 87</t>
  </si>
  <si>
    <t>MOUNT HOREB</t>
  </si>
  <si>
    <t>MUKWONAGO</t>
  </si>
  <si>
    <t>423 DIVISION ST</t>
  </si>
  <si>
    <t>MUSKEGO-NORWAY</t>
  </si>
  <si>
    <t>S87W18763 WOODS RD</t>
  </si>
  <si>
    <t>MUSKEGO</t>
  </si>
  <si>
    <t>3,4,8</t>
  </si>
  <si>
    <t>NECEDAH AREA</t>
  </si>
  <si>
    <t>1801 S MAIN ST</t>
  </si>
  <si>
    <t>NECEDAH</t>
  </si>
  <si>
    <t>NEENAH</t>
  </si>
  <si>
    <t>410 S COMMERCIAL ST</t>
  </si>
  <si>
    <t>NEILLSVILLE</t>
  </si>
  <si>
    <t>614 E 5TH ST</t>
  </si>
  <si>
    <t>NEKOOSA</t>
  </si>
  <si>
    <t>600 S SECTION ST</t>
  </si>
  <si>
    <t>NEOSHO J3</t>
  </si>
  <si>
    <t>PO BOX 17</t>
  </si>
  <si>
    <t>NEOSHO</t>
  </si>
  <si>
    <t>NEW AUBURN</t>
  </si>
  <si>
    <t>PO BOX 110</t>
  </si>
  <si>
    <t>NEW BERLIN</t>
  </si>
  <si>
    <t>4333 S SUNNYSLOPE RD</t>
  </si>
  <si>
    <t>NEW GLARUS</t>
  </si>
  <si>
    <t>NEW HOLSTEIN</t>
  </si>
  <si>
    <t>1715 PLYMOUTH ST</t>
  </si>
  <si>
    <t>NEW LISBON</t>
  </si>
  <si>
    <t>500 S FOREST ST</t>
  </si>
  <si>
    <t>NEW LONDON</t>
  </si>
  <si>
    <t>901 W WASHINGTON ST</t>
  </si>
  <si>
    <t>NEW RICHMOND</t>
  </si>
  <si>
    <t>701 E 11TH ST</t>
  </si>
  <si>
    <t>NIAGARA</t>
  </si>
  <si>
    <t>700 JEFFERSON AVE</t>
  </si>
  <si>
    <t>NICOLET UHS</t>
  </si>
  <si>
    <t>6701 N JEAN NICOLET RD</t>
  </si>
  <si>
    <t>NORRIS</t>
  </si>
  <si>
    <t>W247S10395 CENTER RD</t>
  </si>
  <si>
    <t>NORTH CAPE</t>
  </si>
  <si>
    <t>11926 HIGHWAY K</t>
  </si>
  <si>
    <t>FRANKSVILLE</t>
  </si>
  <si>
    <t>NORTH CRAWFORD</t>
  </si>
  <si>
    <t>47050 COUNTY ROAD X</t>
  </si>
  <si>
    <t>SOLDIERS GROVE</t>
  </si>
  <si>
    <t>NORTH FOND DU LAC</t>
  </si>
  <si>
    <t>225 MCKINLEY ST</t>
  </si>
  <si>
    <t>N FOND DU LAC</t>
  </si>
  <si>
    <t>NORTH LAKE</t>
  </si>
  <si>
    <t>NORTHERN OZAUKEE</t>
  </si>
  <si>
    <t>401 HIGHLAND DR</t>
  </si>
  <si>
    <t>FREDONIA</t>
  </si>
  <si>
    <t>NORTHLAND PINES</t>
  </si>
  <si>
    <t>1780 PLEASURE ISLAND RD</t>
  </si>
  <si>
    <t>EAGLE RIVER</t>
  </si>
  <si>
    <t>NORTHWOOD</t>
  </si>
  <si>
    <t>N14463 HIGHWAY 53</t>
  </si>
  <si>
    <t>MINONG</t>
  </si>
  <si>
    <t>NORWALK-ONTARIO-WILTON</t>
  </si>
  <si>
    <t>ONTARIO</t>
  </si>
  <si>
    <t>NORWAY J7</t>
  </si>
  <si>
    <t>21016 7 MILE RD</t>
  </si>
  <si>
    <t>OAK CREEK-FRANKLIN</t>
  </si>
  <si>
    <t>7630 S 10TH ST</t>
  </si>
  <si>
    <t>OAK CREEK</t>
  </si>
  <si>
    <t>OAKFIELD</t>
  </si>
  <si>
    <t>OCONOMOWOC AREA</t>
  </si>
  <si>
    <t>W360N7077 BROWN ST</t>
  </si>
  <si>
    <t>OCONOMOWOC</t>
  </si>
  <si>
    <t>3,7,8</t>
  </si>
  <si>
    <t>OCONTO</t>
  </si>
  <si>
    <t>400 MICHIGAN AVE</t>
  </si>
  <si>
    <t>OCONTO FALLS</t>
  </si>
  <si>
    <t>200 N FARM RD</t>
  </si>
  <si>
    <t>OMRO</t>
  </si>
  <si>
    <t>455 FOX TRL</t>
  </si>
  <si>
    <t>ONALASKA</t>
  </si>
  <si>
    <t>PO BOX 429</t>
  </si>
  <si>
    <t>OOSTBURG</t>
  </si>
  <si>
    <t>410 NEW YORK AVE</t>
  </si>
  <si>
    <t>OREGON</t>
  </si>
  <si>
    <t>200 N MAIN ST</t>
  </si>
  <si>
    <t>OSCEOLA</t>
  </si>
  <si>
    <t>PO BOX 128</t>
  </si>
  <si>
    <t>OSHKOSH AREA</t>
  </si>
  <si>
    <t>PO BOX 3048</t>
  </si>
  <si>
    <t>OSHKOSH</t>
  </si>
  <si>
    <t>OSSEO-FAIRCHILD</t>
  </si>
  <si>
    <t>OSSEO</t>
  </si>
  <si>
    <t>OWEN-WITHEE</t>
  </si>
  <si>
    <t>PO BOX 417</t>
  </si>
  <si>
    <t>OWEN</t>
  </si>
  <si>
    <t>PALMYRA-EAGLE AREA</t>
  </si>
  <si>
    <t>PALMYRA</t>
  </si>
  <si>
    <t>PARDEEVILLE AREA</t>
  </si>
  <si>
    <t>120 OAK ST</t>
  </si>
  <si>
    <t>PARDEEVILLE</t>
  </si>
  <si>
    <t>PARIS J1</t>
  </si>
  <si>
    <t>1901 176TH AVE</t>
  </si>
  <si>
    <t>PARK FALLS</t>
  </si>
  <si>
    <t>420 2ND AVE N</t>
  </si>
  <si>
    <t>PARKVIEW</t>
  </si>
  <si>
    <t>PO BOX 250</t>
  </si>
  <si>
    <t>ORFORDVILLE</t>
  </si>
  <si>
    <t>PECATONICA AREA</t>
  </si>
  <si>
    <t>PO BOX 117</t>
  </si>
  <si>
    <t>BLANCHARDVILLE</t>
  </si>
  <si>
    <t>PEPIN AREA</t>
  </si>
  <si>
    <t>PEPIN</t>
  </si>
  <si>
    <t>PESHTIGO</t>
  </si>
  <si>
    <t>341 N EMERY AVE</t>
  </si>
  <si>
    <t>PEWAUKEE</t>
  </si>
  <si>
    <t>404 LAKE ST</t>
  </si>
  <si>
    <t>PHELPS</t>
  </si>
  <si>
    <t>4451 OLD SCHOOL RD</t>
  </si>
  <si>
    <t>PHILLIPS</t>
  </si>
  <si>
    <t>PITTSVILLE</t>
  </si>
  <si>
    <t>5459 ELEMENTARY AVE</t>
  </si>
  <si>
    <t>PLATTEVILLE</t>
  </si>
  <si>
    <t>780 N 2ND ST</t>
  </si>
  <si>
    <t>PLUM CITY</t>
  </si>
  <si>
    <t>907 MAIN ST</t>
  </si>
  <si>
    <t>PLYMOUTH</t>
  </si>
  <si>
    <t>125 S HIGHLAND AVE</t>
  </si>
  <si>
    <t>PORT EDWARDS</t>
  </si>
  <si>
    <t>801 2ND ST</t>
  </si>
  <si>
    <t>PORT WASHINGTON-SAUKVILLE</t>
  </si>
  <si>
    <t>100 W MONROE ST</t>
  </si>
  <si>
    <t>PORT WASHINGTON</t>
  </si>
  <si>
    <t>PORTAGE COMMUNITY</t>
  </si>
  <si>
    <t>904 DE WITT ST</t>
  </si>
  <si>
    <t>PORTAGE</t>
  </si>
  <si>
    <t>4,7,8</t>
  </si>
  <si>
    <t>POTOSI</t>
  </si>
  <si>
    <t>128 HIGHWAY 61 N</t>
  </si>
  <si>
    <t>POYNETTE</t>
  </si>
  <si>
    <t>PRAIRIE DU CHIEN AREA</t>
  </si>
  <si>
    <t>420 WACOUTA AVE</t>
  </si>
  <si>
    <t>PRAIRIE DU CHIEN</t>
  </si>
  <si>
    <t>PRAIRIE FARM</t>
  </si>
  <si>
    <t>630 RIVER AVE S</t>
  </si>
  <si>
    <t>PRENTICE</t>
  </si>
  <si>
    <t>PRESCOTT</t>
  </si>
  <si>
    <t>1220 SAINT CROIX ST</t>
  </si>
  <si>
    <t>PRINCETON</t>
  </si>
  <si>
    <t>PO BOX 147</t>
  </si>
  <si>
    <t>PULASKI COMMUNITY</t>
  </si>
  <si>
    <t>PO BOX 36</t>
  </si>
  <si>
    <t>PULASKI</t>
  </si>
  <si>
    <t>2220 NORTHWESTERN AVE</t>
  </si>
  <si>
    <t>2,4,N</t>
  </si>
  <si>
    <t>RANDALL J1</t>
  </si>
  <si>
    <t>BASSETT</t>
  </si>
  <si>
    <t>RANDOLPH</t>
  </si>
  <si>
    <t>110 MEADOWOOD DR</t>
  </si>
  <si>
    <t>RANDOM LAKE</t>
  </si>
  <si>
    <t>RAYMOND #14</t>
  </si>
  <si>
    <t>2659 76TH ST</t>
  </si>
  <si>
    <t>REEDSBURG</t>
  </si>
  <si>
    <t>710 N WEBB AVE</t>
  </si>
  <si>
    <t>REEDSVILLE</t>
  </si>
  <si>
    <t>PO BOX 82</t>
  </si>
  <si>
    <t>RHINELANDER</t>
  </si>
  <si>
    <t>315 S ONEIDA AVE</t>
  </si>
  <si>
    <t>RIB LAKE</t>
  </si>
  <si>
    <t>PO BOX 278</t>
  </si>
  <si>
    <t>RICE LAKE AREA</t>
  </si>
  <si>
    <t>700 AUGUSTA ST</t>
  </si>
  <si>
    <t>RICE LAKE</t>
  </si>
  <si>
    <t>RICHFIELD J1</t>
  </si>
  <si>
    <t>3117 HOLY HILL ROAD</t>
  </si>
  <si>
    <t>RICHFIELD</t>
  </si>
  <si>
    <t>RICHLAND</t>
  </si>
  <si>
    <t>125 S CENTRAL AVE</t>
  </si>
  <si>
    <t>RICHMOND</t>
  </si>
  <si>
    <t>N56W26530 RICHMOND RD</t>
  </si>
  <si>
    <t>RIO COMMUNITY</t>
  </si>
  <si>
    <t>411 CHURCH ST</t>
  </si>
  <si>
    <t>RIO</t>
  </si>
  <si>
    <t>RIPON</t>
  </si>
  <si>
    <t>PO BOX 991</t>
  </si>
  <si>
    <t>RIVER FALLS</t>
  </si>
  <si>
    <t>852 E DIVISION ST</t>
  </si>
  <si>
    <t>RIVER RIDGE</t>
  </si>
  <si>
    <t>PO BOX 78</t>
  </si>
  <si>
    <t>PATCH GROVE</t>
  </si>
  <si>
    <t>RIVER VALLEY</t>
  </si>
  <si>
    <t>660 W DALEY ST</t>
  </si>
  <si>
    <t>SPRING GREEN</t>
  </si>
  <si>
    <t>RIVERDALE</t>
  </si>
  <si>
    <t>PO BOX 66</t>
  </si>
  <si>
    <t>MUSCODA</t>
  </si>
  <si>
    <t>ROSENDALE-BRANDON</t>
  </si>
  <si>
    <t>PO BOX 1000</t>
  </si>
  <si>
    <t>ROSENDALE</t>
  </si>
  <si>
    <t>ROSHOLT</t>
  </si>
  <si>
    <t>ROYALL</t>
  </si>
  <si>
    <t>ELROY</t>
  </si>
  <si>
    <t>RUBICON J6</t>
  </si>
  <si>
    <t>N3501 COUNTY ROAD P</t>
  </si>
  <si>
    <t>RUBICON</t>
  </si>
  <si>
    <t>SAINT CROIX CENTRAL</t>
  </si>
  <si>
    <t>PO BOX 118</t>
  </si>
  <si>
    <t>HAMMOND</t>
  </si>
  <si>
    <t>SAINT CROIX FALLS</t>
  </si>
  <si>
    <t>SAINT CROIX FLS</t>
  </si>
  <si>
    <t>SAINT FRANCIS</t>
  </si>
  <si>
    <t>4225 S LAKE DR</t>
  </si>
  <si>
    <t>SAUK PRAIRIE</t>
  </si>
  <si>
    <t>213 MAPLE ST</t>
  </si>
  <si>
    <t>SAUK CITY</t>
  </si>
  <si>
    <t>SCH FOR EARLY DEVELOPMENT &amp; ACHIEVEMENT</t>
  </si>
  <si>
    <t>1905 W WISCONSIN AVE</t>
  </si>
  <si>
    <t>SENECA</t>
  </si>
  <si>
    <t>PO BOX 34</t>
  </si>
  <si>
    <t>SEVASTOPOL</t>
  </si>
  <si>
    <t>4550 HIGHWAY 57</t>
  </si>
  <si>
    <t>STURGEON BAY</t>
  </si>
  <si>
    <t>SEYMOUR COMMUNITY</t>
  </si>
  <si>
    <t>10 CIRCLE DR</t>
  </si>
  <si>
    <t>SEYMOUR</t>
  </si>
  <si>
    <t>SHARON J11</t>
  </si>
  <si>
    <t>104 E SCHOOL ST</t>
  </si>
  <si>
    <t>SHARON</t>
  </si>
  <si>
    <t>SHAWANO-GRESHAM</t>
  </si>
  <si>
    <t>218 COUNTY ROAD B</t>
  </si>
  <si>
    <t>SHAWANO</t>
  </si>
  <si>
    <t>SHEBOYGAN AREA</t>
  </si>
  <si>
    <t>830 VIRGINIA AVE</t>
  </si>
  <si>
    <t>SHEBOYGAN</t>
  </si>
  <si>
    <t>2,4,7</t>
  </si>
  <si>
    <t>SHEBOYGAN FALLS</t>
  </si>
  <si>
    <t>220 AMHERST AVE</t>
  </si>
  <si>
    <t>SHELL LAKE</t>
  </si>
  <si>
    <t>271 HIGHWAY 63</t>
  </si>
  <si>
    <t>SHIOCTON</t>
  </si>
  <si>
    <t>PO BOX 68</t>
  </si>
  <si>
    <t>SHOREWOOD</t>
  </si>
  <si>
    <t>1701 E CAPITOL DR</t>
  </si>
  <si>
    <t>SHULLSBURG</t>
  </si>
  <si>
    <t>444 N JUDGEMENT ST</t>
  </si>
  <si>
    <t>SILVER LAKE J1</t>
  </si>
  <si>
    <t>PO BOX 69</t>
  </si>
  <si>
    <t>SILVER LAKE</t>
  </si>
  <si>
    <t>SIREN</t>
  </si>
  <si>
    <t>PO BOX 29</t>
  </si>
  <si>
    <t>SLINGER</t>
  </si>
  <si>
    <t>207 POLK ST</t>
  </si>
  <si>
    <t>SOLON SPRINGS</t>
  </si>
  <si>
    <t>8993 E BALDWIN AVE</t>
  </si>
  <si>
    <t>SOMERSET</t>
  </si>
  <si>
    <t>SOUTH MILWAUKEE</t>
  </si>
  <si>
    <t>1225 MEMORIAL DR</t>
  </si>
  <si>
    <t>SOUTH SHORE</t>
  </si>
  <si>
    <t>PORT WING</t>
  </si>
  <si>
    <t>SOUTHERN DOOR COUNTY</t>
  </si>
  <si>
    <t>8240 HIGHWAY 57</t>
  </si>
  <si>
    <t>BRUSSELS</t>
  </si>
  <si>
    <t>SOUTHWESTERN WISCONSIN</t>
  </si>
  <si>
    <t>PO BOX 368</t>
  </si>
  <si>
    <t>HAZEL GREEN</t>
  </si>
  <si>
    <t>SPARTA AREA</t>
  </si>
  <si>
    <t>506 N BLACK RIVER ST</t>
  </si>
  <si>
    <t>SPARTA</t>
  </si>
  <si>
    <t>SPENCER</t>
  </si>
  <si>
    <t>300 SCHOOL ST</t>
  </si>
  <si>
    <t>SPOONER</t>
  </si>
  <si>
    <t>500 COLLEGE ST</t>
  </si>
  <si>
    <t>SPRING VALLEY</t>
  </si>
  <si>
    <t>PO BOX 249</t>
  </si>
  <si>
    <t>STANLEY-BOYD AREA</t>
  </si>
  <si>
    <t>507 E 1ST AVE</t>
  </si>
  <si>
    <t>STANLEY</t>
  </si>
  <si>
    <t>STEVENS POINT AREA</t>
  </si>
  <si>
    <t>1900 POLK ST</t>
  </si>
  <si>
    <t>STEVENS POINT</t>
  </si>
  <si>
    <t>5,6,7,N</t>
  </si>
  <si>
    <t>STOCKBRIDGE</t>
  </si>
  <si>
    <t>STONE BANK</t>
  </si>
  <si>
    <t>N68W33866 HIGHWAY K</t>
  </si>
  <si>
    <t>STOUGHTON AREA</t>
  </si>
  <si>
    <t>320 NORTH ST</t>
  </si>
  <si>
    <t>STOUGHTON</t>
  </si>
  <si>
    <t>STRATFORD</t>
  </si>
  <si>
    <t>1230 MICHIGAN ST</t>
  </si>
  <si>
    <t>SUN PRAIRIE AREA</t>
  </si>
  <si>
    <t>501 S BIRD ST</t>
  </si>
  <si>
    <t>SUN PRAIRIE</t>
  </si>
  <si>
    <t>SUPERIOR</t>
  </si>
  <si>
    <t>3025 TOWER AVE</t>
  </si>
  <si>
    <t>SURING</t>
  </si>
  <si>
    <t>PO BOX 158</t>
  </si>
  <si>
    <t>SWALLOW</t>
  </si>
  <si>
    <t>W299N5614 HIGHWAY E</t>
  </si>
  <si>
    <t>THORP</t>
  </si>
  <si>
    <t>PO BOX 449</t>
  </si>
  <si>
    <t>THREE LAKES</t>
  </si>
  <si>
    <t>TIGERTON</t>
  </si>
  <si>
    <t>TOMAH AREA</t>
  </si>
  <si>
    <t>129 W CLIFTON ST</t>
  </si>
  <si>
    <t>TOMAH</t>
  </si>
  <si>
    <t>TOMAHAWK</t>
  </si>
  <si>
    <t>328 N 4TH ST</t>
  </si>
  <si>
    <t>TOMORROW RIVER</t>
  </si>
  <si>
    <t>357 N MAIN ST</t>
  </si>
  <si>
    <t>AMHERST</t>
  </si>
  <si>
    <t>TREVOR GRADE SCHOOL</t>
  </si>
  <si>
    <t>26325 WILMOT RD</t>
  </si>
  <si>
    <t>TREVOR</t>
  </si>
  <si>
    <t>TRI-COUNTY AREA</t>
  </si>
  <si>
    <t>PLAINFIELD</t>
  </si>
  <si>
    <t>TURTLE LAKE</t>
  </si>
  <si>
    <t>205 OAK ST N</t>
  </si>
  <si>
    <t>TWIN LAKES #4</t>
  </si>
  <si>
    <t>1218 WILMOT AVE</t>
  </si>
  <si>
    <t>TWIN LAKES</t>
  </si>
  <si>
    <t>TWO RIVERS</t>
  </si>
  <si>
    <t>4519 LINCOLN AVE</t>
  </si>
  <si>
    <t>UNION GROVE J1</t>
  </si>
  <si>
    <t>810 14TH AVE</t>
  </si>
  <si>
    <t>UNION GROVE</t>
  </si>
  <si>
    <t>UNION GROVE UHS</t>
  </si>
  <si>
    <t>3433 S COLONY AVE</t>
  </si>
  <si>
    <t>UNITY</t>
  </si>
  <si>
    <t>PO BOX 307</t>
  </si>
  <si>
    <t>BALSAM LAKE</t>
  </si>
  <si>
    <t>URBAN LEAGUE ACADEMY</t>
  </si>
  <si>
    <t>3814 W NORTH AVE</t>
  </si>
  <si>
    <t>VALDERS AREA</t>
  </si>
  <si>
    <t>138 JEFFERSON ST</t>
  </si>
  <si>
    <t>VALDERS</t>
  </si>
  <si>
    <t>VERONA AREA</t>
  </si>
  <si>
    <t>700 N MAIN ST</t>
  </si>
  <si>
    <t>VERONA</t>
  </si>
  <si>
    <t>VIROQUA AREA</t>
  </si>
  <si>
    <t>115 N EDUCATION AVE</t>
  </si>
  <si>
    <t>VIROQUA</t>
  </si>
  <si>
    <t>WABENO AREA</t>
  </si>
  <si>
    <t>PO BOX 460</t>
  </si>
  <si>
    <t>WABENO</t>
  </si>
  <si>
    <t>WALWORTH CO CDEB</t>
  </si>
  <si>
    <t>504 W COURT ST</t>
  </si>
  <si>
    <t>WALWORTH J1</t>
  </si>
  <si>
    <t>PO BOX 220</t>
  </si>
  <si>
    <t>WASHBURN</t>
  </si>
  <si>
    <t>PO BOX 730</t>
  </si>
  <si>
    <t>WASHINGTON</t>
  </si>
  <si>
    <t>RR 1 BOX 2</t>
  </si>
  <si>
    <t>WASHINGTON ISLAND</t>
  </si>
  <si>
    <t>WASHINGTON-CALDWELL</t>
  </si>
  <si>
    <t>8937 BIG BEND RD</t>
  </si>
  <si>
    <t>WATERFORD</t>
  </si>
  <si>
    <t>WATERFORD GRADED J1</t>
  </si>
  <si>
    <t>819 W MAIN ST</t>
  </si>
  <si>
    <t>WATERFORD UHS</t>
  </si>
  <si>
    <t>507 W MAIN ST</t>
  </si>
  <si>
    <t>WATERLOO</t>
  </si>
  <si>
    <t>813 N MONROE ST</t>
  </si>
  <si>
    <t>WATERTOWN</t>
  </si>
  <si>
    <t>111 DODGE ST</t>
  </si>
  <si>
    <t>WAUKESHA</t>
  </si>
  <si>
    <t>222 MAPLE AVE</t>
  </si>
  <si>
    <t>2,3,8</t>
  </si>
  <si>
    <t>WAUNAKEE COMMUNITY</t>
  </si>
  <si>
    <t>101 SCHOOL DR</t>
  </si>
  <si>
    <t>WAUNAKEE</t>
  </si>
  <si>
    <t>WAUPACA</t>
  </si>
  <si>
    <t>515 SCHOOL ST</t>
  </si>
  <si>
    <t>WAUPUN</t>
  </si>
  <si>
    <t>950 WILCOX ST</t>
  </si>
  <si>
    <t>4,6,7,8</t>
  </si>
  <si>
    <t>WAUSAU</t>
  </si>
  <si>
    <t>415 SEYMOUR ST</t>
  </si>
  <si>
    <t>WAUSAUKEE</t>
  </si>
  <si>
    <t>PO BOX 258</t>
  </si>
  <si>
    <t>WAUTOMA AREA</t>
  </si>
  <si>
    <t>PO BOX 870</t>
  </si>
  <si>
    <t>WAUTOMA</t>
  </si>
  <si>
    <t>WAUWATOSA</t>
  </si>
  <si>
    <t>12121 W NORTH AVE</t>
  </si>
  <si>
    <t>WAUZEKA-STEUBEN</t>
  </si>
  <si>
    <t>PO BOX 347</t>
  </si>
  <si>
    <t>WAUZEKA</t>
  </si>
  <si>
    <t>WEBSTER</t>
  </si>
  <si>
    <t>PO BOX 9</t>
  </si>
  <si>
    <t>WEST ALLIS</t>
  </si>
  <si>
    <t>9333 W LINCOLN AVE</t>
  </si>
  <si>
    <t>2,3</t>
  </si>
  <si>
    <t>WEST BEND</t>
  </si>
  <si>
    <t>PO BOX 2000</t>
  </si>
  <si>
    <t>WEST DE PERE</t>
  </si>
  <si>
    <t>930 OAK ST</t>
  </si>
  <si>
    <t>WEST SALEM</t>
  </si>
  <si>
    <t>450 N MARK ST</t>
  </si>
  <si>
    <t>WESTBY AREA</t>
  </si>
  <si>
    <t>206 WEST AVE S</t>
  </si>
  <si>
    <t>WESTBY</t>
  </si>
  <si>
    <t>WESTFIELD</t>
  </si>
  <si>
    <t>N7046 COUNTY ROAD CH</t>
  </si>
  <si>
    <t>E2511 COUNTY ROAD S</t>
  </si>
  <si>
    <t>CAZENOVIA</t>
  </si>
  <si>
    <t>WEYAUWEGA-FREMONT</t>
  </si>
  <si>
    <t>WEYAUWEGA</t>
  </si>
  <si>
    <t>WEYERHAEUSER AREA</t>
  </si>
  <si>
    <t>402 N 2ND ST</t>
  </si>
  <si>
    <t>WEYERHAEUSER</t>
  </si>
  <si>
    <t>WHEATLAND J1</t>
  </si>
  <si>
    <t>6606 368TH AVE</t>
  </si>
  <si>
    <t>WHITE LAKE</t>
  </si>
  <si>
    <t>WHITEFISH BAY</t>
  </si>
  <si>
    <t>1200 E FAIRMOUNT AVE</t>
  </si>
  <si>
    <t>WHITEHALL</t>
  </si>
  <si>
    <t>WHITEWATER</t>
  </si>
  <si>
    <t>419 S ELIZABETH ST</t>
  </si>
  <si>
    <t>WHITNALL</t>
  </si>
  <si>
    <t>5000 S 116TH ST</t>
  </si>
  <si>
    <t>WI DEPT OF HEALTH &amp; FAMILY SERVICES</t>
  </si>
  <si>
    <t>1 W WILSON ST RM 418</t>
  </si>
  <si>
    <t>WILD ROSE</t>
  </si>
  <si>
    <t>PO BOX 276</t>
  </si>
  <si>
    <t>WILLIAMS BAY</t>
  </si>
  <si>
    <t>WILMOT GRADE</t>
  </si>
  <si>
    <t>WILMOT</t>
  </si>
  <si>
    <t>WILMOT UHS</t>
  </si>
  <si>
    <t>WINNECONNE COMMUNITY</t>
  </si>
  <si>
    <t>PO BOX 5000</t>
  </si>
  <si>
    <t>WINNECONNE</t>
  </si>
  <si>
    <t>WINTER</t>
  </si>
  <si>
    <t>WISCONSIN DELLS</t>
  </si>
  <si>
    <t>811 COUNTY ROAD H</t>
  </si>
  <si>
    <t>WISCONSIN DEPT OF CORRECTIONS</t>
  </si>
  <si>
    <t>149 E WILSON ST</t>
  </si>
  <si>
    <t>1,2,3,4,6,7,8,N</t>
  </si>
  <si>
    <t>WISCONSIN DEPT OF PUBLIC INSTRUCTION</t>
  </si>
  <si>
    <t>PO BOX 7841</t>
  </si>
  <si>
    <t>2,7</t>
  </si>
  <si>
    <t>WISCONSIN HEIGHTS</t>
  </si>
  <si>
    <t>10173 US HIGHWAY 14</t>
  </si>
  <si>
    <t>MAZOMANIE</t>
  </si>
  <si>
    <t>WISCONSIN RAPIDS</t>
  </si>
  <si>
    <t>510 PEACH ST</t>
  </si>
  <si>
    <t>WITTENBERG-BIRNAMWOOD</t>
  </si>
  <si>
    <t>400 W GRAND AVE</t>
  </si>
  <si>
    <t>WITTENBERG</t>
  </si>
  <si>
    <t>WONEWOC-UNION CENTER</t>
  </si>
  <si>
    <t>WONEWOC</t>
  </si>
  <si>
    <t>WOODRUFF J1</t>
  </si>
  <si>
    <t>11065 OLD HIGHWAY 51N</t>
  </si>
  <si>
    <t>ARBOR VITAE</t>
  </si>
  <si>
    <t>WRIGHTSTOWN COMMUNITY</t>
  </si>
  <si>
    <t>WRIGHTSTOWN</t>
  </si>
  <si>
    <t>YMCA YOUTH LEADERSHIP ACADEMY</t>
  </si>
  <si>
    <t>1350 W NORTH AVENUE ST</t>
  </si>
  <si>
    <t>YORKVILLE J2</t>
  </si>
  <si>
    <t>18621 WASHINGTON AVE</t>
  </si>
  <si>
    <t>YW GLOBAL CAREER ACADEMY</t>
  </si>
  <si>
    <t>4610 W STATE ST</t>
  </si>
  <si>
    <t>Wisconsin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</si>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</sst>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&quot;$&quot;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0" fontId="0" fillId="0" borderId="13" xfId="0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4" fontId="0" fillId="0" borderId="15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7" xfId="0" applyNumberFormat="1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38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27.28125" style="40" bestFit="1" customWidth="1"/>
    <col min="4" max="4" width="18.00390625" style="40" bestFit="1" customWidth="1"/>
    <col min="5" max="5" width="14.421875" style="40" bestFit="1" customWidth="1"/>
    <col min="6" max="6" width="6.8515625" style="40" customWidth="1"/>
    <col min="7" max="7" width="7.421875" style="43" bestFit="1" customWidth="1"/>
    <col min="8" max="8" width="11.7109375" style="40" bestFit="1" customWidth="1"/>
    <col min="9" max="9" width="4.140625" style="48" bestFit="1" customWidth="1"/>
    <col min="10" max="11" width="7.00390625" style="40" hidden="1" customWidth="1"/>
    <col min="12" max="12" width="6.57421875" style="41" bestFit="1" customWidth="1"/>
    <col min="13" max="14" width="7.00390625" style="40" hidden="1" customWidth="1"/>
    <col min="15" max="17" width="7.00390625" style="40" bestFit="1" customWidth="1"/>
    <col min="18" max="18" width="7.00390625" style="42" hidden="1" customWidth="1"/>
    <col min="19" max="19" width="7.57421875" style="42" hidden="1" customWidth="1"/>
    <col min="20" max="21" width="7.00390625" style="42" hidden="1" customWidth="1"/>
    <col min="22" max="22" width="6.57421875" style="42" hidden="1" customWidth="1"/>
    <col min="23" max="27" width="4.140625" style="40" hidden="1" customWidth="1"/>
    <col min="28" max="30" width="7.00390625" style="40" hidden="1" customWidth="1"/>
    <col min="31" max="31" width="9.421875" style="40" hidden="1" customWidth="1"/>
    <col min="32" max="33" width="4.140625" style="40" hidden="1" customWidth="1"/>
    <col min="34" max="34" width="5.28125" style="40" hidden="1" customWidth="1"/>
    <col min="35" max="35" width="5.140625" style="40" bestFit="1" customWidth="1"/>
    <col min="36" max="38" width="4.140625" style="40" hidden="1" customWidth="1"/>
    <col min="39" max="39" width="0" style="40" hidden="1" customWidth="1"/>
    <col min="40" max="16384" width="9.140625" style="40" customWidth="1"/>
  </cols>
  <sheetData>
    <row r="1" spans="1:20" ht="12.75" customHeight="1">
      <c r="A1" s="88" t="s">
        <v>1085</v>
      </c>
      <c r="B1" s="89"/>
      <c r="G1" s="90"/>
      <c r="I1" s="91"/>
      <c r="K1" s="87"/>
      <c r="L1" s="87"/>
      <c r="M1" s="87"/>
      <c r="N1" s="92"/>
      <c r="Q1" s="92"/>
      <c r="R1" s="87"/>
      <c r="S1" s="87"/>
      <c r="T1" s="87"/>
    </row>
    <row r="2" spans="1:251" ht="42.75" customHeight="1">
      <c r="A2" s="94" t="s">
        <v>1086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" ht="15.75">
      <c r="A3" s="93" t="s">
        <v>1084</v>
      </c>
      <c r="L3" s="40"/>
      <c r="M3" s="41"/>
      <c r="R3" s="40"/>
      <c r="S3" s="40"/>
      <c r="T3" s="40"/>
      <c r="W3" s="42"/>
      <c r="X3" s="42"/>
      <c r="Y3" s="42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 t="s">
        <v>7</v>
      </c>
      <c r="H4" s="50" t="s">
        <v>8</v>
      </c>
      <c r="I4" s="66" t="s">
        <v>9</v>
      </c>
      <c r="J4" s="52" t="s">
        <v>10</v>
      </c>
      <c r="K4" s="67" t="s">
        <v>12</v>
      </c>
      <c r="L4" s="68" t="s">
        <v>13</v>
      </c>
      <c r="M4" s="67" t="s">
        <v>14</v>
      </c>
      <c r="N4" s="69" t="s">
        <v>15</v>
      </c>
      <c r="O4" s="70" t="s">
        <v>16</v>
      </c>
      <c r="P4" s="54" t="s">
        <v>17</v>
      </c>
      <c r="Q4" s="54" t="s">
        <v>19</v>
      </c>
      <c r="R4" s="71" t="s">
        <v>20</v>
      </c>
      <c r="S4" s="72" t="s">
        <v>21</v>
      </c>
      <c r="T4" s="53" t="s">
        <v>22</v>
      </c>
      <c r="U4" s="53" t="s">
        <v>23</v>
      </c>
      <c r="V4" s="73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9"/>
      <c r="I5" s="80">
        <v>6</v>
      </c>
      <c r="J5" s="9">
        <v>7</v>
      </c>
      <c r="K5" s="13">
        <v>8</v>
      </c>
      <c r="L5" s="11">
        <v>9</v>
      </c>
      <c r="M5" s="13">
        <v>10</v>
      </c>
      <c r="N5" s="81">
        <v>11</v>
      </c>
      <c r="O5" s="14">
        <v>12</v>
      </c>
      <c r="P5" s="15">
        <v>13</v>
      </c>
      <c r="Q5" s="15">
        <v>14</v>
      </c>
      <c r="R5" s="82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5500630</v>
      </c>
      <c r="B6" s="19">
        <v>217</v>
      </c>
      <c r="C6" s="19" t="s">
        <v>99</v>
      </c>
      <c r="D6" s="19" t="s">
        <v>100</v>
      </c>
      <c r="E6" s="19" t="s">
        <v>99</v>
      </c>
      <c r="F6" s="19">
        <v>54722</v>
      </c>
      <c r="G6" s="20">
        <v>7501</v>
      </c>
      <c r="H6" s="23">
        <v>7152863300</v>
      </c>
      <c r="I6" s="74">
        <v>8</v>
      </c>
      <c r="J6" s="22" t="s">
        <v>56</v>
      </c>
      <c r="K6" s="24" t="s">
        <v>50</v>
      </c>
      <c r="L6" s="83">
        <v>616.6988636363636</v>
      </c>
      <c r="M6" s="24" t="s">
        <v>49</v>
      </c>
      <c r="N6" s="76" t="s">
        <v>49</v>
      </c>
      <c r="O6" s="25">
        <v>27.83400809716599</v>
      </c>
      <c r="P6" s="22" t="str">
        <f aca="true" t="shared" si="0" ref="P6:P11">IF(ISNUMBER(O6),IF(O6&gt;=20,"YES","NO"),"M")</f>
        <v>YES</v>
      </c>
      <c r="Q6" s="22" t="s">
        <v>56</v>
      </c>
      <c r="R6" s="77" t="s">
        <v>56</v>
      </c>
      <c r="S6" s="84">
        <v>91676</v>
      </c>
      <c r="T6" s="85">
        <v>9922</v>
      </c>
      <c r="U6" s="85">
        <v>9452</v>
      </c>
      <c r="V6" s="86">
        <v>13260</v>
      </c>
      <c r="W6" s="26">
        <f aca="true" t="shared" si="1" ref="W6:W11">IF(OR(J6="YES",K6="YES"),1,0)</f>
        <v>1</v>
      </c>
      <c r="X6" s="21">
        <f aca="true" t="shared" si="2" ref="X6:X11">IF(OR(AND(ISNUMBER(L6),AND(L6&gt;0,L6&lt;600)),AND(L6&gt;0,M6="YES")),1,0)</f>
        <v>0</v>
      </c>
      <c r="Y6" s="21">
        <f aca="true" t="shared" si="3" ref="Y6:Y11">IF(AND(OR(J6="YES",K6="YES"),(W6=0)),"Trouble",0)</f>
        <v>0</v>
      </c>
      <c r="Z6" s="21">
        <f aca="true" t="shared" si="4" ref="Z6:Z11">IF(AND(OR(AND(ISNUMBER(L6),AND(L6&gt;0,L6&lt;600)),AND(L6&gt;0,M6="YES")),(X6=0)),"Trouble",0)</f>
        <v>0</v>
      </c>
      <c r="AA6" s="22" t="str">
        <f aca="true" t="shared" si="5" ref="AA6:AA11">IF(AND(W6=1,X6=1),"SRSA","-")</f>
        <v>-</v>
      </c>
      <c r="AB6" s="21">
        <f aca="true" t="shared" si="6" ref="AB6:AB11">IF(AND(AA6="-",N6="YES"),"Trouble",0)</f>
        <v>0</v>
      </c>
      <c r="AC6" s="21">
        <f aca="true" t="shared" si="7" ref="AC6:AC11">IF(AND(AND(J6="NO",K6&lt;&gt;"YES"),(N6="YES")),"Trouble",0)</f>
        <v>0</v>
      </c>
      <c r="AD6" s="21">
        <f aca="true" t="shared" si="8" ref="AD6:AD11">IF(OR(AND(OR(AND(ISNUMBER(L6),AND(L6&gt;0,L6&lt;600)),AND(AND(L6&gt;0,M6="YES"),ISNUMBER(L6))),(N6="YES")),N6&lt;&gt;"YES"),0,"Trouble")</f>
        <v>0</v>
      </c>
      <c r="AE6" s="21">
        <f aca="true" t="shared" si="9" ref="AE6:AE11">IF(AND(AA6="SRSA",N6&lt;&gt;"YES"),"Trouble",0)</f>
        <v>0</v>
      </c>
      <c r="AF6" s="21">
        <f aca="true" t="shared" si="10" ref="AF6:AF11">IF(Q6="YES",1,0)</f>
        <v>1</v>
      </c>
      <c r="AG6" s="21">
        <f aca="true" t="shared" si="11" ref="AG6:AG11">IF(AND(ISNUMBER(O6),O6&gt;=20),1,0)</f>
        <v>1</v>
      </c>
      <c r="AH6" s="21" t="str">
        <f aca="true" t="shared" si="12" ref="AH6:AH11">IF(AND(AF6=1,AG6=1),"Initial",0)</f>
        <v>Initial</v>
      </c>
      <c r="AI6" s="22" t="str">
        <f aca="true" t="shared" si="13" ref="AI6:AI11">IF(AND(AND(AH6="Initial",AJ6=0),AND(ISNUMBER(L6),L6&gt;0)),"RLIS","-")</f>
        <v>RLIS</v>
      </c>
      <c r="AJ6" s="21">
        <f aca="true" t="shared" si="14" ref="AJ6:AJ11">IF(AND(AA6="SRSA",AH6="Initial"),"SRSA",0)</f>
        <v>0</v>
      </c>
      <c r="AK6" s="21">
        <f aca="true" t="shared" si="15" ref="AK6:AK11">IF(AND(AI6="-",R6="YES"),"Trouble",0)</f>
        <v>0</v>
      </c>
      <c r="AL6" s="21">
        <f aca="true" t="shared" si="16" ref="AL6:AL11">IF(AND(R6&lt;&gt;"YES",AI6="RLIS"),"Trouble",0)</f>
        <v>0</v>
      </c>
    </row>
    <row r="7" spans="1:38" ht="12.75">
      <c r="A7" s="27">
        <v>5505100</v>
      </c>
      <c r="B7" s="27">
        <v>2044</v>
      </c>
      <c r="C7" s="27" t="s">
        <v>364</v>
      </c>
      <c r="D7" s="27" t="s">
        <v>365</v>
      </c>
      <c r="E7" s="27" t="s">
        <v>366</v>
      </c>
      <c r="F7" s="27">
        <v>53147</v>
      </c>
      <c r="G7" s="28">
        <v>3588</v>
      </c>
      <c r="H7" s="31">
        <v>2622483816</v>
      </c>
      <c r="I7" s="59">
        <v>6</v>
      </c>
      <c r="J7" s="30" t="s">
        <v>49</v>
      </c>
      <c r="K7" s="32" t="s">
        <v>50</v>
      </c>
      <c r="L7" s="61">
        <v>116.09444444444445</v>
      </c>
      <c r="M7" s="32" t="s">
        <v>49</v>
      </c>
      <c r="N7" s="64" t="s">
        <v>49</v>
      </c>
      <c r="O7" s="33">
        <v>22.22222222222222</v>
      </c>
      <c r="P7" s="30" t="str">
        <f t="shared" si="0"/>
        <v>YES</v>
      </c>
      <c r="Q7" s="30" t="s">
        <v>56</v>
      </c>
      <c r="R7" s="58" t="s">
        <v>56</v>
      </c>
      <c r="S7" s="63">
        <v>6234</v>
      </c>
      <c r="T7" s="57">
        <v>788</v>
      </c>
      <c r="U7" s="57">
        <v>578</v>
      </c>
      <c r="V7" s="65">
        <v>1455</v>
      </c>
      <c r="W7" s="34">
        <f t="shared" si="1"/>
        <v>0</v>
      </c>
      <c r="X7" s="29">
        <f t="shared" si="2"/>
        <v>1</v>
      </c>
      <c r="Y7" s="29">
        <f t="shared" si="3"/>
        <v>0</v>
      </c>
      <c r="Z7" s="29">
        <f t="shared" si="4"/>
        <v>0</v>
      </c>
      <c r="AA7" s="30" t="str">
        <f t="shared" si="5"/>
        <v>-</v>
      </c>
      <c r="AB7" s="29">
        <f t="shared" si="6"/>
        <v>0</v>
      </c>
      <c r="AC7" s="29">
        <f t="shared" si="7"/>
        <v>0</v>
      </c>
      <c r="AD7" s="29">
        <f t="shared" si="8"/>
        <v>0</v>
      </c>
      <c r="AE7" s="29">
        <f t="shared" si="9"/>
        <v>0</v>
      </c>
      <c r="AF7" s="29">
        <f t="shared" si="10"/>
        <v>1</v>
      </c>
      <c r="AG7" s="29">
        <f t="shared" si="11"/>
        <v>1</v>
      </c>
      <c r="AH7" s="29" t="str">
        <f t="shared" si="12"/>
        <v>Initial</v>
      </c>
      <c r="AI7" s="30" t="str">
        <f t="shared" si="13"/>
        <v>RLIS</v>
      </c>
      <c r="AJ7" s="29">
        <f t="shared" si="14"/>
        <v>0</v>
      </c>
      <c r="AK7" s="29">
        <f t="shared" si="15"/>
        <v>0</v>
      </c>
      <c r="AL7" s="29">
        <f t="shared" si="16"/>
        <v>0</v>
      </c>
    </row>
    <row r="8" spans="1:38" ht="12.75">
      <c r="A8" s="27">
        <v>5506480</v>
      </c>
      <c r="B8" s="27">
        <v>2541</v>
      </c>
      <c r="C8" s="27" t="s">
        <v>427</v>
      </c>
      <c r="D8" s="27" t="s">
        <v>428</v>
      </c>
      <c r="E8" s="27" t="s">
        <v>427</v>
      </c>
      <c r="F8" s="27">
        <v>54634</v>
      </c>
      <c r="G8" s="28">
        <v>526</v>
      </c>
      <c r="H8" s="31">
        <v>6084892221</v>
      </c>
      <c r="I8" s="59">
        <v>7</v>
      </c>
      <c r="J8" s="30" t="s">
        <v>56</v>
      </c>
      <c r="K8" s="32" t="s">
        <v>50</v>
      </c>
      <c r="L8" s="61">
        <v>607.6818181818181</v>
      </c>
      <c r="M8" s="32" t="s">
        <v>49</v>
      </c>
      <c r="N8" s="64" t="s">
        <v>49</v>
      </c>
      <c r="O8" s="33">
        <v>24.695459579180508</v>
      </c>
      <c r="P8" s="30" t="str">
        <f t="shared" si="0"/>
        <v>YES</v>
      </c>
      <c r="Q8" s="30" t="s">
        <v>56</v>
      </c>
      <c r="R8" s="58" t="s">
        <v>56</v>
      </c>
      <c r="S8" s="63">
        <v>53555</v>
      </c>
      <c r="T8" s="57">
        <v>5642</v>
      </c>
      <c r="U8" s="57">
        <v>5231</v>
      </c>
      <c r="V8" s="65">
        <v>9129</v>
      </c>
      <c r="W8" s="34">
        <f t="shared" si="1"/>
        <v>1</v>
      </c>
      <c r="X8" s="29">
        <f t="shared" si="2"/>
        <v>0</v>
      </c>
      <c r="Y8" s="29">
        <f t="shared" si="3"/>
        <v>0</v>
      </c>
      <c r="Z8" s="29">
        <f t="shared" si="4"/>
        <v>0</v>
      </c>
      <c r="AA8" s="30" t="str">
        <f t="shared" si="5"/>
        <v>-</v>
      </c>
      <c r="AB8" s="29">
        <f t="shared" si="6"/>
        <v>0</v>
      </c>
      <c r="AC8" s="29">
        <f t="shared" si="7"/>
        <v>0</v>
      </c>
      <c r="AD8" s="29">
        <f t="shared" si="8"/>
        <v>0</v>
      </c>
      <c r="AE8" s="29">
        <f t="shared" si="9"/>
        <v>0</v>
      </c>
      <c r="AF8" s="29">
        <f t="shared" si="10"/>
        <v>1</v>
      </c>
      <c r="AG8" s="29">
        <f t="shared" si="11"/>
        <v>1</v>
      </c>
      <c r="AH8" s="29" t="str">
        <f t="shared" si="12"/>
        <v>Initial</v>
      </c>
      <c r="AI8" s="30" t="str">
        <f t="shared" si="13"/>
        <v>RLIS</v>
      </c>
      <c r="AJ8" s="29">
        <f t="shared" si="14"/>
        <v>0</v>
      </c>
      <c r="AK8" s="29">
        <f t="shared" si="15"/>
        <v>0</v>
      </c>
      <c r="AL8" s="29">
        <f t="shared" si="16"/>
        <v>0</v>
      </c>
    </row>
    <row r="9" spans="1:38" ht="12.75">
      <c r="A9" s="27">
        <v>5509070</v>
      </c>
      <c r="B9" s="27">
        <v>3434</v>
      </c>
      <c r="C9" s="27" t="s">
        <v>579</v>
      </c>
      <c r="D9" s="27" t="s">
        <v>580</v>
      </c>
      <c r="E9" s="27" t="s">
        <v>581</v>
      </c>
      <c r="F9" s="27">
        <v>54135</v>
      </c>
      <c r="G9" s="28">
        <v>1330</v>
      </c>
      <c r="H9" s="31">
        <v>7157993824</v>
      </c>
      <c r="I9" s="59">
        <v>7</v>
      </c>
      <c r="J9" s="30" t="s">
        <v>56</v>
      </c>
      <c r="K9" s="32" t="s">
        <v>50</v>
      </c>
      <c r="L9" s="61">
        <v>794.6761363636364</v>
      </c>
      <c r="M9" s="32" t="s">
        <v>49</v>
      </c>
      <c r="N9" s="64" t="s">
        <v>49</v>
      </c>
      <c r="O9" s="33">
        <v>35</v>
      </c>
      <c r="P9" s="30" t="str">
        <f t="shared" si="0"/>
        <v>YES</v>
      </c>
      <c r="Q9" s="30" t="s">
        <v>56</v>
      </c>
      <c r="R9" s="58" t="s">
        <v>56</v>
      </c>
      <c r="S9" s="63">
        <v>149481</v>
      </c>
      <c r="T9" s="57">
        <v>17909</v>
      </c>
      <c r="U9" s="57">
        <v>18860</v>
      </c>
      <c r="V9" s="65">
        <v>18735</v>
      </c>
      <c r="W9" s="34">
        <f t="shared" si="1"/>
        <v>1</v>
      </c>
      <c r="X9" s="29">
        <f t="shared" si="2"/>
        <v>0</v>
      </c>
      <c r="Y9" s="29">
        <f t="shared" si="3"/>
        <v>0</v>
      </c>
      <c r="Z9" s="29">
        <f t="shared" si="4"/>
        <v>0</v>
      </c>
      <c r="AA9" s="30" t="str">
        <f t="shared" si="5"/>
        <v>-</v>
      </c>
      <c r="AB9" s="29">
        <f t="shared" si="6"/>
        <v>0</v>
      </c>
      <c r="AC9" s="29">
        <f t="shared" si="7"/>
        <v>0</v>
      </c>
      <c r="AD9" s="29">
        <f t="shared" si="8"/>
        <v>0</v>
      </c>
      <c r="AE9" s="29">
        <f t="shared" si="9"/>
        <v>0</v>
      </c>
      <c r="AF9" s="29">
        <f t="shared" si="10"/>
        <v>1</v>
      </c>
      <c r="AG9" s="29">
        <f t="shared" si="11"/>
        <v>1</v>
      </c>
      <c r="AH9" s="29" t="str">
        <f t="shared" si="12"/>
        <v>Initial</v>
      </c>
      <c r="AI9" s="30" t="str">
        <f t="shared" si="13"/>
        <v>RLIS</v>
      </c>
      <c r="AJ9" s="29">
        <f t="shared" si="14"/>
        <v>0</v>
      </c>
      <c r="AK9" s="29">
        <f t="shared" si="15"/>
        <v>0</v>
      </c>
      <c r="AL9" s="29">
        <f t="shared" si="16"/>
        <v>0</v>
      </c>
    </row>
    <row r="10" spans="1:38" ht="12.75">
      <c r="A10" s="27">
        <v>5510770</v>
      </c>
      <c r="B10" s="27">
        <v>3990</v>
      </c>
      <c r="C10" s="27" t="s">
        <v>685</v>
      </c>
      <c r="D10" s="27" t="s">
        <v>223</v>
      </c>
      <c r="E10" s="27" t="s">
        <v>686</v>
      </c>
      <c r="F10" s="27">
        <v>54651</v>
      </c>
      <c r="G10" s="28">
        <v>130</v>
      </c>
      <c r="H10" s="31">
        <v>6083374403</v>
      </c>
      <c r="I10" s="59">
        <v>7</v>
      </c>
      <c r="J10" s="30" t="s">
        <v>56</v>
      </c>
      <c r="K10" s="32" t="s">
        <v>50</v>
      </c>
      <c r="L10" s="61">
        <v>659.5138888888889</v>
      </c>
      <c r="M10" s="32" t="s">
        <v>49</v>
      </c>
      <c r="N10" s="64" t="s">
        <v>49</v>
      </c>
      <c r="O10" s="33">
        <v>20.417287630402384</v>
      </c>
      <c r="P10" s="30" t="str">
        <f t="shared" si="0"/>
        <v>YES</v>
      </c>
      <c r="Q10" s="30" t="s">
        <v>56</v>
      </c>
      <c r="R10" s="58" t="s">
        <v>56</v>
      </c>
      <c r="S10" s="63">
        <v>56092</v>
      </c>
      <c r="T10" s="57">
        <v>4981</v>
      </c>
      <c r="U10" s="57">
        <v>5969</v>
      </c>
      <c r="V10" s="65">
        <v>8036</v>
      </c>
      <c r="W10" s="34">
        <f t="shared" si="1"/>
        <v>1</v>
      </c>
      <c r="X10" s="29">
        <f t="shared" si="2"/>
        <v>0</v>
      </c>
      <c r="Y10" s="29">
        <f t="shared" si="3"/>
        <v>0</v>
      </c>
      <c r="Z10" s="29">
        <f t="shared" si="4"/>
        <v>0</v>
      </c>
      <c r="AA10" s="30" t="str">
        <f t="shared" si="5"/>
        <v>-</v>
      </c>
      <c r="AB10" s="29">
        <f t="shared" si="6"/>
        <v>0</v>
      </c>
      <c r="AC10" s="29">
        <f t="shared" si="7"/>
        <v>0</v>
      </c>
      <c r="AD10" s="29">
        <f t="shared" si="8"/>
        <v>0</v>
      </c>
      <c r="AE10" s="29">
        <f t="shared" si="9"/>
        <v>0</v>
      </c>
      <c r="AF10" s="29">
        <f t="shared" si="10"/>
        <v>1</v>
      </c>
      <c r="AG10" s="29">
        <f t="shared" si="11"/>
        <v>1</v>
      </c>
      <c r="AH10" s="29" t="str">
        <f t="shared" si="12"/>
        <v>Initial</v>
      </c>
      <c r="AI10" s="30" t="str">
        <f t="shared" si="13"/>
        <v>RLIS</v>
      </c>
      <c r="AJ10" s="29">
        <f t="shared" si="14"/>
        <v>0</v>
      </c>
      <c r="AK10" s="29">
        <f t="shared" si="15"/>
        <v>0</v>
      </c>
      <c r="AL10" s="29">
        <f t="shared" si="16"/>
        <v>0</v>
      </c>
    </row>
    <row r="11" spans="1:38" ht="12.75">
      <c r="A11" s="27">
        <v>5504380</v>
      </c>
      <c r="B11" s="27">
        <v>1673</v>
      </c>
      <c r="C11" s="27" t="s">
        <v>823</v>
      </c>
      <c r="D11" s="27" t="s">
        <v>148</v>
      </c>
      <c r="E11" s="27" t="s">
        <v>824</v>
      </c>
      <c r="F11" s="27">
        <v>53929</v>
      </c>
      <c r="G11" s="28">
        <v>125</v>
      </c>
      <c r="H11" s="31">
        <v>6084622600</v>
      </c>
      <c r="I11" s="59">
        <v>7</v>
      </c>
      <c r="J11" s="30" t="s">
        <v>56</v>
      </c>
      <c r="K11" s="32" t="s">
        <v>50</v>
      </c>
      <c r="L11" s="61">
        <v>627.3380681818181</v>
      </c>
      <c r="M11" s="32" t="s">
        <v>49</v>
      </c>
      <c r="N11" s="64" t="s">
        <v>49</v>
      </c>
      <c r="O11" s="33">
        <v>20.03381234150465</v>
      </c>
      <c r="P11" s="30" t="str">
        <f t="shared" si="0"/>
        <v>YES</v>
      </c>
      <c r="Q11" s="30" t="s">
        <v>56</v>
      </c>
      <c r="R11" s="58" t="s">
        <v>56</v>
      </c>
      <c r="S11" s="63">
        <v>59842</v>
      </c>
      <c r="T11" s="57">
        <v>6685</v>
      </c>
      <c r="U11" s="57">
        <v>6083</v>
      </c>
      <c r="V11" s="65">
        <v>9816</v>
      </c>
      <c r="W11" s="34">
        <f t="shared" si="1"/>
        <v>1</v>
      </c>
      <c r="X11" s="29">
        <f t="shared" si="2"/>
        <v>0</v>
      </c>
      <c r="Y11" s="29">
        <f t="shared" si="3"/>
        <v>0</v>
      </c>
      <c r="Z11" s="29">
        <f t="shared" si="4"/>
        <v>0</v>
      </c>
      <c r="AA11" s="30" t="str">
        <f t="shared" si="5"/>
        <v>-</v>
      </c>
      <c r="AB11" s="29">
        <f t="shared" si="6"/>
        <v>0</v>
      </c>
      <c r="AC11" s="29">
        <f t="shared" si="7"/>
        <v>0</v>
      </c>
      <c r="AD11" s="29">
        <f t="shared" si="8"/>
        <v>0</v>
      </c>
      <c r="AE11" s="29">
        <f t="shared" si="9"/>
        <v>0</v>
      </c>
      <c r="AF11" s="29">
        <f t="shared" si="10"/>
        <v>1</v>
      </c>
      <c r="AG11" s="29">
        <f t="shared" si="11"/>
        <v>1</v>
      </c>
      <c r="AH11" s="29" t="str">
        <f t="shared" si="12"/>
        <v>Initial</v>
      </c>
      <c r="AI11" s="30" t="str">
        <f t="shared" si="13"/>
        <v>RLIS</v>
      </c>
      <c r="AJ11" s="29">
        <f t="shared" si="14"/>
        <v>0</v>
      </c>
      <c r="AK11" s="29">
        <f t="shared" si="15"/>
        <v>0</v>
      </c>
      <c r="AL11" s="29">
        <f t="shared" si="16"/>
        <v>0</v>
      </c>
    </row>
    <row r="12" spans="1:15" ht="12.75">
      <c r="A12" s="40"/>
      <c r="B12" s="40"/>
      <c r="I12" s="51"/>
      <c r="J12" s="51"/>
      <c r="O12" s="44"/>
    </row>
    <row r="13" spans="1:15" ht="12.75">
      <c r="A13" s="40"/>
      <c r="B13" s="40"/>
      <c r="I13" s="51"/>
      <c r="J13" s="51"/>
      <c r="O13" s="44"/>
    </row>
    <row r="14" spans="1:15" ht="12.75">
      <c r="A14" s="40"/>
      <c r="B14" s="40"/>
      <c r="I14" s="51"/>
      <c r="J14" s="51"/>
      <c r="O14" s="44"/>
    </row>
    <row r="15" spans="1:15" ht="12.75">
      <c r="A15" s="40"/>
      <c r="B15" s="40"/>
      <c r="I15" s="51"/>
      <c r="J15" s="51"/>
      <c r="O15" s="44"/>
    </row>
    <row r="16" spans="1:15" ht="12.75">
      <c r="A16" s="40"/>
      <c r="B16" s="40"/>
      <c r="I16" s="51"/>
      <c r="J16" s="51"/>
      <c r="O16" s="44"/>
    </row>
    <row r="17" spans="1:15" ht="12.75">
      <c r="A17" s="40"/>
      <c r="B17" s="40"/>
      <c r="I17" s="51"/>
      <c r="J17" s="51"/>
      <c r="O17" s="44"/>
    </row>
    <row r="18" spans="1:15" ht="12.75">
      <c r="A18" s="40"/>
      <c r="B18" s="40"/>
      <c r="I18" s="51"/>
      <c r="J18" s="51"/>
      <c r="O18" s="44"/>
    </row>
    <row r="19" spans="1:15" ht="12.75">
      <c r="A19" s="40"/>
      <c r="B19" s="40"/>
      <c r="I19" s="51"/>
      <c r="J19" s="51"/>
      <c r="O19" s="44"/>
    </row>
    <row r="20" spans="1:15" ht="12.75">
      <c r="A20" s="40"/>
      <c r="B20" s="40"/>
      <c r="I20" s="51"/>
      <c r="J20" s="51"/>
      <c r="O20" s="44"/>
    </row>
    <row r="21" spans="1:15" ht="12.75">
      <c r="A21" s="40"/>
      <c r="B21" s="40"/>
      <c r="I21" s="51"/>
      <c r="J21" s="51"/>
      <c r="O21" s="44"/>
    </row>
    <row r="22" spans="1:15" ht="12.75">
      <c r="A22" s="40"/>
      <c r="B22" s="40"/>
      <c r="I22" s="51"/>
      <c r="J22" s="51"/>
      <c r="O22" s="44"/>
    </row>
    <row r="23" spans="1:15" ht="12.75">
      <c r="A23" s="40"/>
      <c r="B23" s="40"/>
      <c r="I23" s="51"/>
      <c r="J23" s="51"/>
      <c r="O23" s="44"/>
    </row>
    <row r="24" spans="1:15" ht="12.75">
      <c r="A24" s="40"/>
      <c r="B24" s="40"/>
      <c r="I24" s="51"/>
      <c r="J24" s="51"/>
      <c r="O24" s="44"/>
    </row>
    <row r="25" spans="1:15" ht="12.75">
      <c r="A25" s="40"/>
      <c r="B25" s="40"/>
      <c r="I25" s="51"/>
      <c r="J25" s="51"/>
      <c r="O25" s="44"/>
    </row>
    <row r="26" spans="1:15" ht="12.75">
      <c r="A26" s="40"/>
      <c r="B26" s="40"/>
      <c r="I26" s="51"/>
      <c r="J26" s="51"/>
      <c r="O26" s="44"/>
    </row>
    <row r="27" spans="1:15" ht="12.75">
      <c r="A27" s="40"/>
      <c r="B27" s="40"/>
      <c r="I27" s="51"/>
      <c r="J27" s="51"/>
      <c r="O27" s="44"/>
    </row>
    <row r="28" spans="1:15" ht="12.75">
      <c r="A28" s="40"/>
      <c r="B28" s="40"/>
      <c r="I28" s="51"/>
      <c r="J28" s="51"/>
      <c r="O28" s="44"/>
    </row>
    <row r="29" spans="1:15" ht="12.75">
      <c r="A29" s="40"/>
      <c r="B29" s="40"/>
      <c r="I29" s="51"/>
      <c r="J29" s="51"/>
      <c r="O29" s="44"/>
    </row>
    <row r="30" spans="1:15" ht="12.75">
      <c r="A30" s="40"/>
      <c r="B30" s="40"/>
      <c r="I30" s="51"/>
      <c r="J30" s="51"/>
      <c r="O30" s="44"/>
    </row>
    <row r="31" spans="1:15" ht="12.75">
      <c r="A31" s="40"/>
      <c r="B31" s="40"/>
      <c r="I31" s="51"/>
      <c r="J31" s="51"/>
      <c r="O31" s="44"/>
    </row>
    <row r="32" spans="1:15" ht="12.75">
      <c r="A32" s="40"/>
      <c r="B32" s="40"/>
      <c r="I32" s="51"/>
      <c r="J32" s="51"/>
      <c r="O32" s="44"/>
    </row>
    <row r="33" spans="1:15" ht="12.75">
      <c r="A33" s="40"/>
      <c r="B33" s="40"/>
      <c r="I33" s="51"/>
      <c r="J33" s="51"/>
      <c r="O33" s="44"/>
    </row>
    <row r="34" spans="1:15" ht="12.75">
      <c r="A34" s="40"/>
      <c r="B34" s="40"/>
      <c r="I34" s="51"/>
      <c r="J34" s="51"/>
      <c r="O34" s="44"/>
    </row>
    <row r="35" spans="1:15" ht="12.75">
      <c r="A35" s="40"/>
      <c r="B35" s="40"/>
      <c r="I35" s="51"/>
      <c r="J35" s="51"/>
      <c r="O35" s="44"/>
    </row>
    <row r="36" spans="1:15" ht="12.75">
      <c r="A36" s="40"/>
      <c r="B36" s="40"/>
      <c r="I36" s="51"/>
      <c r="J36" s="51"/>
      <c r="O36" s="44"/>
    </row>
    <row r="37" spans="1:15" ht="12.75">
      <c r="A37" s="40"/>
      <c r="B37" s="40"/>
      <c r="I37" s="51"/>
      <c r="J37" s="51"/>
      <c r="O37" s="44"/>
    </row>
    <row r="38" spans="1:15" ht="12.75">
      <c r="A38" s="40"/>
      <c r="B38" s="40"/>
      <c r="I38" s="51"/>
      <c r="J38" s="51"/>
      <c r="O38" s="44"/>
    </row>
    <row r="39" spans="1:15" ht="12.75">
      <c r="A39" s="40"/>
      <c r="B39" s="40"/>
      <c r="I39" s="51"/>
      <c r="J39" s="51"/>
      <c r="O39" s="44"/>
    </row>
    <row r="40" spans="1:15" ht="12.75">
      <c r="A40" s="40"/>
      <c r="B40" s="40"/>
      <c r="I40" s="51"/>
      <c r="J40" s="51"/>
      <c r="O40" s="44"/>
    </row>
    <row r="41" spans="1:15" ht="12.75">
      <c r="A41" s="40"/>
      <c r="B41" s="40"/>
      <c r="I41" s="51"/>
      <c r="J41" s="51"/>
      <c r="O41" s="44"/>
    </row>
    <row r="42" spans="1:15" ht="12.75">
      <c r="A42" s="40"/>
      <c r="B42" s="40"/>
      <c r="I42" s="51"/>
      <c r="J42" s="51"/>
      <c r="O42" s="44"/>
    </row>
    <row r="43" spans="1:15" ht="12.75">
      <c r="A43" s="40"/>
      <c r="B43" s="40"/>
      <c r="I43" s="51"/>
      <c r="J43" s="51"/>
      <c r="O43" s="44"/>
    </row>
    <row r="44" spans="1:15" ht="12.75">
      <c r="A44" s="40"/>
      <c r="B44" s="40"/>
      <c r="I44" s="51"/>
      <c r="J44" s="51"/>
      <c r="O44" s="44"/>
    </row>
    <row r="45" spans="1:15" ht="12.75">
      <c r="A45" s="40"/>
      <c r="B45" s="40"/>
      <c r="I45" s="51"/>
      <c r="J45" s="51"/>
      <c r="O45" s="44"/>
    </row>
    <row r="46" spans="1:15" ht="12.75">
      <c r="A46" s="40"/>
      <c r="B46" s="40"/>
      <c r="I46" s="51"/>
      <c r="J46" s="51"/>
      <c r="O46" s="44"/>
    </row>
    <row r="47" spans="1:15" ht="12.75">
      <c r="A47" s="40"/>
      <c r="B47" s="40"/>
      <c r="I47" s="51"/>
      <c r="J47" s="51"/>
      <c r="O47" s="44"/>
    </row>
    <row r="48" spans="1:15" ht="12.75">
      <c r="A48" s="40"/>
      <c r="B48" s="40"/>
      <c r="I48" s="51"/>
      <c r="J48" s="51"/>
      <c r="O48" s="44"/>
    </row>
    <row r="49" spans="1:15" ht="12.75">
      <c r="A49" s="40"/>
      <c r="B49" s="40"/>
      <c r="I49" s="51"/>
      <c r="J49" s="51"/>
      <c r="O49" s="44"/>
    </row>
    <row r="50" spans="1:15" ht="12.75">
      <c r="A50" s="40"/>
      <c r="B50" s="40"/>
      <c r="I50" s="51"/>
      <c r="J50" s="51"/>
      <c r="O50" s="44"/>
    </row>
    <row r="51" spans="1:15" ht="12.75">
      <c r="A51" s="40"/>
      <c r="B51" s="40"/>
      <c r="I51" s="51"/>
      <c r="J51" s="51"/>
      <c r="O51" s="44"/>
    </row>
    <row r="52" spans="1:15" ht="12.75">
      <c r="A52" s="40"/>
      <c r="B52" s="40"/>
      <c r="I52" s="51"/>
      <c r="J52" s="51"/>
      <c r="O52" s="44"/>
    </row>
    <row r="53" spans="1:15" ht="12.75">
      <c r="A53" s="40"/>
      <c r="B53" s="40"/>
      <c r="I53" s="51"/>
      <c r="J53" s="51"/>
      <c r="O53" s="44"/>
    </row>
    <row r="54" spans="1:15" ht="12.75">
      <c r="A54" s="40"/>
      <c r="B54" s="40"/>
      <c r="I54" s="51"/>
      <c r="J54" s="51"/>
      <c r="O54" s="44"/>
    </row>
    <row r="55" spans="1:15" ht="12.75">
      <c r="A55" s="40"/>
      <c r="B55" s="40"/>
      <c r="I55" s="51"/>
      <c r="J55" s="51"/>
      <c r="O55" s="44"/>
    </row>
    <row r="56" spans="1:15" ht="12.75">
      <c r="A56" s="40"/>
      <c r="B56" s="40"/>
      <c r="I56" s="51"/>
      <c r="J56" s="51"/>
      <c r="O56" s="44"/>
    </row>
    <row r="57" spans="1:15" ht="12.75">
      <c r="A57" s="40"/>
      <c r="B57" s="40"/>
      <c r="I57" s="51"/>
      <c r="J57" s="51"/>
      <c r="O57" s="44"/>
    </row>
    <row r="58" spans="1:15" ht="12.75">
      <c r="A58" s="40"/>
      <c r="B58" s="40"/>
      <c r="I58" s="51"/>
      <c r="J58" s="51"/>
      <c r="O58" s="44"/>
    </row>
    <row r="59" spans="1:15" ht="12.75">
      <c r="A59" s="40"/>
      <c r="B59" s="40"/>
      <c r="I59" s="51"/>
      <c r="J59" s="51"/>
      <c r="O59" s="44"/>
    </row>
    <row r="60" spans="1:15" ht="12.75">
      <c r="A60" s="40"/>
      <c r="B60" s="40"/>
      <c r="I60" s="51"/>
      <c r="J60" s="51"/>
      <c r="O60" s="44"/>
    </row>
    <row r="61" spans="1:15" ht="12.75">
      <c r="A61" s="40"/>
      <c r="B61" s="40"/>
      <c r="I61" s="51"/>
      <c r="J61" s="51"/>
      <c r="O61" s="44"/>
    </row>
    <row r="62" spans="1:15" ht="12.75">
      <c r="A62" s="40"/>
      <c r="B62" s="40"/>
      <c r="I62" s="51"/>
      <c r="J62" s="51"/>
      <c r="O62" s="44"/>
    </row>
    <row r="63" spans="1:15" ht="12.75">
      <c r="A63" s="40"/>
      <c r="B63" s="40"/>
      <c r="I63" s="51"/>
      <c r="J63" s="51"/>
      <c r="O63" s="44"/>
    </row>
    <row r="64" spans="1:15" ht="12.75">
      <c r="A64" s="40"/>
      <c r="B64" s="40"/>
      <c r="I64" s="51"/>
      <c r="J64" s="51"/>
      <c r="O64" s="44"/>
    </row>
    <row r="65" spans="1:15" ht="12.75">
      <c r="A65" s="40"/>
      <c r="B65" s="40"/>
      <c r="I65" s="51"/>
      <c r="J65" s="51"/>
      <c r="O65" s="44"/>
    </row>
    <row r="66" spans="1:15" ht="12.75">
      <c r="A66" s="40"/>
      <c r="B66" s="40"/>
      <c r="I66" s="51"/>
      <c r="J66" s="51"/>
      <c r="O66" s="44"/>
    </row>
    <row r="67" spans="1:15" ht="12.75">
      <c r="A67" s="40"/>
      <c r="B67" s="40"/>
      <c r="I67" s="51"/>
      <c r="J67" s="51"/>
      <c r="O67" s="44"/>
    </row>
    <row r="68" spans="1:15" ht="12.75">
      <c r="A68" s="40"/>
      <c r="B68" s="40"/>
      <c r="I68" s="51"/>
      <c r="J68" s="51"/>
      <c r="O68" s="44"/>
    </row>
    <row r="69" spans="1:15" ht="12.75">
      <c r="A69" s="40"/>
      <c r="B69" s="40"/>
      <c r="I69" s="51"/>
      <c r="J69" s="51"/>
      <c r="O69" s="44"/>
    </row>
    <row r="70" spans="1:15" ht="12.75">
      <c r="A70" s="40"/>
      <c r="B70" s="40"/>
      <c r="I70" s="51"/>
      <c r="J70" s="51"/>
      <c r="O70" s="44"/>
    </row>
    <row r="71" spans="1:15" ht="12.75">
      <c r="A71" s="40"/>
      <c r="B71" s="40"/>
      <c r="I71" s="51"/>
      <c r="J71" s="51"/>
      <c r="O71" s="44"/>
    </row>
    <row r="72" spans="1:15" ht="12.75">
      <c r="A72" s="40"/>
      <c r="B72" s="40"/>
      <c r="I72" s="51"/>
      <c r="J72" s="51"/>
      <c r="O72" s="44"/>
    </row>
    <row r="73" spans="1:15" ht="12.75">
      <c r="A73" s="40"/>
      <c r="B73" s="40"/>
      <c r="I73" s="51"/>
      <c r="J73" s="51"/>
      <c r="O73" s="44"/>
    </row>
    <row r="74" spans="1:15" ht="12.75">
      <c r="A74" s="40"/>
      <c r="B74" s="40"/>
      <c r="I74" s="51"/>
      <c r="J74" s="51"/>
      <c r="O74" s="44"/>
    </row>
    <row r="75" spans="1:15" ht="12.75">
      <c r="A75" s="40"/>
      <c r="B75" s="40"/>
      <c r="I75" s="51"/>
      <c r="J75" s="51"/>
      <c r="O75" s="44"/>
    </row>
    <row r="76" spans="1:15" ht="12.75">
      <c r="A76" s="40"/>
      <c r="B76" s="40"/>
      <c r="I76" s="51"/>
      <c r="J76" s="51"/>
      <c r="O76" s="44"/>
    </row>
    <row r="77" spans="1:15" ht="12.75">
      <c r="A77" s="40"/>
      <c r="B77" s="40"/>
      <c r="I77" s="51"/>
      <c r="J77" s="51"/>
      <c r="O77" s="44"/>
    </row>
    <row r="78" spans="1:15" ht="12.75">
      <c r="A78" s="40"/>
      <c r="B78" s="40"/>
      <c r="I78" s="51"/>
      <c r="J78" s="51"/>
      <c r="O78" s="44"/>
    </row>
    <row r="79" spans="1:15" ht="12.75">
      <c r="A79" s="40"/>
      <c r="B79" s="40"/>
      <c r="I79" s="51"/>
      <c r="J79" s="51"/>
      <c r="O79" s="44"/>
    </row>
    <row r="80" spans="1:15" ht="12.75">
      <c r="A80" s="40"/>
      <c r="B80" s="40"/>
      <c r="I80" s="51"/>
      <c r="J80" s="51"/>
      <c r="O80" s="44"/>
    </row>
    <row r="81" spans="1:15" ht="12.75">
      <c r="A81" s="40"/>
      <c r="B81" s="40"/>
      <c r="I81" s="51"/>
      <c r="J81" s="51"/>
      <c r="O81" s="44"/>
    </row>
    <row r="82" spans="1:15" ht="12.75">
      <c r="A82" s="40"/>
      <c r="B82" s="40"/>
      <c r="I82" s="51"/>
      <c r="J82" s="51"/>
      <c r="O82" s="44"/>
    </row>
    <row r="83" spans="1:15" ht="12.75">
      <c r="A83" s="40"/>
      <c r="B83" s="40"/>
      <c r="I83" s="51"/>
      <c r="J83" s="51"/>
      <c r="O83" s="44"/>
    </row>
    <row r="84" spans="1:15" ht="12.75">
      <c r="A84" s="40"/>
      <c r="B84" s="40"/>
      <c r="I84" s="51"/>
      <c r="J84" s="51"/>
      <c r="O84" s="44"/>
    </row>
    <row r="85" spans="1:15" ht="12.75">
      <c r="A85" s="40"/>
      <c r="B85" s="40"/>
      <c r="I85" s="51"/>
      <c r="J85" s="51"/>
      <c r="O85" s="44"/>
    </row>
    <row r="86" spans="1:15" ht="12.75">
      <c r="A86" s="40"/>
      <c r="B86" s="40"/>
      <c r="I86" s="51"/>
      <c r="J86" s="51"/>
      <c r="O86" s="44"/>
    </row>
    <row r="87" spans="1:15" ht="12.75">
      <c r="A87" s="40"/>
      <c r="B87" s="40"/>
      <c r="I87" s="51"/>
      <c r="J87" s="51"/>
      <c r="O87" s="44"/>
    </row>
    <row r="88" spans="1:15" ht="12.75">
      <c r="A88" s="40"/>
      <c r="B88" s="40"/>
      <c r="I88" s="51"/>
      <c r="J88" s="51"/>
      <c r="O88" s="44"/>
    </row>
    <row r="89" spans="1:15" ht="12.75">
      <c r="A89" s="40"/>
      <c r="B89" s="40"/>
      <c r="I89" s="51"/>
      <c r="J89" s="51"/>
      <c r="O89" s="44"/>
    </row>
    <row r="90" spans="1:15" ht="12.75">
      <c r="A90" s="40"/>
      <c r="B90" s="40"/>
      <c r="I90" s="51"/>
      <c r="J90" s="51"/>
      <c r="O90" s="44"/>
    </row>
    <row r="91" spans="1:15" ht="12.75">
      <c r="A91" s="40"/>
      <c r="B91" s="40"/>
      <c r="I91" s="51"/>
      <c r="J91" s="51"/>
      <c r="O91" s="44"/>
    </row>
    <row r="92" spans="1:15" ht="12.75">
      <c r="A92" s="40"/>
      <c r="B92" s="40"/>
      <c r="I92" s="51"/>
      <c r="J92" s="51"/>
      <c r="O92" s="44"/>
    </row>
    <row r="93" spans="1:15" ht="12.75">
      <c r="A93" s="40"/>
      <c r="B93" s="40"/>
      <c r="I93" s="51"/>
      <c r="J93" s="51"/>
      <c r="O93" s="44"/>
    </row>
    <row r="94" spans="1:15" ht="12.75">
      <c r="A94" s="40"/>
      <c r="B94" s="40"/>
      <c r="I94" s="51"/>
      <c r="J94" s="51"/>
      <c r="O94" s="44"/>
    </row>
    <row r="95" spans="1:15" ht="12.75">
      <c r="A95" s="40"/>
      <c r="B95" s="40"/>
      <c r="I95" s="51"/>
      <c r="J95" s="51"/>
      <c r="O95" s="44"/>
    </row>
    <row r="96" spans="1:15" ht="12.75">
      <c r="A96" s="40"/>
      <c r="B96" s="40"/>
      <c r="I96" s="51"/>
      <c r="J96" s="51"/>
      <c r="O96" s="44"/>
    </row>
    <row r="97" spans="1:15" ht="12.75">
      <c r="A97" s="40"/>
      <c r="B97" s="40"/>
      <c r="I97" s="51"/>
      <c r="J97" s="51"/>
      <c r="O97" s="44"/>
    </row>
    <row r="98" spans="1:15" ht="12.75">
      <c r="A98" s="40"/>
      <c r="B98" s="40"/>
      <c r="I98" s="51"/>
      <c r="J98" s="51"/>
      <c r="O98" s="44"/>
    </row>
    <row r="99" spans="1:15" ht="12.75">
      <c r="A99" s="40"/>
      <c r="B99" s="40"/>
      <c r="I99" s="51"/>
      <c r="J99" s="51"/>
      <c r="O99" s="44"/>
    </row>
    <row r="100" spans="1:15" ht="12.75">
      <c r="A100" s="40"/>
      <c r="B100" s="40"/>
      <c r="I100" s="51"/>
      <c r="J100" s="51"/>
      <c r="O100" s="44"/>
    </row>
    <row r="101" spans="1:15" ht="12.75">
      <c r="A101" s="40"/>
      <c r="B101" s="40"/>
      <c r="I101" s="51"/>
      <c r="J101" s="51"/>
      <c r="O101" s="44"/>
    </row>
    <row r="102" spans="1:15" ht="12.75">
      <c r="A102" s="40"/>
      <c r="B102" s="40"/>
      <c r="I102" s="51"/>
      <c r="J102" s="51"/>
      <c r="O102" s="44"/>
    </row>
    <row r="103" spans="1:15" ht="12.75">
      <c r="A103" s="40"/>
      <c r="B103" s="40"/>
      <c r="I103" s="51"/>
      <c r="J103" s="51"/>
      <c r="O103" s="44"/>
    </row>
    <row r="104" spans="1:15" ht="12.75">
      <c r="A104" s="40"/>
      <c r="B104" s="40"/>
      <c r="I104" s="51"/>
      <c r="J104" s="51"/>
      <c r="O104" s="44"/>
    </row>
    <row r="105" spans="1:15" ht="12.75">
      <c r="A105" s="40"/>
      <c r="B105" s="40"/>
      <c r="I105" s="51"/>
      <c r="J105" s="51"/>
      <c r="O105" s="44"/>
    </row>
    <row r="106" spans="1:15" ht="12.75">
      <c r="A106" s="40"/>
      <c r="B106" s="40"/>
      <c r="I106" s="51"/>
      <c r="J106" s="51"/>
      <c r="O106" s="44"/>
    </row>
    <row r="107" spans="1:15" ht="12.75">
      <c r="A107" s="40"/>
      <c r="B107" s="40"/>
      <c r="I107" s="51"/>
      <c r="J107" s="51"/>
      <c r="O107" s="44"/>
    </row>
    <row r="108" spans="1:15" ht="12.75">
      <c r="A108" s="40"/>
      <c r="B108" s="40"/>
      <c r="I108" s="51"/>
      <c r="J108" s="51"/>
      <c r="O108" s="44"/>
    </row>
    <row r="109" spans="1:15" ht="12.75">
      <c r="A109" s="40"/>
      <c r="B109" s="40"/>
      <c r="I109" s="51"/>
      <c r="J109" s="51"/>
      <c r="O109" s="44"/>
    </row>
    <row r="110" spans="1:15" ht="12.75">
      <c r="A110" s="40"/>
      <c r="B110" s="40"/>
      <c r="I110" s="51"/>
      <c r="J110" s="51"/>
      <c r="O110" s="44"/>
    </row>
    <row r="111" spans="1:15" ht="12.75">
      <c r="A111" s="40"/>
      <c r="B111" s="40"/>
      <c r="I111" s="51"/>
      <c r="J111" s="51"/>
      <c r="O111" s="44"/>
    </row>
    <row r="112" spans="1:15" ht="12.75">
      <c r="A112" s="40"/>
      <c r="B112" s="40"/>
      <c r="I112" s="51"/>
      <c r="J112" s="51"/>
      <c r="O112" s="44"/>
    </row>
    <row r="113" spans="1:15" ht="12.75">
      <c r="A113" s="40"/>
      <c r="B113" s="40"/>
      <c r="I113" s="51"/>
      <c r="J113" s="51"/>
      <c r="O113" s="44"/>
    </row>
    <row r="114" spans="1:15" ht="12.75">
      <c r="A114" s="40"/>
      <c r="B114" s="40"/>
      <c r="I114" s="51"/>
      <c r="J114" s="51"/>
      <c r="O114" s="44"/>
    </row>
    <row r="115" spans="1:15" ht="12.75">
      <c r="A115" s="40"/>
      <c r="B115" s="40"/>
      <c r="I115" s="51"/>
      <c r="J115" s="51"/>
      <c r="O115" s="44"/>
    </row>
    <row r="116" spans="1:15" ht="12.75">
      <c r="A116" s="40"/>
      <c r="B116" s="40"/>
      <c r="I116" s="51"/>
      <c r="J116" s="51"/>
      <c r="O116" s="44"/>
    </row>
    <row r="117" spans="1:15" ht="12.75">
      <c r="A117" s="40"/>
      <c r="B117" s="40"/>
      <c r="I117" s="51"/>
      <c r="J117" s="51"/>
      <c r="O117" s="44"/>
    </row>
    <row r="118" spans="1:15" ht="12.75">
      <c r="A118" s="40"/>
      <c r="B118" s="40"/>
      <c r="I118" s="51"/>
      <c r="J118" s="51"/>
      <c r="O118" s="44"/>
    </row>
    <row r="119" spans="1:15" ht="12.75">
      <c r="A119" s="40"/>
      <c r="B119" s="40"/>
      <c r="I119" s="51"/>
      <c r="J119" s="51"/>
      <c r="O119" s="44"/>
    </row>
    <row r="120" spans="1:15" ht="12.75">
      <c r="A120" s="40"/>
      <c r="B120" s="40"/>
      <c r="I120" s="51"/>
      <c r="J120" s="51"/>
      <c r="O120" s="44"/>
    </row>
    <row r="121" spans="1:15" ht="12.75">
      <c r="A121" s="40"/>
      <c r="B121" s="40"/>
      <c r="I121" s="51"/>
      <c r="J121" s="51"/>
      <c r="O121" s="44"/>
    </row>
    <row r="122" spans="1:15" ht="12.75">
      <c r="A122" s="40"/>
      <c r="B122" s="40"/>
      <c r="I122" s="51"/>
      <c r="J122" s="51"/>
      <c r="O122" s="44"/>
    </row>
    <row r="123" spans="1:15" ht="12.75">
      <c r="A123" s="40"/>
      <c r="B123" s="40"/>
      <c r="I123" s="51"/>
      <c r="J123" s="51"/>
      <c r="O123" s="44"/>
    </row>
    <row r="124" spans="1:15" ht="12.75">
      <c r="A124" s="40"/>
      <c r="B124" s="40"/>
      <c r="I124" s="51"/>
      <c r="J124" s="51"/>
      <c r="O124" s="44"/>
    </row>
    <row r="125" spans="1:15" ht="12.75">
      <c r="A125" s="40"/>
      <c r="B125" s="40"/>
      <c r="I125" s="51"/>
      <c r="J125" s="51"/>
      <c r="O125" s="44"/>
    </row>
    <row r="126" spans="1:15" ht="12.75">
      <c r="A126" s="40"/>
      <c r="B126" s="40"/>
      <c r="I126" s="51"/>
      <c r="J126" s="51"/>
      <c r="O126" s="44"/>
    </row>
    <row r="127" spans="1:15" ht="12.75">
      <c r="A127" s="40"/>
      <c r="B127" s="40"/>
      <c r="I127" s="51"/>
      <c r="J127" s="51"/>
      <c r="O127" s="44"/>
    </row>
    <row r="128" spans="1:15" ht="12.75">
      <c r="A128" s="40"/>
      <c r="B128" s="40"/>
      <c r="I128" s="51"/>
      <c r="J128" s="51"/>
      <c r="O128" s="44"/>
    </row>
    <row r="129" spans="1:15" ht="12.75">
      <c r="A129" s="40"/>
      <c r="B129" s="40"/>
      <c r="I129" s="51"/>
      <c r="J129" s="51"/>
      <c r="O129" s="44"/>
    </row>
    <row r="130" spans="1:15" ht="12.75">
      <c r="A130" s="40"/>
      <c r="B130" s="40"/>
      <c r="I130" s="51"/>
      <c r="J130" s="51"/>
      <c r="O130" s="44"/>
    </row>
    <row r="131" spans="1:15" ht="12.75">
      <c r="A131" s="40"/>
      <c r="B131" s="40"/>
      <c r="I131" s="51"/>
      <c r="J131" s="51"/>
      <c r="O131" s="44"/>
    </row>
    <row r="132" spans="1:15" ht="12.75">
      <c r="A132" s="40"/>
      <c r="B132" s="40"/>
      <c r="I132" s="51"/>
      <c r="J132" s="51"/>
      <c r="O132" s="44"/>
    </row>
    <row r="133" spans="1:15" ht="12.75">
      <c r="A133" s="40"/>
      <c r="B133" s="40"/>
      <c r="I133" s="51"/>
      <c r="J133" s="51"/>
      <c r="O133" s="44"/>
    </row>
    <row r="134" spans="1:15" ht="12.75">
      <c r="A134" s="40"/>
      <c r="B134" s="40"/>
      <c r="I134" s="51"/>
      <c r="J134" s="51"/>
      <c r="O134" s="44"/>
    </row>
    <row r="135" spans="1:15" ht="12.75">
      <c r="A135" s="40"/>
      <c r="B135" s="40"/>
      <c r="I135" s="51"/>
      <c r="J135" s="51"/>
      <c r="O135" s="44"/>
    </row>
    <row r="136" spans="1:15" ht="12.75">
      <c r="A136" s="40"/>
      <c r="B136" s="40"/>
      <c r="I136" s="51"/>
      <c r="J136" s="51"/>
      <c r="O136" s="44"/>
    </row>
    <row r="137" spans="1:15" ht="12.75">
      <c r="A137" s="40"/>
      <c r="B137" s="40"/>
      <c r="I137" s="51"/>
      <c r="J137" s="51"/>
      <c r="O137" s="44"/>
    </row>
    <row r="138" spans="1:15" ht="12.75">
      <c r="A138" s="40"/>
      <c r="B138" s="40"/>
      <c r="I138" s="51"/>
      <c r="J138" s="51"/>
      <c r="O138" s="44"/>
    </row>
    <row r="139" spans="1:15" ht="12.75">
      <c r="A139" s="40"/>
      <c r="B139" s="40"/>
      <c r="I139" s="51"/>
      <c r="J139" s="51"/>
      <c r="O139" s="44"/>
    </row>
    <row r="140" spans="1:15" ht="12.75">
      <c r="A140" s="40"/>
      <c r="B140" s="40"/>
      <c r="I140" s="51"/>
      <c r="J140" s="51"/>
      <c r="O140" s="44"/>
    </row>
    <row r="141" spans="1:15" ht="12.75">
      <c r="A141" s="40"/>
      <c r="B141" s="40"/>
      <c r="I141" s="51"/>
      <c r="J141" s="51"/>
      <c r="O141" s="44"/>
    </row>
    <row r="142" spans="1:15" ht="12.75">
      <c r="A142" s="40"/>
      <c r="B142" s="40"/>
      <c r="I142" s="51"/>
      <c r="J142" s="51"/>
      <c r="O142" s="44"/>
    </row>
    <row r="143" spans="1:15" ht="12.75">
      <c r="A143" s="40"/>
      <c r="B143" s="40"/>
      <c r="I143" s="51"/>
      <c r="J143" s="51"/>
      <c r="O143" s="44"/>
    </row>
    <row r="144" spans="1:15" ht="12.75">
      <c r="A144" s="40"/>
      <c r="B144" s="40"/>
      <c r="I144" s="51"/>
      <c r="J144" s="51"/>
      <c r="O144" s="44"/>
    </row>
    <row r="145" spans="1:15" ht="12.75">
      <c r="A145" s="40"/>
      <c r="B145" s="40"/>
      <c r="I145" s="51"/>
      <c r="J145" s="51"/>
      <c r="O145" s="44"/>
    </row>
    <row r="146" spans="1:15" ht="12.75">
      <c r="A146" s="40"/>
      <c r="B146" s="40"/>
      <c r="I146" s="51"/>
      <c r="J146" s="51"/>
      <c r="O146" s="44"/>
    </row>
    <row r="147" spans="1:15" ht="12.75">
      <c r="A147" s="40"/>
      <c r="B147" s="40"/>
      <c r="I147" s="51"/>
      <c r="J147" s="51"/>
      <c r="O147" s="44"/>
    </row>
    <row r="148" spans="1:15" ht="12.75">
      <c r="A148" s="40"/>
      <c r="B148" s="40"/>
      <c r="I148" s="51"/>
      <c r="J148" s="51"/>
      <c r="O148" s="44"/>
    </row>
    <row r="149" spans="1:15" ht="12.75">
      <c r="A149" s="40"/>
      <c r="B149" s="40"/>
      <c r="I149" s="51"/>
      <c r="J149" s="51"/>
      <c r="O149" s="44"/>
    </row>
    <row r="150" spans="1:15" ht="12.75">
      <c r="A150" s="40"/>
      <c r="B150" s="40"/>
      <c r="I150" s="51"/>
      <c r="J150" s="51"/>
      <c r="O150" s="44"/>
    </row>
    <row r="151" spans="1:15" ht="12.75">
      <c r="A151" s="40"/>
      <c r="B151" s="40"/>
      <c r="I151" s="51"/>
      <c r="J151" s="51"/>
      <c r="O151" s="44"/>
    </row>
    <row r="152" spans="1:15" ht="12.75">
      <c r="A152" s="40"/>
      <c r="B152" s="40"/>
      <c r="I152" s="51"/>
      <c r="J152" s="51"/>
      <c r="O152" s="44"/>
    </row>
    <row r="153" spans="1:15" ht="12.75">
      <c r="A153" s="40"/>
      <c r="B153" s="40"/>
      <c r="I153" s="51"/>
      <c r="J153" s="51"/>
      <c r="O153" s="44"/>
    </row>
    <row r="154" spans="1:15" ht="12.75">
      <c r="A154" s="40"/>
      <c r="B154" s="40"/>
      <c r="I154" s="51"/>
      <c r="J154" s="51"/>
      <c r="O154" s="44"/>
    </row>
    <row r="155" spans="1:15" ht="12.75">
      <c r="A155" s="40"/>
      <c r="B155" s="40"/>
      <c r="I155" s="51"/>
      <c r="J155" s="51"/>
      <c r="O155" s="44"/>
    </row>
    <row r="156" spans="1:15" ht="12.75">
      <c r="A156" s="40"/>
      <c r="B156" s="40"/>
      <c r="I156" s="51"/>
      <c r="J156" s="51"/>
      <c r="O156" s="44"/>
    </row>
    <row r="157" spans="1:15" ht="12.75">
      <c r="A157" s="40"/>
      <c r="B157" s="40"/>
      <c r="I157" s="51"/>
      <c r="J157" s="51"/>
      <c r="O157" s="44"/>
    </row>
    <row r="158" spans="1:15" ht="12.75">
      <c r="A158" s="40"/>
      <c r="B158" s="40"/>
      <c r="I158" s="51"/>
      <c r="J158" s="51"/>
      <c r="O158" s="44"/>
    </row>
    <row r="159" spans="1:15" ht="12.75">
      <c r="A159" s="40"/>
      <c r="B159" s="40"/>
      <c r="I159" s="51"/>
      <c r="J159" s="51"/>
      <c r="O159" s="44"/>
    </row>
    <row r="160" spans="1:15" ht="12.75">
      <c r="A160" s="40"/>
      <c r="B160" s="40"/>
      <c r="I160" s="51"/>
      <c r="J160" s="51"/>
      <c r="O160" s="44"/>
    </row>
    <row r="161" spans="1:15" ht="12.75">
      <c r="A161" s="40"/>
      <c r="B161" s="40"/>
      <c r="I161" s="51"/>
      <c r="J161" s="51"/>
      <c r="O161" s="44"/>
    </row>
    <row r="162" spans="1:15" ht="12.75">
      <c r="A162" s="40"/>
      <c r="B162" s="40"/>
      <c r="I162" s="51"/>
      <c r="J162" s="51"/>
      <c r="O162" s="44"/>
    </row>
    <row r="163" spans="1:15" ht="12.75">
      <c r="A163" s="40"/>
      <c r="B163" s="40"/>
      <c r="I163" s="51"/>
      <c r="J163" s="51"/>
      <c r="O163" s="44"/>
    </row>
    <row r="164" spans="1:15" ht="12.75">
      <c r="A164" s="40"/>
      <c r="B164" s="40"/>
      <c r="I164" s="51"/>
      <c r="J164" s="51"/>
      <c r="O164" s="44"/>
    </row>
    <row r="165" spans="1:15" ht="12.75">
      <c r="A165" s="40"/>
      <c r="B165" s="40"/>
      <c r="I165" s="51"/>
      <c r="J165" s="51"/>
      <c r="O165" s="44"/>
    </row>
    <row r="166" spans="1:15" ht="12.75">
      <c r="A166" s="40"/>
      <c r="B166" s="40"/>
      <c r="I166" s="51"/>
      <c r="J166" s="51"/>
      <c r="O166" s="44"/>
    </row>
    <row r="167" spans="1:15" ht="12.75">
      <c r="A167" s="40"/>
      <c r="B167" s="40"/>
      <c r="I167" s="51"/>
      <c r="J167" s="51"/>
      <c r="O167" s="44"/>
    </row>
    <row r="168" spans="1:15" ht="12.75">
      <c r="A168" s="40"/>
      <c r="B168" s="40"/>
      <c r="I168" s="51"/>
      <c r="J168" s="51"/>
      <c r="O168" s="44"/>
    </row>
    <row r="169" spans="1:15" ht="12.75">
      <c r="A169" s="40"/>
      <c r="B169" s="40"/>
      <c r="I169" s="51"/>
      <c r="J169" s="51"/>
      <c r="O169" s="44"/>
    </row>
    <row r="170" spans="1:15" ht="12.75">
      <c r="A170" s="40"/>
      <c r="B170" s="40"/>
      <c r="I170" s="51"/>
      <c r="J170" s="51"/>
      <c r="O170" s="44"/>
    </row>
    <row r="171" spans="1:15" ht="12.75">
      <c r="A171" s="40"/>
      <c r="B171" s="40"/>
      <c r="I171" s="51"/>
      <c r="J171" s="51"/>
      <c r="O171" s="44"/>
    </row>
    <row r="172" spans="1:15" ht="12.75">
      <c r="A172" s="40"/>
      <c r="B172" s="40"/>
      <c r="I172" s="51"/>
      <c r="J172" s="51"/>
      <c r="O172" s="44"/>
    </row>
    <row r="173" spans="1:15" ht="12.75">
      <c r="A173" s="40"/>
      <c r="B173" s="40"/>
      <c r="I173" s="51"/>
      <c r="J173" s="51"/>
      <c r="O173" s="44"/>
    </row>
    <row r="174" spans="1:15" ht="12.75">
      <c r="A174" s="40"/>
      <c r="B174" s="40"/>
      <c r="I174" s="51"/>
      <c r="J174" s="51"/>
      <c r="O174" s="44"/>
    </row>
    <row r="175" spans="1:15" ht="12.75">
      <c r="A175" s="40"/>
      <c r="B175" s="40"/>
      <c r="I175" s="51"/>
      <c r="J175" s="51"/>
      <c r="O175" s="44"/>
    </row>
    <row r="176" spans="1:15" ht="12.75">
      <c r="A176" s="40"/>
      <c r="B176" s="40"/>
      <c r="I176" s="51"/>
      <c r="J176" s="51"/>
      <c r="O176" s="44"/>
    </row>
    <row r="177" spans="1:15" ht="12.75">
      <c r="A177" s="40"/>
      <c r="B177" s="40"/>
      <c r="I177" s="51"/>
      <c r="J177" s="51"/>
      <c r="O177" s="44"/>
    </row>
    <row r="178" spans="1:15" ht="12.75">
      <c r="A178" s="40"/>
      <c r="B178" s="40"/>
      <c r="I178" s="51"/>
      <c r="J178" s="51"/>
      <c r="O178" s="44"/>
    </row>
    <row r="179" spans="1:15" ht="12.75">
      <c r="A179" s="40"/>
      <c r="B179" s="40"/>
      <c r="I179" s="51"/>
      <c r="J179" s="51"/>
      <c r="O179" s="44"/>
    </row>
    <row r="180" spans="1:15" ht="12.75">
      <c r="A180" s="40"/>
      <c r="B180" s="40"/>
      <c r="I180" s="51"/>
      <c r="J180" s="51"/>
      <c r="O180" s="44"/>
    </row>
    <row r="181" spans="1:15" ht="12.75">
      <c r="A181" s="40"/>
      <c r="B181" s="40"/>
      <c r="I181" s="51"/>
      <c r="J181" s="51"/>
      <c r="O181" s="44"/>
    </row>
    <row r="182" spans="1:15" ht="12.75">
      <c r="A182" s="40"/>
      <c r="B182" s="40"/>
      <c r="I182" s="51"/>
      <c r="J182" s="51"/>
      <c r="O182" s="44"/>
    </row>
    <row r="183" spans="1:15" ht="12.75">
      <c r="A183" s="40"/>
      <c r="B183" s="40"/>
      <c r="I183" s="51"/>
      <c r="J183" s="51"/>
      <c r="O183" s="44"/>
    </row>
    <row r="184" spans="1:15" ht="12.75">
      <c r="A184" s="40"/>
      <c r="B184" s="40"/>
      <c r="I184" s="51"/>
      <c r="J184" s="51"/>
      <c r="O184" s="44"/>
    </row>
    <row r="185" spans="1:15" ht="12.75">
      <c r="A185" s="40"/>
      <c r="B185" s="40"/>
      <c r="I185" s="51"/>
      <c r="J185" s="51"/>
      <c r="O185" s="44"/>
    </row>
    <row r="186" spans="1:15" ht="12.75">
      <c r="A186" s="40"/>
      <c r="B186" s="40"/>
      <c r="I186" s="51"/>
      <c r="J186" s="51"/>
      <c r="O186" s="44"/>
    </row>
    <row r="187" spans="1:15" ht="12.75">
      <c r="A187" s="40"/>
      <c r="B187" s="40"/>
      <c r="I187" s="51"/>
      <c r="J187" s="51"/>
      <c r="O187" s="44"/>
    </row>
    <row r="188" spans="1:15" ht="12.75">
      <c r="A188" s="40"/>
      <c r="B188" s="40"/>
      <c r="I188" s="51"/>
      <c r="J188" s="51"/>
      <c r="O188" s="44"/>
    </row>
    <row r="189" spans="1:15" ht="12.75">
      <c r="A189" s="40"/>
      <c r="B189" s="40"/>
      <c r="I189" s="51"/>
      <c r="J189" s="51"/>
      <c r="O189" s="44"/>
    </row>
    <row r="190" spans="1:15" ht="12.75">
      <c r="A190" s="40"/>
      <c r="B190" s="40"/>
      <c r="I190" s="51"/>
      <c r="J190" s="51"/>
      <c r="O190" s="44"/>
    </row>
    <row r="191" spans="1:15" ht="12.75">
      <c r="A191" s="40"/>
      <c r="B191" s="40"/>
      <c r="I191" s="51"/>
      <c r="J191" s="51"/>
      <c r="O191" s="44"/>
    </row>
    <row r="192" spans="1:15" ht="12.75">
      <c r="A192" s="40"/>
      <c r="B192" s="40"/>
      <c r="I192" s="51"/>
      <c r="J192" s="51"/>
      <c r="O192" s="44"/>
    </row>
    <row r="193" spans="1:15" ht="12.75">
      <c r="A193" s="40"/>
      <c r="B193" s="40"/>
      <c r="I193" s="51"/>
      <c r="J193" s="51"/>
      <c r="O193" s="44"/>
    </row>
    <row r="194" spans="1:15" ht="12.75">
      <c r="A194" s="40"/>
      <c r="B194" s="40"/>
      <c r="I194" s="51"/>
      <c r="J194" s="51"/>
      <c r="O194" s="44"/>
    </row>
    <row r="195" spans="1:15" ht="12.75">
      <c r="A195" s="40"/>
      <c r="B195" s="40"/>
      <c r="I195" s="51"/>
      <c r="J195" s="51"/>
      <c r="O195" s="44"/>
    </row>
    <row r="196" spans="1:15" ht="12.75">
      <c r="A196" s="40"/>
      <c r="B196" s="40"/>
      <c r="I196" s="51"/>
      <c r="J196" s="51"/>
      <c r="O196" s="44"/>
    </row>
    <row r="197" spans="1:15" ht="12.75">
      <c r="A197" s="40"/>
      <c r="B197" s="40"/>
      <c r="I197" s="51"/>
      <c r="J197" s="51"/>
      <c r="O197" s="44"/>
    </row>
    <row r="198" spans="1:15" ht="12.75">
      <c r="A198" s="40"/>
      <c r="B198" s="40"/>
      <c r="I198" s="51"/>
      <c r="J198" s="51"/>
      <c r="O198" s="44"/>
    </row>
    <row r="199" spans="1:15" ht="12.75">
      <c r="A199" s="40"/>
      <c r="B199" s="40"/>
      <c r="I199" s="51"/>
      <c r="J199" s="51"/>
      <c r="O199" s="44"/>
    </row>
    <row r="200" spans="1:15" ht="12.75">
      <c r="A200" s="40"/>
      <c r="B200" s="40"/>
      <c r="I200" s="51"/>
      <c r="J200" s="51"/>
      <c r="O200" s="44"/>
    </row>
    <row r="201" spans="1:15" ht="12.75">
      <c r="A201" s="40"/>
      <c r="B201" s="40"/>
      <c r="I201" s="51"/>
      <c r="J201" s="51"/>
      <c r="O201" s="44"/>
    </row>
    <row r="202" spans="1:15" ht="12.75">
      <c r="A202" s="40"/>
      <c r="B202" s="40"/>
      <c r="I202" s="51"/>
      <c r="J202" s="51"/>
      <c r="O202" s="44"/>
    </row>
    <row r="203" spans="1:15" ht="12.75">
      <c r="A203" s="40"/>
      <c r="B203" s="40"/>
      <c r="I203" s="51"/>
      <c r="J203" s="51"/>
      <c r="O203" s="44"/>
    </row>
    <row r="204" spans="1:15" ht="12.75">
      <c r="A204" s="40"/>
      <c r="B204" s="40"/>
      <c r="I204" s="51"/>
      <c r="J204" s="51"/>
      <c r="O204" s="44"/>
    </row>
    <row r="205" spans="1:15" ht="12.75">
      <c r="A205" s="40"/>
      <c r="B205" s="40"/>
      <c r="I205" s="51"/>
      <c r="J205" s="51"/>
      <c r="O205" s="44"/>
    </row>
    <row r="206" spans="1:15" ht="12.75">
      <c r="A206" s="40"/>
      <c r="B206" s="40"/>
      <c r="I206" s="51"/>
      <c r="J206" s="51"/>
      <c r="O206" s="44"/>
    </row>
    <row r="207" spans="1:15" ht="12.75">
      <c r="A207" s="40"/>
      <c r="B207" s="40"/>
      <c r="I207" s="51"/>
      <c r="J207" s="51"/>
      <c r="O207" s="44"/>
    </row>
    <row r="208" spans="1:15" ht="12.75">
      <c r="A208" s="40"/>
      <c r="B208" s="40"/>
      <c r="I208" s="51"/>
      <c r="J208" s="51"/>
      <c r="O208" s="44"/>
    </row>
    <row r="209" spans="1:15" ht="12.75">
      <c r="A209" s="40"/>
      <c r="B209" s="40"/>
      <c r="I209" s="51"/>
      <c r="J209" s="51"/>
      <c r="O209" s="44"/>
    </row>
    <row r="210" spans="1:15" ht="12.75">
      <c r="A210" s="40"/>
      <c r="B210" s="40"/>
      <c r="I210" s="51"/>
      <c r="J210" s="51"/>
      <c r="O210" s="44"/>
    </row>
    <row r="211" spans="1:15" ht="12.75">
      <c r="A211" s="40"/>
      <c r="B211" s="40"/>
      <c r="I211" s="51"/>
      <c r="J211" s="51"/>
      <c r="O211" s="44"/>
    </row>
    <row r="212" spans="1:15" ht="12.75">
      <c r="A212" s="40"/>
      <c r="B212" s="40"/>
      <c r="I212" s="51"/>
      <c r="J212" s="51"/>
      <c r="O212" s="44"/>
    </row>
    <row r="213" spans="1:15" ht="12.75">
      <c r="A213" s="40"/>
      <c r="B213" s="40"/>
      <c r="I213" s="51"/>
      <c r="J213" s="51"/>
      <c r="O213" s="44"/>
    </row>
    <row r="214" spans="1:15" ht="12.75">
      <c r="A214" s="40"/>
      <c r="B214" s="40"/>
      <c r="I214" s="51"/>
      <c r="J214" s="51"/>
      <c r="O214" s="44"/>
    </row>
    <row r="215" spans="1:15" ht="12.75">
      <c r="A215" s="40"/>
      <c r="B215" s="40"/>
      <c r="I215" s="51"/>
      <c r="J215" s="51"/>
      <c r="O215" s="44"/>
    </row>
    <row r="216" spans="1:15" ht="12.75">
      <c r="A216" s="40"/>
      <c r="B216" s="40"/>
      <c r="I216" s="51"/>
      <c r="J216" s="51"/>
      <c r="O216" s="44"/>
    </row>
    <row r="217" spans="1:15" ht="12.75">
      <c r="A217" s="40"/>
      <c r="B217" s="40"/>
      <c r="I217" s="51"/>
      <c r="J217" s="51"/>
      <c r="O217" s="44"/>
    </row>
    <row r="218" spans="1:15" ht="12.75">
      <c r="A218" s="40"/>
      <c r="B218" s="40"/>
      <c r="I218" s="51"/>
      <c r="J218" s="51"/>
      <c r="O218" s="44"/>
    </row>
    <row r="219" spans="1:15" ht="12.75">
      <c r="A219" s="40"/>
      <c r="B219" s="40"/>
      <c r="I219" s="51"/>
      <c r="J219" s="51"/>
      <c r="O219" s="44"/>
    </row>
    <row r="220" spans="1:15" ht="12.75">
      <c r="A220" s="40"/>
      <c r="B220" s="40"/>
      <c r="I220" s="51"/>
      <c r="J220" s="51"/>
      <c r="O220" s="44"/>
    </row>
    <row r="221" spans="1:15" ht="12.75">
      <c r="A221" s="40"/>
      <c r="B221" s="40"/>
      <c r="I221" s="51"/>
      <c r="J221" s="51"/>
      <c r="O221" s="44"/>
    </row>
    <row r="222" spans="1:15" ht="12.75">
      <c r="A222" s="40"/>
      <c r="B222" s="40"/>
      <c r="I222" s="51"/>
      <c r="J222" s="51"/>
      <c r="O222" s="44"/>
    </row>
    <row r="223" spans="1:15" ht="12.75">
      <c r="A223" s="40"/>
      <c r="B223" s="40"/>
      <c r="I223" s="51"/>
      <c r="J223" s="51"/>
      <c r="O223" s="44"/>
    </row>
    <row r="224" spans="1:15" ht="12.75">
      <c r="A224" s="40"/>
      <c r="B224" s="40"/>
      <c r="I224" s="51"/>
      <c r="J224" s="51"/>
      <c r="O224" s="44"/>
    </row>
    <row r="225" spans="1:15" ht="12.75">
      <c r="A225" s="40"/>
      <c r="B225" s="40"/>
      <c r="I225" s="51"/>
      <c r="J225" s="51"/>
      <c r="O225" s="44"/>
    </row>
    <row r="226" spans="1:15" ht="12.75">
      <c r="A226" s="40"/>
      <c r="B226" s="40"/>
      <c r="I226" s="51"/>
      <c r="J226" s="51"/>
      <c r="O226" s="44"/>
    </row>
    <row r="227" spans="1:15" ht="12.75">
      <c r="A227" s="40"/>
      <c r="B227" s="40"/>
      <c r="I227" s="51"/>
      <c r="J227" s="51"/>
      <c r="O227" s="44"/>
    </row>
    <row r="228" spans="1:15" ht="12.75">
      <c r="A228" s="40"/>
      <c r="B228" s="40"/>
      <c r="I228" s="51"/>
      <c r="J228" s="51"/>
      <c r="O228" s="44"/>
    </row>
    <row r="229" spans="1:15" ht="12.75">
      <c r="A229" s="40"/>
      <c r="B229" s="40"/>
      <c r="I229" s="51"/>
      <c r="J229" s="51"/>
      <c r="O229" s="44"/>
    </row>
    <row r="230" spans="1:15" ht="12.75">
      <c r="A230" s="40"/>
      <c r="B230" s="40"/>
      <c r="I230" s="51"/>
      <c r="J230" s="51"/>
      <c r="O230" s="44"/>
    </row>
    <row r="231" spans="1:15" ht="12.75">
      <c r="A231" s="40"/>
      <c r="B231" s="40"/>
      <c r="I231" s="51"/>
      <c r="J231" s="51"/>
      <c r="O231" s="44"/>
    </row>
    <row r="232" spans="1:15" ht="12.75">
      <c r="A232" s="40"/>
      <c r="B232" s="40"/>
      <c r="I232" s="51"/>
      <c r="J232" s="51"/>
      <c r="O232" s="44"/>
    </row>
    <row r="233" spans="1:15" ht="12.75">
      <c r="A233" s="40"/>
      <c r="B233" s="40"/>
      <c r="I233" s="51"/>
      <c r="J233" s="51"/>
      <c r="O233" s="44"/>
    </row>
    <row r="234" spans="1:15" ht="12.75">
      <c r="A234" s="40"/>
      <c r="B234" s="40"/>
      <c r="I234" s="51"/>
      <c r="J234" s="51"/>
      <c r="O234" s="44"/>
    </row>
    <row r="235" spans="1:15" ht="12.75">
      <c r="A235" s="40"/>
      <c r="B235" s="40"/>
      <c r="I235" s="51"/>
      <c r="J235" s="51"/>
      <c r="O235" s="44"/>
    </row>
    <row r="236" spans="1:15" ht="12.75">
      <c r="A236" s="40"/>
      <c r="B236" s="40"/>
      <c r="I236" s="51"/>
      <c r="J236" s="51"/>
      <c r="O236" s="44"/>
    </row>
    <row r="237" spans="1:15" ht="12.75">
      <c r="A237" s="40"/>
      <c r="B237" s="40"/>
      <c r="I237" s="51"/>
      <c r="J237" s="51"/>
      <c r="O237" s="44"/>
    </row>
    <row r="238" spans="1:15" ht="12.75">
      <c r="A238" s="40"/>
      <c r="B238" s="40"/>
      <c r="I238" s="51"/>
      <c r="J238" s="51"/>
      <c r="O238" s="44"/>
    </row>
    <row r="239" spans="1:15" ht="12.75">
      <c r="A239" s="40"/>
      <c r="B239" s="40"/>
      <c r="I239" s="51"/>
      <c r="J239" s="51"/>
      <c r="O239" s="44"/>
    </row>
    <row r="240" spans="1:15" ht="12.75">
      <c r="A240" s="40"/>
      <c r="B240" s="40"/>
      <c r="I240" s="51"/>
      <c r="J240" s="51"/>
      <c r="O240" s="44"/>
    </row>
    <row r="241" spans="1:15" ht="12.75">
      <c r="A241" s="40"/>
      <c r="B241" s="40"/>
      <c r="I241" s="51"/>
      <c r="J241" s="51"/>
      <c r="O241" s="44"/>
    </row>
    <row r="242" spans="1:15" ht="12.75">
      <c r="A242" s="40"/>
      <c r="B242" s="40"/>
      <c r="I242" s="51"/>
      <c r="J242" s="51"/>
      <c r="O242" s="44"/>
    </row>
    <row r="243" spans="1:15" ht="12.75">
      <c r="A243" s="40"/>
      <c r="B243" s="40"/>
      <c r="I243" s="51"/>
      <c r="J243" s="51"/>
      <c r="O243" s="44"/>
    </row>
    <row r="244" spans="1:15" ht="12.75">
      <c r="A244" s="40"/>
      <c r="B244" s="40"/>
      <c r="I244" s="51"/>
      <c r="J244" s="51"/>
      <c r="O244" s="44"/>
    </row>
    <row r="245" spans="1:15" ht="12.75">
      <c r="A245" s="40"/>
      <c r="B245" s="40"/>
      <c r="I245" s="51"/>
      <c r="J245" s="51"/>
      <c r="O245" s="44"/>
    </row>
    <row r="246" spans="1:15" ht="12.75">
      <c r="A246" s="40"/>
      <c r="B246" s="40"/>
      <c r="I246" s="51"/>
      <c r="J246" s="51"/>
      <c r="O246" s="44"/>
    </row>
    <row r="247" spans="1:15" ht="12.75">
      <c r="A247" s="40"/>
      <c r="B247" s="40"/>
      <c r="I247" s="51"/>
      <c r="J247" s="51"/>
      <c r="O247" s="44"/>
    </row>
    <row r="248" spans="1:15" ht="12.75">
      <c r="A248" s="40"/>
      <c r="B248" s="40"/>
      <c r="I248" s="51"/>
      <c r="J248" s="51"/>
      <c r="O248" s="44"/>
    </row>
    <row r="249" spans="1:15" ht="12.75">
      <c r="A249" s="40"/>
      <c r="B249" s="40"/>
      <c r="I249" s="51"/>
      <c r="J249" s="51"/>
      <c r="O249" s="44"/>
    </row>
    <row r="250" spans="1:15" ht="12.75">
      <c r="A250" s="40"/>
      <c r="B250" s="40"/>
      <c r="I250" s="51"/>
      <c r="J250" s="51"/>
      <c r="O250" s="44"/>
    </row>
    <row r="251" spans="1:15" ht="12.75">
      <c r="A251" s="40"/>
      <c r="B251" s="40"/>
      <c r="I251" s="51"/>
      <c r="J251" s="51"/>
      <c r="O251" s="44"/>
    </row>
    <row r="252" spans="1:15" ht="12.75">
      <c r="A252" s="40"/>
      <c r="B252" s="40"/>
      <c r="I252" s="51"/>
      <c r="J252" s="51"/>
      <c r="O252" s="44"/>
    </row>
    <row r="253" spans="1:15" ht="12.75">
      <c r="A253" s="40"/>
      <c r="B253" s="40"/>
      <c r="I253" s="51"/>
      <c r="J253" s="51"/>
      <c r="O253" s="44"/>
    </row>
    <row r="254" spans="1:15" ht="12.75">
      <c r="A254" s="40"/>
      <c r="B254" s="40"/>
      <c r="I254" s="51"/>
      <c r="J254" s="51"/>
      <c r="O254" s="44"/>
    </row>
    <row r="255" spans="1:15" ht="12.75">
      <c r="A255" s="40"/>
      <c r="B255" s="40"/>
      <c r="I255" s="51"/>
      <c r="J255" s="51"/>
      <c r="O255" s="44"/>
    </row>
    <row r="256" spans="1:15" ht="12.75">
      <c r="A256" s="40"/>
      <c r="B256" s="40"/>
      <c r="I256" s="51"/>
      <c r="J256" s="51"/>
      <c r="O256" s="44"/>
    </row>
    <row r="257" spans="1:15" ht="12.75">
      <c r="A257" s="40"/>
      <c r="B257" s="40"/>
      <c r="I257" s="51"/>
      <c r="J257" s="51"/>
      <c r="O257" s="44"/>
    </row>
    <row r="258" spans="1:15" ht="12.75">
      <c r="A258" s="40"/>
      <c r="B258" s="40"/>
      <c r="I258" s="51"/>
      <c r="J258" s="51"/>
      <c r="O258" s="44"/>
    </row>
    <row r="259" spans="1:15" ht="12.75">
      <c r="A259" s="40"/>
      <c r="B259" s="40"/>
      <c r="I259" s="51"/>
      <c r="J259" s="51"/>
      <c r="O259" s="44"/>
    </row>
    <row r="260" spans="1:15" ht="12.75">
      <c r="A260" s="40"/>
      <c r="B260" s="40"/>
      <c r="I260" s="51"/>
      <c r="J260" s="51"/>
      <c r="O260" s="44"/>
    </row>
    <row r="261" spans="1:15" ht="12.75">
      <c r="A261" s="40"/>
      <c r="B261" s="40"/>
      <c r="I261" s="51"/>
      <c r="J261" s="51"/>
      <c r="O261" s="44"/>
    </row>
    <row r="262" spans="1:15" ht="12.75">
      <c r="A262" s="40"/>
      <c r="B262" s="40"/>
      <c r="I262" s="51"/>
      <c r="J262" s="51"/>
      <c r="O262" s="44"/>
    </row>
    <row r="263" spans="1:15" ht="12.75">
      <c r="A263" s="40"/>
      <c r="B263" s="40"/>
      <c r="I263" s="51"/>
      <c r="J263" s="51"/>
      <c r="O263" s="44"/>
    </row>
    <row r="264" spans="1:15" ht="12.75">
      <c r="A264" s="40"/>
      <c r="B264" s="40"/>
      <c r="I264" s="51"/>
      <c r="J264" s="51"/>
      <c r="O264" s="44"/>
    </row>
    <row r="265" spans="1:15" ht="12.75">
      <c r="A265" s="40"/>
      <c r="B265" s="40"/>
      <c r="I265" s="51"/>
      <c r="J265" s="51"/>
      <c r="O265" s="44"/>
    </row>
    <row r="266" spans="1:15" ht="12.75">
      <c r="A266" s="40"/>
      <c r="B266" s="40"/>
      <c r="I266" s="51"/>
      <c r="J266" s="51"/>
      <c r="O266" s="44"/>
    </row>
    <row r="267" spans="1:15" ht="12.75">
      <c r="A267" s="40"/>
      <c r="B267" s="40"/>
      <c r="I267" s="51"/>
      <c r="J267" s="51"/>
      <c r="O267" s="44"/>
    </row>
    <row r="268" spans="1:15" ht="12.75">
      <c r="A268" s="40"/>
      <c r="B268" s="40"/>
      <c r="I268" s="51"/>
      <c r="J268" s="51"/>
      <c r="O268" s="44"/>
    </row>
    <row r="269" spans="1:15" ht="12.75">
      <c r="A269" s="40"/>
      <c r="B269" s="40"/>
      <c r="I269" s="51"/>
      <c r="J269" s="51"/>
      <c r="O269" s="44"/>
    </row>
    <row r="270" spans="1:15" ht="12.75">
      <c r="A270" s="40"/>
      <c r="B270" s="40"/>
      <c r="I270" s="51"/>
      <c r="J270" s="51"/>
      <c r="O270" s="44"/>
    </row>
    <row r="271" spans="1:15" ht="12.75">
      <c r="A271" s="40"/>
      <c r="B271" s="40"/>
      <c r="I271" s="51"/>
      <c r="J271" s="51"/>
      <c r="O271" s="44"/>
    </row>
    <row r="272" spans="1:15" ht="12.75">
      <c r="A272" s="40"/>
      <c r="B272" s="40"/>
      <c r="I272" s="51"/>
      <c r="J272" s="51"/>
      <c r="O272" s="44"/>
    </row>
    <row r="273" spans="1:15" ht="12.75">
      <c r="A273" s="40"/>
      <c r="B273" s="40"/>
      <c r="I273" s="51"/>
      <c r="J273" s="51"/>
      <c r="O273" s="44"/>
    </row>
    <row r="274" spans="1:15" ht="12.75">
      <c r="A274" s="40"/>
      <c r="B274" s="40"/>
      <c r="I274" s="51"/>
      <c r="J274" s="51"/>
      <c r="O274" s="44"/>
    </row>
    <row r="275" spans="1:15" ht="12.75">
      <c r="A275" s="40"/>
      <c r="B275" s="40"/>
      <c r="I275" s="51"/>
      <c r="J275" s="51"/>
      <c r="O275" s="44"/>
    </row>
    <row r="276" spans="1:15" ht="12.75">
      <c r="A276" s="40"/>
      <c r="B276" s="40"/>
      <c r="I276" s="51"/>
      <c r="J276" s="51"/>
      <c r="O276" s="44"/>
    </row>
    <row r="277" spans="1:15" ht="12.75">
      <c r="A277" s="40"/>
      <c r="B277" s="40"/>
      <c r="I277" s="51"/>
      <c r="J277" s="51"/>
      <c r="O277" s="44"/>
    </row>
    <row r="278" spans="1:15" ht="12.75">
      <c r="A278" s="40"/>
      <c r="B278" s="40"/>
      <c r="I278" s="51"/>
      <c r="J278" s="51"/>
      <c r="O278" s="44"/>
    </row>
    <row r="279" spans="1:15" ht="12.75">
      <c r="A279" s="40"/>
      <c r="B279" s="40"/>
      <c r="I279" s="51"/>
      <c r="J279" s="51"/>
      <c r="O279" s="44"/>
    </row>
    <row r="280" spans="1:15" ht="12.75">
      <c r="A280" s="40"/>
      <c r="B280" s="40"/>
      <c r="I280" s="51"/>
      <c r="J280" s="51"/>
      <c r="O280" s="44"/>
    </row>
    <row r="281" spans="1:15" ht="12.75">
      <c r="A281" s="40"/>
      <c r="B281" s="40"/>
      <c r="I281" s="51"/>
      <c r="J281" s="51"/>
      <c r="O281" s="44"/>
    </row>
    <row r="282" spans="1:15" ht="12.75">
      <c r="A282" s="40"/>
      <c r="B282" s="40"/>
      <c r="I282" s="51"/>
      <c r="J282" s="51"/>
      <c r="O282" s="44"/>
    </row>
    <row r="283" spans="1:15" ht="12.75">
      <c r="A283" s="40"/>
      <c r="B283" s="40"/>
      <c r="I283" s="51"/>
      <c r="J283" s="51"/>
      <c r="O283" s="44"/>
    </row>
    <row r="284" spans="1:15" ht="12.75">
      <c r="A284" s="40"/>
      <c r="B284" s="40"/>
      <c r="I284" s="51"/>
      <c r="J284" s="51"/>
      <c r="O284" s="44"/>
    </row>
    <row r="285" spans="1:15" ht="12.75">
      <c r="A285" s="40"/>
      <c r="B285" s="40"/>
      <c r="I285" s="51"/>
      <c r="J285" s="51"/>
      <c r="O285" s="44"/>
    </row>
    <row r="286" spans="1:15" ht="12.75">
      <c r="A286" s="40"/>
      <c r="B286" s="40"/>
      <c r="I286" s="51"/>
      <c r="J286" s="51"/>
      <c r="O286" s="44"/>
    </row>
    <row r="287" spans="1:15" ht="12.75">
      <c r="A287" s="40"/>
      <c r="B287" s="40"/>
      <c r="I287" s="51"/>
      <c r="J287" s="51"/>
      <c r="O287" s="44"/>
    </row>
    <row r="288" spans="1:15" ht="12.75">
      <c r="A288" s="40"/>
      <c r="B288" s="40"/>
      <c r="I288" s="51"/>
      <c r="J288" s="51"/>
      <c r="O288" s="44"/>
    </row>
    <row r="289" spans="1:15" ht="12.75">
      <c r="A289" s="40"/>
      <c r="B289" s="40"/>
      <c r="I289" s="51"/>
      <c r="J289" s="51"/>
      <c r="O289" s="44"/>
    </row>
    <row r="290" spans="1:15" ht="12.75">
      <c r="A290" s="40"/>
      <c r="B290" s="40"/>
      <c r="I290" s="51"/>
      <c r="J290" s="51"/>
      <c r="O290" s="44"/>
    </row>
    <row r="291" spans="1:15" ht="12.75">
      <c r="A291" s="40"/>
      <c r="B291" s="40"/>
      <c r="I291" s="51"/>
      <c r="J291" s="51"/>
      <c r="O291" s="44"/>
    </row>
    <row r="292" spans="1:15" ht="12.75">
      <c r="A292" s="40"/>
      <c r="B292" s="40"/>
      <c r="I292" s="51"/>
      <c r="J292" s="51"/>
      <c r="O292" s="44"/>
    </row>
    <row r="293" spans="1:15" ht="12.75">
      <c r="A293" s="40"/>
      <c r="B293" s="40"/>
      <c r="I293" s="51"/>
      <c r="J293" s="51"/>
      <c r="O293" s="44"/>
    </row>
    <row r="294" spans="1:15" ht="12.75">
      <c r="A294" s="40"/>
      <c r="B294" s="40"/>
      <c r="I294" s="51"/>
      <c r="J294" s="51"/>
      <c r="O294" s="44"/>
    </row>
    <row r="295" spans="1:15" ht="12.75">
      <c r="A295" s="40"/>
      <c r="B295" s="40"/>
      <c r="I295" s="51"/>
      <c r="J295" s="51"/>
      <c r="O295" s="44"/>
    </row>
    <row r="296" spans="1:15" ht="12.75">
      <c r="A296" s="40"/>
      <c r="B296" s="40"/>
      <c r="I296" s="51"/>
      <c r="J296" s="51"/>
      <c r="O296" s="44"/>
    </row>
    <row r="297" spans="1:15" ht="12.75">
      <c r="A297" s="40"/>
      <c r="B297" s="40"/>
      <c r="I297" s="51"/>
      <c r="J297" s="51"/>
      <c r="O297" s="44"/>
    </row>
    <row r="298" spans="1:15" ht="12.75">
      <c r="A298" s="40"/>
      <c r="B298" s="40"/>
      <c r="I298" s="51"/>
      <c r="J298" s="51"/>
      <c r="O298" s="44"/>
    </row>
    <row r="299" spans="1:15" ht="12.75">
      <c r="A299" s="40"/>
      <c r="B299" s="40"/>
      <c r="I299" s="51"/>
      <c r="J299" s="51"/>
      <c r="O299" s="44"/>
    </row>
    <row r="300" spans="1:15" ht="12.75">
      <c r="A300" s="40"/>
      <c r="B300" s="40"/>
      <c r="I300" s="51"/>
      <c r="J300" s="51"/>
      <c r="O300" s="44"/>
    </row>
    <row r="301" spans="1:15" ht="12.75">
      <c r="A301" s="40"/>
      <c r="B301" s="40"/>
      <c r="I301" s="51"/>
      <c r="J301" s="51"/>
      <c r="O301" s="44"/>
    </row>
    <row r="302" spans="1:15" ht="12.75">
      <c r="A302" s="40"/>
      <c r="B302" s="40"/>
      <c r="I302" s="51"/>
      <c r="J302" s="51"/>
      <c r="O302" s="44"/>
    </row>
    <row r="303" spans="1:15" ht="12.75">
      <c r="A303" s="40"/>
      <c r="B303" s="40"/>
      <c r="I303" s="51"/>
      <c r="J303" s="51"/>
      <c r="O303" s="44"/>
    </row>
    <row r="304" spans="1:15" ht="12.75">
      <c r="A304" s="40"/>
      <c r="B304" s="40"/>
      <c r="I304" s="51"/>
      <c r="J304" s="51"/>
      <c r="O304" s="44"/>
    </row>
    <row r="305" spans="1:15" ht="12.75">
      <c r="A305" s="40"/>
      <c r="B305" s="40"/>
      <c r="I305" s="51"/>
      <c r="J305" s="51"/>
      <c r="O305" s="44"/>
    </row>
    <row r="306" spans="1:15" ht="12.75">
      <c r="A306" s="40"/>
      <c r="B306" s="40"/>
      <c r="I306" s="51"/>
      <c r="J306" s="51"/>
      <c r="O306" s="44"/>
    </row>
    <row r="307" spans="1:15" ht="12.75">
      <c r="A307" s="40"/>
      <c r="B307" s="40"/>
      <c r="I307" s="51"/>
      <c r="J307" s="51"/>
      <c r="O307" s="44"/>
    </row>
    <row r="308" spans="1:15" ht="12.75">
      <c r="A308" s="40"/>
      <c r="B308" s="40"/>
      <c r="I308" s="51"/>
      <c r="J308" s="51"/>
      <c r="O308" s="44"/>
    </row>
    <row r="309" spans="1:15" ht="12.75">
      <c r="A309" s="40"/>
      <c r="B309" s="40"/>
      <c r="I309" s="51"/>
      <c r="J309" s="51"/>
      <c r="O309" s="44"/>
    </row>
    <row r="310" spans="1:15" ht="12.75">
      <c r="A310" s="40"/>
      <c r="B310" s="40"/>
      <c r="I310" s="51"/>
      <c r="J310" s="51"/>
      <c r="O310" s="44"/>
    </row>
    <row r="311" spans="1:15" ht="12.75">
      <c r="A311" s="40"/>
      <c r="B311" s="40"/>
      <c r="I311" s="51"/>
      <c r="J311" s="51"/>
      <c r="O311" s="44"/>
    </row>
    <row r="312" spans="1:15" ht="12.75">
      <c r="A312" s="40"/>
      <c r="B312" s="40"/>
      <c r="I312" s="51"/>
      <c r="J312" s="51"/>
      <c r="O312" s="44"/>
    </row>
    <row r="313" spans="1:15" ht="12.75">
      <c r="A313" s="40"/>
      <c r="B313" s="40"/>
      <c r="I313" s="51"/>
      <c r="J313" s="51"/>
      <c r="O313" s="44"/>
    </row>
    <row r="314" spans="1:15" ht="12.75">
      <c r="A314" s="40"/>
      <c r="B314" s="40"/>
      <c r="I314" s="51"/>
      <c r="J314" s="51"/>
      <c r="O314" s="44"/>
    </row>
    <row r="315" spans="1:15" ht="12.75">
      <c r="A315" s="40"/>
      <c r="B315" s="40"/>
      <c r="I315" s="51"/>
      <c r="J315" s="51"/>
      <c r="O315" s="44"/>
    </row>
    <row r="316" spans="1:15" ht="12.75">
      <c r="A316" s="40"/>
      <c r="B316" s="40"/>
      <c r="I316" s="51"/>
      <c r="J316" s="51"/>
      <c r="O316" s="44"/>
    </row>
    <row r="317" spans="1:15" ht="12.75">
      <c r="A317" s="40"/>
      <c r="B317" s="40"/>
      <c r="I317" s="51"/>
      <c r="J317" s="51"/>
      <c r="O317" s="44"/>
    </row>
    <row r="318" spans="1:15" ht="12.75">
      <c r="A318" s="40"/>
      <c r="B318" s="40"/>
      <c r="I318" s="51"/>
      <c r="J318" s="51"/>
      <c r="O318" s="44"/>
    </row>
    <row r="319" spans="1:15" ht="12.75">
      <c r="A319" s="40"/>
      <c r="B319" s="40"/>
      <c r="I319" s="51"/>
      <c r="J319" s="51"/>
      <c r="O319" s="44"/>
    </row>
    <row r="320" spans="1:15" ht="12.75">
      <c r="A320" s="40"/>
      <c r="B320" s="40"/>
      <c r="I320" s="51"/>
      <c r="J320" s="51"/>
      <c r="O320" s="44"/>
    </row>
    <row r="321" spans="1:15" ht="12.75">
      <c r="A321" s="40"/>
      <c r="B321" s="40"/>
      <c r="I321" s="51"/>
      <c r="J321" s="51"/>
      <c r="O321" s="44"/>
    </row>
    <row r="322" spans="1:15" ht="12.75">
      <c r="A322" s="40"/>
      <c r="B322" s="40"/>
      <c r="I322" s="51"/>
      <c r="J322" s="51"/>
      <c r="O322" s="44"/>
    </row>
    <row r="323" spans="1:15" ht="12.75">
      <c r="A323" s="40"/>
      <c r="B323" s="40"/>
      <c r="I323" s="51"/>
      <c r="J323" s="51"/>
      <c r="O323" s="44"/>
    </row>
    <row r="324" spans="1:15" ht="12.75">
      <c r="A324" s="40"/>
      <c r="B324" s="40"/>
      <c r="I324" s="51"/>
      <c r="J324" s="51"/>
      <c r="O324" s="44"/>
    </row>
    <row r="325" spans="1:15" ht="12.75">
      <c r="A325" s="40"/>
      <c r="B325" s="40"/>
      <c r="I325" s="51"/>
      <c r="J325" s="51"/>
      <c r="O325" s="44"/>
    </row>
    <row r="326" spans="1:15" ht="12.75">
      <c r="A326" s="40"/>
      <c r="B326" s="40"/>
      <c r="I326" s="51"/>
      <c r="J326" s="51"/>
      <c r="O326" s="44"/>
    </row>
    <row r="327" spans="1:15" ht="12.75">
      <c r="A327" s="40"/>
      <c r="B327" s="40"/>
      <c r="I327" s="51"/>
      <c r="J327" s="51"/>
      <c r="O327" s="44"/>
    </row>
    <row r="328" spans="1:15" ht="12.75">
      <c r="A328" s="40"/>
      <c r="B328" s="40"/>
      <c r="I328" s="51"/>
      <c r="J328" s="51"/>
      <c r="O328" s="44"/>
    </row>
    <row r="329" spans="1:15" ht="12.75">
      <c r="A329" s="40"/>
      <c r="B329" s="40"/>
      <c r="I329" s="51"/>
      <c r="J329" s="51"/>
      <c r="O329" s="44"/>
    </row>
    <row r="330" spans="1:15" ht="12.75">
      <c r="A330" s="40"/>
      <c r="B330" s="40"/>
      <c r="I330" s="51"/>
      <c r="J330" s="51"/>
      <c r="O330" s="44"/>
    </row>
    <row r="331" spans="1:15" ht="12.75">
      <c r="A331" s="40"/>
      <c r="B331" s="40"/>
      <c r="I331" s="51"/>
      <c r="J331" s="51"/>
      <c r="O331" s="44"/>
    </row>
    <row r="332" spans="1:15" ht="12.75">
      <c r="A332" s="40"/>
      <c r="B332" s="40"/>
      <c r="I332" s="51"/>
      <c r="J332" s="51"/>
      <c r="O332" s="44"/>
    </row>
    <row r="333" spans="1:15" ht="12.75">
      <c r="A333" s="40"/>
      <c r="B333" s="40"/>
      <c r="I333" s="51"/>
      <c r="J333" s="51"/>
      <c r="O333" s="44"/>
    </row>
    <row r="334" spans="1:15" ht="12.75">
      <c r="A334" s="40"/>
      <c r="B334" s="40"/>
      <c r="I334" s="51"/>
      <c r="J334" s="51"/>
      <c r="O334" s="44"/>
    </row>
    <row r="335" spans="1:15" ht="12.75">
      <c r="A335" s="40"/>
      <c r="B335" s="40"/>
      <c r="I335" s="51"/>
      <c r="J335" s="51"/>
      <c r="O335" s="44"/>
    </row>
    <row r="336" spans="1:15" ht="12.75">
      <c r="A336" s="40"/>
      <c r="B336" s="40"/>
      <c r="I336" s="51"/>
      <c r="J336" s="51"/>
      <c r="O336" s="44"/>
    </row>
    <row r="337" spans="1:15" ht="12.75">
      <c r="A337" s="40"/>
      <c r="B337" s="40"/>
      <c r="I337" s="51"/>
      <c r="J337" s="51"/>
      <c r="O337" s="44"/>
    </row>
    <row r="338" spans="1:15" ht="12.75">
      <c r="A338" s="40"/>
      <c r="B338" s="40"/>
      <c r="I338" s="51"/>
      <c r="J338" s="51"/>
      <c r="O338" s="44"/>
    </row>
    <row r="339" spans="1:15" ht="12.75">
      <c r="A339" s="40"/>
      <c r="B339" s="40"/>
      <c r="I339" s="51"/>
      <c r="J339" s="51"/>
      <c r="O339" s="44"/>
    </row>
    <row r="340" spans="1:15" ht="12.75">
      <c r="A340" s="40"/>
      <c r="B340" s="40"/>
      <c r="I340" s="51"/>
      <c r="J340" s="51"/>
      <c r="O340" s="44"/>
    </row>
    <row r="341" spans="1:15" ht="12.75">
      <c r="A341" s="40"/>
      <c r="B341" s="40"/>
      <c r="I341" s="51"/>
      <c r="J341" s="51"/>
      <c r="O341" s="44"/>
    </row>
    <row r="342" spans="1:15" ht="12.75">
      <c r="A342" s="40"/>
      <c r="B342" s="40"/>
      <c r="I342" s="51"/>
      <c r="J342" s="51"/>
      <c r="O342" s="44"/>
    </row>
    <row r="343" spans="1:15" ht="12.75">
      <c r="A343" s="40"/>
      <c r="B343" s="40"/>
      <c r="I343" s="51"/>
      <c r="J343" s="51"/>
      <c r="O343" s="44"/>
    </row>
    <row r="344" spans="1:15" ht="12.75">
      <c r="A344" s="40"/>
      <c r="B344" s="40"/>
      <c r="I344" s="51"/>
      <c r="J344" s="51"/>
      <c r="O344" s="44"/>
    </row>
    <row r="345" spans="1:15" ht="12.75">
      <c r="A345" s="40"/>
      <c r="B345" s="40"/>
      <c r="I345" s="51"/>
      <c r="J345" s="51"/>
      <c r="O345" s="44"/>
    </row>
    <row r="346" spans="1:15" ht="12.75">
      <c r="A346" s="40"/>
      <c r="B346" s="40"/>
      <c r="I346" s="51"/>
      <c r="J346" s="51"/>
      <c r="O346" s="44"/>
    </row>
    <row r="347" spans="1:15" ht="12.75">
      <c r="A347" s="40"/>
      <c r="B347" s="40"/>
      <c r="I347" s="51"/>
      <c r="J347" s="51"/>
      <c r="O347" s="44"/>
    </row>
    <row r="348" spans="1:15" ht="12.75">
      <c r="A348" s="40"/>
      <c r="B348" s="40"/>
      <c r="I348" s="51"/>
      <c r="J348" s="51"/>
      <c r="O348" s="44"/>
    </row>
    <row r="349" spans="1:15" ht="12.75">
      <c r="A349" s="40"/>
      <c r="B349" s="40"/>
      <c r="I349" s="51"/>
      <c r="J349" s="51"/>
      <c r="O349" s="44"/>
    </row>
    <row r="350" spans="1:15" ht="12.75">
      <c r="A350" s="40"/>
      <c r="B350" s="40"/>
      <c r="I350" s="51"/>
      <c r="J350" s="51"/>
      <c r="O350" s="44"/>
    </row>
    <row r="351" spans="1:15" ht="12.75">
      <c r="A351" s="40"/>
      <c r="B351" s="40"/>
      <c r="I351" s="51"/>
      <c r="J351" s="51"/>
      <c r="O351" s="44"/>
    </row>
    <row r="352" spans="1:15" ht="12.75">
      <c r="A352" s="40"/>
      <c r="B352" s="40"/>
      <c r="I352" s="51"/>
      <c r="J352" s="51"/>
      <c r="O352" s="44"/>
    </row>
    <row r="353" spans="1:15" ht="12.75">
      <c r="A353" s="40"/>
      <c r="B353" s="40"/>
      <c r="I353" s="51"/>
      <c r="J353" s="51"/>
      <c r="O353" s="44"/>
    </row>
    <row r="354" spans="1:15" ht="12.75">
      <c r="A354" s="40"/>
      <c r="B354" s="40"/>
      <c r="I354" s="51"/>
      <c r="J354" s="51"/>
      <c r="O354" s="44"/>
    </row>
    <row r="355" spans="1:15" ht="12.75">
      <c r="A355" s="40"/>
      <c r="B355" s="40"/>
      <c r="I355" s="51"/>
      <c r="J355" s="51"/>
      <c r="O355" s="44"/>
    </row>
    <row r="356" spans="1:15" ht="12.75">
      <c r="A356" s="40"/>
      <c r="B356" s="40"/>
      <c r="I356" s="51"/>
      <c r="J356" s="51"/>
      <c r="O356" s="44"/>
    </row>
    <row r="357" spans="1:15" ht="12.75">
      <c r="A357" s="40"/>
      <c r="B357" s="40"/>
      <c r="I357" s="51"/>
      <c r="J357" s="51"/>
      <c r="O357" s="44"/>
    </row>
    <row r="358" spans="1:15" ht="12.75">
      <c r="A358" s="40"/>
      <c r="B358" s="40"/>
      <c r="I358" s="51"/>
      <c r="J358" s="51"/>
      <c r="O358" s="44"/>
    </row>
    <row r="359" spans="1:15" ht="12.75">
      <c r="A359" s="40"/>
      <c r="B359" s="40"/>
      <c r="I359" s="51"/>
      <c r="J359" s="51"/>
      <c r="O359" s="44"/>
    </row>
    <row r="360" spans="1:15" ht="12.75">
      <c r="A360" s="40"/>
      <c r="B360" s="40"/>
      <c r="I360" s="51"/>
      <c r="J360" s="51"/>
      <c r="O360" s="44"/>
    </row>
    <row r="361" spans="1:15" ht="12.75">
      <c r="A361" s="40"/>
      <c r="B361" s="40"/>
      <c r="I361" s="51"/>
      <c r="J361" s="51"/>
      <c r="O361" s="44"/>
    </row>
    <row r="362" spans="1:15" ht="12.75">
      <c r="A362" s="40"/>
      <c r="B362" s="40"/>
      <c r="I362" s="51"/>
      <c r="J362" s="51"/>
      <c r="O362" s="44"/>
    </row>
    <row r="363" spans="1:15" ht="12.75">
      <c r="A363" s="40"/>
      <c r="B363" s="40"/>
      <c r="I363" s="51"/>
      <c r="J363" s="51"/>
      <c r="O363" s="44"/>
    </row>
    <row r="364" spans="1:15" ht="12.75">
      <c r="A364" s="40"/>
      <c r="B364" s="40"/>
      <c r="I364" s="51"/>
      <c r="J364" s="51"/>
      <c r="O364" s="44"/>
    </row>
    <row r="365" spans="1:15" ht="12.75">
      <c r="A365" s="40"/>
      <c r="B365" s="40"/>
      <c r="I365" s="51"/>
      <c r="J365" s="51"/>
      <c r="O365" s="44"/>
    </row>
    <row r="366" spans="1:15" ht="12.75">
      <c r="A366" s="40"/>
      <c r="B366" s="40"/>
      <c r="I366" s="51"/>
      <c r="J366" s="51"/>
      <c r="O366" s="44"/>
    </row>
    <row r="367" spans="1:15" ht="12.75">
      <c r="A367" s="40"/>
      <c r="B367" s="40"/>
      <c r="I367" s="51"/>
      <c r="J367" s="51"/>
      <c r="O367" s="44"/>
    </row>
    <row r="368" spans="1:15" ht="12.75">
      <c r="A368" s="40"/>
      <c r="B368" s="40"/>
      <c r="I368" s="51"/>
      <c r="J368" s="51"/>
      <c r="O368" s="44"/>
    </row>
    <row r="369" spans="1:15" ht="12.75">
      <c r="A369" s="40"/>
      <c r="B369" s="40"/>
      <c r="I369" s="51"/>
      <c r="J369" s="51"/>
      <c r="O369" s="44"/>
    </row>
    <row r="370" spans="1:15" ht="12.75">
      <c r="A370" s="40"/>
      <c r="B370" s="40"/>
      <c r="I370" s="51"/>
      <c r="J370" s="51"/>
      <c r="O370" s="44"/>
    </row>
    <row r="371" spans="1:15" ht="12.75">
      <c r="A371" s="40"/>
      <c r="B371" s="40"/>
      <c r="I371" s="51"/>
      <c r="J371" s="51"/>
      <c r="O371" s="44"/>
    </row>
    <row r="372" spans="1:15" ht="12.75">
      <c r="A372" s="40"/>
      <c r="B372" s="40"/>
      <c r="I372" s="51"/>
      <c r="J372" s="51"/>
      <c r="O372" s="44"/>
    </row>
    <row r="373" spans="1:15" ht="12.75">
      <c r="A373" s="40"/>
      <c r="B373" s="40"/>
      <c r="I373" s="51"/>
      <c r="J373" s="51"/>
      <c r="O373" s="44"/>
    </row>
    <row r="374" spans="1:15" ht="12.75">
      <c r="A374" s="40"/>
      <c r="B374" s="40"/>
      <c r="I374" s="51"/>
      <c r="J374" s="51"/>
      <c r="O374" s="44"/>
    </row>
    <row r="375" spans="1:15" ht="12.75">
      <c r="A375" s="40"/>
      <c r="B375" s="40"/>
      <c r="I375" s="51"/>
      <c r="J375" s="51"/>
      <c r="O375" s="44"/>
    </row>
    <row r="376" spans="1:15" ht="12.75">
      <c r="A376" s="40"/>
      <c r="B376" s="40"/>
      <c r="I376" s="51"/>
      <c r="J376" s="51"/>
      <c r="O376" s="44"/>
    </row>
    <row r="377" spans="1:15" ht="12.75">
      <c r="A377" s="40"/>
      <c r="B377" s="40"/>
      <c r="I377" s="51"/>
      <c r="J377" s="51"/>
      <c r="O377" s="44"/>
    </row>
    <row r="378" spans="1:15" ht="12.75">
      <c r="A378" s="40"/>
      <c r="B378" s="40"/>
      <c r="I378" s="51"/>
      <c r="J378" s="51"/>
      <c r="O378" s="44"/>
    </row>
    <row r="379" spans="1:15" ht="12.75">
      <c r="A379" s="40"/>
      <c r="B379" s="40"/>
      <c r="I379" s="51"/>
      <c r="J379" s="51"/>
      <c r="O379" s="44"/>
    </row>
    <row r="380" spans="1:15" ht="12.75">
      <c r="A380" s="40"/>
      <c r="B380" s="40"/>
      <c r="I380" s="51"/>
      <c r="J380" s="51"/>
      <c r="O380" s="44"/>
    </row>
    <row r="381" spans="1:15" ht="12.75">
      <c r="A381" s="40"/>
      <c r="B381" s="40"/>
      <c r="I381" s="51"/>
      <c r="J381" s="51"/>
      <c r="O381" s="44"/>
    </row>
    <row r="382" spans="1:15" ht="12.75">
      <c r="A382" s="40"/>
      <c r="B382" s="40"/>
      <c r="I382" s="51"/>
      <c r="J382" s="51"/>
      <c r="O382" s="44"/>
    </row>
    <row r="383" spans="1:15" ht="12.75">
      <c r="A383" s="40"/>
      <c r="B383" s="40"/>
      <c r="I383" s="51"/>
      <c r="J383" s="51"/>
      <c r="O383" s="44"/>
    </row>
    <row r="384" spans="1:15" ht="12.75">
      <c r="A384" s="40"/>
      <c r="B384" s="40"/>
      <c r="I384" s="51"/>
      <c r="J384" s="51"/>
      <c r="O384" s="44"/>
    </row>
    <row r="385" spans="1:15" ht="12.75">
      <c r="A385" s="40"/>
      <c r="B385" s="40"/>
      <c r="I385" s="51"/>
      <c r="J385" s="51"/>
      <c r="O385" s="44"/>
    </row>
    <row r="386" spans="1:15" ht="12.75">
      <c r="A386" s="40"/>
      <c r="B386" s="40"/>
      <c r="I386" s="51"/>
      <c r="J386" s="51"/>
      <c r="O386" s="44"/>
    </row>
    <row r="387" spans="1:15" ht="12.75">
      <c r="A387" s="40"/>
      <c r="B387" s="40"/>
      <c r="I387" s="51"/>
      <c r="J387" s="51"/>
      <c r="O387" s="44"/>
    </row>
    <row r="388" spans="1:15" ht="12.75">
      <c r="A388" s="40"/>
      <c r="B388" s="40"/>
      <c r="I388" s="51"/>
      <c r="J388" s="51"/>
      <c r="O388" s="44"/>
    </row>
    <row r="389" spans="1:15" ht="12.75">
      <c r="A389" s="40"/>
      <c r="B389" s="40"/>
      <c r="I389" s="51"/>
      <c r="J389" s="51"/>
      <c r="O389" s="44"/>
    </row>
    <row r="390" spans="1:15" ht="12.75">
      <c r="A390" s="40"/>
      <c r="B390" s="40"/>
      <c r="I390" s="51"/>
      <c r="J390" s="51"/>
      <c r="O390" s="44"/>
    </row>
    <row r="391" spans="1:15" ht="12.75">
      <c r="A391" s="40"/>
      <c r="B391" s="40"/>
      <c r="I391" s="51"/>
      <c r="J391" s="51"/>
      <c r="O391" s="44"/>
    </row>
    <row r="392" spans="1:15" ht="12.75">
      <c r="A392" s="40"/>
      <c r="B392" s="40"/>
      <c r="I392" s="51"/>
      <c r="J392" s="51"/>
      <c r="O392" s="44"/>
    </row>
    <row r="393" spans="1:15" ht="12.75">
      <c r="A393" s="40"/>
      <c r="B393" s="40"/>
      <c r="I393" s="51"/>
      <c r="J393" s="51"/>
      <c r="O393" s="44"/>
    </row>
    <row r="394" spans="1:15" ht="12.75">
      <c r="A394" s="40"/>
      <c r="B394" s="40"/>
      <c r="I394" s="51"/>
      <c r="J394" s="51"/>
      <c r="O394" s="44"/>
    </row>
    <row r="395" spans="1:15" ht="12.75">
      <c r="A395" s="40"/>
      <c r="B395" s="40"/>
      <c r="I395" s="51"/>
      <c r="J395" s="51"/>
      <c r="O395" s="44"/>
    </row>
    <row r="396" spans="1:15" ht="12.75">
      <c r="A396" s="40"/>
      <c r="B396" s="40"/>
      <c r="I396" s="51"/>
      <c r="J396" s="51"/>
      <c r="O396" s="44"/>
    </row>
    <row r="397" spans="1:15" ht="12.75">
      <c r="A397" s="40"/>
      <c r="B397" s="40"/>
      <c r="I397" s="51"/>
      <c r="J397" s="51"/>
      <c r="O397" s="44"/>
    </row>
    <row r="398" spans="1:15" ht="12.75">
      <c r="A398" s="40"/>
      <c r="B398" s="40"/>
      <c r="I398" s="51"/>
      <c r="J398" s="51"/>
      <c r="O398" s="44"/>
    </row>
    <row r="399" spans="1:15" ht="12.75">
      <c r="A399" s="40"/>
      <c r="B399" s="40"/>
      <c r="I399" s="51"/>
      <c r="J399" s="51"/>
      <c r="O399" s="44"/>
    </row>
    <row r="400" spans="1:15" ht="12.75">
      <c r="A400" s="40"/>
      <c r="B400" s="40"/>
      <c r="I400" s="51"/>
      <c r="J400" s="51"/>
      <c r="O400" s="44"/>
    </row>
    <row r="401" spans="1:15" ht="12.75">
      <c r="A401" s="40"/>
      <c r="B401" s="40"/>
      <c r="I401" s="51"/>
      <c r="J401" s="51"/>
      <c r="O401" s="44"/>
    </row>
    <row r="402" spans="1:15" ht="12.75">
      <c r="A402" s="40"/>
      <c r="B402" s="40"/>
      <c r="I402" s="51"/>
      <c r="J402" s="51"/>
      <c r="O402" s="44"/>
    </row>
    <row r="403" spans="1:15" ht="12.75">
      <c r="A403" s="40"/>
      <c r="B403" s="40"/>
      <c r="I403" s="51"/>
      <c r="J403" s="51"/>
      <c r="O403" s="44"/>
    </row>
    <row r="404" spans="1:15" ht="12.75">
      <c r="A404" s="40"/>
      <c r="B404" s="40"/>
      <c r="I404" s="51"/>
      <c r="J404" s="51"/>
      <c r="O404" s="44"/>
    </row>
    <row r="405" spans="1:15" ht="12.75">
      <c r="A405" s="40"/>
      <c r="B405" s="40"/>
      <c r="I405" s="51"/>
      <c r="J405" s="51"/>
      <c r="O405" s="44"/>
    </row>
    <row r="406" spans="1:15" ht="12.75">
      <c r="A406" s="40"/>
      <c r="B406" s="40"/>
      <c r="I406" s="51"/>
      <c r="J406" s="51"/>
      <c r="O406" s="44"/>
    </row>
    <row r="407" spans="1:15" ht="12.75">
      <c r="A407" s="40"/>
      <c r="B407" s="40"/>
      <c r="I407" s="51"/>
      <c r="J407" s="51"/>
      <c r="O407" s="44"/>
    </row>
    <row r="408" spans="1:15" ht="12.75">
      <c r="A408" s="40"/>
      <c r="B408" s="40"/>
      <c r="I408" s="51"/>
      <c r="J408" s="51"/>
      <c r="O408" s="44"/>
    </row>
    <row r="409" spans="1:15" ht="12.75">
      <c r="A409" s="40"/>
      <c r="B409" s="40"/>
      <c r="I409" s="51"/>
      <c r="J409" s="51"/>
      <c r="O409" s="44"/>
    </row>
    <row r="410" spans="1:15" ht="12.75">
      <c r="A410" s="40"/>
      <c r="B410" s="40"/>
      <c r="I410" s="51"/>
      <c r="J410" s="51"/>
      <c r="O410" s="44"/>
    </row>
    <row r="411" spans="1:15" ht="12.75">
      <c r="A411" s="40"/>
      <c r="B411" s="40"/>
      <c r="I411" s="51"/>
      <c r="J411" s="51"/>
      <c r="O411" s="44"/>
    </row>
    <row r="412" spans="1:15" ht="12.75">
      <c r="A412" s="40"/>
      <c r="B412" s="40"/>
      <c r="I412" s="51"/>
      <c r="J412" s="51"/>
      <c r="O412" s="44"/>
    </row>
    <row r="413" spans="1:15" ht="12.75">
      <c r="A413" s="40"/>
      <c r="B413" s="40"/>
      <c r="I413" s="51"/>
      <c r="J413" s="51"/>
      <c r="O413" s="44"/>
    </row>
    <row r="414" spans="1:15" ht="12.75">
      <c r="A414" s="40"/>
      <c r="B414" s="40"/>
      <c r="I414" s="51"/>
      <c r="J414" s="51"/>
      <c r="O414" s="44"/>
    </row>
    <row r="415" spans="1:15" ht="12.75">
      <c r="A415" s="40"/>
      <c r="B415" s="40"/>
      <c r="I415" s="51"/>
      <c r="J415" s="51"/>
      <c r="O415" s="44"/>
    </row>
    <row r="416" spans="1:15" ht="12.75">
      <c r="A416" s="40"/>
      <c r="B416" s="40"/>
      <c r="I416" s="51"/>
      <c r="J416" s="51"/>
      <c r="O416" s="44"/>
    </row>
    <row r="417" spans="1:15" ht="12.75">
      <c r="A417" s="40"/>
      <c r="B417" s="40"/>
      <c r="I417" s="51"/>
      <c r="J417" s="51"/>
      <c r="O417" s="44"/>
    </row>
    <row r="418" spans="1:15" ht="12.75">
      <c r="A418" s="40"/>
      <c r="B418" s="40"/>
      <c r="I418" s="51"/>
      <c r="J418" s="51"/>
      <c r="O418" s="44"/>
    </row>
    <row r="419" spans="1:15" ht="12.75">
      <c r="A419" s="40"/>
      <c r="B419" s="40"/>
      <c r="I419" s="51"/>
      <c r="J419" s="51"/>
      <c r="O419" s="44"/>
    </row>
    <row r="420" spans="1:15" ht="12.75">
      <c r="A420" s="40"/>
      <c r="B420" s="40"/>
      <c r="I420" s="51"/>
      <c r="J420" s="51"/>
      <c r="O420" s="44"/>
    </row>
    <row r="421" spans="1:15" ht="12.75">
      <c r="A421" s="40"/>
      <c r="B421" s="40"/>
      <c r="I421" s="51"/>
      <c r="J421" s="51"/>
      <c r="O421" s="44"/>
    </row>
    <row r="422" spans="1:15" ht="12.75">
      <c r="A422" s="40"/>
      <c r="B422" s="40"/>
      <c r="I422" s="51"/>
      <c r="J422" s="51"/>
      <c r="O422" s="44"/>
    </row>
    <row r="423" spans="1:15" ht="12.75">
      <c r="A423" s="40"/>
      <c r="B423" s="40"/>
      <c r="I423" s="51"/>
      <c r="J423" s="51"/>
      <c r="O423" s="44"/>
    </row>
    <row r="424" spans="1:15" ht="12.75">
      <c r="A424" s="40"/>
      <c r="B424" s="40"/>
      <c r="I424" s="51"/>
      <c r="J424" s="51"/>
      <c r="O424" s="44"/>
    </row>
    <row r="425" spans="1:15" ht="12.75">
      <c r="A425" s="40"/>
      <c r="B425" s="40"/>
      <c r="I425" s="51"/>
      <c r="J425" s="51"/>
      <c r="O425" s="44"/>
    </row>
    <row r="426" spans="1:15" ht="12.75">
      <c r="A426" s="40"/>
      <c r="B426" s="40"/>
      <c r="I426" s="51"/>
      <c r="J426" s="51"/>
      <c r="O426" s="44"/>
    </row>
    <row r="427" spans="1:15" ht="12.75">
      <c r="A427" s="40"/>
      <c r="B427" s="40"/>
      <c r="I427" s="51"/>
      <c r="J427" s="51"/>
      <c r="O427" s="44"/>
    </row>
    <row r="428" spans="1:15" ht="12.75">
      <c r="A428" s="40"/>
      <c r="B428" s="40"/>
      <c r="I428" s="51"/>
      <c r="J428" s="51"/>
      <c r="O428" s="44"/>
    </row>
    <row r="429" spans="1:15" ht="12.75">
      <c r="A429" s="40"/>
      <c r="B429" s="40"/>
      <c r="I429" s="51"/>
      <c r="J429" s="51"/>
      <c r="O429" s="44"/>
    </row>
    <row r="430" spans="1:15" ht="12.75">
      <c r="A430" s="40"/>
      <c r="B430" s="40"/>
      <c r="I430" s="51"/>
      <c r="J430" s="51"/>
      <c r="O430" s="44"/>
    </row>
    <row r="431" spans="1:15" ht="12.75">
      <c r="A431" s="40"/>
      <c r="B431" s="40"/>
      <c r="I431" s="51"/>
      <c r="J431" s="51"/>
      <c r="O431" s="44"/>
    </row>
    <row r="432" spans="1:15" ht="12.75">
      <c r="A432" s="40"/>
      <c r="B432" s="40"/>
      <c r="I432" s="51"/>
      <c r="J432" s="51"/>
      <c r="O432" s="44"/>
    </row>
    <row r="433" spans="1:15" ht="12.75">
      <c r="A433" s="40"/>
      <c r="B433" s="40"/>
      <c r="I433" s="51"/>
      <c r="J433" s="51"/>
      <c r="O433" s="44"/>
    </row>
    <row r="434" spans="1:15" ht="12.75">
      <c r="A434" s="40"/>
      <c r="B434" s="40"/>
      <c r="I434" s="51"/>
      <c r="J434" s="51"/>
      <c r="O434" s="44"/>
    </row>
    <row r="435" spans="1:15" ht="12.75">
      <c r="A435" s="40"/>
      <c r="B435" s="40"/>
      <c r="I435" s="51"/>
      <c r="J435" s="51"/>
      <c r="O435" s="44"/>
    </row>
    <row r="436" spans="1:15" ht="12.75">
      <c r="A436" s="40"/>
      <c r="B436" s="40"/>
      <c r="I436" s="51"/>
      <c r="J436" s="51"/>
      <c r="O436" s="44"/>
    </row>
    <row r="437" spans="1:15" ht="12.75">
      <c r="A437" s="40"/>
      <c r="B437" s="40"/>
      <c r="I437" s="51"/>
      <c r="J437" s="51"/>
      <c r="O437" s="44"/>
    </row>
    <row r="438" spans="1:15" ht="12.75">
      <c r="A438" s="40"/>
      <c r="B438" s="40"/>
      <c r="I438" s="51"/>
      <c r="J438" s="51"/>
      <c r="O438" s="44"/>
    </row>
    <row r="439" spans="1:15" ht="12.75">
      <c r="A439" s="40"/>
      <c r="B439" s="40"/>
      <c r="I439" s="51"/>
      <c r="J439" s="51"/>
      <c r="O439" s="44"/>
    </row>
    <row r="440" spans="1:15" ht="12.75">
      <c r="A440" s="40"/>
      <c r="B440" s="40"/>
      <c r="I440" s="51"/>
      <c r="J440" s="51"/>
      <c r="O440" s="44"/>
    </row>
    <row r="441" spans="1:15" ht="12.75">
      <c r="A441" s="40"/>
      <c r="B441" s="40"/>
      <c r="I441" s="51"/>
      <c r="J441" s="51"/>
      <c r="O441" s="44"/>
    </row>
    <row r="442" spans="1:15" ht="12.75">
      <c r="A442" s="40"/>
      <c r="B442" s="40"/>
      <c r="I442" s="51"/>
      <c r="J442" s="51"/>
      <c r="O442" s="44"/>
    </row>
    <row r="443" spans="1:15" ht="12.75">
      <c r="A443" s="40"/>
      <c r="B443" s="40"/>
      <c r="I443" s="51"/>
      <c r="J443" s="51"/>
      <c r="O443" s="44"/>
    </row>
    <row r="444" spans="1:15" ht="12.75">
      <c r="A444" s="40"/>
      <c r="B444" s="40"/>
      <c r="I444" s="51"/>
      <c r="J444" s="51"/>
      <c r="O444" s="44"/>
    </row>
    <row r="445" spans="1:15" ht="12.75">
      <c r="A445" s="40"/>
      <c r="B445" s="40"/>
      <c r="I445" s="51"/>
      <c r="J445" s="51"/>
      <c r="O445" s="44"/>
    </row>
    <row r="446" spans="1:15" ht="12.75">
      <c r="A446" s="40"/>
      <c r="B446" s="40"/>
      <c r="I446" s="51"/>
      <c r="J446" s="51"/>
      <c r="O446" s="44"/>
    </row>
    <row r="447" spans="1:15" ht="12.75">
      <c r="A447" s="40"/>
      <c r="B447" s="40"/>
      <c r="I447" s="51"/>
      <c r="J447" s="51"/>
      <c r="O447" s="44"/>
    </row>
    <row r="448" spans="1:15" ht="12.75">
      <c r="A448" s="40"/>
      <c r="B448" s="40"/>
      <c r="I448" s="51"/>
      <c r="J448" s="51"/>
      <c r="O448" s="44"/>
    </row>
    <row r="449" spans="1:15" ht="12.75">
      <c r="A449" s="40"/>
      <c r="B449" s="40"/>
      <c r="I449" s="51"/>
      <c r="J449" s="51"/>
      <c r="O449" s="44"/>
    </row>
    <row r="450" spans="1:15" ht="12.75">
      <c r="A450" s="40"/>
      <c r="B450" s="40"/>
      <c r="I450" s="51"/>
      <c r="J450" s="51"/>
      <c r="O450" s="44"/>
    </row>
    <row r="451" spans="1:15" ht="12.75">
      <c r="A451" s="40"/>
      <c r="B451" s="40"/>
      <c r="I451" s="51"/>
      <c r="J451" s="51"/>
      <c r="O451" s="44"/>
    </row>
    <row r="452" spans="1:15" ht="12.75">
      <c r="A452" s="40"/>
      <c r="B452" s="40"/>
      <c r="I452" s="51"/>
      <c r="J452" s="51"/>
      <c r="O452" s="44"/>
    </row>
    <row r="453" spans="1:15" ht="12.75">
      <c r="A453" s="40"/>
      <c r="B453" s="40"/>
      <c r="I453" s="51"/>
      <c r="J453" s="51"/>
      <c r="O453" s="44"/>
    </row>
    <row r="454" spans="1:15" ht="12.75">
      <c r="A454" s="40"/>
      <c r="B454" s="40"/>
      <c r="I454" s="51"/>
      <c r="J454" s="51"/>
      <c r="O454" s="44"/>
    </row>
    <row r="455" spans="1:15" ht="12.75">
      <c r="A455" s="40"/>
      <c r="B455" s="40"/>
      <c r="I455" s="51"/>
      <c r="J455" s="51"/>
      <c r="O455" s="44"/>
    </row>
    <row r="456" spans="1:15" ht="12.75">
      <c r="A456" s="40"/>
      <c r="B456" s="40"/>
      <c r="I456" s="51"/>
      <c r="J456" s="51"/>
      <c r="O456" s="44"/>
    </row>
    <row r="457" spans="1:15" ht="12.75">
      <c r="A457" s="40"/>
      <c r="B457" s="40"/>
      <c r="I457" s="51"/>
      <c r="J457" s="51"/>
      <c r="O457" s="44"/>
    </row>
    <row r="458" spans="1:15" ht="12.75">
      <c r="A458" s="40"/>
      <c r="B458" s="40"/>
      <c r="I458" s="51"/>
      <c r="J458" s="51"/>
      <c r="O458" s="44"/>
    </row>
    <row r="459" spans="1:15" ht="12.75">
      <c r="A459" s="40"/>
      <c r="B459" s="40"/>
      <c r="I459" s="51"/>
      <c r="J459" s="51"/>
      <c r="O459" s="44"/>
    </row>
    <row r="460" spans="1:15" ht="12.75">
      <c r="A460" s="40"/>
      <c r="B460" s="40"/>
      <c r="I460" s="51"/>
      <c r="J460" s="51"/>
      <c r="O460" s="44"/>
    </row>
    <row r="461" spans="1:15" ht="12.75">
      <c r="A461" s="40"/>
      <c r="B461" s="40"/>
      <c r="I461" s="51"/>
      <c r="J461" s="51"/>
      <c r="O461" s="44"/>
    </row>
    <row r="462" spans="1:15" ht="12.75">
      <c r="A462" s="40"/>
      <c r="B462" s="40"/>
      <c r="I462" s="51"/>
      <c r="J462" s="51"/>
      <c r="O462" s="44"/>
    </row>
    <row r="463" spans="1:15" ht="12.75">
      <c r="A463" s="40"/>
      <c r="B463" s="40"/>
      <c r="I463" s="51"/>
      <c r="J463" s="51"/>
      <c r="O463" s="44"/>
    </row>
    <row r="464" spans="1:15" ht="12.75">
      <c r="A464" s="40"/>
      <c r="B464" s="40"/>
      <c r="I464" s="51"/>
      <c r="J464" s="51"/>
      <c r="O464" s="44"/>
    </row>
    <row r="465" spans="1:15" ht="12.75">
      <c r="A465" s="40"/>
      <c r="B465" s="40"/>
      <c r="I465" s="51"/>
      <c r="J465" s="51"/>
      <c r="O465" s="44"/>
    </row>
    <row r="466" spans="1:15" ht="12.75">
      <c r="A466" s="40"/>
      <c r="B466" s="40"/>
      <c r="I466" s="51"/>
      <c r="J466" s="51"/>
      <c r="O466" s="44"/>
    </row>
    <row r="467" spans="1:15" ht="12.75">
      <c r="A467" s="40"/>
      <c r="B467" s="40"/>
      <c r="I467" s="51"/>
      <c r="J467" s="51"/>
      <c r="O467" s="44"/>
    </row>
    <row r="468" spans="1:15" ht="12.75">
      <c r="A468" s="40"/>
      <c r="B468" s="40"/>
      <c r="I468" s="51"/>
      <c r="J468" s="51"/>
      <c r="O468" s="44"/>
    </row>
    <row r="469" spans="1:15" ht="12.75">
      <c r="A469" s="40"/>
      <c r="B469" s="40"/>
      <c r="I469" s="51"/>
      <c r="J469" s="51"/>
      <c r="O469" s="44"/>
    </row>
    <row r="470" spans="1:15" ht="12.75">
      <c r="A470" s="40"/>
      <c r="B470" s="40"/>
      <c r="I470" s="51"/>
      <c r="J470" s="51"/>
      <c r="O470" s="44"/>
    </row>
    <row r="471" spans="1:15" ht="12.75">
      <c r="A471" s="40"/>
      <c r="B471" s="40"/>
      <c r="I471" s="51"/>
      <c r="J471" s="51"/>
      <c r="O471" s="44"/>
    </row>
    <row r="472" spans="1:15" ht="12.75">
      <c r="A472" s="40"/>
      <c r="B472" s="40"/>
      <c r="I472" s="51"/>
      <c r="J472" s="51"/>
      <c r="O472" s="44"/>
    </row>
    <row r="473" spans="1:15" ht="12.75">
      <c r="A473" s="40"/>
      <c r="B473" s="40"/>
      <c r="I473" s="51"/>
      <c r="J473" s="51"/>
      <c r="O473" s="44"/>
    </row>
    <row r="474" spans="1:15" ht="12.75">
      <c r="A474" s="40"/>
      <c r="B474" s="40"/>
      <c r="I474" s="51"/>
      <c r="J474" s="51"/>
      <c r="O474" s="44"/>
    </row>
    <row r="475" spans="1:15" ht="12.75">
      <c r="A475" s="40"/>
      <c r="B475" s="40"/>
      <c r="I475" s="51"/>
      <c r="J475" s="51"/>
      <c r="O475" s="44"/>
    </row>
    <row r="476" spans="1:15" ht="12.75">
      <c r="A476" s="40"/>
      <c r="B476" s="40"/>
      <c r="I476" s="51"/>
      <c r="J476" s="51"/>
      <c r="O476" s="44"/>
    </row>
    <row r="477" spans="1:15" ht="12.75">
      <c r="A477" s="40"/>
      <c r="B477" s="40"/>
      <c r="I477" s="51"/>
      <c r="J477" s="51"/>
      <c r="O477" s="44"/>
    </row>
    <row r="478" spans="1:15" ht="12.75">
      <c r="A478" s="40"/>
      <c r="B478" s="40"/>
      <c r="I478" s="51"/>
      <c r="J478" s="51"/>
      <c r="O478" s="44"/>
    </row>
    <row r="479" spans="1:15" ht="12.75">
      <c r="A479" s="40"/>
      <c r="B479" s="40"/>
      <c r="I479" s="51"/>
      <c r="J479" s="51"/>
      <c r="O479" s="44"/>
    </row>
    <row r="480" spans="1:15" ht="12.75">
      <c r="A480" s="40"/>
      <c r="B480" s="40"/>
      <c r="I480" s="51"/>
      <c r="J480" s="51"/>
      <c r="O480" s="44"/>
    </row>
    <row r="481" spans="1:15" ht="12.75">
      <c r="A481" s="40"/>
      <c r="B481" s="40"/>
      <c r="I481" s="51"/>
      <c r="J481" s="51"/>
      <c r="O481" s="44"/>
    </row>
    <row r="482" spans="1:15" ht="12.75">
      <c r="A482" s="40"/>
      <c r="B482" s="40"/>
      <c r="I482" s="51"/>
      <c r="J482" s="51"/>
      <c r="O482" s="44"/>
    </row>
    <row r="483" spans="1:15" ht="12.75">
      <c r="A483" s="40"/>
      <c r="B483" s="40"/>
      <c r="I483" s="51"/>
      <c r="J483" s="51"/>
      <c r="O483" s="44"/>
    </row>
    <row r="484" spans="1:15" ht="12.75">
      <c r="A484" s="40"/>
      <c r="B484" s="40"/>
      <c r="I484" s="51"/>
      <c r="J484" s="51"/>
      <c r="O484" s="44"/>
    </row>
    <row r="485" spans="1:15" ht="12.75">
      <c r="A485" s="40"/>
      <c r="B485" s="40"/>
      <c r="I485" s="51"/>
      <c r="J485" s="51"/>
      <c r="O485" s="44"/>
    </row>
    <row r="486" spans="1:15" ht="12.75">
      <c r="A486" s="40"/>
      <c r="B486" s="40"/>
      <c r="I486" s="51"/>
      <c r="J486" s="51"/>
      <c r="O486" s="44"/>
    </row>
    <row r="487" spans="1:15" ht="12.75">
      <c r="A487" s="40"/>
      <c r="B487" s="40"/>
      <c r="I487" s="51"/>
      <c r="J487" s="51"/>
      <c r="O487" s="44"/>
    </row>
    <row r="488" spans="1:15" ht="12.75">
      <c r="A488" s="40"/>
      <c r="B488" s="40"/>
      <c r="I488" s="51"/>
      <c r="J488" s="51"/>
      <c r="O488" s="44"/>
    </row>
    <row r="489" spans="1:15" ht="12.75">
      <c r="A489" s="40"/>
      <c r="B489" s="40"/>
      <c r="I489" s="51"/>
      <c r="J489" s="51"/>
      <c r="O489" s="44"/>
    </row>
    <row r="490" spans="1:15" ht="12.75">
      <c r="A490" s="40"/>
      <c r="B490" s="40"/>
      <c r="I490" s="51"/>
      <c r="J490" s="51"/>
      <c r="O490" s="44"/>
    </row>
    <row r="491" spans="1:15" ht="12.75">
      <c r="A491" s="40"/>
      <c r="B491" s="40"/>
      <c r="I491" s="51"/>
      <c r="J491" s="51"/>
      <c r="O491" s="44"/>
    </row>
    <row r="492" spans="1:15" ht="12.75">
      <c r="A492" s="40"/>
      <c r="B492" s="40"/>
      <c r="I492" s="51"/>
      <c r="J492" s="51"/>
      <c r="O492" s="44"/>
    </row>
    <row r="493" spans="1:15" ht="12.75">
      <c r="A493" s="40"/>
      <c r="B493" s="40"/>
      <c r="I493" s="51"/>
      <c r="J493" s="51"/>
      <c r="O493" s="44"/>
    </row>
    <row r="494" spans="1:15" ht="12.75">
      <c r="A494" s="40"/>
      <c r="B494" s="40"/>
      <c r="I494" s="51"/>
      <c r="J494" s="51"/>
      <c r="O494" s="44"/>
    </row>
    <row r="495" spans="1:15" ht="12.75">
      <c r="A495" s="40"/>
      <c r="B495" s="40"/>
      <c r="I495" s="51"/>
      <c r="J495" s="51"/>
      <c r="O495" s="44"/>
    </row>
    <row r="496" spans="1:15" ht="12.75">
      <c r="A496" s="40"/>
      <c r="B496" s="40"/>
      <c r="I496" s="51"/>
      <c r="J496" s="51"/>
      <c r="O496" s="44"/>
    </row>
    <row r="497" spans="1:15" ht="12.75">
      <c r="A497" s="40"/>
      <c r="B497" s="40"/>
      <c r="I497" s="51"/>
      <c r="J497" s="51"/>
      <c r="O497" s="44"/>
    </row>
    <row r="498" spans="1:15" ht="12.75">
      <c r="A498" s="40"/>
      <c r="B498" s="40"/>
      <c r="I498" s="51"/>
      <c r="J498" s="51"/>
      <c r="O498" s="44"/>
    </row>
    <row r="499" spans="1:15" ht="12.75">
      <c r="A499" s="40"/>
      <c r="B499" s="40"/>
      <c r="I499" s="51"/>
      <c r="J499" s="51"/>
      <c r="O499" s="44"/>
    </row>
    <row r="500" spans="1:15" ht="12.75">
      <c r="A500" s="40"/>
      <c r="B500" s="40"/>
      <c r="I500" s="51"/>
      <c r="J500" s="51"/>
      <c r="O500" s="44"/>
    </row>
    <row r="501" spans="1:15" ht="12.75">
      <c r="A501" s="40"/>
      <c r="B501" s="40"/>
      <c r="I501" s="51"/>
      <c r="J501" s="51"/>
      <c r="O501" s="44"/>
    </row>
    <row r="502" spans="1:15" ht="12.75">
      <c r="A502" s="40"/>
      <c r="B502" s="40"/>
      <c r="I502" s="51"/>
      <c r="J502" s="51"/>
      <c r="O502" s="44"/>
    </row>
    <row r="503" spans="1:15" ht="12.75">
      <c r="A503" s="40"/>
      <c r="B503" s="40"/>
      <c r="I503" s="51"/>
      <c r="J503" s="51"/>
      <c r="O503" s="44"/>
    </row>
    <row r="504" spans="1:15" ht="12.75">
      <c r="A504" s="40"/>
      <c r="B504" s="40"/>
      <c r="I504" s="51"/>
      <c r="J504" s="51"/>
      <c r="O504" s="44"/>
    </row>
    <row r="505" spans="1:15" ht="12.75">
      <c r="A505" s="40"/>
      <c r="B505" s="40"/>
      <c r="I505" s="51"/>
      <c r="J505" s="51"/>
      <c r="O505" s="44"/>
    </row>
    <row r="506" spans="1:15" ht="12.75">
      <c r="A506" s="40"/>
      <c r="B506" s="40"/>
      <c r="I506" s="51"/>
      <c r="J506" s="51"/>
      <c r="O506" s="44"/>
    </row>
    <row r="507" spans="1:15" ht="12.75">
      <c r="A507" s="40"/>
      <c r="B507" s="40"/>
      <c r="I507" s="51"/>
      <c r="J507" s="51"/>
      <c r="O507" s="44"/>
    </row>
    <row r="508" spans="1:15" ht="12.75">
      <c r="A508" s="40"/>
      <c r="B508" s="40"/>
      <c r="I508" s="51"/>
      <c r="J508" s="51"/>
      <c r="O508" s="44"/>
    </row>
    <row r="509" spans="1:15" ht="12.75">
      <c r="A509" s="40"/>
      <c r="B509" s="40"/>
      <c r="I509" s="51"/>
      <c r="J509" s="51"/>
      <c r="O509" s="44"/>
    </row>
    <row r="510" spans="1:15" ht="12.75">
      <c r="A510" s="40"/>
      <c r="B510" s="40"/>
      <c r="I510" s="51"/>
      <c r="J510" s="51"/>
      <c r="O510" s="44"/>
    </row>
    <row r="511" spans="1:15" ht="12.75">
      <c r="A511" s="40"/>
      <c r="B511" s="40"/>
      <c r="I511" s="51"/>
      <c r="J511" s="51"/>
      <c r="O511" s="44"/>
    </row>
    <row r="512" spans="1:15" ht="12.75">
      <c r="A512" s="40"/>
      <c r="B512" s="40"/>
      <c r="I512" s="51"/>
      <c r="J512" s="51"/>
      <c r="O512" s="44"/>
    </row>
    <row r="513" spans="1:15" ht="12.75">
      <c r="A513" s="40"/>
      <c r="B513" s="40"/>
      <c r="I513" s="51"/>
      <c r="J513" s="51"/>
      <c r="O513" s="44"/>
    </row>
    <row r="514" spans="1:15" ht="12.75">
      <c r="A514" s="40"/>
      <c r="B514" s="40"/>
      <c r="I514" s="51"/>
      <c r="J514" s="51"/>
      <c r="O514" s="44"/>
    </row>
    <row r="515" spans="1:15" ht="12.75">
      <c r="A515" s="40"/>
      <c r="B515" s="40"/>
      <c r="I515" s="51"/>
      <c r="J515" s="51"/>
      <c r="O515" s="44"/>
    </row>
    <row r="516" spans="1:15" ht="12.75">
      <c r="A516" s="40"/>
      <c r="B516" s="40"/>
      <c r="I516" s="51"/>
      <c r="J516" s="51"/>
      <c r="O516" s="44"/>
    </row>
    <row r="517" spans="1:15" ht="12.75">
      <c r="A517" s="40"/>
      <c r="B517" s="40"/>
      <c r="I517" s="51"/>
      <c r="J517" s="51"/>
      <c r="O517" s="44"/>
    </row>
    <row r="518" spans="1:15" ht="12.75">
      <c r="A518" s="40"/>
      <c r="B518" s="40"/>
      <c r="I518" s="51"/>
      <c r="J518" s="51"/>
      <c r="O518" s="44"/>
    </row>
    <row r="519" spans="1:15" ht="12.75">
      <c r="A519" s="40"/>
      <c r="B519" s="40"/>
      <c r="I519" s="51"/>
      <c r="J519" s="51"/>
      <c r="O519" s="44"/>
    </row>
    <row r="520" spans="1:15" ht="12.75">
      <c r="A520" s="40"/>
      <c r="B520" s="40"/>
      <c r="I520" s="51"/>
      <c r="J520" s="51"/>
      <c r="O520" s="44"/>
    </row>
    <row r="521" spans="1:15" ht="12.75">
      <c r="A521" s="40"/>
      <c r="B521" s="40"/>
      <c r="I521" s="51"/>
      <c r="J521" s="51"/>
      <c r="O521" s="44"/>
    </row>
    <row r="522" spans="1:15" ht="12.75">
      <c r="A522" s="40"/>
      <c r="B522" s="40"/>
      <c r="I522" s="51"/>
      <c r="J522" s="51"/>
      <c r="O522" s="44"/>
    </row>
    <row r="523" spans="1:15" ht="12.75">
      <c r="A523" s="40"/>
      <c r="B523" s="40"/>
      <c r="I523" s="51"/>
      <c r="J523" s="51"/>
      <c r="O523" s="44"/>
    </row>
    <row r="524" spans="1:15" ht="12.75">
      <c r="A524" s="40"/>
      <c r="B524" s="40"/>
      <c r="I524" s="51"/>
      <c r="J524" s="51"/>
      <c r="O524" s="44"/>
    </row>
    <row r="525" spans="1:15" ht="12.75">
      <c r="A525" s="40"/>
      <c r="B525" s="40"/>
      <c r="I525" s="51"/>
      <c r="J525" s="51"/>
      <c r="O525" s="44"/>
    </row>
    <row r="526" spans="1:15" ht="12.75">
      <c r="A526" s="40"/>
      <c r="B526" s="40"/>
      <c r="I526" s="51"/>
      <c r="J526" s="51"/>
      <c r="O526" s="44"/>
    </row>
    <row r="527" spans="1:15" ht="12.75">
      <c r="A527" s="40"/>
      <c r="B527" s="40"/>
      <c r="I527" s="51"/>
      <c r="J527" s="51"/>
      <c r="O527" s="44"/>
    </row>
    <row r="528" spans="1:15" ht="12.75">
      <c r="A528" s="40"/>
      <c r="B528" s="40"/>
      <c r="I528" s="51"/>
      <c r="J528" s="51"/>
      <c r="O528" s="44"/>
    </row>
    <row r="529" spans="1:15" ht="12.75">
      <c r="A529" s="40"/>
      <c r="B529" s="40"/>
      <c r="I529" s="51"/>
      <c r="J529" s="51"/>
      <c r="O529" s="44"/>
    </row>
    <row r="530" spans="1:15" ht="12.75">
      <c r="A530" s="40"/>
      <c r="B530" s="40"/>
      <c r="I530" s="51"/>
      <c r="J530" s="51"/>
      <c r="O530" s="44"/>
    </row>
    <row r="531" spans="1:15" ht="12.75">
      <c r="A531" s="40"/>
      <c r="B531" s="40"/>
      <c r="I531" s="51"/>
      <c r="J531" s="51"/>
      <c r="O531" s="44"/>
    </row>
    <row r="532" spans="1:15" ht="12.75">
      <c r="A532" s="40"/>
      <c r="B532" s="40"/>
      <c r="I532" s="51"/>
      <c r="J532" s="51"/>
      <c r="O532" s="44"/>
    </row>
    <row r="533" spans="1:15" ht="12.75">
      <c r="A533" s="40"/>
      <c r="B533" s="40"/>
      <c r="I533" s="51"/>
      <c r="J533" s="51"/>
      <c r="O533" s="44"/>
    </row>
    <row r="534" spans="1:15" ht="12.75">
      <c r="A534" s="40"/>
      <c r="B534" s="40"/>
      <c r="I534" s="51"/>
      <c r="J534" s="51"/>
      <c r="O534" s="44"/>
    </row>
    <row r="535" spans="1:15" ht="12.75">
      <c r="A535" s="40"/>
      <c r="B535" s="40"/>
      <c r="I535" s="51"/>
      <c r="J535" s="51"/>
      <c r="O535" s="44"/>
    </row>
    <row r="536" spans="1:15" ht="12.75">
      <c r="A536" s="40"/>
      <c r="B536" s="40"/>
      <c r="I536" s="51"/>
      <c r="J536" s="51"/>
      <c r="O536" s="44"/>
    </row>
    <row r="537" spans="1:15" ht="12.75">
      <c r="A537" s="40"/>
      <c r="B537" s="40"/>
      <c r="I537" s="51"/>
      <c r="J537" s="51"/>
      <c r="O537" s="44"/>
    </row>
    <row r="538" spans="1:15" ht="12.75">
      <c r="A538" s="40"/>
      <c r="B538" s="40"/>
      <c r="I538" s="51"/>
      <c r="J538" s="51"/>
      <c r="O538" s="44"/>
    </row>
    <row r="539" spans="1:15" ht="12.75">
      <c r="A539" s="40"/>
      <c r="B539" s="40"/>
      <c r="I539" s="51"/>
      <c r="J539" s="51"/>
      <c r="O539" s="44"/>
    </row>
    <row r="540" spans="1:15" ht="12.75">
      <c r="A540" s="40"/>
      <c r="B540" s="40"/>
      <c r="I540" s="51"/>
      <c r="J540" s="51"/>
      <c r="O540" s="44"/>
    </row>
    <row r="541" spans="1:15" ht="12.75">
      <c r="A541" s="40"/>
      <c r="B541" s="40"/>
      <c r="I541" s="51"/>
      <c r="J541" s="51"/>
      <c r="O541" s="44"/>
    </row>
    <row r="542" spans="1:15" ht="12.75">
      <c r="A542" s="40"/>
      <c r="B542" s="40"/>
      <c r="I542" s="51"/>
      <c r="J542" s="51"/>
      <c r="O542" s="44"/>
    </row>
    <row r="543" spans="1:15" ht="12.75">
      <c r="A543" s="40"/>
      <c r="B543" s="40"/>
      <c r="I543" s="51"/>
      <c r="J543" s="51"/>
      <c r="O543" s="44"/>
    </row>
    <row r="544" spans="1:15" ht="12.75">
      <c r="A544" s="40"/>
      <c r="B544" s="40"/>
      <c r="I544" s="51"/>
      <c r="J544" s="51"/>
      <c r="O544" s="44"/>
    </row>
    <row r="545" spans="1:15" ht="12.75">
      <c r="A545" s="40"/>
      <c r="B545" s="40"/>
      <c r="I545" s="51"/>
      <c r="J545" s="51"/>
      <c r="O545" s="44"/>
    </row>
    <row r="546" spans="1:15" ht="12.75">
      <c r="A546" s="40"/>
      <c r="B546" s="40"/>
      <c r="I546" s="51"/>
      <c r="J546" s="51"/>
      <c r="O546" s="44"/>
    </row>
    <row r="547" spans="1:15" ht="12.75">
      <c r="A547" s="40"/>
      <c r="B547" s="40"/>
      <c r="I547" s="51"/>
      <c r="J547" s="51"/>
      <c r="O547" s="44"/>
    </row>
    <row r="548" spans="1:15" ht="12.75">
      <c r="A548" s="40"/>
      <c r="B548" s="40"/>
      <c r="I548" s="51"/>
      <c r="J548" s="51"/>
      <c r="O548" s="44"/>
    </row>
    <row r="549" spans="1:15" ht="12.75">
      <c r="A549" s="40"/>
      <c r="B549" s="40"/>
      <c r="I549" s="51"/>
      <c r="J549" s="51"/>
      <c r="O549" s="44"/>
    </row>
    <row r="550" spans="1:15" ht="12.75">
      <c r="A550" s="40"/>
      <c r="B550" s="40"/>
      <c r="I550" s="51"/>
      <c r="J550" s="51"/>
      <c r="O550" s="44"/>
    </row>
    <row r="551" spans="1:15" ht="12.75">
      <c r="A551" s="40"/>
      <c r="B551" s="40"/>
      <c r="I551" s="51"/>
      <c r="J551" s="51"/>
      <c r="O551" s="44"/>
    </row>
    <row r="552" spans="1:15" ht="12.75">
      <c r="A552" s="40"/>
      <c r="B552" s="40"/>
      <c r="I552" s="51"/>
      <c r="J552" s="51"/>
      <c r="O552" s="44"/>
    </row>
    <row r="553" spans="1:15" ht="12.75">
      <c r="A553" s="40"/>
      <c r="B553" s="40"/>
      <c r="I553" s="51"/>
      <c r="J553" s="51"/>
      <c r="O553" s="44"/>
    </row>
    <row r="554" spans="1:15" ht="12.75">
      <c r="A554" s="40"/>
      <c r="B554" s="40"/>
      <c r="I554" s="51"/>
      <c r="J554" s="51"/>
      <c r="O554" s="44"/>
    </row>
    <row r="555" spans="1:15" ht="12.75">
      <c r="A555" s="40"/>
      <c r="B555" s="40"/>
      <c r="I555" s="51"/>
      <c r="J555" s="51"/>
      <c r="O555" s="44"/>
    </row>
    <row r="556" spans="1:15" ht="12.75">
      <c r="A556" s="40"/>
      <c r="B556" s="40"/>
      <c r="I556" s="51"/>
      <c r="J556" s="51"/>
      <c r="O556" s="44"/>
    </row>
    <row r="557" spans="1:15" ht="12.75">
      <c r="A557" s="40"/>
      <c r="B557" s="40"/>
      <c r="I557" s="51"/>
      <c r="J557" s="51"/>
      <c r="O557" s="44"/>
    </row>
    <row r="558" spans="1:15" ht="12.75">
      <c r="A558" s="40"/>
      <c r="B558" s="40"/>
      <c r="I558" s="51"/>
      <c r="J558" s="51"/>
      <c r="O558" s="44"/>
    </row>
    <row r="559" spans="1:15" ht="12.75">
      <c r="A559" s="40"/>
      <c r="B559" s="40"/>
      <c r="I559" s="51"/>
      <c r="J559" s="51"/>
      <c r="O559" s="44"/>
    </row>
    <row r="560" spans="1:15" ht="12.75">
      <c r="A560" s="40"/>
      <c r="B560" s="40"/>
      <c r="I560" s="51"/>
      <c r="J560" s="51"/>
      <c r="O560" s="44"/>
    </row>
    <row r="561" spans="1:15" ht="12.75">
      <c r="A561" s="40"/>
      <c r="B561" s="40"/>
      <c r="I561" s="51"/>
      <c r="J561" s="51"/>
      <c r="O561" s="44"/>
    </row>
    <row r="562" spans="1:15" ht="12.75">
      <c r="A562" s="40"/>
      <c r="B562" s="40"/>
      <c r="I562" s="51"/>
      <c r="J562" s="51"/>
      <c r="O562" s="44"/>
    </row>
    <row r="563" spans="1:15" ht="12.75">
      <c r="A563" s="40"/>
      <c r="B563" s="40"/>
      <c r="I563" s="51"/>
      <c r="J563" s="51"/>
      <c r="O563" s="44"/>
    </row>
    <row r="564" spans="1:15" ht="12.75">
      <c r="A564" s="40"/>
      <c r="B564" s="40"/>
      <c r="I564" s="51"/>
      <c r="J564" s="51"/>
      <c r="O564" s="44"/>
    </row>
    <row r="565" spans="1:15" ht="12.75">
      <c r="A565" s="40"/>
      <c r="B565" s="40"/>
      <c r="I565" s="51"/>
      <c r="J565" s="51"/>
      <c r="O565" s="44"/>
    </row>
    <row r="566" spans="1:15" ht="12.75">
      <c r="A566" s="40"/>
      <c r="B566" s="40"/>
      <c r="I566" s="51"/>
      <c r="J566" s="51"/>
      <c r="O566" s="44"/>
    </row>
    <row r="567" spans="1:15" ht="12.75">
      <c r="A567" s="40"/>
      <c r="B567" s="40"/>
      <c r="I567" s="51"/>
      <c r="J567" s="51"/>
      <c r="O567" s="44"/>
    </row>
    <row r="568" spans="1:15" ht="12.75">
      <c r="A568" s="40"/>
      <c r="B568" s="40"/>
      <c r="I568" s="51"/>
      <c r="J568" s="51"/>
      <c r="O568" s="44"/>
    </row>
    <row r="569" spans="1:15" ht="12.75">
      <c r="A569" s="40"/>
      <c r="B569" s="40"/>
      <c r="I569" s="51"/>
      <c r="J569" s="51"/>
      <c r="O569" s="44"/>
    </row>
    <row r="570" spans="1:15" ht="12.75">
      <c r="A570" s="40"/>
      <c r="B570" s="40"/>
      <c r="I570" s="51"/>
      <c r="J570" s="51"/>
      <c r="O570" s="44"/>
    </row>
    <row r="571" spans="1:15" ht="12.75">
      <c r="A571" s="40"/>
      <c r="B571" s="40"/>
      <c r="I571" s="51"/>
      <c r="J571" s="51"/>
      <c r="O571" s="44"/>
    </row>
    <row r="572" spans="1:15" ht="12.75">
      <c r="A572" s="40"/>
      <c r="B572" s="40"/>
      <c r="I572" s="51"/>
      <c r="J572" s="51"/>
      <c r="O572" s="44"/>
    </row>
    <row r="573" spans="1:15" ht="12.75">
      <c r="A573" s="40"/>
      <c r="B573" s="40"/>
      <c r="I573" s="51"/>
      <c r="J573" s="51"/>
      <c r="O573" s="44"/>
    </row>
    <row r="574" spans="1:15" ht="12.75">
      <c r="A574" s="40"/>
      <c r="B574" s="40"/>
      <c r="I574" s="51"/>
      <c r="J574" s="51"/>
      <c r="O574" s="44"/>
    </row>
    <row r="575" spans="1:15" ht="12.75">
      <c r="A575" s="40"/>
      <c r="B575" s="40"/>
      <c r="I575" s="51"/>
      <c r="J575" s="51"/>
      <c r="O575" s="44"/>
    </row>
    <row r="576" spans="1:15" ht="12.75">
      <c r="A576" s="40"/>
      <c r="B576" s="40"/>
      <c r="I576" s="51"/>
      <c r="J576" s="51"/>
      <c r="O576" s="44"/>
    </row>
    <row r="577" spans="1:15" ht="12.75">
      <c r="A577" s="40"/>
      <c r="B577" s="40"/>
      <c r="I577" s="51"/>
      <c r="J577" s="51"/>
      <c r="O577" s="44"/>
    </row>
    <row r="578" spans="1:15" ht="12.75">
      <c r="A578" s="40"/>
      <c r="B578" s="40"/>
      <c r="I578" s="51"/>
      <c r="J578" s="51"/>
      <c r="O578" s="44"/>
    </row>
    <row r="579" spans="1:15" ht="12.75">
      <c r="A579" s="40"/>
      <c r="B579" s="40"/>
      <c r="I579" s="51"/>
      <c r="J579" s="51"/>
      <c r="O579" s="44"/>
    </row>
    <row r="580" spans="1:15" ht="12.75">
      <c r="A580" s="40"/>
      <c r="B580" s="40"/>
      <c r="I580" s="51"/>
      <c r="J580" s="51"/>
      <c r="O580" s="44"/>
    </row>
    <row r="581" spans="1:15" ht="12.75">
      <c r="A581" s="40"/>
      <c r="B581" s="40"/>
      <c r="I581" s="51"/>
      <c r="J581" s="51"/>
      <c r="O581" s="44"/>
    </row>
    <row r="582" spans="1:15" ht="12.75">
      <c r="A582" s="40"/>
      <c r="B582" s="40"/>
      <c r="I582" s="51"/>
      <c r="J582" s="51"/>
      <c r="O582" s="44"/>
    </row>
    <row r="583" spans="1:15" ht="12.75">
      <c r="A583" s="40"/>
      <c r="B583" s="40"/>
      <c r="I583" s="51"/>
      <c r="J583" s="51"/>
      <c r="O583" s="44"/>
    </row>
    <row r="584" spans="1:15" ht="12.75">
      <c r="A584" s="40"/>
      <c r="B584" s="40"/>
      <c r="I584" s="51"/>
      <c r="J584" s="51"/>
      <c r="O584" s="44"/>
    </row>
    <row r="585" spans="1:15" ht="12.75">
      <c r="A585" s="40"/>
      <c r="B585" s="40"/>
      <c r="I585" s="51"/>
      <c r="J585" s="51"/>
      <c r="O585" s="44"/>
    </row>
    <row r="586" spans="1:15" ht="12.75">
      <c r="A586" s="40"/>
      <c r="B586" s="40"/>
      <c r="I586" s="51"/>
      <c r="J586" s="51"/>
      <c r="O586" s="44"/>
    </row>
    <row r="587" spans="1:15" ht="12.75">
      <c r="A587" s="40"/>
      <c r="B587" s="40"/>
      <c r="I587" s="51"/>
      <c r="J587" s="51"/>
      <c r="O587" s="44"/>
    </row>
    <row r="588" spans="1:15" ht="12.75">
      <c r="A588" s="40"/>
      <c r="B588" s="40"/>
      <c r="I588" s="51"/>
      <c r="J588" s="51"/>
      <c r="O588" s="44"/>
    </row>
    <row r="589" spans="1:15" ht="12.75">
      <c r="A589" s="40"/>
      <c r="B589" s="40"/>
      <c r="I589" s="51"/>
      <c r="J589" s="51"/>
      <c r="O589" s="44"/>
    </row>
    <row r="590" spans="1:15" ht="12.75">
      <c r="A590" s="40"/>
      <c r="B590" s="40"/>
      <c r="I590" s="51"/>
      <c r="J590" s="51"/>
      <c r="O590" s="44"/>
    </row>
    <row r="591" spans="1:15" ht="12.75">
      <c r="A591" s="40"/>
      <c r="B591" s="40"/>
      <c r="I591" s="51"/>
      <c r="J591" s="51"/>
      <c r="O591" s="44"/>
    </row>
    <row r="592" spans="1:15" ht="12.75">
      <c r="A592" s="40"/>
      <c r="B592" s="40"/>
      <c r="I592" s="51"/>
      <c r="J592" s="51"/>
      <c r="O592" s="44"/>
    </row>
    <row r="593" spans="1:15" ht="12.75">
      <c r="A593" s="40"/>
      <c r="B593" s="40"/>
      <c r="I593" s="51"/>
      <c r="J593" s="51"/>
      <c r="O593" s="44"/>
    </row>
    <row r="594" spans="1:15" ht="12.75">
      <c r="A594" s="40"/>
      <c r="B594" s="40"/>
      <c r="I594" s="51"/>
      <c r="J594" s="51"/>
      <c r="O594" s="44"/>
    </row>
    <row r="595" spans="1:15" ht="12.75">
      <c r="A595" s="40"/>
      <c r="B595" s="40"/>
      <c r="I595" s="51"/>
      <c r="J595" s="51"/>
      <c r="O595" s="44"/>
    </row>
    <row r="596" spans="1:15" ht="12.75">
      <c r="A596" s="40"/>
      <c r="B596" s="40"/>
      <c r="I596" s="51"/>
      <c r="J596" s="51"/>
      <c r="O596" s="44"/>
    </row>
    <row r="597" spans="1:15" ht="12.75">
      <c r="A597" s="40"/>
      <c r="B597" s="40"/>
      <c r="I597" s="51"/>
      <c r="J597" s="51"/>
      <c r="O597" s="44"/>
    </row>
    <row r="598" spans="1:15" ht="12.75">
      <c r="A598" s="40"/>
      <c r="B598" s="40"/>
      <c r="I598" s="51"/>
      <c r="J598" s="51"/>
      <c r="O598" s="44"/>
    </row>
    <row r="599" spans="1:15" ht="12.75">
      <c r="A599" s="40"/>
      <c r="B599" s="40"/>
      <c r="I599" s="51"/>
      <c r="J599" s="51"/>
      <c r="O599" s="44"/>
    </row>
    <row r="600" spans="1:15" ht="12.75">
      <c r="A600" s="40"/>
      <c r="B600" s="40"/>
      <c r="I600" s="51"/>
      <c r="J600" s="51"/>
      <c r="O600" s="44"/>
    </row>
    <row r="601" spans="1:15" ht="12.75">
      <c r="A601" s="40"/>
      <c r="B601" s="40"/>
      <c r="I601" s="51"/>
      <c r="J601" s="51"/>
      <c r="O601" s="44"/>
    </row>
    <row r="602" spans="1:15" ht="12.75">
      <c r="A602" s="40"/>
      <c r="B602" s="40"/>
      <c r="I602" s="51"/>
      <c r="J602" s="51"/>
      <c r="O602" s="44"/>
    </row>
    <row r="603" spans="1:15" ht="12.75">
      <c r="A603" s="40"/>
      <c r="B603" s="40"/>
      <c r="I603" s="51"/>
      <c r="J603" s="51"/>
      <c r="O603" s="44"/>
    </row>
    <row r="604" spans="1:15" ht="12.75">
      <c r="A604" s="40"/>
      <c r="B604" s="40"/>
      <c r="I604" s="51"/>
      <c r="J604" s="51"/>
      <c r="O604" s="44"/>
    </row>
    <row r="605" spans="1:15" ht="12.75">
      <c r="A605" s="40"/>
      <c r="B605" s="40"/>
      <c r="I605" s="51"/>
      <c r="J605" s="51"/>
      <c r="O605" s="44"/>
    </row>
    <row r="606" spans="1:15" ht="12.75">
      <c r="A606" s="40"/>
      <c r="B606" s="40"/>
      <c r="I606" s="51"/>
      <c r="J606" s="51"/>
      <c r="O606" s="44"/>
    </row>
    <row r="607" spans="1:15" ht="12.75">
      <c r="A607" s="40"/>
      <c r="B607" s="40"/>
      <c r="I607" s="51"/>
      <c r="J607" s="51"/>
      <c r="O607" s="44"/>
    </row>
    <row r="608" spans="1:15" ht="12.75">
      <c r="A608" s="40"/>
      <c r="B608" s="40"/>
      <c r="I608" s="51"/>
      <c r="J608" s="51"/>
      <c r="O608" s="44"/>
    </row>
    <row r="609" spans="1:15" ht="12.75">
      <c r="A609" s="40"/>
      <c r="B609" s="40"/>
      <c r="I609" s="51"/>
      <c r="J609" s="51"/>
      <c r="O609" s="44"/>
    </row>
    <row r="610" spans="1:15" ht="12.75">
      <c r="A610" s="40"/>
      <c r="B610" s="40"/>
      <c r="I610" s="51"/>
      <c r="J610" s="51"/>
      <c r="O610" s="44"/>
    </row>
    <row r="611" spans="1:15" ht="12.75">
      <c r="A611" s="40"/>
      <c r="B611" s="40"/>
      <c r="I611" s="51"/>
      <c r="J611" s="51"/>
      <c r="O611" s="44"/>
    </row>
    <row r="612" spans="1:15" ht="12.75">
      <c r="A612" s="40"/>
      <c r="B612" s="40"/>
      <c r="I612" s="51"/>
      <c r="J612" s="51"/>
      <c r="O612" s="44"/>
    </row>
    <row r="613" spans="1:15" ht="12.75">
      <c r="A613" s="40"/>
      <c r="B613" s="40"/>
      <c r="I613" s="51"/>
      <c r="J613" s="51"/>
      <c r="O613" s="44"/>
    </row>
    <row r="614" spans="1:15" ht="12.75">
      <c r="A614" s="40"/>
      <c r="B614" s="40"/>
      <c r="I614" s="51"/>
      <c r="J614" s="51"/>
      <c r="O614" s="44"/>
    </row>
    <row r="615" spans="1:15" ht="12.75">
      <c r="A615" s="40"/>
      <c r="B615" s="40"/>
      <c r="I615" s="51"/>
      <c r="J615" s="51"/>
      <c r="O615" s="44"/>
    </row>
    <row r="616" spans="1:15" ht="12.75">
      <c r="A616" s="40"/>
      <c r="B616" s="40"/>
      <c r="I616" s="51"/>
      <c r="J616" s="51"/>
      <c r="O616" s="44"/>
    </row>
    <row r="617" spans="1:15" ht="12.75">
      <c r="A617" s="40"/>
      <c r="B617" s="40"/>
      <c r="I617" s="51"/>
      <c r="J617" s="51"/>
      <c r="O617" s="44"/>
    </row>
    <row r="618" spans="1:15" ht="12.75">
      <c r="A618" s="40"/>
      <c r="B618" s="40"/>
      <c r="I618" s="51"/>
      <c r="J618" s="51"/>
      <c r="O618" s="44"/>
    </row>
    <row r="619" spans="1:15" ht="12.75">
      <c r="A619" s="40"/>
      <c r="B619" s="40"/>
      <c r="I619" s="51"/>
      <c r="J619" s="51"/>
      <c r="O619" s="44"/>
    </row>
    <row r="620" spans="1:15" ht="12.75">
      <c r="A620" s="40"/>
      <c r="B620" s="40"/>
      <c r="I620" s="51"/>
      <c r="J620" s="51"/>
      <c r="O620" s="44"/>
    </row>
    <row r="621" spans="1:15" ht="12.75">
      <c r="A621" s="40"/>
      <c r="B621" s="40"/>
      <c r="I621" s="51"/>
      <c r="J621" s="51"/>
      <c r="O621" s="44"/>
    </row>
    <row r="622" spans="1:15" ht="12.75">
      <c r="A622" s="40"/>
      <c r="B622" s="40"/>
      <c r="I622" s="51"/>
      <c r="J622" s="51"/>
      <c r="O622" s="44"/>
    </row>
    <row r="623" spans="1:15" ht="12.75">
      <c r="A623" s="40"/>
      <c r="B623" s="40"/>
      <c r="I623" s="51"/>
      <c r="J623" s="51"/>
      <c r="O623" s="44"/>
    </row>
    <row r="624" spans="1:15" ht="12.75">
      <c r="A624" s="40"/>
      <c r="B624" s="40"/>
      <c r="I624" s="51"/>
      <c r="J624" s="51"/>
      <c r="O624" s="44"/>
    </row>
    <row r="625" spans="1:15" ht="12.75">
      <c r="A625" s="40"/>
      <c r="B625" s="40"/>
      <c r="I625" s="51"/>
      <c r="J625" s="51"/>
      <c r="O625" s="44"/>
    </row>
    <row r="626" spans="1:15" ht="12.75">
      <c r="A626" s="40"/>
      <c r="B626" s="40"/>
      <c r="I626" s="51"/>
      <c r="J626" s="51"/>
      <c r="O626" s="44"/>
    </row>
    <row r="627" spans="1:15" ht="12.75">
      <c r="A627" s="40"/>
      <c r="B627" s="40"/>
      <c r="I627" s="51"/>
      <c r="J627" s="51"/>
      <c r="O627" s="44"/>
    </row>
    <row r="628" spans="1:15" ht="12.75">
      <c r="A628" s="40"/>
      <c r="B628" s="40"/>
      <c r="I628" s="51"/>
      <c r="J628" s="51"/>
      <c r="O628" s="44"/>
    </row>
    <row r="629" spans="1:15" ht="12.75">
      <c r="A629" s="40"/>
      <c r="B629" s="40"/>
      <c r="I629" s="51"/>
      <c r="J629" s="51"/>
      <c r="O629" s="44"/>
    </row>
    <row r="630" spans="1:15" ht="12.75">
      <c r="A630" s="40"/>
      <c r="B630" s="40"/>
      <c r="I630" s="51"/>
      <c r="J630" s="51"/>
      <c r="O630" s="44"/>
    </row>
    <row r="631" spans="1:15" ht="12.75">
      <c r="A631" s="40"/>
      <c r="B631" s="40"/>
      <c r="I631" s="51"/>
      <c r="J631" s="51"/>
      <c r="O631" s="44"/>
    </row>
    <row r="632" spans="1:15" ht="12.75">
      <c r="A632" s="40"/>
      <c r="B632" s="40"/>
      <c r="I632" s="51"/>
      <c r="J632" s="51"/>
      <c r="O632" s="44"/>
    </row>
    <row r="633" spans="1:15" ht="12.75">
      <c r="A633" s="40"/>
      <c r="B633" s="40"/>
      <c r="I633" s="51"/>
      <c r="J633" s="51"/>
      <c r="O633" s="44"/>
    </row>
    <row r="634" spans="1:15" ht="12.75">
      <c r="A634" s="40"/>
      <c r="B634" s="40"/>
      <c r="I634" s="51"/>
      <c r="J634" s="51"/>
      <c r="O634" s="44"/>
    </row>
    <row r="635" spans="1:15" ht="12.75">
      <c r="A635" s="40"/>
      <c r="B635" s="40"/>
      <c r="I635" s="51"/>
      <c r="J635" s="51"/>
      <c r="O635" s="44"/>
    </row>
    <row r="636" spans="1:15" ht="12.75">
      <c r="A636" s="40"/>
      <c r="B636" s="40"/>
      <c r="I636" s="51"/>
      <c r="J636" s="51"/>
      <c r="O636" s="44"/>
    </row>
    <row r="637" spans="1:15" ht="12.75">
      <c r="A637" s="40"/>
      <c r="B637" s="40"/>
      <c r="I637" s="51"/>
      <c r="J637" s="51"/>
      <c r="O637" s="44"/>
    </row>
    <row r="638" spans="1:15" ht="12.75">
      <c r="A638" s="40"/>
      <c r="B638" s="40"/>
      <c r="I638" s="51"/>
      <c r="J638" s="51"/>
      <c r="O638" s="44"/>
    </row>
    <row r="639" spans="1:15" ht="12.75">
      <c r="A639" s="40"/>
      <c r="B639" s="40"/>
      <c r="I639" s="51"/>
      <c r="J639" s="51"/>
      <c r="O639" s="44"/>
    </row>
    <row r="640" spans="1:15" ht="12.75">
      <c r="A640" s="40"/>
      <c r="B640" s="40"/>
      <c r="I640" s="51"/>
      <c r="J640" s="51"/>
      <c r="O640" s="44"/>
    </row>
    <row r="641" spans="1:15" ht="12.75">
      <c r="A641" s="40"/>
      <c r="B641" s="40"/>
      <c r="I641" s="51"/>
      <c r="J641" s="51"/>
      <c r="O641" s="44"/>
    </row>
    <row r="642" spans="1:15" ht="12.75">
      <c r="A642" s="40"/>
      <c r="B642" s="40"/>
      <c r="I642" s="51"/>
      <c r="J642" s="51"/>
      <c r="O642" s="44"/>
    </row>
    <row r="643" spans="1:15" ht="12.75">
      <c r="A643" s="40"/>
      <c r="B643" s="40"/>
      <c r="I643" s="51"/>
      <c r="J643" s="51"/>
      <c r="O643" s="44"/>
    </row>
    <row r="644" spans="1:15" ht="12.75">
      <c r="A644" s="40"/>
      <c r="B644" s="40"/>
      <c r="I644" s="51"/>
      <c r="J644" s="51"/>
      <c r="O644" s="44"/>
    </row>
    <row r="645" spans="1:15" ht="12.75">
      <c r="A645" s="40"/>
      <c r="B645" s="40"/>
      <c r="I645" s="51"/>
      <c r="J645" s="51"/>
      <c r="O645" s="44"/>
    </row>
    <row r="646" spans="1:15" ht="12.75">
      <c r="A646" s="40"/>
      <c r="B646" s="40"/>
      <c r="I646" s="51"/>
      <c r="J646" s="51"/>
      <c r="O646" s="44"/>
    </row>
    <row r="647" spans="1:15" ht="12.75">
      <c r="A647" s="40"/>
      <c r="B647" s="40"/>
      <c r="I647" s="51"/>
      <c r="J647" s="51"/>
      <c r="O647" s="44"/>
    </row>
    <row r="648" spans="1:15" ht="12.75">
      <c r="A648" s="40"/>
      <c r="B648" s="40"/>
      <c r="I648" s="51"/>
      <c r="J648" s="51"/>
      <c r="O648" s="44"/>
    </row>
    <row r="649" spans="1:15" ht="12.75">
      <c r="A649" s="40"/>
      <c r="B649" s="40"/>
      <c r="I649" s="51"/>
      <c r="J649" s="51"/>
      <c r="O649" s="44"/>
    </row>
    <row r="650" spans="1:15" ht="12.75">
      <c r="A650" s="40"/>
      <c r="B650" s="40"/>
      <c r="I650" s="51"/>
      <c r="J650" s="51"/>
      <c r="O650" s="44"/>
    </row>
    <row r="651" spans="1:15" ht="12.75">
      <c r="A651" s="40"/>
      <c r="B651" s="40"/>
      <c r="I651" s="51"/>
      <c r="J651" s="51"/>
      <c r="O651" s="44"/>
    </row>
    <row r="652" spans="1:15" ht="12.75">
      <c r="A652" s="40"/>
      <c r="B652" s="40"/>
      <c r="I652" s="51"/>
      <c r="J652" s="51"/>
      <c r="O652" s="44"/>
    </row>
    <row r="653" spans="1:15" ht="12.75">
      <c r="A653" s="40"/>
      <c r="B653" s="40"/>
      <c r="I653" s="51"/>
      <c r="J653" s="51"/>
      <c r="O653" s="44"/>
    </row>
    <row r="654" spans="1:15" ht="12.75">
      <c r="A654" s="40"/>
      <c r="B654" s="40"/>
      <c r="I654" s="51"/>
      <c r="J654" s="51"/>
      <c r="O654" s="44"/>
    </row>
    <row r="655" spans="1:15" ht="12.75">
      <c r="A655" s="40"/>
      <c r="B655" s="40"/>
      <c r="I655" s="51"/>
      <c r="J655" s="51"/>
      <c r="O655" s="44"/>
    </row>
    <row r="656" spans="1:15" ht="12.75">
      <c r="A656" s="40"/>
      <c r="B656" s="40"/>
      <c r="I656" s="51"/>
      <c r="J656" s="51"/>
      <c r="O656" s="44"/>
    </row>
    <row r="657" spans="1:15" ht="12.75">
      <c r="A657" s="40"/>
      <c r="B657" s="40"/>
      <c r="I657" s="51"/>
      <c r="J657" s="51"/>
      <c r="O657" s="44"/>
    </row>
    <row r="658" spans="1:15" ht="12.75">
      <c r="A658" s="40"/>
      <c r="B658" s="40"/>
      <c r="I658" s="51"/>
      <c r="J658" s="51"/>
      <c r="O658" s="44"/>
    </row>
    <row r="659" spans="1:15" ht="12.75">
      <c r="A659" s="40"/>
      <c r="B659" s="40"/>
      <c r="I659" s="51"/>
      <c r="J659" s="51"/>
      <c r="O659" s="44"/>
    </row>
    <row r="660" spans="1:15" ht="12.75">
      <c r="A660" s="40"/>
      <c r="B660" s="40"/>
      <c r="I660" s="51"/>
      <c r="J660" s="51"/>
      <c r="O660" s="44"/>
    </row>
    <row r="661" spans="1:15" ht="12.75">
      <c r="A661" s="40"/>
      <c r="B661" s="40"/>
      <c r="I661" s="51"/>
      <c r="J661" s="51"/>
      <c r="O661" s="44"/>
    </row>
    <row r="662" spans="1:15" ht="12.75">
      <c r="A662" s="40"/>
      <c r="B662" s="40"/>
      <c r="I662" s="51"/>
      <c r="J662" s="51"/>
      <c r="O662" s="44"/>
    </row>
    <row r="663" spans="1:15" ht="12.75">
      <c r="A663" s="40"/>
      <c r="B663" s="40"/>
      <c r="I663" s="51"/>
      <c r="J663" s="51"/>
      <c r="O663" s="44"/>
    </row>
    <row r="664" spans="1:15" ht="12.75">
      <c r="A664" s="40"/>
      <c r="B664" s="40"/>
      <c r="I664" s="51"/>
      <c r="J664" s="51"/>
      <c r="O664" s="44"/>
    </row>
    <row r="665" spans="1:15" ht="12.75">
      <c r="A665" s="40"/>
      <c r="B665" s="40"/>
      <c r="I665" s="51"/>
      <c r="J665" s="51"/>
      <c r="O665" s="44"/>
    </row>
    <row r="666" spans="1:15" ht="12.75">
      <c r="A666" s="40"/>
      <c r="B666" s="40"/>
      <c r="I666" s="51"/>
      <c r="J666" s="51"/>
      <c r="O666" s="44"/>
    </row>
    <row r="667" spans="1:15" ht="12.75">
      <c r="A667" s="40"/>
      <c r="B667" s="40"/>
      <c r="I667" s="51"/>
      <c r="J667" s="51"/>
      <c r="O667" s="44"/>
    </row>
    <row r="668" spans="1:15" ht="12.75">
      <c r="A668" s="40"/>
      <c r="B668" s="40"/>
      <c r="I668" s="51"/>
      <c r="J668" s="51"/>
      <c r="O668" s="44"/>
    </row>
    <row r="669" spans="1:15" ht="12.75">
      <c r="A669" s="40"/>
      <c r="B669" s="40"/>
      <c r="I669" s="51"/>
      <c r="J669" s="51"/>
      <c r="O669" s="44"/>
    </row>
    <row r="670" spans="1:15" ht="12.75">
      <c r="A670" s="40"/>
      <c r="B670" s="40"/>
      <c r="I670" s="51"/>
      <c r="J670" s="51"/>
      <c r="O670" s="44"/>
    </row>
    <row r="671" spans="1:15" ht="12.75">
      <c r="A671" s="40"/>
      <c r="B671" s="40"/>
      <c r="I671" s="51"/>
      <c r="J671" s="51"/>
      <c r="O671" s="44"/>
    </row>
    <row r="672" spans="1:15" ht="12.75">
      <c r="A672" s="40"/>
      <c r="B672" s="40"/>
      <c r="I672" s="51"/>
      <c r="J672" s="51"/>
      <c r="O672" s="44"/>
    </row>
    <row r="673" spans="1:15" ht="12.75">
      <c r="A673" s="40"/>
      <c r="B673" s="40"/>
      <c r="I673" s="51"/>
      <c r="J673" s="51"/>
      <c r="O673" s="44"/>
    </row>
    <row r="674" spans="1:15" ht="12.75">
      <c r="A674" s="40"/>
      <c r="B674" s="40"/>
      <c r="I674" s="51"/>
      <c r="J674" s="51"/>
      <c r="O674" s="44"/>
    </row>
    <row r="675" spans="1:15" ht="12.75">
      <c r="A675" s="40"/>
      <c r="B675" s="40"/>
      <c r="I675" s="51"/>
      <c r="J675" s="51"/>
      <c r="O675" s="44"/>
    </row>
    <row r="676" spans="1:15" ht="12.75">
      <c r="A676" s="40"/>
      <c r="B676" s="40"/>
      <c r="I676" s="51"/>
      <c r="J676" s="51"/>
      <c r="O676" s="44"/>
    </row>
    <row r="677" spans="1:15" ht="12.75">
      <c r="A677" s="40"/>
      <c r="B677" s="40"/>
      <c r="I677" s="51"/>
      <c r="J677" s="51"/>
      <c r="O677" s="44"/>
    </row>
    <row r="678" spans="1:15" ht="12.75">
      <c r="A678" s="40"/>
      <c r="B678" s="40"/>
      <c r="I678" s="51"/>
      <c r="J678" s="51"/>
      <c r="O678" s="44"/>
    </row>
    <row r="679" spans="1:15" ht="12.75">
      <c r="A679" s="40"/>
      <c r="B679" s="40"/>
      <c r="I679" s="51"/>
      <c r="J679" s="51"/>
      <c r="O679" s="44"/>
    </row>
    <row r="680" spans="1:15" ht="12.75">
      <c r="A680" s="40"/>
      <c r="B680" s="40"/>
      <c r="I680" s="51"/>
      <c r="J680" s="51"/>
      <c r="O680" s="44"/>
    </row>
    <row r="681" spans="1:15" ht="12.75">
      <c r="A681" s="40"/>
      <c r="B681" s="40"/>
      <c r="I681" s="51"/>
      <c r="J681" s="51"/>
      <c r="O681" s="44"/>
    </row>
    <row r="682" spans="1:15" ht="12.75">
      <c r="A682" s="40"/>
      <c r="B682" s="40"/>
      <c r="I682" s="51"/>
      <c r="J682" s="51"/>
      <c r="O682" s="44"/>
    </row>
    <row r="683" spans="1:15" ht="12.75">
      <c r="A683" s="40"/>
      <c r="B683" s="40"/>
      <c r="I683" s="51"/>
      <c r="J683" s="51"/>
      <c r="O683" s="44"/>
    </row>
    <row r="684" spans="1:15" ht="12.75">
      <c r="A684" s="40"/>
      <c r="B684" s="40"/>
      <c r="I684" s="51"/>
      <c r="J684" s="51"/>
      <c r="O684" s="44"/>
    </row>
    <row r="685" spans="1:15" ht="12.75">
      <c r="A685" s="40"/>
      <c r="B685" s="40"/>
      <c r="I685" s="51"/>
      <c r="J685" s="51"/>
      <c r="O685" s="44"/>
    </row>
    <row r="686" spans="1:15" ht="12.75">
      <c r="A686" s="40"/>
      <c r="B686" s="40"/>
      <c r="I686" s="51"/>
      <c r="J686" s="51"/>
      <c r="O686" s="44"/>
    </row>
    <row r="687" spans="1:15" ht="12.75">
      <c r="A687" s="40"/>
      <c r="B687" s="40"/>
      <c r="I687" s="51"/>
      <c r="J687" s="51"/>
      <c r="O687" s="44"/>
    </row>
    <row r="688" spans="1:15" ht="12.75">
      <c r="A688" s="40"/>
      <c r="B688" s="40"/>
      <c r="I688" s="51"/>
      <c r="J688" s="51"/>
      <c r="O688" s="44"/>
    </row>
    <row r="689" spans="1:15" ht="12.75">
      <c r="A689" s="40"/>
      <c r="B689" s="40"/>
      <c r="I689" s="51"/>
      <c r="J689" s="51"/>
      <c r="O689" s="44"/>
    </row>
    <row r="690" spans="1:15" ht="12.75">
      <c r="A690" s="40"/>
      <c r="B690" s="40"/>
      <c r="I690" s="51"/>
      <c r="J690" s="51"/>
      <c r="O690" s="44"/>
    </row>
    <row r="691" spans="1:15" ht="12.75">
      <c r="A691" s="40"/>
      <c r="B691" s="40"/>
      <c r="I691" s="51"/>
      <c r="J691" s="51"/>
      <c r="O691" s="44"/>
    </row>
    <row r="692" spans="1:15" ht="12.75">
      <c r="A692" s="40"/>
      <c r="B692" s="40"/>
      <c r="I692" s="51"/>
      <c r="J692" s="51"/>
      <c r="O692" s="44"/>
    </row>
    <row r="693" spans="1:15" ht="12.75">
      <c r="A693" s="40"/>
      <c r="B693" s="40"/>
      <c r="I693" s="51"/>
      <c r="J693" s="51"/>
      <c r="O693" s="44"/>
    </row>
    <row r="694" spans="1:15" ht="12.75">
      <c r="A694" s="40"/>
      <c r="B694" s="40"/>
      <c r="I694" s="51"/>
      <c r="J694" s="51"/>
      <c r="O694" s="44"/>
    </row>
    <row r="695" spans="1:15" ht="12.75">
      <c r="A695" s="40"/>
      <c r="B695" s="40"/>
      <c r="I695" s="51"/>
      <c r="J695" s="51"/>
      <c r="O695" s="44"/>
    </row>
    <row r="696" spans="1:15" ht="12.75">
      <c r="A696" s="40"/>
      <c r="B696" s="40"/>
      <c r="I696" s="51"/>
      <c r="J696" s="51"/>
      <c r="O696" s="44"/>
    </row>
    <row r="697" spans="1:15" ht="12.75">
      <c r="A697" s="40"/>
      <c r="B697" s="40"/>
      <c r="I697" s="51"/>
      <c r="J697" s="51"/>
      <c r="O697" s="44"/>
    </row>
    <row r="698" spans="1:15" ht="12.75">
      <c r="A698" s="40"/>
      <c r="B698" s="40"/>
      <c r="I698" s="51"/>
      <c r="J698" s="51"/>
      <c r="O698" s="44"/>
    </row>
    <row r="699" spans="1:15" ht="12.75">
      <c r="A699" s="40"/>
      <c r="B699" s="40"/>
      <c r="I699" s="51"/>
      <c r="J699" s="51"/>
      <c r="O699" s="44"/>
    </row>
    <row r="700" spans="1:15" ht="12.75">
      <c r="A700" s="40"/>
      <c r="B700" s="40"/>
      <c r="I700" s="51"/>
      <c r="J700" s="51"/>
      <c r="O700" s="44"/>
    </row>
    <row r="701" spans="1:15" ht="12.75">
      <c r="A701" s="40"/>
      <c r="B701" s="40"/>
      <c r="I701" s="51"/>
      <c r="J701" s="51"/>
      <c r="O701" s="44"/>
    </row>
    <row r="702" spans="1:15" ht="12.75">
      <c r="A702" s="40"/>
      <c r="B702" s="40"/>
      <c r="I702" s="51"/>
      <c r="J702" s="51"/>
      <c r="O702" s="44"/>
    </row>
    <row r="703" spans="1:15" ht="12.75">
      <c r="A703" s="40"/>
      <c r="B703" s="40"/>
      <c r="I703" s="51"/>
      <c r="J703" s="51"/>
      <c r="O703" s="44"/>
    </row>
    <row r="704" spans="1:15" ht="12.75">
      <c r="A704" s="40"/>
      <c r="B704" s="40"/>
      <c r="I704" s="51"/>
      <c r="J704" s="51"/>
      <c r="O704" s="44"/>
    </row>
    <row r="705" spans="1:15" ht="12.75">
      <c r="A705" s="40"/>
      <c r="B705" s="40"/>
      <c r="I705" s="51"/>
      <c r="J705" s="51"/>
      <c r="O705" s="44"/>
    </row>
    <row r="706" spans="1:15" ht="12.75">
      <c r="A706" s="40"/>
      <c r="B706" s="40"/>
      <c r="I706" s="51"/>
      <c r="J706" s="51"/>
      <c r="O706" s="44"/>
    </row>
    <row r="707" spans="1:15" ht="12.75">
      <c r="A707" s="40"/>
      <c r="B707" s="40"/>
      <c r="I707" s="51"/>
      <c r="J707" s="51"/>
      <c r="O707" s="44"/>
    </row>
    <row r="708" spans="1:15" ht="12.75">
      <c r="A708" s="40"/>
      <c r="B708" s="40"/>
      <c r="I708" s="51"/>
      <c r="J708" s="51"/>
      <c r="O708" s="44"/>
    </row>
    <row r="709" spans="1:15" ht="12.75">
      <c r="A709" s="40"/>
      <c r="B709" s="40"/>
      <c r="I709" s="51"/>
      <c r="J709" s="51"/>
      <c r="O709" s="44"/>
    </row>
    <row r="710" spans="1:15" ht="12.75">
      <c r="A710" s="40"/>
      <c r="B710" s="40"/>
      <c r="I710" s="51"/>
      <c r="J710" s="51"/>
      <c r="O710" s="44"/>
    </row>
    <row r="711" spans="1:15" ht="12.75">
      <c r="A711" s="40"/>
      <c r="B711" s="40"/>
      <c r="I711" s="51"/>
      <c r="J711" s="51"/>
      <c r="O711" s="44"/>
    </row>
    <row r="712" spans="1:15" ht="12.75">
      <c r="A712" s="40"/>
      <c r="B712" s="40"/>
      <c r="I712" s="51"/>
      <c r="J712" s="51"/>
      <c r="O712" s="44"/>
    </row>
    <row r="713" spans="1:15" ht="12.75">
      <c r="A713" s="40"/>
      <c r="B713" s="40"/>
      <c r="I713" s="51"/>
      <c r="J713" s="51"/>
      <c r="O713" s="44"/>
    </row>
    <row r="714" spans="1:15" ht="12.75">
      <c r="A714" s="40"/>
      <c r="B714" s="40"/>
      <c r="I714" s="51"/>
      <c r="J714" s="51"/>
      <c r="O714" s="44"/>
    </row>
    <row r="715" spans="1:15" ht="12.75">
      <c r="A715" s="40"/>
      <c r="B715" s="40"/>
      <c r="I715" s="51"/>
      <c r="J715" s="51"/>
      <c r="O715" s="44"/>
    </row>
    <row r="716" spans="1:15" ht="12.75">
      <c r="A716" s="40"/>
      <c r="B716" s="40"/>
      <c r="I716" s="51"/>
      <c r="J716" s="51"/>
      <c r="O716" s="44"/>
    </row>
    <row r="717" spans="1:15" ht="12.75">
      <c r="A717" s="40"/>
      <c r="B717" s="40"/>
      <c r="I717" s="51"/>
      <c r="J717" s="51"/>
      <c r="O717" s="44"/>
    </row>
    <row r="718" spans="1:15" ht="12.75">
      <c r="A718" s="40"/>
      <c r="B718" s="40"/>
      <c r="I718" s="51"/>
      <c r="J718" s="51"/>
      <c r="O718" s="44"/>
    </row>
    <row r="719" spans="1:15" ht="12.75">
      <c r="A719" s="40"/>
      <c r="B719" s="40"/>
      <c r="I719" s="51"/>
      <c r="J719" s="51"/>
      <c r="O719" s="44"/>
    </row>
    <row r="720" spans="1:15" ht="12.75">
      <c r="A720" s="40"/>
      <c r="B720" s="40"/>
      <c r="I720" s="51"/>
      <c r="J720" s="51"/>
      <c r="O720" s="44"/>
    </row>
    <row r="721" spans="1:15" ht="12.75">
      <c r="A721" s="40"/>
      <c r="B721" s="40"/>
      <c r="I721" s="51"/>
      <c r="J721" s="51"/>
      <c r="O721" s="44"/>
    </row>
    <row r="722" spans="1:15" ht="12.75">
      <c r="A722" s="40"/>
      <c r="B722" s="40"/>
      <c r="I722" s="51"/>
      <c r="J722" s="51"/>
      <c r="O722" s="44"/>
    </row>
    <row r="723" spans="1:15" ht="12.75">
      <c r="A723" s="40"/>
      <c r="B723" s="40"/>
      <c r="I723" s="51"/>
      <c r="J723" s="51"/>
      <c r="O723" s="44"/>
    </row>
    <row r="724" spans="1:15" ht="12.75">
      <c r="A724" s="40"/>
      <c r="B724" s="40"/>
      <c r="I724" s="51"/>
      <c r="J724" s="51"/>
      <c r="O724" s="44"/>
    </row>
    <row r="725" spans="1:15" ht="12.75">
      <c r="A725" s="40"/>
      <c r="B725" s="40"/>
      <c r="I725" s="51"/>
      <c r="J725" s="51"/>
      <c r="O725" s="44"/>
    </row>
    <row r="726" spans="1:15" ht="12.75">
      <c r="A726" s="40"/>
      <c r="B726" s="40"/>
      <c r="I726" s="51"/>
      <c r="J726" s="51"/>
      <c r="O726" s="44"/>
    </row>
    <row r="727" spans="1:15" ht="12.75">
      <c r="A727" s="40"/>
      <c r="B727" s="40"/>
      <c r="I727" s="51"/>
      <c r="J727" s="51"/>
      <c r="O727" s="44"/>
    </row>
    <row r="728" spans="1:15" ht="12.75">
      <c r="A728" s="40"/>
      <c r="B728" s="40"/>
      <c r="I728" s="51"/>
      <c r="J728" s="51"/>
      <c r="O728" s="44"/>
    </row>
    <row r="729" spans="1:15" ht="12.75">
      <c r="A729" s="40"/>
      <c r="B729" s="40"/>
      <c r="I729" s="51"/>
      <c r="J729" s="51"/>
      <c r="O729" s="44"/>
    </row>
    <row r="730" spans="1:15" ht="12.75">
      <c r="A730" s="40"/>
      <c r="B730" s="40"/>
      <c r="I730" s="51"/>
      <c r="J730" s="51"/>
      <c r="O730" s="44"/>
    </row>
    <row r="731" spans="1:15" ht="12.75">
      <c r="A731" s="40"/>
      <c r="B731" s="40"/>
      <c r="I731" s="51"/>
      <c r="J731" s="51"/>
      <c r="O731" s="44"/>
    </row>
    <row r="732" spans="1:15" ht="12.75">
      <c r="A732" s="40"/>
      <c r="B732" s="40"/>
      <c r="I732" s="51"/>
      <c r="J732" s="51"/>
      <c r="O732" s="44"/>
    </row>
    <row r="733" spans="1:15" ht="12.75">
      <c r="A733" s="40"/>
      <c r="B733" s="40"/>
      <c r="I733" s="51"/>
      <c r="J733" s="51"/>
      <c r="O733" s="44"/>
    </row>
    <row r="734" spans="1:15" ht="12.75">
      <c r="A734" s="40"/>
      <c r="B734" s="40"/>
      <c r="I734" s="51"/>
      <c r="J734" s="51"/>
      <c r="O734" s="44"/>
    </row>
    <row r="735" spans="1:15" ht="12.75">
      <c r="A735" s="40"/>
      <c r="B735" s="40"/>
      <c r="I735" s="51"/>
      <c r="J735" s="51"/>
      <c r="O735" s="44"/>
    </row>
    <row r="736" spans="1:15" ht="12.75">
      <c r="A736" s="40"/>
      <c r="B736" s="40"/>
      <c r="I736" s="51"/>
      <c r="J736" s="51"/>
      <c r="O736" s="44"/>
    </row>
    <row r="737" spans="1:15" ht="12.75">
      <c r="A737" s="40"/>
      <c r="B737" s="40"/>
      <c r="I737" s="51"/>
      <c r="J737" s="51"/>
      <c r="O737" s="44"/>
    </row>
    <row r="738" spans="1:15" ht="12.75">
      <c r="A738" s="40"/>
      <c r="B738" s="40"/>
      <c r="I738" s="51"/>
      <c r="J738" s="51"/>
      <c r="O738" s="44"/>
    </row>
    <row r="739" spans="1:15" ht="12.75">
      <c r="A739" s="40"/>
      <c r="B739" s="40"/>
      <c r="I739" s="51"/>
      <c r="J739" s="51"/>
      <c r="O739" s="44"/>
    </row>
    <row r="740" spans="1:15" ht="12.75">
      <c r="A740" s="40"/>
      <c r="B740" s="40"/>
      <c r="I740" s="51"/>
      <c r="J740" s="51"/>
      <c r="O740" s="44"/>
    </row>
    <row r="741" spans="1:15" ht="12.75">
      <c r="A741" s="40"/>
      <c r="B741" s="40"/>
      <c r="I741" s="51"/>
      <c r="J741" s="51"/>
      <c r="O741" s="44"/>
    </row>
    <row r="742" spans="1:15" ht="12.75">
      <c r="A742" s="40"/>
      <c r="B742" s="40"/>
      <c r="I742" s="51"/>
      <c r="J742" s="51"/>
      <c r="O742" s="44"/>
    </row>
    <row r="743" spans="1:15" ht="12.75">
      <c r="A743" s="40"/>
      <c r="B743" s="40"/>
      <c r="I743" s="51"/>
      <c r="J743" s="51"/>
      <c r="O743" s="44"/>
    </row>
    <row r="744" spans="1:15" ht="12.75">
      <c r="A744" s="40"/>
      <c r="B744" s="40"/>
      <c r="I744" s="51"/>
      <c r="J744" s="51"/>
      <c r="O744" s="44"/>
    </row>
    <row r="745" spans="1:15" ht="12.75">
      <c r="A745" s="40"/>
      <c r="B745" s="40"/>
      <c r="I745" s="51"/>
      <c r="J745" s="51"/>
      <c r="O745" s="44"/>
    </row>
    <row r="746" spans="1:15" ht="12.75">
      <c r="A746" s="40"/>
      <c r="B746" s="40"/>
      <c r="I746" s="51"/>
      <c r="J746" s="51"/>
      <c r="O746" s="44"/>
    </row>
    <row r="747" spans="1:15" ht="12.75">
      <c r="A747" s="40"/>
      <c r="B747" s="40"/>
      <c r="I747" s="51"/>
      <c r="J747" s="51"/>
      <c r="O747" s="44"/>
    </row>
    <row r="748" spans="1:15" ht="12.75">
      <c r="A748" s="40"/>
      <c r="B748" s="40"/>
      <c r="I748" s="51"/>
      <c r="J748" s="51"/>
      <c r="O748" s="44"/>
    </row>
    <row r="749" spans="1:15" ht="12.75">
      <c r="A749" s="40"/>
      <c r="B749" s="40"/>
      <c r="I749" s="51"/>
      <c r="J749" s="51"/>
      <c r="O749" s="44"/>
    </row>
    <row r="750" spans="1:15" ht="12.75">
      <c r="A750" s="40"/>
      <c r="B750" s="40"/>
      <c r="I750" s="51"/>
      <c r="J750" s="51"/>
      <c r="O750" s="44"/>
    </row>
    <row r="751" spans="1:15" ht="12.75">
      <c r="A751" s="40"/>
      <c r="B751" s="40"/>
      <c r="I751" s="51"/>
      <c r="J751" s="51"/>
      <c r="O751" s="44"/>
    </row>
    <row r="752" spans="1:15" ht="12.75">
      <c r="A752" s="40"/>
      <c r="B752" s="40"/>
      <c r="I752" s="51"/>
      <c r="J752" s="51"/>
      <c r="O752" s="44"/>
    </row>
    <row r="753" spans="1:15" ht="12.75">
      <c r="A753" s="40"/>
      <c r="B753" s="40"/>
      <c r="I753" s="51"/>
      <c r="J753" s="51"/>
      <c r="O753" s="44"/>
    </row>
    <row r="754" spans="1:15" ht="12.75">
      <c r="A754" s="40"/>
      <c r="B754" s="40"/>
      <c r="I754" s="51"/>
      <c r="J754" s="51"/>
      <c r="O754" s="44"/>
    </row>
    <row r="755" spans="1:15" ht="12.75">
      <c r="A755" s="40"/>
      <c r="B755" s="40"/>
      <c r="I755" s="51"/>
      <c r="J755" s="51"/>
      <c r="O755" s="44"/>
    </row>
    <row r="756" spans="1:15" ht="12.75">
      <c r="A756" s="40"/>
      <c r="B756" s="40"/>
      <c r="I756" s="51"/>
      <c r="J756" s="51"/>
      <c r="O756" s="44"/>
    </row>
    <row r="757" spans="1:15" ht="12.75">
      <c r="A757" s="40"/>
      <c r="B757" s="40"/>
      <c r="I757" s="51"/>
      <c r="J757" s="51"/>
      <c r="O757" s="44"/>
    </row>
    <row r="758" spans="1:15" ht="12.75">
      <c r="A758" s="40"/>
      <c r="B758" s="40"/>
      <c r="I758" s="51"/>
      <c r="J758" s="51"/>
      <c r="O758" s="44"/>
    </row>
    <row r="759" spans="1:15" ht="12.75">
      <c r="A759" s="40"/>
      <c r="B759" s="40"/>
      <c r="I759" s="51"/>
      <c r="J759" s="51"/>
      <c r="O759" s="44"/>
    </row>
    <row r="760" spans="1:15" ht="12.75">
      <c r="A760" s="40"/>
      <c r="B760" s="40"/>
      <c r="I760" s="51"/>
      <c r="J760" s="51"/>
      <c r="O760" s="44"/>
    </row>
    <row r="761" spans="1:15" ht="12.75">
      <c r="A761" s="40"/>
      <c r="B761" s="40"/>
      <c r="I761" s="51"/>
      <c r="J761" s="51"/>
      <c r="O761" s="44"/>
    </row>
    <row r="762" spans="1:15" ht="12.75">
      <c r="A762" s="40"/>
      <c r="B762" s="40"/>
      <c r="I762" s="51"/>
      <c r="J762" s="51"/>
      <c r="O762" s="44"/>
    </row>
    <row r="763" spans="1:15" ht="12.75">
      <c r="A763" s="40"/>
      <c r="B763" s="40"/>
      <c r="I763" s="51"/>
      <c r="J763" s="51"/>
      <c r="O763" s="44"/>
    </row>
    <row r="764" spans="1:15" ht="12.75">
      <c r="A764" s="40"/>
      <c r="B764" s="40"/>
      <c r="I764" s="51"/>
      <c r="J764" s="51"/>
      <c r="O764" s="44"/>
    </row>
    <row r="765" spans="1:15" ht="12.75">
      <c r="A765" s="40"/>
      <c r="B765" s="40"/>
      <c r="I765" s="51"/>
      <c r="J765" s="51"/>
      <c r="O765" s="44"/>
    </row>
    <row r="766" spans="1:15" ht="12.75">
      <c r="A766" s="40"/>
      <c r="B766" s="40"/>
      <c r="I766" s="51"/>
      <c r="J766" s="51"/>
      <c r="O766" s="44"/>
    </row>
    <row r="767" spans="1:15" ht="12.75">
      <c r="A767" s="40"/>
      <c r="B767" s="40"/>
      <c r="I767" s="51"/>
      <c r="J767" s="51"/>
      <c r="O767" s="44"/>
    </row>
    <row r="768" spans="1:15" ht="12.75">
      <c r="A768" s="40"/>
      <c r="B768" s="40"/>
      <c r="I768" s="51"/>
      <c r="J768" s="51"/>
      <c r="O768" s="44"/>
    </row>
    <row r="769" spans="1:15" ht="12.75">
      <c r="A769" s="40"/>
      <c r="B769" s="40"/>
      <c r="I769" s="51"/>
      <c r="J769" s="51"/>
      <c r="O769" s="44"/>
    </row>
    <row r="770" spans="1:15" ht="12.75">
      <c r="A770" s="40"/>
      <c r="B770" s="40"/>
      <c r="I770" s="51"/>
      <c r="J770" s="51"/>
      <c r="O770" s="44"/>
    </row>
    <row r="771" spans="1:15" ht="12.75">
      <c r="A771" s="40"/>
      <c r="B771" s="40"/>
      <c r="I771" s="51"/>
      <c r="J771" s="51"/>
      <c r="O771" s="44"/>
    </row>
    <row r="772" spans="1:15" ht="12.75">
      <c r="A772" s="40"/>
      <c r="B772" s="40"/>
      <c r="I772" s="51"/>
      <c r="J772" s="51"/>
      <c r="O772" s="44"/>
    </row>
    <row r="773" spans="1:15" ht="12.75">
      <c r="A773" s="40"/>
      <c r="B773" s="40"/>
      <c r="I773" s="51"/>
      <c r="J773" s="51"/>
      <c r="O773" s="44"/>
    </row>
    <row r="774" spans="1:15" ht="12.75">
      <c r="A774" s="40"/>
      <c r="B774" s="40"/>
      <c r="I774" s="51"/>
      <c r="J774" s="51"/>
      <c r="O774" s="44"/>
    </row>
    <row r="775" spans="1:15" ht="12.75">
      <c r="A775" s="40"/>
      <c r="B775" s="40"/>
      <c r="I775" s="51"/>
      <c r="J775" s="51"/>
      <c r="O775" s="44"/>
    </row>
    <row r="776" spans="1:15" ht="12.75">
      <c r="A776" s="40"/>
      <c r="B776" s="40"/>
      <c r="I776" s="51"/>
      <c r="J776" s="51"/>
      <c r="O776" s="44"/>
    </row>
    <row r="777" spans="1:15" ht="12.75">
      <c r="A777" s="40"/>
      <c r="B777" s="40"/>
      <c r="I777" s="51"/>
      <c r="J777" s="51"/>
      <c r="O777" s="44"/>
    </row>
    <row r="778" spans="1:15" ht="12.75">
      <c r="A778" s="40"/>
      <c r="B778" s="40"/>
      <c r="I778" s="51"/>
      <c r="J778" s="51"/>
      <c r="O778" s="44"/>
    </row>
    <row r="779" spans="1:15" ht="12.75">
      <c r="A779" s="40"/>
      <c r="B779" s="40"/>
      <c r="I779" s="51"/>
      <c r="J779" s="51"/>
      <c r="O779" s="44"/>
    </row>
    <row r="780" spans="1:15" ht="12.75">
      <c r="A780" s="40"/>
      <c r="B780" s="40"/>
      <c r="I780" s="51"/>
      <c r="J780" s="51"/>
      <c r="O780" s="44"/>
    </row>
    <row r="781" spans="1:15" ht="12.75">
      <c r="A781" s="40"/>
      <c r="B781" s="40"/>
      <c r="I781" s="51"/>
      <c r="J781" s="51"/>
      <c r="O781" s="44"/>
    </row>
    <row r="782" spans="1:15" ht="12.75">
      <c r="A782" s="40"/>
      <c r="B782" s="40"/>
      <c r="I782" s="51"/>
      <c r="J782" s="51"/>
      <c r="O782" s="44"/>
    </row>
    <row r="783" spans="1:15" ht="12.75">
      <c r="A783" s="40"/>
      <c r="B783" s="40"/>
      <c r="I783" s="51"/>
      <c r="J783" s="51"/>
      <c r="O783" s="44"/>
    </row>
    <row r="784" spans="1:15" ht="12.75">
      <c r="A784" s="40"/>
      <c r="B784" s="40"/>
      <c r="I784" s="51"/>
      <c r="J784" s="51"/>
      <c r="O784" s="44"/>
    </row>
    <row r="785" spans="1:15" ht="12.75">
      <c r="A785" s="40"/>
      <c r="B785" s="40"/>
      <c r="I785" s="51"/>
      <c r="J785" s="51"/>
      <c r="O785" s="44"/>
    </row>
    <row r="786" spans="1:15" ht="12.75">
      <c r="A786" s="40"/>
      <c r="B786" s="40"/>
      <c r="I786" s="51"/>
      <c r="J786" s="51"/>
      <c r="O786" s="44"/>
    </row>
    <row r="787" spans="1:15" ht="12.75">
      <c r="A787" s="40"/>
      <c r="B787" s="40"/>
      <c r="I787" s="51"/>
      <c r="J787" s="51"/>
      <c r="O787" s="44"/>
    </row>
    <row r="788" spans="1:15" ht="12.75">
      <c r="A788" s="40"/>
      <c r="B788" s="40"/>
      <c r="I788" s="51"/>
      <c r="J788" s="51"/>
      <c r="O788" s="44"/>
    </row>
    <row r="789" spans="1:15" ht="12.75">
      <c r="A789" s="40"/>
      <c r="B789" s="40"/>
      <c r="I789" s="51"/>
      <c r="J789" s="51"/>
      <c r="O789" s="44"/>
    </row>
    <row r="790" spans="1:15" ht="12.75">
      <c r="A790" s="40"/>
      <c r="B790" s="40"/>
      <c r="I790" s="51"/>
      <c r="J790" s="51"/>
      <c r="O790" s="44"/>
    </row>
    <row r="791" spans="1:15" ht="12.75">
      <c r="A791" s="40"/>
      <c r="B791" s="40"/>
      <c r="I791" s="51"/>
      <c r="J791" s="51"/>
      <c r="O791" s="44"/>
    </row>
    <row r="792" spans="1:15" ht="12.75">
      <c r="A792" s="40"/>
      <c r="B792" s="40"/>
      <c r="I792" s="51"/>
      <c r="J792" s="51"/>
      <c r="O792" s="44"/>
    </row>
    <row r="793" spans="1:15" ht="12.75">
      <c r="A793" s="40"/>
      <c r="B793" s="40"/>
      <c r="I793" s="51"/>
      <c r="J793" s="51"/>
      <c r="O793" s="44"/>
    </row>
    <row r="794" spans="1:15" ht="12.75">
      <c r="A794" s="40"/>
      <c r="B794" s="40"/>
      <c r="I794" s="51"/>
      <c r="J794" s="51"/>
      <c r="O794" s="44"/>
    </row>
    <row r="795" spans="1:15" ht="12.75">
      <c r="A795" s="40"/>
      <c r="B795" s="40"/>
      <c r="I795" s="51"/>
      <c r="J795" s="51"/>
      <c r="O795" s="44"/>
    </row>
    <row r="796" spans="1:15" ht="12.75">
      <c r="A796" s="40"/>
      <c r="B796" s="40"/>
      <c r="I796" s="51"/>
      <c r="J796" s="51"/>
      <c r="O796" s="44"/>
    </row>
    <row r="797" spans="1:15" ht="12.75">
      <c r="A797" s="40"/>
      <c r="B797" s="40"/>
      <c r="I797" s="51"/>
      <c r="J797" s="51"/>
      <c r="O797" s="44"/>
    </row>
    <row r="798" spans="1:15" ht="12.75">
      <c r="A798" s="40"/>
      <c r="B798" s="40"/>
      <c r="I798" s="51"/>
      <c r="J798" s="51"/>
      <c r="O798" s="44"/>
    </row>
    <row r="799" spans="1:15" ht="12.75">
      <c r="A799" s="40"/>
      <c r="B799" s="40"/>
      <c r="I799" s="51"/>
      <c r="J799" s="51"/>
      <c r="O799" s="44"/>
    </row>
    <row r="800" spans="1:15" ht="12.75">
      <c r="A800" s="40"/>
      <c r="B800" s="40"/>
      <c r="I800" s="51"/>
      <c r="J800" s="51"/>
      <c r="O800" s="44"/>
    </row>
    <row r="801" spans="1:15" ht="12.75">
      <c r="A801" s="40"/>
      <c r="B801" s="40"/>
      <c r="I801" s="51"/>
      <c r="J801" s="51"/>
      <c r="O801" s="44"/>
    </row>
    <row r="802" spans="1:15" ht="12.75">
      <c r="A802" s="40"/>
      <c r="B802" s="40"/>
      <c r="I802" s="51"/>
      <c r="J802" s="51"/>
      <c r="O802" s="44"/>
    </row>
    <row r="803" spans="1:15" ht="12.75">
      <c r="A803" s="40"/>
      <c r="B803" s="40"/>
      <c r="I803" s="51"/>
      <c r="J803" s="51"/>
      <c r="O803" s="44"/>
    </row>
    <row r="804" spans="1:15" ht="12.75">
      <c r="A804" s="40"/>
      <c r="B804" s="40"/>
      <c r="I804" s="51"/>
      <c r="J804" s="51"/>
      <c r="O804" s="44"/>
    </row>
    <row r="805" spans="1:15" ht="12.75">
      <c r="A805" s="40"/>
      <c r="B805" s="40"/>
      <c r="I805" s="51"/>
      <c r="J805" s="51"/>
      <c r="O805" s="44"/>
    </row>
    <row r="806" spans="1:15" ht="12.75">
      <c r="A806" s="40"/>
      <c r="B806" s="40"/>
      <c r="I806" s="51"/>
      <c r="J806" s="51"/>
      <c r="O806" s="44"/>
    </row>
    <row r="807" spans="1:15" ht="12.75">
      <c r="A807" s="40"/>
      <c r="B807" s="40"/>
      <c r="I807" s="51"/>
      <c r="J807" s="51"/>
      <c r="O807" s="44"/>
    </row>
    <row r="808" spans="1:15" ht="12.75">
      <c r="A808" s="40"/>
      <c r="B808" s="40"/>
      <c r="I808" s="51"/>
      <c r="J808" s="51"/>
      <c r="O808" s="44"/>
    </row>
    <row r="809" spans="1:15" ht="12.75">
      <c r="A809" s="40"/>
      <c r="B809" s="40"/>
      <c r="I809" s="51"/>
      <c r="J809" s="51"/>
      <c r="O809" s="44"/>
    </row>
    <row r="810" spans="1:15" ht="12.75">
      <c r="A810" s="40"/>
      <c r="B810" s="40"/>
      <c r="I810" s="51"/>
      <c r="J810" s="51"/>
      <c r="O810" s="44"/>
    </row>
    <row r="811" spans="1:15" ht="12.75">
      <c r="A811" s="40"/>
      <c r="B811" s="40"/>
      <c r="I811" s="51"/>
      <c r="J811" s="51"/>
      <c r="O811" s="44"/>
    </row>
    <row r="812" spans="1:15" ht="12.75">
      <c r="A812" s="40"/>
      <c r="B812" s="40"/>
      <c r="I812" s="51"/>
      <c r="J812" s="51"/>
      <c r="O812" s="44"/>
    </row>
    <row r="813" spans="1:15" ht="12.75">
      <c r="A813" s="40"/>
      <c r="B813" s="40"/>
      <c r="I813" s="51"/>
      <c r="J813" s="51"/>
      <c r="O813" s="44"/>
    </row>
    <row r="814" spans="1:15" ht="12.75">
      <c r="A814" s="40"/>
      <c r="B814" s="40"/>
      <c r="I814" s="51"/>
      <c r="J814" s="51"/>
      <c r="O814" s="44"/>
    </row>
    <row r="815" spans="1:15" ht="12.75">
      <c r="A815" s="40"/>
      <c r="B815" s="40"/>
      <c r="I815" s="51"/>
      <c r="J815" s="51"/>
      <c r="O815" s="44"/>
    </row>
    <row r="816" spans="1:15" ht="12.75">
      <c r="A816" s="40"/>
      <c r="B816" s="40"/>
      <c r="I816" s="51"/>
      <c r="J816" s="51"/>
      <c r="O816" s="44"/>
    </row>
    <row r="817" spans="1:15" ht="12.75">
      <c r="A817" s="40"/>
      <c r="B817" s="40"/>
      <c r="I817" s="51"/>
      <c r="J817" s="51"/>
      <c r="O817" s="44"/>
    </row>
    <row r="818" spans="1:15" ht="12.75">
      <c r="A818" s="40"/>
      <c r="B818" s="40"/>
      <c r="I818" s="51"/>
      <c r="J818" s="51"/>
      <c r="O818" s="44"/>
    </row>
    <row r="819" spans="1:15" ht="12.75">
      <c r="A819" s="40"/>
      <c r="B819" s="40"/>
      <c r="I819" s="51"/>
      <c r="J819" s="51"/>
      <c r="O819" s="44"/>
    </row>
    <row r="820" spans="1:15" ht="12.75">
      <c r="A820" s="40"/>
      <c r="B820" s="40"/>
      <c r="I820" s="51"/>
      <c r="J820" s="51"/>
      <c r="O820" s="44"/>
    </row>
    <row r="821" spans="1:15" ht="12.75">
      <c r="A821" s="40"/>
      <c r="B821" s="40"/>
      <c r="I821" s="51"/>
      <c r="J821" s="51"/>
      <c r="O821" s="44"/>
    </row>
    <row r="822" spans="1:15" ht="12.75">
      <c r="A822" s="40"/>
      <c r="B822" s="40"/>
      <c r="I822" s="51"/>
      <c r="J822" s="51"/>
      <c r="O822" s="44"/>
    </row>
    <row r="823" spans="1:15" ht="12.75">
      <c r="A823" s="40"/>
      <c r="B823" s="40"/>
      <c r="I823" s="51"/>
      <c r="J823" s="51"/>
      <c r="O823" s="44"/>
    </row>
    <row r="824" spans="1:15" ht="12.75">
      <c r="A824" s="40"/>
      <c r="B824" s="40"/>
      <c r="I824" s="51"/>
      <c r="J824" s="51"/>
      <c r="O824" s="44"/>
    </row>
    <row r="825" spans="1:15" ht="12.75">
      <c r="A825" s="40"/>
      <c r="B825" s="40"/>
      <c r="I825" s="51"/>
      <c r="J825" s="51"/>
      <c r="O825" s="44"/>
    </row>
    <row r="826" spans="1:15" ht="12.75">
      <c r="A826" s="40"/>
      <c r="B826" s="40"/>
      <c r="I826" s="51"/>
      <c r="J826" s="51"/>
      <c r="O826" s="44"/>
    </row>
    <row r="827" spans="1:15" ht="12.75">
      <c r="A827" s="40"/>
      <c r="B827" s="40"/>
      <c r="I827" s="51"/>
      <c r="J827" s="51"/>
      <c r="O827" s="44"/>
    </row>
    <row r="828" spans="1:15" ht="12.75">
      <c r="A828" s="40"/>
      <c r="B828" s="40"/>
      <c r="I828" s="51"/>
      <c r="J828" s="51"/>
      <c r="O828" s="44"/>
    </row>
    <row r="829" spans="1:15" ht="12.75">
      <c r="A829" s="40"/>
      <c r="B829" s="40"/>
      <c r="I829" s="51"/>
      <c r="J829" s="51"/>
      <c r="O829" s="44"/>
    </row>
    <row r="830" spans="1:15" ht="12.75">
      <c r="A830" s="40"/>
      <c r="B830" s="40"/>
      <c r="I830" s="51"/>
      <c r="J830" s="51"/>
      <c r="O830" s="44"/>
    </row>
    <row r="831" spans="1:15" ht="12.75">
      <c r="A831" s="40"/>
      <c r="B831" s="40"/>
      <c r="I831" s="51"/>
      <c r="J831" s="51"/>
      <c r="O831" s="44"/>
    </row>
    <row r="832" spans="1:15" ht="12.75">
      <c r="A832" s="40"/>
      <c r="B832" s="40"/>
      <c r="I832" s="51"/>
      <c r="J832" s="51"/>
      <c r="O832" s="44"/>
    </row>
    <row r="833" spans="1:15" ht="12.75">
      <c r="A833" s="40"/>
      <c r="B833" s="40"/>
      <c r="I833" s="51"/>
      <c r="J833" s="51"/>
      <c r="O833" s="44"/>
    </row>
    <row r="834" spans="1:15" ht="12.75">
      <c r="A834" s="40"/>
      <c r="B834" s="40"/>
      <c r="I834" s="51"/>
      <c r="J834" s="51"/>
      <c r="O834" s="44"/>
    </row>
    <row r="835" spans="1:15" ht="12.75">
      <c r="A835" s="40"/>
      <c r="B835" s="40"/>
      <c r="I835" s="51"/>
      <c r="J835" s="51"/>
      <c r="O835" s="44"/>
    </row>
    <row r="836" spans="1:15" ht="12.75">
      <c r="A836" s="40"/>
      <c r="B836" s="40"/>
      <c r="I836" s="51"/>
      <c r="J836" s="51"/>
      <c r="O836" s="44"/>
    </row>
    <row r="837" spans="1:15" ht="12.75">
      <c r="A837" s="40"/>
      <c r="B837" s="40"/>
      <c r="I837" s="51"/>
      <c r="J837" s="51"/>
      <c r="O837" s="44"/>
    </row>
    <row r="838" spans="1:15" ht="12.75">
      <c r="A838" s="40"/>
      <c r="B838" s="40"/>
      <c r="I838" s="51"/>
      <c r="J838" s="51"/>
      <c r="O838" s="44"/>
    </row>
    <row r="839" spans="1:15" ht="12.75">
      <c r="A839" s="40"/>
      <c r="B839" s="40"/>
      <c r="I839" s="51"/>
      <c r="J839" s="51"/>
      <c r="O839" s="44"/>
    </row>
    <row r="840" spans="1:15" ht="12.75">
      <c r="A840" s="40"/>
      <c r="B840" s="40"/>
      <c r="I840" s="51"/>
      <c r="J840" s="51"/>
      <c r="O840" s="44"/>
    </row>
    <row r="841" spans="1:15" ht="12.75">
      <c r="A841" s="40"/>
      <c r="B841" s="40"/>
      <c r="I841" s="51"/>
      <c r="J841" s="51"/>
      <c r="O841" s="44"/>
    </row>
    <row r="842" spans="1:15" ht="12.75">
      <c r="A842" s="40"/>
      <c r="B842" s="40"/>
      <c r="I842" s="51"/>
      <c r="J842" s="51"/>
      <c r="O842" s="44"/>
    </row>
    <row r="843" spans="1:15" ht="12.75">
      <c r="A843" s="40"/>
      <c r="B843" s="40"/>
      <c r="I843" s="51"/>
      <c r="J843" s="51"/>
      <c r="O843" s="44"/>
    </row>
    <row r="844" spans="1:15" ht="12.75">
      <c r="A844" s="40"/>
      <c r="B844" s="40"/>
      <c r="I844" s="51"/>
      <c r="J844" s="51"/>
      <c r="O844" s="44"/>
    </row>
    <row r="845" spans="1:15" ht="12.75">
      <c r="A845" s="40"/>
      <c r="B845" s="40"/>
      <c r="I845" s="51"/>
      <c r="J845" s="51"/>
      <c r="O845" s="44"/>
    </row>
    <row r="846" spans="1:15" ht="12.75">
      <c r="A846" s="40"/>
      <c r="B846" s="40"/>
      <c r="I846" s="51"/>
      <c r="J846" s="51"/>
      <c r="O846" s="44"/>
    </row>
    <row r="847" spans="1:15" ht="12.75">
      <c r="A847" s="40"/>
      <c r="B847" s="40"/>
      <c r="I847" s="51"/>
      <c r="J847" s="51"/>
      <c r="O847" s="44"/>
    </row>
    <row r="848" spans="1:15" ht="12.75">
      <c r="A848" s="40"/>
      <c r="B848" s="40"/>
      <c r="I848" s="51"/>
      <c r="J848" s="51"/>
      <c r="O848" s="44"/>
    </row>
    <row r="849" spans="1:15" ht="12.75">
      <c r="A849" s="40"/>
      <c r="B849" s="40"/>
      <c r="I849" s="51"/>
      <c r="J849" s="51"/>
      <c r="O849" s="44"/>
    </row>
    <row r="850" spans="1:15" ht="12.75">
      <c r="A850" s="40"/>
      <c r="B850" s="40"/>
      <c r="I850" s="51"/>
      <c r="J850" s="51"/>
      <c r="O850" s="44"/>
    </row>
    <row r="851" spans="1:15" ht="12.75">
      <c r="A851" s="40"/>
      <c r="B851" s="40"/>
      <c r="I851" s="51"/>
      <c r="J851" s="51"/>
      <c r="O851" s="44"/>
    </row>
    <row r="852" spans="1:15" ht="12.75">
      <c r="A852" s="40"/>
      <c r="B852" s="40"/>
      <c r="I852" s="51"/>
      <c r="J852" s="51"/>
      <c r="O852" s="44"/>
    </row>
    <row r="853" spans="1:15" ht="12.75">
      <c r="A853" s="40"/>
      <c r="B853" s="40"/>
      <c r="I853" s="51"/>
      <c r="J853" s="51"/>
      <c r="O853" s="44"/>
    </row>
    <row r="854" spans="1:15" ht="12.75">
      <c r="A854" s="40"/>
      <c r="B854" s="40"/>
      <c r="I854" s="51"/>
      <c r="J854" s="51"/>
      <c r="O854" s="44"/>
    </row>
    <row r="855" spans="1:15" ht="12.75">
      <c r="A855" s="40"/>
      <c r="B855" s="40"/>
      <c r="I855" s="51"/>
      <c r="J855" s="51"/>
      <c r="O855" s="44"/>
    </row>
    <row r="856" spans="1:15" ht="12.75">
      <c r="A856" s="40"/>
      <c r="B856" s="40"/>
      <c r="I856" s="51"/>
      <c r="J856" s="51"/>
      <c r="O856" s="44"/>
    </row>
    <row r="857" spans="1:15" ht="12.75">
      <c r="A857" s="40"/>
      <c r="B857" s="40"/>
      <c r="I857" s="51"/>
      <c r="J857" s="51"/>
      <c r="O857" s="44"/>
    </row>
    <row r="858" spans="1:15" ht="12.75">
      <c r="A858" s="40"/>
      <c r="B858" s="40"/>
      <c r="I858" s="51"/>
      <c r="J858" s="51"/>
      <c r="O858" s="44"/>
    </row>
    <row r="859" spans="1:15" ht="12.75">
      <c r="A859" s="40"/>
      <c r="B859" s="40"/>
      <c r="I859" s="51"/>
      <c r="J859" s="51"/>
      <c r="O859" s="44"/>
    </row>
    <row r="860" spans="1:15" ht="12.75">
      <c r="A860" s="40"/>
      <c r="B860" s="40"/>
      <c r="I860" s="51"/>
      <c r="J860" s="51"/>
      <c r="O860" s="44"/>
    </row>
    <row r="861" spans="1:15" ht="12.75">
      <c r="A861" s="40"/>
      <c r="B861" s="40"/>
      <c r="I861" s="51"/>
      <c r="J861" s="51"/>
      <c r="O861" s="44"/>
    </row>
    <row r="862" spans="1:15" ht="12.75">
      <c r="A862" s="40"/>
      <c r="B862" s="40"/>
      <c r="I862" s="51"/>
      <c r="J862" s="51"/>
      <c r="O862" s="44"/>
    </row>
    <row r="863" spans="1:15" ht="12.75">
      <c r="A863" s="40"/>
      <c r="B863" s="40"/>
      <c r="I863" s="51"/>
      <c r="J863" s="51"/>
      <c r="O863" s="44"/>
    </row>
    <row r="864" spans="1:15" ht="12.75">
      <c r="A864" s="40"/>
      <c r="B864" s="40"/>
      <c r="I864" s="51"/>
      <c r="J864" s="51"/>
      <c r="O864" s="44"/>
    </row>
    <row r="865" spans="1:15" ht="12.75">
      <c r="A865" s="40"/>
      <c r="B865" s="40"/>
      <c r="I865" s="51"/>
      <c r="J865" s="51"/>
      <c r="O865" s="44"/>
    </row>
    <row r="866" spans="1:15" ht="12.75">
      <c r="A866" s="40"/>
      <c r="B866" s="40"/>
      <c r="I866" s="51"/>
      <c r="J866" s="51"/>
      <c r="O866" s="44"/>
    </row>
    <row r="867" spans="1:15" ht="12.75">
      <c r="A867" s="40"/>
      <c r="B867" s="40"/>
      <c r="I867" s="51"/>
      <c r="J867" s="51"/>
      <c r="O867" s="44"/>
    </row>
    <row r="868" spans="1:15" ht="12.75">
      <c r="A868" s="40"/>
      <c r="B868" s="40"/>
      <c r="I868" s="51"/>
      <c r="J868" s="51"/>
      <c r="O868" s="44"/>
    </row>
    <row r="869" spans="1:15" ht="12.75">
      <c r="A869" s="40"/>
      <c r="B869" s="40"/>
      <c r="I869" s="51"/>
      <c r="J869" s="51"/>
      <c r="O869" s="44"/>
    </row>
    <row r="870" spans="1:15" ht="12.75">
      <c r="A870" s="40"/>
      <c r="B870" s="40"/>
      <c r="I870" s="51"/>
      <c r="J870" s="51"/>
      <c r="O870" s="44"/>
    </row>
    <row r="871" spans="1:15" ht="12.75">
      <c r="A871" s="40"/>
      <c r="B871" s="40"/>
      <c r="I871" s="51"/>
      <c r="J871" s="51"/>
      <c r="O871" s="44"/>
    </row>
    <row r="872" spans="1:15" ht="12.75">
      <c r="A872" s="40"/>
      <c r="B872" s="40"/>
      <c r="I872" s="51"/>
      <c r="J872" s="51"/>
      <c r="O872" s="44"/>
    </row>
    <row r="873" spans="1:15" ht="12.75">
      <c r="A873" s="40"/>
      <c r="B873" s="40"/>
      <c r="I873" s="51"/>
      <c r="J873" s="51"/>
      <c r="O873" s="44"/>
    </row>
    <row r="874" spans="1:15" ht="12.75">
      <c r="A874" s="40"/>
      <c r="B874" s="40"/>
      <c r="I874" s="51"/>
      <c r="J874" s="51"/>
      <c r="O874" s="44"/>
    </row>
    <row r="875" spans="1:15" ht="12.75">
      <c r="A875" s="40"/>
      <c r="B875" s="40"/>
      <c r="I875" s="51"/>
      <c r="J875" s="51"/>
      <c r="O875" s="44"/>
    </row>
    <row r="876" spans="1:15" ht="12.75">
      <c r="A876" s="40"/>
      <c r="B876" s="40"/>
      <c r="I876" s="51"/>
      <c r="J876" s="51"/>
      <c r="O876" s="44"/>
    </row>
    <row r="877" spans="1:15" ht="12.75">
      <c r="A877" s="40"/>
      <c r="B877" s="40"/>
      <c r="I877" s="51"/>
      <c r="J877" s="51"/>
      <c r="O877" s="44"/>
    </row>
    <row r="878" spans="1:15" ht="12.75">
      <c r="A878" s="40"/>
      <c r="B878" s="40"/>
      <c r="I878" s="51"/>
      <c r="J878" s="51"/>
      <c r="O878" s="44"/>
    </row>
    <row r="879" spans="1:15" ht="12.75">
      <c r="A879" s="40"/>
      <c r="B879" s="40"/>
      <c r="I879" s="51"/>
      <c r="J879" s="51"/>
      <c r="O879" s="44"/>
    </row>
    <row r="880" spans="1:15" ht="12.75">
      <c r="A880" s="40"/>
      <c r="B880" s="40"/>
      <c r="I880" s="51"/>
      <c r="J880" s="51"/>
      <c r="O880" s="44"/>
    </row>
    <row r="881" spans="1:15" ht="12.75">
      <c r="A881" s="40"/>
      <c r="B881" s="40"/>
      <c r="I881" s="51"/>
      <c r="J881" s="51"/>
      <c r="O881" s="44"/>
    </row>
    <row r="882" spans="1:15" ht="12.75">
      <c r="A882" s="40"/>
      <c r="B882" s="40"/>
      <c r="I882" s="51"/>
      <c r="J882" s="51"/>
      <c r="O882" s="44"/>
    </row>
    <row r="883" spans="1:15" ht="12.75">
      <c r="A883" s="40"/>
      <c r="B883" s="40"/>
      <c r="I883" s="51"/>
      <c r="J883" s="51"/>
      <c r="O883" s="44"/>
    </row>
    <row r="884" spans="1:15" ht="12.75">
      <c r="A884" s="40"/>
      <c r="B884" s="40"/>
      <c r="I884" s="51"/>
      <c r="J884" s="51"/>
      <c r="O884" s="44"/>
    </row>
    <row r="885" spans="1:15" ht="12.75">
      <c r="A885" s="40"/>
      <c r="B885" s="40"/>
      <c r="I885" s="51"/>
      <c r="J885" s="51"/>
      <c r="O885" s="44"/>
    </row>
    <row r="886" spans="1:15" ht="12.75">
      <c r="A886" s="40"/>
      <c r="B886" s="40"/>
      <c r="I886" s="51"/>
      <c r="J886" s="51"/>
      <c r="O886" s="44"/>
    </row>
    <row r="887" spans="1:15" ht="12.75">
      <c r="A887" s="40"/>
      <c r="B887" s="40"/>
      <c r="I887" s="51"/>
      <c r="J887" s="51"/>
      <c r="O887" s="44"/>
    </row>
    <row r="888" spans="1:15" ht="12.75">
      <c r="A888" s="40"/>
      <c r="B888" s="40"/>
      <c r="I888" s="51"/>
      <c r="J888" s="51"/>
      <c r="O888" s="44"/>
    </row>
    <row r="889" spans="1:15" ht="12.75">
      <c r="A889" s="40"/>
      <c r="B889" s="40"/>
      <c r="I889" s="51"/>
      <c r="J889" s="51"/>
      <c r="O889" s="44"/>
    </row>
    <row r="890" spans="1:15" ht="12.75">
      <c r="A890" s="40"/>
      <c r="B890" s="40"/>
      <c r="I890" s="51"/>
      <c r="J890" s="51"/>
      <c r="O890" s="44"/>
    </row>
    <row r="891" spans="1:15" ht="12.75">
      <c r="A891" s="40"/>
      <c r="B891" s="40"/>
      <c r="I891" s="51"/>
      <c r="J891" s="51"/>
      <c r="O891" s="44"/>
    </row>
    <row r="892" spans="1:15" ht="12.75">
      <c r="A892" s="40"/>
      <c r="B892" s="40"/>
      <c r="I892" s="51"/>
      <c r="J892" s="51"/>
      <c r="O892" s="44"/>
    </row>
    <row r="893" spans="1:15" ht="12.75">
      <c r="A893" s="40"/>
      <c r="B893" s="40"/>
      <c r="I893" s="51"/>
      <c r="J893" s="51"/>
      <c r="O893" s="44"/>
    </row>
    <row r="894" spans="1:15" ht="12.75">
      <c r="A894" s="40"/>
      <c r="B894" s="40"/>
      <c r="I894" s="51"/>
      <c r="J894" s="51"/>
      <c r="O894" s="44"/>
    </row>
    <row r="895" spans="1:15" ht="12.75">
      <c r="A895" s="40"/>
      <c r="B895" s="40"/>
      <c r="I895" s="51"/>
      <c r="J895" s="51"/>
      <c r="O895" s="44"/>
    </row>
    <row r="896" spans="1:15" ht="12.75">
      <c r="A896" s="40"/>
      <c r="B896" s="40"/>
      <c r="I896" s="51"/>
      <c r="J896" s="51"/>
      <c r="O896" s="44"/>
    </row>
    <row r="897" spans="1:15" ht="12.75">
      <c r="A897" s="40"/>
      <c r="B897" s="40"/>
      <c r="I897" s="51"/>
      <c r="J897" s="51"/>
      <c r="O897" s="44"/>
    </row>
    <row r="898" spans="1:15" ht="12.75">
      <c r="A898" s="40"/>
      <c r="B898" s="40"/>
      <c r="I898" s="51"/>
      <c r="J898" s="51"/>
      <c r="O898" s="44"/>
    </row>
    <row r="899" spans="1:15" ht="12.75">
      <c r="A899" s="40"/>
      <c r="B899" s="40"/>
      <c r="I899" s="51"/>
      <c r="J899" s="51"/>
      <c r="O899" s="44"/>
    </row>
    <row r="900" spans="1:15" ht="12.75">
      <c r="A900" s="40"/>
      <c r="B900" s="40"/>
      <c r="I900" s="51"/>
      <c r="J900" s="51"/>
      <c r="O900" s="44"/>
    </row>
    <row r="901" spans="1:15" ht="12.75">
      <c r="A901" s="40"/>
      <c r="B901" s="40"/>
      <c r="I901" s="51"/>
      <c r="J901" s="51"/>
      <c r="O901" s="44"/>
    </row>
    <row r="902" spans="1:15" ht="12.75">
      <c r="A902" s="40"/>
      <c r="B902" s="40"/>
      <c r="I902" s="51"/>
      <c r="J902" s="51"/>
      <c r="O902" s="44"/>
    </row>
    <row r="903" spans="1:15" ht="12.75">
      <c r="A903" s="40"/>
      <c r="B903" s="40"/>
      <c r="I903" s="51"/>
      <c r="J903" s="51"/>
      <c r="O903" s="44"/>
    </row>
    <row r="904" spans="1:15" ht="12.75">
      <c r="A904" s="40"/>
      <c r="B904" s="40"/>
      <c r="I904" s="51"/>
      <c r="J904" s="51"/>
      <c r="O904" s="44"/>
    </row>
    <row r="905" spans="1:15" ht="12.75">
      <c r="A905" s="40"/>
      <c r="B905" s="40"/>
      <c r="I905" s="51"/>
      <c r="J905" s="51"/>
      <c r="O905" s="44"/>
    </row>
    <row r="906" spans="1:15" ht="12.75">
      <c r="A906" s="40"/>
      <c r="B906" s="40"/>
      <c r="I906" s="51"/>
      <c r="J906" s="51"/>
      <c r="O906" s="44"/>
    </row>
    <row r="907" spans="1:15" ht="12.75">
      <c r="A907" s="40"/>
      <c r="B907" s="40"/>
      <c r="I907" s="51"/>
      <c r="J907" s="51"/>
      <c r="O907" s="44"/>
    </row>
    <row r="908" spans="1:15" ht="12.75">
      <c r="A908" s="40"/>
      <c r="B908" s="40"/>
      <c r="I908" s="51"/>
      <c r="J908" s="51"/>
      <c r="O908" s="44"/>
    </row>
    <row r="909" spans="1:15" ht="12.75">
      <c r="A909" s="40"/>
      <c r="B909" s="40"/>
      <c r="I909" s="51"/>
      <c r="J909" s="51"/>
      <c r="O909" s="44"/>
    </row>
    <row r="910" spans="1:15" ht="12.75">
      <c r="A910" s="40"/>
      <c r="B910" s="40"/>
      <c r="I910" s="51"/>
      <c r="J910" s="51"/>
      <c r="O910" s="44"/>
    </row>
    <row r="911" spans="1:15" ht="12.75">
      <c r="A911" s="40"/>
      <c r="B911" s="40"/>
      <c r="I911" s="51"/>
      <c r="J911" s="51"/>
      <c r="O911" s="44"/>
    </row>
    <row r="912" spans="1:15" ht="12.75">
      <c r="A912" s="40"/>
      <c r="B912" s="40"/>
      <c r="I912" s="51"/>
      <c r="J912" s="51"/>
      <c r="O912" s="44"/>
    </row>
    <row r="913" spans="1:15" ht="12.75">
      <c r="A913" s="40"/>
      <c r="B913" s="40"/>
      <c r="I913" s="51"/>
      <c r="J913" s="51"/>
      <c r="O913" s="44"/>
    </row>
    <row r="914" spans="1:15" ht="12.75">
      <c r="A914" s="40"/>
      <c r="B914" s="40"/>
      <c r="I914" s="51"/>
      <c r="J914" s="51"/>
      <c r="O914" s="44"/>
    </row>
    <row r="915" spans="1:15" ht="12.75">
      <c r="A915" s="40"/>
      <c r="B915" s="40"/>
      <c r="I915" s="51"/>
      <c r="J915" s="51"/>
      <c r="O915" s="44"/>
    </row>
    <row r="916" spans="1:15" ht="12.75">
      <c r="A916" s="40"/>
      <c r="B916" s="40"/>
      <c r="I916" s="51"/>
      <c r="J916" s="51"/>
      <c r="O916" s="44"/>
    </row>
    <row r="917" spans="1:15" ht="12.75">
      <c r="A917" s="40"/>
      <c r="B917" s="40"/>
      <c r="I917" s="51"/>
      <c r="J917" s="51"/>
      <c r="O917" s="44"/>
    </row>
    <row r="918" spans="1:15" ht="12.75">
      <c r="A918" s="40"/>
      <c r="B918" s="40"/>
      <c r="I918" s="51"/>
      <c r="J918" s="51"/>
      <c r="O918" s="44"/>
    </row>
    <row r="919" spans="1:15" ht="12.75">
      <c r="A919" s="40"/>
      <c r="B919" s="40"/>
      <c r="I919" s="51"/>
      <c r="J919" s="51"/>
      <c r="O919" s="44"/>
    </row>
    <row r="920" spans="1:15" ht="12.75">
      <c r="A920" s="40"/>
      <c r="B920" s="40"/>
      <c r="I920" s="51"/>
      <c r="J920" s="51"/>
      <c r="O920" s="44"/>
    </row>
    <row r="921" spans="1:15" ht="12.75">
      <c r="A921" s="40"/>
      <c r="B921" s="40"/>
      <c r="I921" s="51"/>
      <c r="J921" s="51"/>
      <c r="O921" s="44"/>
    </row>
    <row r="922" spans="1:15" ht="12.75">
      <c r="A922" s="40"/>
      <c r="B922" s="40"/>
      <c r="I922" s="51"/>
      <c r="J922" s="51"/>
      <c r="O922" s="44"/>
    </row>
    <row r="923" spans="1:15" ht="12.75">
      <c r="A923" s="40"/>
      <c r="B923" s="40"/>
      <c r="I923" s="51"/>
      <c r="J923" s="51"/>
      <c r="O923" s="44"/>
    </row>
    <row r="924" spans="1:15" ht="12.75">
      <c r="A924" s="40"/>
      <c r="B924" s="40"/>
      <c r="I924" s="51"/>
      <c r="J924" s="51"/>
      <c r="O924" s="44"/>
    </row>
    <row r="925" spans="1:15" ht="12.75">
      <c r="A925" s="40"/>
      <c r="B925" s="40"/>
      <c r="I925" s="51"/>
      <c r="J925" s="51"/>
      <c r="O925" s="44"/>
    </row>
    <row r="926" spans="1:15" ht="12.75">
      <c r="A926" s="40"/>
      <c r="B926" s="40"/>
      <c r="I926" s="51"/>
      <c r="J926" s="51"/>
      <c r="O926" s="44"/>
    </row>
    <row r="927" spans="1:15" ht="12.75">
      <c r="A927" s="40"/>
      <c r="B927" s="40"/>
      <c r="I927" s="51"/>
      <c r="J927" s="51"/>
      <c r="O927" s="44"/>
    </row>
    <row r="928" spans="1:15" ht="12.75">
      <c r="A928" s="40"/>
      <c r="B928" s="40"/>
      <c r="I928" s="51"/>
      <c r="J928" s="51"/>
      <c r="O928" s="44"/>
    </row>
    <row r="929" spans="1:15" ht="12.75">
      <c r="A929" s="40"/>
      <c r="B929" s="40"/>
      <c r="I929" s="51"/>
      <c r="J929" s="51"/>
      <c r="O929" s="44"/>
    </row>
    <row r="930" spans="1:15" ht="12.75">
      <c r="A930" s="40"/>
      <c r="B930" s="40"/>
      <c r="I930" s="51"/>
      <c r="J930" s="51"/>
      <c r="O930" s="44"/>
    </row>
    <row r="931" spans="1:15" ht="12.75">
      <c r="A931" s="40"/>
      <c r="B931" s="40"/>
      <c r="I931" s="51"/>
      <c r="J931" s="51"/>
      <c r="O931" s="44"/>
    </row>
    <row r="932" spans="1:15" ht="12.75">
      <c r="A932" s="40"/>
      <c r="B932" s="40"/>
      <c r="I932" s="51"/>
      <c r="J932" s="51"/>
      <c r="O932" s="44"/>
    </row>
    <row r="933" spans="1:15" ht="12.75">
      <c r="A933" s="40"/>
      <c r="B933" s="40"/>
      <c r="I933" s="51"/>
      <c r="J933" s="51"/>
      <c r="O933" s="44"/>
    </row>
    <row r="934" spans="1:15" ht="12.75">
      <c r="A934" s="40"/>
      <c r="B934" s="40"/>
      <c r="I934" s="51"/>
      <c r="J934" s="51"/>
      <c r="O934" s="44"/>
    </row>
    <row r="935" spans="1:15" ht="12.75">
      <c r="A935" s="40"/>
      <c r="B935" s="40"/>
      <c r="I935" s="51"/>
      <c r="J935" s="51"/>
      <c r="O935" s="44"/>
    </row>
    <row r="936" spans="1:15" ht="12.75">
      <c r="A936" s="40"/>
      <c r="B936" s="40"/>
      <c r="I936" s="51"/>
      <c r="J936" s="51"/>
      <c r="O936" s="44"/>
    </row>
    <row r="937" spans="1:15" ht="12.75">
      <c r="A937" s="40"/>
      <c r="B937" s="40"/>
      <c r="I937" s="51"/>
      <c r="J937" s="51"/>
      <c r="O937" s="44"/>
    </row>
    <row r="938" spans="1:15" ht="12.75">
      <c r="A938" s="40"/>
      <c r="B938" s="40"/>
      <c r="I938" s="51"/>
      <c r="J938" s="51"/>
      <c r="O938" s="44"/>
    </row>
    <row r="939" spans="1:15" ht="12.75">
      <c r="A939" s="40"/>
      <c r="B939" s="40"/>
      <c r="I939" s="51"/>
      <c r="J939" s="51"/>
      <c r="O939" s="44"/>
    </row>
    <row r="940" spans="1:15" ht="12.75">
      <c r="A940" s="40"/>
      <c r="B940" s="40"/>
      <c r="I940" s="51"/>
      <c r="J940" s="51"/>
      <c r="O940" s="44"/>
    </row>
    <row r="941" spans="1:15" ht="12.75">
      <c r="A941" s="40"/>
      <c r="B941" s="40"/>
      <c r="I941" s="51"/>
      <c r="J941" s="51"/>
      <c r="O941" s="44"/>
    </row>
    <row r="942" spans="1:15" ht="12.75">
      <c r="A942" s="40"/>
      <c r="B942" s="40"/>
      <c r="I942" s="51"/>
      <c r="J942" s="51"/>
      <c r="O942" s="44"/>
    </row>
    <row r="943" spans="1:15" ht="12.75">
      <c r="A943" s="40"/>
      <c r="B943" s="40"/>
      <c r="I943" s="51"/>
      <c r="J943" s="51"/>
      <c r="O943" s="44"/>
    </row>
    <row r="944" spans="1:15" ht="12.75">
      <c r="A944" s="40"/>
      <c r="B944" s="40"/>
      <c r="I944" s="51"/>
      <c r="J944" s="51"/>
      <c r="O944" s="44"/>
    </row>
    <row r="945" spans="1:15" ht="12.75">
      <c r="A945" s="40"/>
      <c r="B945" s="40"/>
      <c r="I945" s="51"/>
      <c r="J945" s="51"/>
      <c r="O945" s="44"/>
    </row>
    <row r="946" spans="1:15" ht="12.75">
      <c r="A946" s="40"/>
      <c r="B946" s="40"/>
      <c r="I946" s="51"/>
      <c r="J946" s="51"/>
      <c r="O946" s="44"/>
    </row>
    <row r="947" spans="1:15" ht="12.75">
      <c r="A947" s="40"/>
      <c r="B947" s="40"/>
      <c r="I947" s="51"/>
      <c r="J947" s="51"/>
      <c r="O947" s="44"/>
    </row>
    <row r="948" spans="1:15" ht="12.75">
      <c r="A948" s="40"/>
      <c r="B948" s="40"/>
      <c r="I948" s="51"/>
      <c r="J948" s="51"/>
      <c r="O948" s="44"/>
    </row>
    <row r="949" spans="1:15" ht="12.75">
      <c r="A949" s="40"/>
      <c r="B949" s="40"/>
      <c r="I949" s="51"/>
      <c r="J949" s="51"/>
      <c r="O949" s="44"/>
    </row>
    <row r="950" spans="1:15" ht="12.75">
      <c r="A950" s="40"/>
      <c r="B950" s="40"/>
      <c r="I950" s="51"/>
      <c r="J950" s="51"/>
      <c r="O950" s="44"/>
    </row>
    <row r="951" spans="1:15" ht="12.75">
      <c r="A951" s="40"/>
      <c r="B951" s="40"/>
      <c r="I951" s="51"/>
      <c r="J951" s="51"/>
      <c r="O951" s="44"/>
    </row>
    <row r="952" spans="1:15" ht="12.75">
      <c r="A952" s="40"/>
      <c r="B952" s="40"/>
      <c r="I952" s="51"/>
      <c r="J952" s="51"/>
      <c r="O952" s="44"/>
    </row>
    <row r="953" spans="1:15" ht="12.75">
      <c r="A953" s="40"/>
      <c r="B953" s="40"/>
      <c r="I953" s="51"/>
      <c r="J953" s="51"/>
      <c r="O953" s="44"/>
    </row>
    <row r="954" spans="1:15" ht="12.75">
      <c r="A954" s="40"/>
      <c r="B954" s="40"/>
      <c r="I954" s="51"/>
      <c r="J954" s="51"/>
      <c r="O954" s="44"/>
    </row>
    <row r="955" spans="1:15" ht="12.75">
      <c r="A955" s="40"/>
      <c r="B955" s="40"/>
      <c r="I955" s="51"/>
      <c r="J955" s="51"/>
      <c r="O955" s="44"/>
    </row>
    <row r="956" spans="1:15" ht="12.75">
      <c r="A956" s="40"/>
      <c r="B956" s="40"/>
      <c r="I956" s="51"/>
      <c r="J956" s="51"/>
      <c r="O956" s="44"/>
    </row>
    <row r="957" spans="1:15" ht="12.75">
      <c r="A957" s="40"/>
      <c r="B957" s="40"/>
      <c r="I957" s="51"/>
      <c r="J957" s="51"/>
      <c r="O957" s="44"/>
    </row>
    <row r="958" spans="6:15" ht="12.75">
      <c r="F958" s="47"/>
      <c r="I958" s="51"/>
      <c r="J958" s="51"/>
      <c r="O958" s="44"/>
    </row>
    <row r="959" spans="6:15" ht="12.75">
      <c r="F959" s="47"/>
      <c r="I959" s="51"/>
      <c r="J959" s="51"/>
      <c r="O959" s="44"/>
    </row>
    <row r="960" spans="6:15" ht="12.75">
      <c r="F960" s="47"/>
      <c r="I960" s="51"/>
      <c r="J960" s="51"/>
      <c r="O960" s="44"/>
    </row>
    <row r="961" spans="6:15" ht="12.75">
      <c r="F961" s="47"/>
      <c r="I961" s="51"/>
      <c r="J961" s="51"/>
      <c r="O961" s="44"/>
    </row>
    <row r="962" spans="6:15" ht="12.75">
      <c r="F962" s="47"/>
      <c r="I962" s="51"/>
      <c r="J962" s="51"/>
      <c r="O962" s="44"/>
    </row>
    <row r="963" spans="6:15" ht="12.75">
      <c r="F963" s="47"/>
      <c r="I963" s="51"/>
      <c r="J963" s="51"/>
      <c r="O963" s="44"/>
    </row>
    <row r="964" spans="6:15" ht="12.75">
      <c r="F964" s="47"/>
      <c r="I964" s="51"/>
      <c r="J964" s="51"/>
      <c r="O964" s="44"/>
    </row>
    <row r="965" spans="6:15" ht="12.75">
      <c r="F965" s="47"/>
      <c r="I965" s="51"/>
      <c r="J965" s="51"/>
      <c r="O965" s="44"/>
    </row>
    <row r="966" spans="6:15" ht="12.75">
      <c r="F966" s="47"/>
      <c r="I966" s="51"/>
      <c r="J966" s="51"/>
      <c r="O966" s="44"/>
    </row>
    <row r="967" spans="6:15" ht="12.75">
      <c r="F967" s="47"/>
      <c r="I967" s="51"/>
      <c r="J967" s="51"/>
      <c r="O967" s="44"/>
    </row>
    <row r="968" spans="6:15" ht="12.75">
      <c r="F968" s="47"/>
      <c r="I968" s="51"/>
      <c r="J968" s="51"/>
      <c r="O968" s="44"/>
    </row>
    <row r="969" spans="6:15" ht="12.75">
      <c r="F969" s="47"/>
      <c r="I969" s="51"/>
      <c r="J969" s="51"/>
      <c r="O969" s="44"/>
    </row>
    <row r="970" spans="6:15" ht="12.75">
      <c r="F970" s="47"/>
      <c r="I970" s="51"/>
      <c r="J970" s="51"/>
      <c r="O970" s="44"/>
    </row>
    <row r="971" spans="6:15" ht="12.75">
      <c r="F971" s="47"/>
      <c r="I971" s="51"/>
      <c r="J971" s="51"/>
      <c r="O971" s="44"/>
    </row>
    <row r="972" spans="6:15" ht="12.75">
      <c r="F972" s="47"/>
      <c r="I972" s="51"/>
      <c r="J972" s="51"/>
      <c r="O972" s="44"/>
    </row>
    <row r="973" spans="6:15" ht="12.75">
      <c r="F973" s="47"/>
      <c r="I973" s="51"/>
      <c r="J973" s="51"/>
      <c r="O973" s="44"/>
    </row>
    <row r="974" spans="6:15" ht="12.75">
      <c r="F974" s="47"/>
      <c r="I974" s="51"/>
      <c r="J974" s="51"/>
      <c r="O974" s="44"/>
    </row>
    <row r="975" spans="6:15" ht="12.75">
      <c r="F975" s="47"/>
      <c r="I975" s="51"/>
      <c r="J975" s="51"/>
      <c r="O975" s="44"/>
    </row>
    <row r="976" spans="6:15" ht="12.75">
      <c r="F976" s="47"/>
      <c r="I976" s="51"/>
      <c r="J976" s="51"/>
      <c r="O976" s="44"/>
    </row>
    <row r="977" spans="6:15" ht="12.75">
      <c r="F977" s="47"/>
      <c r="I977" s="51"/>
      <c r="J977" s="51"/>
      <c r="O977" s="44"/>
    </row>
    <row r="978" spans="6:15" ht="12.75">
      <c r="F978" s="47"/>
      <c r="I978" s="51"/>
      <c r="J978" s="51"/>
      <c r="O978" s="44"/>
    </row>
    <row r="979" spans="6:15" ht="12.75">
      <c r="F979" s="47"/>
      <c r="I979" s="51"/>
      <c r="J979" s="51"/>
      <c r="O979" s="44"/>
    </row>
    <row r="980" spans="6:15" ht="12.75">
      <c r="F980" s="47"/>
      <c r="I980" s="51"/>
      <c r="J980" s="51"/>
      <c r="O980" s="44"/>
    </row>
    <row r="981" spans="6:15" ht="12.75">
      <c r="F981" s="47"/>
      <c r="I981" s="51"/>
      <c r="J981" s="51"/>
      <c r="O981" s="44"/>
    </row>
    <row r="982" spans="6:15" ht="12.75">
      <c r="F982" s="47"/>
      <c r="I982" s="51"/>
      <c r="J982" s="51"/>
      <c r="O982" s="44"/>
    </row>
    <row r="983" spans="6:15" ht="12.75">
      <c r="F983" s="47"/>
      <c r="I983" s="51"/>
      <c r="J983" s="51"/>
      <c r="O983" s="44"/>
    </row>
    <row r="984" spans="6:15" ht="12.75">
      <c r="F984" s="47"/>
      <c r="I984" s="51"/>
      <c r="J984" s="51"/>
      <c r="O984" s="44"/>
    </row>
    <row r="985" spans="6:15" ht="12.75">
      <c r="F985" s="47"/>
      <c r="I985" s="51"/>
      <c r="J985" s="51"/>
      <c r="O985" s="44"/>
    </row>
    <row r="986" spans="6:15" ht="12.75">
      <c r="F986" s="47"/>
      <c r="I986" s="51"/>
      <c r="J986" s="51"/>
      <c r="O986" s="44"/>
    </row>
    <row r="987" spans="6:15" ht="12.75">
      <c r="F987" s="47"/>
      <c r="I987" s="51"/>
      <c r="J987" s="51"/>
      <c r="O987" s="44"/>
    </row>
    <row r="988" spans="6:15" ht="12.75">
      <c r="F988" s="47"/>
      <c r="I988" s="51"/>
      <c r="J988" s="51"/>
      <c r="O988" s="44"/>
    </row>
    <row r="989" spans="6:15" ht="12.75">
      <c r="F989" s="47"/>
      <c r="I989" s="51"/>
      <c r="J989" s="51"/>
      <c r="O989" s="44"/>
    </row>
    <row r="990" spans="6:15" ht="12.75">
      <c r="F990" s="47"/>
      <c r="I990" s="51"/>
      <c r="J990" s="51"/>
      <c r="O990" s="44"/>
    </row>
    <row r="991" spans="6:15" ht="12.75">
      <c r="F991" s="47"/>
      <c r="I991" s="51"/>
      <c r="J991" s="51"/>
      <c r="O991" s="44"/>
    </row>
    <row r="992" spans="6:15" ht="12.75">
      <c r="F992" s="47"/>
      <c r="I992" s="51"/>
      <c r="J992" s="51"/>
      <c r="O992" s="44"/>
    </row>
    <row r="993" spans="6:15" ht="12.75">
      <c r="F993" s="47"/>
      <c r="I993" s="51"/>
      <c r="J993" s="51"/>
      <c r="O993" s="44"/>
    </row>
    <row r="994" spans="6:15" ht="12.75">
      <c r="F994" s="47"/>
      <c r="I994" s="51"/>
      <c r="J994" s="51"/>
      <c r="O994" s="44"/>
    </row>
    <row r="995" spans="6:15" ht="12.75">
      <c r="F995" s="47"/>
      <c r="I995" s="51"/>
      <c r="J995" s="51"/>
      <c r="O995" s="44"/>
    </row>
    <row r="996" spans="6:15" ht="12.75">
      <c r="F996" s="47"/>
      <c r="I996" s="51"/>
      <c r="J996" s="51"/>
      <c r="O996" s="44"/>
    </row>
    <row r="997" spans="6:15" ht="12.75">
      <c r="F997" s="47"/>
      <c r="I997" s="51"/>
      <c r="J997" s="51"/>
      <c r="O997" s="44"/>
    </row>
    <row r="998" spans="6:15" ht="12.75">
      <c r="F998" s="47"/>
      <c r="I998" s="51"/>
      <c r="J998" s="51"/>
      <c r="O998" s="44"/>
    </row>
    <row r="999" spans="6:15" ht="12.75">
      <c r="F999" s="47"/>
      <c r="I999" s="51"/>
      <c r="J999" s="51"/>
      <c r="O999" s="44"/>
    </row>
    <row r="1000" spans="6:15" ht="12.75">
      <c r="F1000" s="47"/>
      <c r="I1000" s="51"/>
      <c r="J1000" s="51"/>
      <c r="O1000" s="44"/>
    </row>
    <row r="1001" spans="6:15" ht="12.75">
      <c r="F1001" s="47"/>
      <c r="I1001" s="51"/>
      <c r="J1001" s="51"/>
      <c r="O1001" s="44"/>
    </row>
    <row r="1002" spans="6:15" ht="12.75">
      <c r="F1002" s="47"/>
      <c r="I1002" s="51"/>
      <c r="J1002" s="51"/>
      <c r="O1002" s="44"/>
    </row>
    <row r="1003" spans="6:15" ht="12.75">
      <c r="F1003" s="47"/>
      <c r="I1003" s="51"/>
      <c r="J1003" s="51"/>
      <c r="O1003" s="44"/>
    </row>
    <row r="1004" spans="6:15" ht="12.75">
      <c r="F1004" s="47"/>
      <c r="I1004" s="51"/>
      <c r="J1004" s="51"/>
      <c r="O1004" s="44"/>
    </row>
    <row r="1005" spans="6:15" ht="12.75">
      <c r="F1005" s="47"/>
      <c r="I1005" s="51"/>
      <c r="J1005" s="51"/>
      <c r="O1005" s="44"/>
    </row>
    <row r="1006" spans="6:15" ht="12.75">
      <c r="F1006" s="47"/>
      <c r="I1006" s="51"/>
      <c r="J1006" s="51"/>
      <c r="O1006" s="44"/>
    </row>
    <row r="1007" spans="6:15" ht="12.75">
      <c r="F1007" s="47"/>
      <c r="I1007" s="51"/>
      <c r="J1007" s="51"/>
      <c r="O1007" s="44"/>
    </row>
    <row r="1008" spans="6:15" ht="12.75">
      <c r="F1008" s="47"/>
      <c r="I1008" s="51"/>
      <c r="J1008" s="51"/>
      <c r="O1008" s="44"/>
    </row>
    <row r="1009" spans="6:15" ht="12.75">
      <c r="F1009" s="47"/>
      <c r="I1009" s="51"/>
      <c r="J1009" s="51"/>
      <c r="O1009" s="44"/>
    </row>
    <row r="1010" spans="6:15" ht="12.75">
      <c r="F1010" s="47"/>
      <c r="I1010" s="51"/>
      <c r="J1010" s="51"/>
      <c r="O1010" s="44"/>
    </row>
    <row r="1011" spans="6:15" ht="12.75">
      <c r="F1011" s="47"/>
      <c r="I1011" s="51"/>
      <c r="J1011" s="51"/>
      <c r="O1011" s="44"/>
    </row>
    <row r="1012" spans="6:15" ht="12.75">
      <c r="F1012" s="47"/>
      <c r="I1012" s="51"/>
      <c r="J1012" s="51"/>
      <c r="O1012" s="44"/>
    </row>
    <row r="1013" spans="6:15" ht="12.75">
      <c r="F1013" s="47"/>
      <c r="I1013" s="51"/>
      <c r="J1013" s="51"/>
      <c r="O1013" s="44"/>
    </row>
    <row r="1014" spans="6:15" ht="12.75">
      <c r="F1014" s="47"/>
      <c r="I1014" s="51"/>
      <c r="J1014" s="51"/>
      <c r="O1014" s="44"/>
    </row>
    <row r="1015" spans="6:15" ht="12.75">
      <c r="F1015" s="47"/>
      <c r="I1015" s="51"/>
      <c r="J1015" s="51"/>
      <c r="O1015" s="44"/>
    </row>
    <row r="1016" spans="6:15" ht="12.75">
      <c r="F1016" s="47"/>
      <c r="I1016" s="51"/>
      <c r="J1016" s="51"/>
      <c r="O1016" s="44"/>
    </row>
    <row r="1017" spans="6:15" ht="12.75">
      <c r="F1017" s="47"/>
      <c r="I1017" s="51"/>
      <c r="J1017" s="51"/>
      <c r="O1017" s="44"/>
    </row>
    <row r="1018" spans="6:15" ht="12.75">
      <c r="F1018" s="47"/>
      <c r="I1018" s="51"/>
      <c r="J1018" s="51"/>
      <c r="O1018" s="44"/>
    </row>
    <row r="1019" spans="6:15" ht="12.75">
      <c r="F1019" s="47"/>
      <c r="I1019" s="51"/>
      <c r="J1019" s="51"/>
      <c r="O1019" s="44"/>
    </row>
    <row r="1020" spans="6:15" ht="12.75">
      <c r="F1020" s="47"/>
      <c r="I1020" s="51"/>
      <c r="J1020" s="51"/>
      <c r="O1020" s="44"/>
    </row>
    <row r="1021" spans="6:15" ht="12.75">
      <c r="F1021" s="47"/>
      <c r="I1021" s="51"/>
      <c r="J1021" s="51"/>
      <c r="O1021" s="44"/>
    </row>
    <row r="1022" spans="6:15" ht="12.75">
      <c r="F1022" s="47"/>
      <c r="I1022" s="51"/>
      <c r="J1022" s="51"/>
      <c r="O1022" s="44"/>
    </row>
    <row r="1023" spans="6:15" ht="12.75">
      <c r="F1023" s="47"/>
      <c r="I1023" s="51"/>
      <c r="J1023" s="51"/>
      <c r="O1023" s="44"/>
    </row>
    <row r="1024" spans="6:15" ht="12.75">
      <c r="F1024" s="47"/>
      <c r="I1024" s="51"/>
      <c r="J1024" s="51"/>
      <c r="O1024" s="44"/>
    </row>
    <row r="1025" spans="6:15" ht="12.75">
      <c r="F1025" s="47"/>
      <c r="I1025" s="51"/>
      <c r="J1025" s="51"/>
      <c r="O1025" s="44"/>
    </row>
    <row r="1026" spans="6:15" ht="12.75">
      <c r="F1026" s="47"/>
      <c r="I1026" s="51"/>
      <c r="J1026" s="51"/>
      <c r="O1026" s="44"/>
    </row>
    <row r="1027" spans="6:15" ht="12.75">
      <c r="F1027" s="47"/>
      <c r="I1027" s="51"/>
      <c r="J1027" s="51"/>
      <c r="O1027" s="44"/>
    </row>
    <row r="1028" spans="6:15" ht="12.75">
      <c r="F1028" s="47"/>
      <c r="I1028" s="51"/>
      <c r="J1028" s="51"/>
      <c r="O1028" s="44"/>
    </row>
    <row r="1029" spans="6:15" ht="12.75">
      <c r="F1029" s="47"/>
      <c r="I1029" s="51"/>
      <c r="J1029" s="51"/>
      <c r="O1029" s="44"/>
    </row>
    <row r="1030" spans="6:15" ht="12.75">
      <c r="F1030" s="47"/>
      <c r="I1030" s="51"/>
      <c r="J1030" s="51"/>
      <c r="O1030" s="44"/>
    </row>
    <row r="1031" spans="6:15" ht="12.75">
      <c r="F1031" s="47"/>
      <c r="I1031" s="51"/>
      <c r="J1031" s="51"/>
      <c r="O1031" s="44"/>
    </row>
    <row r="1032" spans="6:15" ht="12.75">
      <c r="F1032" s="47"/>
      <c r="I1032" s="51"/>
      <c r="J1032" s="51"/>
      <c r="O1032" s="44"/>
    </row>
    <row r="1033" spans="6:15" ht="12.75">
      <c r="F1033" s="47"/>
      <c r="I1033" s="51"/>
      <c r="J1033" s="51"/>
      <c r="O1033" s="44"/>
    </row>
    <row r="1034" spans="6:15" ht="12.75">
      <c r="F1034" s="47"/>
      <c r="I1034" s="51"/>
      <c r="J1034" s="51"/>
      <c r="O1034" s="44"/>
    </row>
    <row r="1035" spans="6:15" ht="12.75">
      <c r="F1035" s="47"/>
      <c r="I1035" s="51"/>
      <c r="J1035" s="51"/>
      <c r="O1035" s="44"/>
    </row>
    <row r="1036" spans="6:15" ht="12.75">
      <c r="F1036" s="47"/>
      <c r="I1036" s="51"/>
      <c r="J1036" s="51"/>
      <c r="O1036" s="44"/>
    </row>
    <row r="1037" spans="6:15" ht="12.75">
      <c r="F1037" s="47"/>
      <c r="I1037" s="51"/>
      <c r="J1037" s="51"/>
      <c r="O1037" s="44"/>
    </row>
    <row r="1038" spans="6:15" ht="12.75">
      <c r="F1038" s="47"/>
      <c r="I1038" s="51"/>
      <c r="J1038" s="51"/>
      <c r="O1038" s="44"/>
    </row>
    <row r="1039" spans="6:15" ht="12.75">
      <c r="F1039" s="47"/>
      <c r="I1039" s="51"/>
      <c r="J1039" s="51"/>
      <c r="O1039" s="44"/>
    </row>
    <row r="1040" spans="6:15" ht="12.75">
      <c r="F1040" s="47"/>
      <c r="I1040" s="51"/>
      <c r="J1040" s="51"/>
      <c r="O1040" s="44"/>
    </row>
    <row r="1041" spans="6:15" ht="12.75">
      <c r="F1041" s="47"/>
      <c r="I1041" s="51"/>
      <c r="J1041" s="51"/>
      <c r="O1041" s="44"/>
    </row>
    <row r="1042" spans="6:15" ht="12.75">
      <c r="F1042" s="47"/>
      <c r="I1042" s="51"/>
      <c r="J1042" s="51"/>
      <c r="O1042" s="44"/>
    </row>
    <row r="1043" spans="6:15" ht="12.75">
      <c r="F1043" s="47"/>
      <c r="I1043" s="51"/>
      <c r="J1043" s="51"/>
      <c r="O1043" s="44"/>
    </row>
    <row r="1044" spans="6:15" ht="12.75">
      <c r="F1044" s="47"/>
      <c r="I1044" s="51"/>
      <c r="J1044" s="51"/>
      <c r="O1044" s="44"/>
    </row>
    <row r="1045" spans="6:15" ht="12.75">
      <c r="F1045" s="47"/>
      <c r="I1045" s="51"/>
      <c r="J1045" s="51"/>
      <c r="O1045" s="44"/>
    </row>
    <row r="1046" spans="6:15" ht="12.75">
      <c r="F1046" s="47"/>
      <c r="I1046" s="51"/>
      <c r="J1046" s="51"/>
      <c r="O1046" s="44"/>
    </row>
    <row r="1047" spans="6:15" ht="12.75">
      <c r="F1047" s="47"/>
      <c r="I1047" s="51"/>
      <c r="J1047" s="51"/>
      <c r="O1047" s="44"/>
    </row>
    <row r="1048" spans="6:15" ht="12.75">
      <c r="F1048" s="47"/>
      <c r="I1048" s="51"/>
      <c r="J1048" s="51"/>
      <c r="O1048" s="44"/>
    </row>
    <row r="1049" spans="6:15" ht="12.75">
      <c r="F1049" s="47"/>
      <c r="I1049" s="51"/>
      <c r="J1049" s="51"/>
      <c r="O1049" s="44"/>
    </row>
    <row r="1050" spans="6:15" ht="12.75">
      <c r="F1050" s="47"/>
      <c r="I1050" s="51"/>
      <c r="J1050" s="51"/>
      <c r="O1050" s="44"/>
    </row>
    <row r="1051" spans="6:15" ht="12.75">
      <c r="F1051" s="47"/>
      <c r="I1051" s="51"/>
      <c r="J1051" s="51"/>
      <c r="O1051" s="44"/>
    </row>
    <row r="1052" spans="6:15" ht="12.75">
      <c r="F1052" s="47"/>
      <c r="I1052" s="51"/>
      <c r="J1052" s="51"/>
      <c r="O1052" s="44"/>
    </row>
    <row r="1053" spans="6:15" ht="12.75">
      <c r="F1053" s="47"/>
      <c r="I1053" s="51"/>
      <c r="J1053" s="51"/>
      <c r="O1053" s="44"/>
    </row>
    <row r="1054" spans="6:15" ht="12.75">
      <c r="F1054" s="47"/>
      <c r="I1054" s="51"/>
      <c r="J1054" s="51"/>
      <c r="O1054" s="44"/>
    </row>
    <row r="1055" spans="6:15" ht="12.75">
      <c r="F1055" s="47"/>
      <c r="I1055" s="51"/>
      <c r="J1055" s="51"/>
      <c r="O1055" s="44"/>
    </row>
    <row r="1056" spans="6:15" ht="12.75">
      <c r="F1056" s="47"/>
      <c r="I1056" s="51"/>
      <c r="J1056" s="51"/>
      <c r="O1056" s="44"/>
    </row>
    <row r="1057" spans="6:15" ht="12.75">
      <c r="F1057" s="47"/>
      <c r="I1057" s="51"/>
      <c r="J1057" s="51"/>
      <c r="O1057" s="44"/>
    </row>
    <row r="1058" spans="6:15" ht="12.75">
      <c r="F1058" s="47"/>
      <c r="I1058" s="51"/>
      <c r="J1058" s="51"/>
      <c r="O1058" s="44"/>
    </row>
    <row r="1059" spans="6:15" ht="12.75">
      <c r="F1059" s="47"/>
      <c r="I1059" s="51"/>
      <c r="J1059" s="51"/>
      <c r="O1059" s="44"/>
    </row>
    <row r="1060" spans="6:15" ht="12.75">
      <c r="F1060" s="47"/>
      <c r="I1060" s="51"/>
      <c r="J1060" s="51"/>
      <c r="O1060" s="44"/>
    </row>
    <row r="1061" spans="6:15" ht="12.75">
      <c r="F1061" s="47"/>
      <c r="I1061" s="51"/>
      <c r="J1061" s="51"/>
      <c r="O1061" s="44"/>
    </row>
    <row r="1062" spans="6:15" ht="12.75">
      <c r="F1062" s="47"/>
      <c r="I1062" s="51"/>
      <c r="J1062" s="51"/>
      <c r="O1062" s="44"/>
    </row>
    <row r="1063" spans="6:15" ht="12.75">
      <c r="F1063" s="47"/>
      <c r="I1063" s="51"/>
      <c r="J1063" s="51"/>
      <c r="O1063" s="44"/>
    </row>
    <row r="1064" spans="6:15" ht="12.75">
      <c r="F1064" s="47"/>
      <c r="I1064" s="51"/>
      <c r="J1064" s="51"/>
      <c r="O1064" s="44"/>
    </row>
    <row r="1065" spans="6:15" ht="12.75">
      <c r="F1065" s="47"/>
      <c r="I1065" s="51"/>
      <c r="J1065" s="51"/>
      <c r="O1065" s="44"/>
    </row>
    <row r="1066" spans="6:15" ht="12.75">
      <c r="F1066" s="47"/>
      <c r="I1066" s="51"/>
      <c r="J1066" s="51"/>
      <c r="O1066" s="44"/>
    </row>
    <row r="1067" spans="6:15" ht="12.75">
      <c r="F1067" s="47"/>
      <c r="I1067" s="51"/>
      <c r="J1067" s="51"/>
      <c r="O1067" s="44"/>
    </row>
    <row r="1068" spans="6:15" ht="12.75">
      <c r="F1068" s="47"/>
      <c r="I1068" s="51"/>
      <c r="J1068" s="51"/>
      <c r="O1068" s="44"/>
    </row>
    <row r="1069" spans="6:15" ht="12.75">
      <c r="F1069" s="47"/>
      <c r="I1069" s="51"/>
      <c r="J1069" s="51"/>
      <c r="O1069" s="44"/>
    </row>
    <row r="1070" spans="6:15" ht="12.75">
      <c r="F1070" s="47"/>
      <c r="I1070" s="51"/>
      <c r="J1070" s="51"/>
      <c r="O1070" s="44"/>
    </row>
    <row r="1071" spans="6:15" ht="12.75">
      <c r="F1071" s="47"/>
      <c r="I1071" s="51"/>
      <c r="J1071" s="51"/>
      <c r="O1071" s="44"/>
    </row>
    <row r="1072" spans="6:15" ht="12.75">
      <c r="F1072" s="47"/>
      <c r="I1072" s="51"/>
      <c r="J1072" s="51"/>
      <c r="O1072" s="44"/>
    </row>
    <row r="1073" spans="6:15" ht="12.75">
      <c r="F1073" s="47"/>
      <c r="I1073" s="51"/>
      <c r="J1073" s="51"/>
      <c r="O1073" s="44"/>
    </row>
    <row r="1074" spans="6:15" ht="12.75">
      <c r="F1074" s="47"/>
      <c r="I1074" s="51"/>
      <c r="J1074" s="51"/>
      <c r="O1074" s="44"/>
    </row>
    <row r="1075" spans="6:15" ht="12.75">
      <c r="F1075" s="47"/>
      <c r="I1075" s="51"/>
      <c r="J1075" s="51"/>
      <c r="O1075" s="44"/>
    </row>
    <row r="1076" spans="6:15" ht="12.75">
      <c r="F1076" s="47"/>
      <c r="I1076" s="51"/>
      <c r="J1076" s="51"/>
      <c r="O1076" s="44"/>
    </row>
    <row r="1077" spans="6:15" ht="12.75">
      <c r="F1077" s="47"/>
      <c r="I1077" s="51"/>
      <c r="J1077" s="51"/>
      <c r="O1077" s="44"/>
    </row>
    <row r="1078" spans="6:15" ht="12.75">
      <c r="F1078" s="47"/>
      <c r="I1078" s="51"/>
      <c r="J1078" s="51"/>
      <c r="O1078" s="44"/>
    </row>
    <row r="1079" spans="6:15" ht="12.75">
      <c r="F1079" s="47"/>
      <c r="I1079" s="51"/>
      <c r="J1079" s="51"/>
      <c r="O1079" s="44"/>
    </row>
    <row r="1080" spans="6:15" ht="12.75">
      <c r="F1080" s="47"/>
      <c r="I1080" s="51"/>
      <c r="J1080" s="51"/>
      <c r="O1080" s="44"/>
    </row>
    <row r="1081" spans="6:15" ht="12.75">
      <c r="F1081" s="47"/>
      <c r="I1081" s="51"/>
      <c r="J1081" s="51"/>
      <c r="O1081" s="44"/>
    </row>
    <row r="1082" spans="6:15" ht="12.75">
      <c r="F1082" s="47"/>
      <c r="I1082" s="51"/>
      <c r="J1082" s="51"/>
      <c r="O1082" s="44"/>
    </row>
    <row r="1083" spans="6:15" ht="12.75">
      <c r="F1083" s="47"/>
      <c r="I1083" s="51"/>
      <c r="J1083" s="51"/>
      <c r="O1083" s="44"/>
    </row>
    <row r="1084" spans="6:15" ht="12.75">
      <c r="F1084" s="47"/>
      <c r="I1084" s="51"/>
      <c r="J1084" s="51"/>
      <c r="O1084" s="44"/>
    </row>
    <row r="1085" spans="6:15" ht="12.75">
      <c r="F1085" s="47"/>
      <c r="I1085" s="51"/>
      <c r="J1085" s="51"/>
      <c r="O1085" s="44"/>
    </row>
    <row r="1086" spans="6:15" ht="12.75">
      <c r="F1086" s="47"/>
      <c r="I1086" s="51"/>
      <c r="J1086" s="51"/>
      <c r="O1086" s="44"/>
    </row>
    <row r="1087" spans="6:15" ht="12.75">
      <c r="F1087" s="47"/>
      <c r="I1087" s="51"/>
      <c r="J1087" s="51"/>
      <c r="O1087" s="44"/>
    </row>
    <row r="1088" spans="6:15" ht="12.75">
      <c r="F1088" s="47"/>
      <c r="I1088" s="51"/>
      <c r="J1088" s="51"/>
      <c r="O1088" s="44"/>
    </row>
    <row r="1089" spans="6:15" ht="12.75">
      <c r="F1089" s="47"/>
      <c r="I1089" s="51"/>
      <c r="J1089" s="51"/>
      <c r="O1089" s="44"/>
    </row>
    <row r="1090" spans="6:15" ht="12.75">
      <c r="F1090" s="47"/>
      <c r="I1090" s="51"/>
      <c r="J1090" s="51"/>
      <c r="O1090" s="44"/>
    </row>
    <row r="1091" spans="6:15" ht="12.75">
      <c r="F1091" s="47"/>
      <c r="I1091" s="51"/>
      <c r="J1091" s="51"/>
      <c r="O1091" s="44"/>
    </row>
    <row r="1092" spans="6:15" ht="12.75">
      <c r="F1092" s="47"/>
      <c r="I1092" s="51"/>
      <c r="J1092" s="51"/>
      <c r="O1092" s="44"/>
    </row>
    <row r="1093" spans="6:15" ht="12.75">
      <c r="F1093" s="47"/>
      <c r="I1093" s="51"/>
      <c r="J1093" s="51"/>
      <c r="O1093" s="44"/>
    </row>
    <row r="1094" spans="6:15" ht="12.75">
      <c r="F1094" s="47"/>
      <c r="I1094" s="51"/>
      <c r="J1094" s="51"/>
      <c r="O1094" s="44"/>
    </row>
    <row r="1095" spans="6:15" ht="12.75">
      <c r="F1095" s="47"/>
      <c r="I1095" s="51"/>
      <c r="J1095" s="51"/>
      <c r="O1095" s="44"/>
    </row>
    <row r="1096" spans="6:15" ht="12.75">
      <c r="F1096" s="47"/>
      <c r="I1096" s="51"/>
      <c r="J1096" s="51"/>
      <c r="O1096" s="44"/>
    </row>
    <row r="1097" spans="6:15" ht="12.75">
      <c r="F1097" s="47"/>
      <c r="I1097" s="51"/>
      <c r="J1097" s="51"/>
      <c r="O1097" s="44"/>
    </row>
    <row r="1098" spans="6:15" ht="12.75">
      <c r="F1098" s="47"/>
      <c r="I1098" s="51"/>
      <c r="J1098" s="51"/>
      <c r="O1098" s="44"/>
    </row>
    <row r="1099" spans="6:15" ht="12.75">
      <c r="F1099" s="47"/>
      <c r="I1099" s="51"/>
      <c r="J1099" s="51"/>
      <c r="O1099" s="44"/>
    </row>
    <row r="1100" spans="6:15" ht="12.75">
      <c r="F1100" s="47"/>
      <c r="I1100" s="51"/>
      <c r="J1100" s="51"/>
      <c r="O1100" s="44"/>
    </row>
    <row r="1101" spans="6:15" ht="12.75">
      <c r="F1101" s="47"/>
      <c r="I1101" s="51"/>
      <c r="J1101" s="51"/>
      <c r="O1101" s="44"/>
    </row>
    <row r="1102" spans="6:15" ht="12.75">
      <c r="F1102" s="47"/>
      <c r="I1102" s="51"/>
      <c r="J1102" s="51"/>
      <c r="O1102" s="44"/>
    </row>
    <row r="1103" spans="6:15" ht="12.75">
      <c r="F1103" s="47"/>
      <c r="I1103" s="51"/>
      <c r="J1103" s="51"/>
      <c r="O1103" s="44"/>
    </row>
    <row r="1104" spans="6:15" ht="12.75">
      <c r="F1104" s="47"/>
      <c r="I1104" s="51"/>
      <c r="J1104" s="51"/>
      <c r="O1104" s="44"/>
    </row>
    <row r="1105" spans="6:15" ht="12.75">
      <c r="F1105" s="47"/>
      <c r="I1105" s="51"/>
      <c r="J1105" s="51"/>
      <c r="O1105" s="44"/>
    </row>
    <row r="1106" spans="6:15" ht="12.75">
      <c r="F1106" s="47"/>
      <c r="I1106" s="51"/>
      <c r="J1106" s="51"/>
      <c r="O1106" s="44"/>
    </row>
    <row r="1107" spans="6:15" ht="12.75">
      <c r="F1107" s="47"/>
      <c r="I1107" s="51"/>
      <c r="J1107" s="51"/>
      <c r="O1107" s="44"/>
    </row>
    <row r="1108" spans="6:15" ht="12.75">
      <c r="F1108" s="47"/>
      <c r="I1108" s="51"/>
      <c r="J1108" s="51"/>
      <c r="O1108" s="44"/>
    </row>
    <row r="1109" spans="6:15" ht="12.75">
      <c r="F1109" s="47"/>
      <c r="I1109" s="51"/>
      <c r="J1109" s="51"/>
      <c r="O1109" s="44"/>
    </row>
    <row r="1110" spans="6:15" ht="12.75">
      <c r="F1110" s="47"/>
      <c r="I1110" s="51"/>
      <c r="J1110" s="51"/>
      <c r="O1110" s="44"/>
    </row>
    <row r="1111" spans="6:15" ht="12.75">
      <c r="F1111" s="47"/>
      <c r="I1111" s="51"/>
      <c r="J1111" s="51"/>
      <c r="O1111" s="44"/>
    </row>
    <row r="1112" spans="6:15" ht="12.75">
      <c r="F1112" s="47"/>
      <c r="I1112" s="51"/>
      <c r="J1112" s="51"/>
      <c r="O1112" s="44"/>
    </row>
    <row r="1113" spans="6:15" ht="12.75">
      <c r="F1113" s="47"/>
      <c r="I1113" s="51"/>
      <c r="J1113" s="51"/>
      <c r="O1113" s="44"/>
    </row>
    <row r="1114" spans="6:15" ht="12.75">
      <c r="F1114" s="47"/>
      <c r="I1114" s="51"/>
      <c r="J1114" s="51"/>
      <c r="O1114" s="44"/>
    </row>
    <row r="1115" spans="6:15" ht="12.75">
      <c r="F1115" s="47"/>
      <c r="I1115" s="51"/>
      <c r="J1115" s="51"/>
      <c r="O1115" s="44"/>
    </row>
    <row r="1116" spans="6:15" ht="12.75">
      <c r="F1116" s="47"/>
      <c r="I1116" s="51"/>
      <c r="J1116" s="51"/>
      <c r="O1116" s="44"/>
    </row>
    <row r="1117" spans="6:15" ht="12.75">
      <c r="F1117" s="47"/>
      <c r="I1117" s="51"/>
      <c r="J1117" s="51"/>
      <c r="O1117" s="44"/>
    </row>
    <row r="1118" spans="6:15" ht="12.75">
      <c r="F1118" s="47"/>
      <c r="I1118" s="51"/>
      <c r="J1118" s="51"/>
      <c r="O1118" s="44"/>
    </row>
    <row r="1119" spans="6:15" ht="12.75">
      <c r="F1119" s="47"/>
      <c r="I1119" s="51"/>
      <c r="J1119" s="51"/>
      <c r="O1119" s="44"/>
    </row>
    <row r="1120" spans="6:15" ht="12.75">
      <c r="F1120" s="47"/>
      <c r="I1120" s="51"/>
      <c r="J1120" s="51"/>
      <c r="O1120" s="44"/>
    </row>
    <row r="1121" spans="6:15" ht="12.75">
      <c r="F1121" s="47"/>
      <c r="I1121" s="51"/>
      <c r="J1121" s="51"/>
      <c r="O1121" s="44"/>
    </row>
    <row r="1122" spans="6:15" ht="12.75">
      <c r="F1122" s="47"/>
      <c r="I1122" s="51"/>
      <c r="J1122" s="51"/>
      <c r="O1122" s="44"/>
    </row>
    <row r="1123" spans="6:15" ht="12.75">
      <c r="F1123" s="47"/>
      <c r="I1123" s="51"/>
      <c r="J1123" s="51"/>
      <c r="O1123" s="44"/>
    </row>
    <row r="1124" spans="6:15" ht="12.75">
      <c r="F1124" s="47"/>
      <c r="I1124" s="51"/>
      <c r="J1124" s="51"/>
      <c r="O1124" s="44"/>
    </row>
    <row r="1125" spans="6:15" ht="12.75">
      <c r="F1125" s="47"/>
      <c r="I1125" s="51"/>
      <c r="J1125" s="51"/>
      <c r="O1125" s="44"/>
    </row>
    <row r="1126" spans="6:15" ht="12.75">
      <c r="F1126" s="47"/>
      <c r="I1126" s="51"/>
      <c r="J1126" s="51"/>
      <c r="O1126" s="44"/>
    </row>
    <row r="1127" spans="6:15" ht="12.75">
      <c r="F1127" s="47"/>
      <c r="I1127" s="51"/>
      <c r="J1127" s="51"/>
      <c r="O1127" s="44"/>
    </row>
    <row r="1128" spans="6:15" ht="12.75">
      <c r="F1128" s="47"/>
      <c r="I1128" s="51"/>
      <c r="J1128" s="51"/>
      <c r="O1128" s="44"/>
    </row>
    <row r="1129" spans="6:15" ht="12.75">
      <c r="F1129" s="47"/>
      <c r="I1129" s="51"/>
      <c r="J1129" s="51"/>
      <c r="O1129" s="44"/>
    </row>
    <row r="1130" spans="6:15" ht="12.75">
      <c r="F1130" s="47"/>
      <c r="I1130" s="51"/>
      <c r="J1130" s="51"/>
      <c r="O1130" s="44"/>
    </row>
    <row r="1131" spans="6:15" ht="12.75">
      <c r="F1131" s="47"/>
      <c r="I1131" s="51"/>
      <c r="J1131" s="51"/>
      <c r="O1131" s="44"/>
    </row>
    <row r="1132" spans="6:15" ht="12.75">
      <c r="F1132" s="47"/>
      <c r="I1132" s="51"/>
      <c r="J1132" s="51"/>
      <c r="O1132" s="44"/>
    </row>
    <row r="1133" spans="6:15" ht="12.75">
      <c r="F1133" s="47"/>
      <c r="I1133" s="51"/>
      <c r="J1133" s="51"/>
      <c r="O1133" s="44"/>
    </row>
    <row r="1134" spans="6:15" ht="12.75">
      <c r="F1134" s="47"/>
      <c r="I1134" s="51"/>
      <c r="J1134" s="51"/>
      <c r="O1134" s="44"/>
    </row>
    <row r="1135" spans="6:15" ht="12.75">
      <c r="F1135" s="47"/>
      <c r="I1135" s="51"/>
      <c r="J1135" s="51"/>
      <c r="O1135" s="44"/>
    </row>
    <row r="1136" spans="6:15" ht="12.75">
      <c r="F1136" s="47"/>
      <c r="I1136" s="51"/>
      <c r="J1136" s="51"/>
      <c r="O1136" s="44"/>
    </row>
    <row r="1137" spans="6:15" ht="12.75">
      <c r="F1137" s="47"/>
      <c r="I1137" s="51"/>
      <c r="J1137" s="51"/>
      <c r="O1137" s="44"/>
    </row>
    <row r="1138" spans="6:15" ht="12.75">
      <c r="F1138" s="47"/>
      <c r="I1138" s="51"/>
      <c r="J1138" s="51"/>
      <c r="O1138" s="44"/>
    </row>
    <row r="1139" spans="6:15" ht="12.75">
      <c r="F1139" s="47"/>
      <c r="I1139" s="51"/>
      <c r="J1139" s="51"/>
      <c r="O1139" s="44"/>
    </row>
    <row r="1140" spans="6:15" ht="12.75">
      <c r="F1140" s="47"/>
      <c r="I1140" s="51"/>
      <c r="J1140" s="51"/>
      <c r="O1140" s="44"/>
    </row>
    <row r="1141" spans="6:15" ht="12.75">
      <c r="F1141" s="47"/>
      <c r="I1141" s="51"/>
      <c r="J1141" s="51"/>
      <c r="O1141" s="44"/>
    </row>
    <row r="1142" spans="6:15" ht="12.75">
      <c r="F1142" s="47"/>
      <c r="I1142" s="51"/>
      <c r="J1142" s="51"/>
      <c r="O1142" s="44"/>
    </row>
    <row r="1143" spans="6:15" ht="12.75">
      <c r="F1143" s="47"/>
      <c r="I1143" s="51"/>
      <c r="J1143" s="51"/>
      <c r="O1143" s="44"/>
    </row>
    <row r="1144" spans="6:15" ht="12.75">
      <c r="F1144" s="47"/>
      <c r="I1144" s="51"/>
      <c r="J1144" s="51"/>
      <c r="O1144" s="44"/>
    </row>
    <row r="1145" spans="6:15" ht="12.75">
      <c r="F1145" s="47"/>
      <c r="I1145" s="51"/>
      <c r="J1145" s="51"/>
      <c r="O1145" s="44"/>
    </row>
    <row r="1146" spans="6:15" ht="12.75">
      <c r="F1146" s="47"/>
      <c r="I1146" s="51"/>
      <c r="J1146" s="51"/>
      <c r="O1146" s="44"/>
    </row>
    <row r="1147" spans="6:15" ht="12.75">
      <c r="F1147" s="47"/>
      <c r="I1147" s="51"/>
      <c r="J1147" s="51"/>
      <c r="O1147" s="44"/>
    </row>
    <row r="1148" spans="6:15" ht="12.75">
      <c r="F1148" s="47"/>
      <c r="I1148" s="51"/>
      <c r="J1148" s="51"/>
      <c r="O1148" s="44"/>
    </row>
    <row r="1149" spans="6:15" ht="12.75">
      <c r="F1149" s="47"/>
      <c r="I1149" s="51"/>
      <c r="J1149" s="51"/>
      <c r="O1149" s="44"/>
    </row>
    <row r="1150" spans="6:15" ht="12.75">
      <c r="F1150" s="47"/>
      <c r="I1150" s="51"/>
      <c r="J1150" s="51"/>
      <c r="O1150" s="44"/>
    </row>
    <row r="1151" spans="6:15" ht="12.75">
      <c r="F1151" s="47"/>
      <c r="I1151" s="51"/>
      <c r="J1151" s="51"/>
      <c r="O1151" s="44"/>
    </row>
    <row r="1152" spans="6:15" ht="12.75">
      <c r="F1152" s="47"/>
      <c r="I1152" s="51"/>
      <c r="J1152" s="51"/>
      <c r="O1152" s="44"/>
    </row>
    <row r="1153" spans="6:15" ht="12.75">
      <c r="F1153" s="47"/>
      <c r="I1153" s="51"/>
      <c r="J1153" s="51"/>
      <c r="O1153" s="44"/>
    </row>
    <row r="1154" spans="6:15" ht="12.75">
      <c r="F1154" s="47"/>
      <c r="I1154" s="51"/>
      <c r="J1154" s="51"/>
      <c r="O1154" s="44"/>
    </row>
    <row r="1155" spans="6:15" ht="12.75">
      <c r="F1155" s="47"/>
      <c r="I1155" s="51"/>
      <c r="J1155" s="51"/>
      <c r="O1155" s="44"/>
    </row>
    <row r="1156" spans="6:15" ht="12.75">
      <c r="F1156" s="47"/>
      <c r="I1156" s="51"/>
      <c r="J1156" s="51"/>
      <c r="O1156" s="44"/>
    </row>
    <row r="1157" spans="6:15" ht="12.75">
      <c r="F1157" s="47"/>
      <c r="I1157" s="51"/>
      <c r="J1157" s="51"/>
      <c r="O1157" s="44"/>
    </row>
    <row r="1158" spans="6:15" ht="12.75">
      <c r="F1158" s="47"/>
      <c r="I1158" s="51"/>
      <c r="J1158" s="51"/>
      <c r="O1158" s="44"/>
    </row>
    <row r="1159" spans="6:15" ht="12.75">
      <c r="F1159" s="47"/>
      <c r="I1159" s="51"/>
      <c r="J1159" s="51"/>
      <c r="O1159" s="44"/>
    </row>
    <row r="1160" spans="6:15" ht="12.75">
      <c r="F1160" s="47"/>
      <c r="I1160" s="51"/>
      <c r="J1160" s="51"/>
      <c r="O1160" s="44"/>
    </row>
    <row r="1161" spans="6:15" ht="12.75">
      <c r="F1161" s="47"/>
      <c r="I1161" s="51"/>
      <c r="J1161" s="51"/>
      <c r="O1161" s="44"/>
    </row>
    <row r="1162" spans="6:15" ht="12.75">
      <c r="F1162" s="47"/>
      <c r="I1162" s="51"/>
      <c r="J1162" s="51"/>
      <c r="O1162" s="44"/>
    </row>
    <row r="1163" spans="6:15" ht="12.75">
      <c r="F1163" s="47"/>
      <c r="I1163" s="51"/>
      <c r="J1163" s="51"/>
      <c r="O1163" s="44"/>
    </row>
    <row r="1164" spans="6:15" ht="12.75">
      <c r="F1164" s="47"/>
      <c r="I1164" s="51"/>
      <c r="J1164" s="51"/>
      <c r="O1164" s="44"/>
    </row>
    <row r="1165" spans="6:15" ht="12.75">
      <c r="F1165" s="47"/>
      <c r="I1165" s="51"/>
      <c r="J1165" s="51"/>
      <c r="O1165" s="44"/>
    </row>
    <row r="1166" spans="6:15" ht="12.75">
      <c r="F1166" s="47"/>
      <c r="I1166" s="51"/>
      <c r="J1166" s="51"/>
      <c r="O1166" s="44"/>
    </row>
    <row r="1167" spans="6:15" ht="12.75">
      <c r="F1167" s="47"/>
      <c r="I1167" s="51"/>
      <c r="J1167" s="51"/>
      <c r="O1167" s="44"/>
    </row>
    <row r="1168" spans="6:15" ht="12.75">
      <c r="F1168" s="47"/>
      <c r="I1168" s="51"/>
      <c r="J1168" s="51"/>
      <c r="O1168" s="44"/>
    </row>
    <row r="1169" spans="6:15" ht="12.75">
      <c r="F1169" s="47"/>
      <c r="I1169" s="51"/>
      <c r="J1169" s="51"/>
      <c r="O1169" s="44"/>
    </row>
    <row r="1170" spans="6:15" ht="12.75">
      <c r="F1170" s="47"/>
      <c r="I1170" s="51"/>
      <c r="J1170" s="51"/>
      <c r="O1170" s="44"/>
    </row>
    <row r="1171" spans="6:15" ht="12.75">
      <c r="F1171" s="47"/>
      <c r="I1171" s="51"/>
      <c r="J1171" s="51"/>
      <c r="O1171" s="44"/>
    </row>
    <row r="1172" spans="6:15" ht="12.75">
      <c r="F1172" s="47"/>
      <c r="I1172" s="51"/>
      <c r="J1172" s="51"/>
      <c r="O1172" s="44"/>
    </row>
    <row r="1173" spans="6:15" ht="12.75">
      <c r="F1173" s="47"/>
      <c r="I1173" s="51"/>
      <c r="J1173" s="51"/>
      <c r="O1173" s="44"/>
    </row>
    <row r="1174" spans="6:15" ht="12.75">
      <c r="F1174" s="47"/>
      <c r="I1174" s="51"/>
      <c r="J1174" s="51"/>
      <c r="O1174" s="44"/>
    </row>
    <row r="1175" spans="6:15" ht="12.75">
      <c r="F1175" s="47"/>
      <c r="I1175" s="51"/>
      <c r="J1175" s="51"/>
      <c r="O1175" s="44"/>
    </row>
    <row r="1176" spans="6:15" ht="12.75">
      <c r="F1176" s="47"/>
      <c r="I1176" s="51"/>
      <c r="J1176" s="51"/>
      <c r="O1176" s="44"/>
    </row>
    <row r="1177" spans="6:15" ht="12.75">
      <c r="F1177" s="47"/>
      <c r="I1177" s="51"/>
      <c r="J1177" s="51"/>
      <c r="O1177" s="44"/>
    </row>
    <row r="1178" spans="6:15" ht="12.75">
      <c r="F1178" s="47"/>
      <c r="I1178" s="51"/>
      <c r="J1178" s="51"/>
      <c r="O1178" s="44"/>
    </row>
    <row r="1179" spans="6:15" ht="12.75">
      <c r="F1179" s="47"/>
      <c r="I1179" s="51"/>
      <c r="J1179" s="51"/>
      <c r="O1179" s="44"/>
    </row>
    <row r="1180" spans="6:15" ht="12.75">
      <c r="F1180" s="47"/>
      <c r="I1180" s="51"/>
      <c r="J1180" s="51"/>
      <c r="O1180" s="44"/>
    </row>
    <row r="1181" spans="6:15" ht="12.75">
      <c r="F1181" s="47"/>
      <c r="I1181" s="51"/>
      <c r="J1181" s="51"/>
      <c r="O1181" s="44"/>
    </row>
    <row r="1182" spans="6:15" ht="12.75">
      <c r="F1182" s="47"/>
      <c r="I1182" s="51"/>
      <c r="J1182" s="51"/>
      <c r="O1182" s="44"/>
    </row>
    <row r="1183" spans="6:15" ht="12.75">
      <c r="F1183" s="47"/>
      <c r="I1183" s="51"/>
      <c r="J1183" s="51"/>
      <c r="O1183" s="44"/>
    </row>
    <row r="1184" spans="6:15" ht="12.75">
      <c r="F1184" s="47"/>
      <c r="I1184" s="51"/>
      <c r="J1184" s="51"/>
      <c r="O1184" s="44"/>
    </row>
    <row r="1185" spans="6:15" ht="12.75">
      <c r="F1185" s="47"/>
      <c r="I1185" s="51"/>
      <c r="J1185" s="51"/>
      <c r="O1185" s="44"/>
    </row>
    <row r="1186" spans="6:15" ht="12.75">
      <c r="F1186" s="47"/>
      <c r="I1186" s="51"/>
      <c r="J1186" s="51"/>
      <c r="O1186" s="44"/>
    </row>
    <row r="1187" spans="6:15" ht="12.75">
      <c r="F1187" s="47"/>
      <c r="I1187" s="51"/>
      <c r="J1187" s="51"/>
      <c r="O1187" s="44"/>
    </row>
    <row r="1188" spans="6:15" ht="12.75">
      <c r="F1188" s="47"/>
      <c r="I1188" s="51"/>
      <c r="J1188" s="51"/>
      <c r="O1188" s="44"/>
    </row>
    <row r="1189" spans="6:15" ht="12.75">
      <c r="F1189" s="47"/>
      <c r="I1189" s="51"/>
      <c r="J1189" s="51"/>
      <c r="O1189" s="44"/>
    </row>
    <row r="1190" spans="6:15" ht="12.75">
      <c r="F1190" s="47"/>
      <c r="I1190" s="51"/>
      <c r="J1190" s="51"/>
      <c r="O1190" s="44"/>
    </row>
    <row r="1191" spans="6:15" ht="12.75">
      <c r="F1191" s="47"/>
      <c r="I1191" s="51"/>
      <c r="J1191" s="51"/>
      <c r="O1191" s="44"/>
    </row>
    <row r="1192" spans="6:15" ht="12.75">
      <c r="F1192" s="47"/>
      <c r="I1192" s="51"/>
      <c r="J1192" s="51"/>
      <c r="O1192" s="44"/>
    </row>
    <row r="1193" spans="6:15" ht="12.75">
      <c r="F1193" s="47"/>
      <c r="I1193" s="51"/>
      <c r="J1193" s="51"/>
      <c r="O1193" s="44"/>
    </row>
    <row r="1194" spans="6:15" ht="12.75">
      <c r="F1194" s="47"/>
      <c r="I1194" s="51"/>
      <c r="J1194" s="51"/>
      <c r="O1194" s="44"/>
    </row>
    <row r="1195" spans="6:15" ht="12.75">
      <c r="F1195" s="47"/>
      <c r="I1195" s="51"/>
      <c r="J1195" s="51"/>
      <c r="O1195" s="44"/>
    </row>
    <row r="1196" spans="6:15" ht="12.75">
      <c r="F1196" s="47"/>
      <c r="I1196" s="51"/>
      <c r="J1196" s="51"/>
      <c r="O1196" s="44"/>
    </row>
    <row r="1197" spans="6:15" ht="12.75">
      <c r="F1197" s="47"/>
      <c r="I1197" s="51"/>
      <c r="J1197" s="51"/>
      <c r="O1197" s="44"/>
    </row>
    <row r="1198" spans="6:15" ht="12.75">
      <c r="F1198" s="47"/>
      <c r="I1198" s="51"/>
      <c r="J1198" s="51"/>
      <c r="O1198" s="44"/>
    </row>
    <row r="1199" spans="6:15" ht="12.75">
      <c r="F1199" s="47"/>
      <c r="I1199" s="51"/>
      <c r="J1199" s="51"/>
      <c r="O1199" s="44"/>
    </row>
    <row r="1200" spans="6:15" ht="12.75">
      <c r="F1200" s="47"/>
      <c r="I1200" s="51"/>
      <c r="J1200" s="51"/>
      <c r="O1200" s="44"/>
    </row>
    <row r="1201" spans="6:15" ht="12.75">
      <c r="F1201" s="47"/>
      <c r="I1201" s="51"/>
      <c r="J1201" s="51"/>
      <c r="O1201" s="44"/>
    </row>
    <row r="1202" spans="6:15" ht="12.75">
      <c r="F1202" s="47"/>
      <c r="I1202" s="51"/>
      <c r="J1202" s="51"/>
      <c r="O1202" s="44"/>
    </row>
    <row r="1203" spans="6:15" ht="12.75">
      <c r="F1203" s="47"/>
      <c r="I1203" s="51"/>
      <c r="J1203" s="51"/>
      <c r="O1203" s="44"/>
    </row>
    <row r="1204" spans="6:15" ht="12.75">
      <c r="F1204" s="47"/>
      <c r="I1204" s="51"/>
      <c r="J1204" s="51"/>
      <c r="O1204" s="44"/>
    </row>
    <row r="1205" spans="6:15" ht="12.75">
      <c r="F1205" s="47"/>
      <c r="I1205" s="51"/>
      <c r="J1205" s="51"/>
      <c r="O1205" s="44"/>
    </row>
    <row r="1206" spans="6:15" ht="12.75">
      <c r="F1206" s="47"/>
      <c r="I1206" s="51"/>
      <c r="J1206" s="51"/>
      <c r="O1206" s="44"/>
    </row>
    <row r="1207" spans="6:15" ht="12.75">
      <c r="F1207" s="47"/>
      <c r="I1207" s="51"/>
      <c r="J1207" s="51"/>
      <c r="O1207" s="44"/>
    </row>
    <row r="1208" spans="6:15" ht="12.75">
      <c r="F1208" s="47"/>
      <c r="I1208" s="51"/>
      <c r="J1208" s="51"/>
      <c r="O1208" s="44"/>
    </row>
    <row r="1209" spans="6:15" ht="12.75">
      <c r="F1209" s="47"/>
      <c r="I1209" s="51"/>
      <c r="J1209" s="51"/>
      <c r="O1209" s="44"/>
    </row>
    <row r="1210" spans="6:15" ht="12.75">
      <c r="F1210" s="47"/>
      <c r="I1210" s="51"/>
      <c r="J1210" s="51"/>
      <c r="O1210" s="44"/>
    </row>
    <row r="1211" spans="6:15" ht="12.75">
      <c r="F1211" s="47"/>
      <c r="I1211" s="51"/>
      <c r="J1211" s="51"/>
      <c r="O1211" s="44"/>
    </row>
    <row r="1212" spans="6:15" ht="12.75">
      <c r="F1212" s="47"/>
      <c r="I1212" s="51"/>
      <c r="J1212" s="51"/>
      <c r="O1212" s="44"/>
    </row>
    <row r="1213" spans="6:15" ht="12.75">
      <c r="F1213" s="47"/>
      <c r="I1213" s="51"/>
      <c r="J1213" s="51"/>
      <c r="O1213" s="44"/>
    </row>
    <row r="1214" spans="6:15" ht="12.75">
      <c r="F1214" s="47"/>
      <c r="I1214" s="51"/>
      <c r="J1214" s="51"/>
      <c r="O1214" s="44"/>
    </row>
    <row r="1215" spans="6:15" ht="12.75">
      <c r="F1215" s="47"/>
      <c r="I1215" s="51"/>
      <c r="J1215" s="51"/>
      <c r="O1215" s="44"/>
    </row>
    <row r="1216" spans="6:15" ht="12.75">
      <c r="F1216" s="47"/>
      <c r="I1216" s="51"/>
      <c r="J1216" s="51"/>
      <c r="O1216" s="44"/>
    </row>
    <row r="1217" spans="6:15" ht="12.75">
      <c r="F1217" s="47"/>
      <c r="I1217" s="51"/>
      <c r="J1217" s="51"/>
      <c r="O1217" s="44"/>
    </row>
    <row r="1218" spans="6:15" ht="12.75">
      <c r="F1218" s="47"/>
      <c r="I1218" s="51"/>
      <c r="J1218" s="51"/>
      <c r="O1218" s="44"/>
    </row>
    <row r="1219" spans="6:15" ht="12.75">
      <c r="F1219" s="47"/>
      <c r="I1219" s="51"/>
      <c r="J1219" s="51"/>
      <c r="O1219" s="44"/>
    </row>
    <row r="1220" spans="6:15" ht="12.75">
      <c r="F1220" s="47"/>
      <c r="I1220" s="51"/>
      <c r="J1220" s="51"/>
      <c r="O1220" s="44"/>
    </row>
    <row r="1221" spans="6:15" ht="12.75">
      <c r="F1221" s="47"/>
      <c r="I1221" s="51"/>
      <c r="J1221" s="51"/>
      <c r="O1221" s="44"/>
    </row>
    <row r="1222" spans="6:15" ht="12.75">
      <c r="F1222" s="47"/>
      <c r="I1222" s="51"/>
      <c r="J1222" s="51"/>
      <c r="O1222" s="44"/>
    </row>
    <row r="1223" spans="6:15" ht="12.75">
      <c r="F1223" s="47"/>
      <c r="I1223" s="51"/>
      <c r="J1223" s="51"/>
      <c r="O1223" s="44"/>
    </row>
    <row r="1224" spans="6:15" ht="12.75">
      <c r="F1224" s="47"/>
      <c r="I1224" s="51"/>
      <c r="J1224" s="51"/>
      <c r="O1224" s="44"/>
    </row>
    <row r="1225" spans="6:15" ht="12.75">
      <c r="F1225" s="47"/>
      <c r="I1225" s="51"/>
      <c r="J1225" s="51"/>
      <c r="O1225" s="44"/>
    </row>
    <row r="1226" spans="6:15" ht="12.75">
      <c r="F1226" s="47"/>
      <c r="I1226" s="51"/>
      <c r="J1226" s="51"/>
      <c r="O1226" s="44"/>
    </row>
    <row r="1227" spans="6:15" ht="12.75">
      <c r="F1227" s="47"/>
      <c r="I1227" s="51"/>
      <c r="J1227" s="51"/>
      <c r="O1227" s="44"/>
    </row>
    <row r="1228" spans="6:15" ht="12.75">
      <c r="F1228" s="47"/>
      <c r="I1228" s="51"/>
      <c r="J1228" s="51"/>
      <c r="O1228" s="44"/>
    </row>
    <row r="1229" spans="6:15" ht="12.75">
      <c r="F1229" s="47"/>
      <c r="I1229" s="51"/>
      <c r="J1229" s="51"/>
      <c r="O1229" s="44"/>
    </row>
    <row r="1230" spans="6:15" ht="12.75">
      <c r="F1230" s="47"/>
      <c r="I1230" s="51"/>
      <c r="J1230" s="51"/>
      <c r="O1230" s="44"/>
    </row>
    <row r="1231" spans="6:15" ht="12.75">
      <c r="F1231" s="47"/>
      <c r="I1231" s="51"/>
      <c r="J1231" s="51"/>
      <c r="O1231" s="44"/>
    </row>
    <row r="1232" spans="6:15" ht="12.75">
      <c r="F1232" s="47"/>
      <c r="I1232" s="51"/>
      <c r="J1232" s="51"/>
      <c r="O1232" s="44"/>
    </row>
    <row r="1233" spans="6:15" ht="12.75">
      <c r="F1233" s="47"/>
      <c r="I1233" s="51"/>
      <c r="J1233" s="51"/>
      <c r="O1233" s="44"/>
    </row>
    <row r="1234" spans="6:15" ht="12.75">
      <c r="F1234" s="47"/>
      <c r="I1234" s="51"/>
      <c r="J1234" s="51"/>
      <c r="O1234" s="44"/>
    </row>
    <row r="1235" spans="6:15" ht="12.75">
      <c r="F1235" s="47"/>
      <c r="I1235" s="51"/>
      <c r="J1235" s="51"/>
      <c r="O1235" s="44"/>
    </row>
    <row r="1236" spans="6:15" ht="12.75">
      <c r="F1236" s="47"/>
      <c r="I1236" s="51"/>
      <c r="J1236" s="51"/>
      <c r="O1236" s="44"/>
    </row>
    <row r="1237" spans="6:15" ht="12.75">
      <c r="F1237" s="47"/>
      <c r="I1237" s="51"/>
      <c r="J1237" s="51"/>
      <c r="O1237" s="44"/>
    </row>
    <row r="1238" spans="6:15" ht="12.75">
      <c r="F1238" s="47"/>
      <c r="I1238" s="51"/>
      <c r="J1238" s="51"/>
      <c r="O1238" s="44"/>
    </row>
    <row r="1239" spans="6:15" ht="12.75">
      <c r="F1239" s="47"/>
      <c r="I1239" s="51"/>
      <c r="J1239" s="51"/>
      <c r="O1239" s="44"/>
    </row>
    <row r="1240" spans="6:15" ht="12.75">
      <c r="F1240" s="47"/>
      <c r="I1240" s="51"/>
      <c r="J1240" s="51"/>
      <c r="O1240" s="44"/>
    </row>
    <row r="1241" spans="6:15" ht="12.75">
      <c r="F1241" s="47"/>
      <c r="I1241" s="51"/>
      <c r="J1241" s="51"/>
      <c r="O1241" s="44"/>
    </row>
    <row r="1242" spans="6:15" ht="12.75">
      <c r="F1242" s="47"/>
      <c r="I1242" s="51"/>
      <c r="J1242" s="51"/>
      <c r="O1242" s="44"/>
    </row>
    <row r="1243" spans="6:15" ht="12.75">
      <c r="F1243" s="47"/>
      <c r="I1243" s="51"/>
      <c r="J1243" s="51"/>
      <c r="O1243" s="44"/>
    </row>
    <row r="1244" spans="6:15" ht="12.75">
      <c r="F1244" s="47"/>
      <c r="I1244" s="51"/>
      <c r="J1244" s="51"/>
      <c r="O1244" s="44"/>
    </row>
    <row r="1245" spans="6:15" ht="12.75">
      <c r="F1245" s="47"/>
      <c r="I1245" s="51"/>
      <c r="J1245" s="51"/>
      <c r="O1245" s="44"/>
    </row>
    <row r="1246" spans="6:15" ht="12.75">
      <c r="F1246" s="47"/>
      <c r="I1246" s="51"/>
      <c r="J1246" s="51"/>
      <c r="O1246" s="44"/>
    </row>
    <row r="1247" spans="6:15" ht="12.75">
      <c r="F1247" s="47"/>
      <c r="I1247" s="51"/>
      <c r="J1247" s="51"/>
      <c r="O1247" s="44"/>
    </row>
    <row r="1248" spans="6:15" ht="12.75">
      <c r="F1248" s="47"/>
      <c r="I1248" s="51"/>
      <c r="J1248" s="51"/>
      <c r="O1248" s="44"/>
    </row>
    <row r="1249" spans="6:15" ht="12.75">
      <c r="F1249" s="47"/>
      <c r="I1249" s="51"/>
      <c r="J1249" s="51"/>
      <c r="O1249" s="44"/>
    </row>
    <row r="1250" spans="6:15" ht="12.75">
      <c r="F1250" s="47"/>
      <c r="I1250" s="51"/>
      <c r="J1250" s="51"/>
      <c r="O1250" s="44"/>
    </row>
    <row r="1251" spans="6:15" ht="12.75">
      <c r="F1251" s="47"/>
      <c r="I1251" s="51"/>
      <c r="J1251" s="51"/>
      <c r="O1251" s="44"/>
    </row>
    <row r="1252" spans="6:15" ht="12.75">
      <c r="F1252" s="47"/>
      <c r="I1252" s="51"/>
      <c r="J1252" s="51"/>
      <c r="O1252" s="44"/>
    </row>
    <row r="1253" spans="6:15" ht="12.75">
      <c r="F1253" s="47"/>
      <c r="I1253" s="51"/>
      <c r="J1253" s="51"/>
      <c r="O1253" s="44"/>
    </row>
    <row r="1254" spans="6:15" ht="12.75">
      <c r="F1254" s="47"/>
      <c r="I1254" s="51"/>
      <c r="J1254" s="51"/>
      <c r="O1254" s="44"/>
    </row>
    <row r="1255" spans="6:15" ht="12.75">
      <c r="F1255" s="47"/>
      <c r="I1255" s="51"/>
      <c r="J1255" s="51"/>
      <c r="O1255" s="44"/>
    </row>
    <row r="1256" spans="6:15" ht="12.75">
      <c r="F1256" s="47"/>
      <c r="I1256" s="51"/>
      <c r="J1256" s="51"/>
      <c r="O1256" s="44"/>
    </row>
    <row r="1257" spans="6:15" ht="12.75">
      <c r="F1257" s="47"/>
      <c r="I1257" s="51"/>
      <c r="J1257" s="51"/>
      <c r="O1257" s="44"/>
    </row>
    <row r="1258" spans="6:15" ht="12.75">
      <c r="F1258" s="47"/>
      <c r="I1258" s="51"/>
      <c r="J1258" s="51"/>
      <c r="O1258" s="44"/>
    </row>
    <row r="1259" spans="6:15" ht="12.75">
      <c r="F1259" s="47"/>
      <c r="I1259" s="51"/>
      <c r="J1259" s="51"/>
      <c r="O1259" s="44"/>
    </row>
    <row r="1260" spans="6:15" ht="12.75">
      <c r="F1260" s="47"/>
      <c r="I1260" s="51"/>
      <c r="J1260" s="51"/>
      <c r="O1260" s="44"/>
    </row>
    <row r="1261" spans="6:15" ht="12.75">
      <c r="F1261" s="47"/>
      <c r="I1261" s="51"/>
      <c r="J1261" s="51"/>
      <c r="O1261" s="44"/>
    </row>
    <row r="1262" spans="6:15" ht="12.75">
      <c r="F1262" s="47"/>
      <c r="I1262" s="51"/>
      <c r="J1262" s="51"/>
      <c r="O1262" s="44"/>
    </row>
    <row r="1263" spans="6:15" ht="12.75">
      <c r="F1263" s="47"/>
      <c r="I1263" s="51"/>
      <c r="J1263" s="51"/>
      <c r="O1263" s="44"/>
    </row>
    <row r="1264" spans="6:15" ht="12.75">
      <c r="F1264" s="47"/>
      <c r="I1264" s="51"/>
      <c r="J1264" s="51"/>
      <c r="O1264" s="44"/>
    </row>
    <row r="1265" spans="6:15" ht="12.75">
      <c r="F1265" s="47"/>
      <c r="I1265" s="51"/>
      <c r="J1265" s="51"/>
      <c r="O1265" s="44"/>
    </row>
    <row r="1266" spans="6:15" ht="12.75">
      <c r="F1266" s="47"/>
      <c r="I1266" s="51"/>
      <c r="J1266" s="51"/>
      <c r="O1266" s="44"/>
    </row>
    <row r="1267" spans="6:15" ht="12.75">
      <c r="F1267" s="47"/>
      <c r="I1267" s="51"/>
      <c r="J1267" s="51"/>
      <c r="O1267" s="44"/>
    </row>
    <row r="1268" spans="6:15" ht="12.75">
      <c r="F1268" s="47"/>
      <c r="I1268" s="51"/>
      <c r="J1268" s="51"/>
      <c r="O1268" s="44"/>
    </row>
    <row r="1269" spans="6:15" ht="12.75">
      <c r="F1269" s="47"/>
      <c r="I1269" s="51"/>
      <c r="J1269" s="51"/>
      <c r="O1269" s="44"/>
    </row>
    <row r="1270" spans="6:15" ht="12.75">
      <c r="F1270" s="47"/>
      <c r="I1270" s="51"/>
      <c r="J1270" s="51"/>
      <c r="O1270" s="44"/>
    </row>
    <row r="1271" spans="6:15" ht="12.75">
      <c r="F1271" s="47"/>
      <c r="I1271" s="51"/>
      <c r="J1271" s="51"/>
      <c r="O1271" s="44"/>
    </row>
    <row r="1272" spans="6:15" ht="12.75">
      <c r="F1272" s="47"/>
      <c r="I1272" s="51"/>
      <c r="J1272" s="51"/>
      <c r="O1272" s="44"/>
    </row>
    <row r="1273" spans="6:15" ht="12.75">
      <c r="F1273" s="47"/>
      <c r="I1273" s="51"/>
      <c r="J1273" s="51"/>
      <c r="O1273" s="44"/>
    </row>
    <row r="1274" spans="6:15" ht="12.75">
      <c r="F1274" s="47"/>
      <c r="I1274" s="51"/>
      <c r="J1274" s="51"/>
      <c r="O1274" s="44"/>
    </row>
    <row r="1275" spans="6:15" ht="12.75">
      <c r="F1275" s="47"/>
      <c r="I1275" s="51"/>
      <c r="J1275" s="51"/>
      <c r="O1275" s="44"/>
    </row>
    <row r="1276" spans="6:15" ht="12.75">
      <c r="F1276" s="47"/>
      <c r="I1276" s="51"/>
      <c r="J1276" s="51"/>
      <c r="O1276" s="44"/>
    </row>
    <row r="1277" spans="6:15" ht="12.75">
      <c r="F1277" s="47"/>
      <c r="I1277" s="51"/>
      <c r="J1277" s="51"/>
      <c r="O1277" s="44"/>
    </row>
    <row r="1278" spans="6:15" ht="12.75">
      <c r="F1278" s="47"/>
      <c r="I1278" s="51"/>
      <c r="J1278" s="51"/>
      <c r="O1278" s="44"/>
    </row>
    <row r="1279" spans="6:15" ht="12.75">
      <c r="F1279" s="47"/>
      <c r="I1279" s="51"/>
      <c r="J1279" s="51"/>
      <c r="O1279" s="44"/>
    </row>
    <row r="1280" spans="6:15" ht="12.75">
      <c r="F1280" s="47"/>
      <c r="I1280" s="51"/>
      <c r="J1280" s="51"/>
      <c r="O1280" s="44"/>
    </row>
    <row r="1281" spans="6:15" ht="12.75">
      <c r="F1281" s="47"/>
      <c r="I1281" s="51"/>
      <c r="J1281" s="51"/>
      <c r="O1281" s="44"/>
    </row>
    <row r="1282" spans="6:15" ht="12.75">
      <c r="F1282" s="47"/>
      <c r="I1282" s="51"/>
      <c r="J1282" s="51"/>
      <c r="O1282" s="44"/>
    </row>
    <row r="1283" spans="6:15" ht="12.75">
      <c r="F1283" s="47"/>
      <c r="I1283" s="51"/>
      <c r="J1283" s="51"/>
      <c r="O1283" s="44"/>
    </row>
    <row r="1284" spans="6:15" ht="12.75">
      <c r="F1284" s="47"/>
      <c r="I1284" s="51"/>
      <c r="J1284" s="51"/>
      <c r="O1284" s="44"/>
    </row>
    <row r="1285" spans="6:15" ht="12.75">
      <c r="F1285" s="47"/>
      <c r="I1285" s="51"/>
      <c r="J1285" s="51"/>
      <c r="O1285" s="44"/>
    </row>
    <row r="1286" spans="6:15" ht="12.75">
      <c r="F1286" s="47"/>
      <c r="I1286" s="51"/>
      <c r="J1286" s="51"/>
      <c r="O1286" s="44"/>
    </row>
    <row r="1287" spans="6:15" ht="12.75">
      <c r="F1287" s="47"/>
      <c r="I1287" s="51"/>
      <c r="J1287" s="51"/>
      <c r="O1287" s="44"/>
    </row>
    <row r="1288" spans="6:15" ht="12.75">
      <c r="F1288" s="47"/>
      <c r="I1288" s="51"/>
      <c r="J1288" s="51"/>
      <c r="O1288" s="44"/>
    </row>
    <row r="1289" spans="6:15" ht="12.75">
      <c r="F1289" s="47"/>
      <c r="I1289" s="51"/>
      <c r="J1289" s="51"/>
      <c r="O1289" s="44"/>
    </row>
    <row r="1290" spans="6:15" ht="12.75">
      <c r="F1290" s="47"/>
      <c r="I1290" s="51"/>
      <c r="J1290" s="51"/>
      <c r="O1290" s="44"/>
    </row>
    <row r="1291" spans="6:15" ht="12.75">
      <c r="F1291" s="47"/>
      <c r="I1291" s="51"/>
      <c r="J1291" s="51"/>
      <c r="O1291" s="44"/>
    </row>
    <row r="1292" spans="6:15" ht="12.75">
      <c r="F1292" s="47"/>
      <c r="I1292" s="51"/>
      <c r="J1292" s="51"/>
      <c r="O1292" s="44"/>
    </row>
    <row r="1293" spans="6:15" ht="12.75">
      <c r="F1293" s="47"/>
      <c r="I1293" s="51"/>
      <c r="J1293" s="51"/>
      <c r="O1293" s="44"/>
    </row>
    <row r="1294" spans="6:15" ht="12.75">
      <c r="F1294" s="47"/>
      <c r="I1294" s="51"/>
      <c r="J1294" s="51"/>
      <c r="O1294" s="44"/>
    </row>
    <row r="1295" spans="6:15" ht="12.75">
      <c r="F1295" s="47"/>
      <c r="I1295" s="51"/>
      <c r="J1295" s="51"/>
      <c r="O1295" s="44"/>
    </row>
    <row r="1296" spans="6:15" ht="12.75">
      <c r="F1296" s="47"/>
      <c r="I1296" s="51"/>
      <c r="J1296" s="51"/>
      <c r="O1296" s="44"/>
    </row>
    <row r="1297" spans="6:15" ht="12.75">
      <c r="F1297" s="47"/>
      <c r="I1297" s="51"/>
      <c r="J1297" s="51"/>
      <c r="O1297" s="44"/>
    </row>
    <row r="1298" spans="6:15" ht="12.75">
      <c r="F1298" s="47"/>
      <c r="I1298" s="51"/>
      <c r="J1298" s="51"/>
      <c r="O1298" s="44"/>
    </row>
    <row r="1299" spans="6:15" ht="12.75">
      <c r="F1299" s="47"/>
      <c r="I1299" s="51"/>
      <c r="J1299" s="51"/>
      <c r="O1299" s="44"/>
    </row>
    <row r="1300" spans="6:15" ht="12.75">
      <c r="F1300" s="47"/>
      <c r="I1300" s="51"/>
      <c r="J1300" s="51"/>
      <c r="O1300" s="44"/>
    </row>
    <row r="1301" spans="6:15" ht="12.75">
      <c r="F1301" s="47"/>
      <c r="I1301" s="51"/>
      <c r="J1301" s="51"/>
      <c r="O1301" s="44"/>
    </row>
    <row r="1302" spans="6:15" ht="12.75">
      <c r="F1302" s="47"/>
      <c r="I1302" s="51"/>
      <c r="J1302" s="51"/>
      <c r="O1302" s="44"/>
    </row>
    <row r="1303" spans="6:15" ht="12.75">
      <c r="F1303" s="47"/>
      <c r="I1303" s="51"/>
      <c r="J1303" s="51"/>
      <c r="O1303" s="44"/>
    </row>
    <row r="1304" spans="6:15" ht="12.75">
      <c r="F1304" s="47"/>
      <c r="I1304" s="51"/>
      <c r="J1304" s="51"/>
      <c r="O1304" s="44"/>
    </row>
    <row r="1305" spans="6:15" ht="12.75">
      <c r="F1305" s="47"/>
      <c r="I1305" s="51"/>
      <c r="J1305" s="51"/>
      <c r="O1305" s="44"/>
    </row>
    <row r="1306" spans="6:15" ht="12.75">
      <c r="F1306" s="47"/>
      <c r="I1306" s="51"/>
      <c r="J1306" s="51"/>
      <c r="O1306" s="44"/>
    </row>
    <row r="1307" spans="6:15" ht="12.75">
      <c r="F1307" s="47"/>
      <c r="I1307" s="51"/>
      <c r="J1307" s="51"/>
      <c r="O1307" s="44"/>
    </row>
    <row r="1308" spans="6:15" ht="12.75">
      <c r="F1308" s="47"/>
      <c r="I1308" s="51"/>
      <c r="J1308" s="51"/>
      <c r="O1308" s="44"/>
    </row>
    <row r="1309" spans="6:15" ht="12.75">
      <c r="F1309" s="47"/>
      <c r="I1309" s="51"/>
      <c r="J1309" s="51"/>
      <c r="O1309" s="44"/>
    </row>
    <row r="1310" spans="6:15" ht="12.75">
      <c r="F1310" s="47"/>
      <c r="I1310" s="51"/>
      <c r="J1310" s="51"/>
      <c r="O1310" s="44"/>
    </row>
    <row r="1311" spans="6:15" ht="12.75">
      <c r="F1311" s="47"/>
      <c r="I1311" s="51"/>
      <c r="J1311" s="51"/>
      <c r="O1311" s="44"/>
    </row>
    <row r="1312" spans="6:15" ht="12.75">
      <c r="F1312" s="47"/>
      <c r="I1312" s="51"/>
      <c r="J1312" s="51"/>
      <c r="O1312" s="44"/>
    </row>
    <row r="1313" spans="6:15" ht="12.75">
      <c r="F1313" s="47"/>
      <c r="I1313" s="51"/>
      <c r="J1313" s="51"/>
      <c r="O1313" s="44"/>
    </row>
    <row r="1314" spans="6:15" ht="12.75">
      <c r="F1314" s="47"/>
      <c r="I1314" s="51"/>
      <c r="J1314" s="51"/>
      <c r="O1314" s="44"/>
    </row>
    <row r="1315" spans="6:15" ht="12.75">
      <c r="F1315" s="47"/>
      <c r="I1315" s="51"/>
      <c r="J1315" s="51"/>
      <c r="O1315" s="44"/>
    </row>
    <row r="1316" spans="6:15" ht="12.75">
      <c r="F1316" s="47"/>
      <c r="I1316" s="51"/>
      <c r="J1316" s="51"/>
      <c r="O1316" s="44"/>
    </row>
    <row r="1317" spans="6:15" ht="12.75">
      <c r="F1317" s="47"/>
      <c r="I1317" s="51"/>
      <c r="J1317" s="51"/>
      <c r="O1317" s="44"/>
    </row>
    <row r="1318" spans="6:15" ht="12.75">
      <c r="F1318" s="47"/>
      <c r="I1318" s="51"/>
      <c r="J1318" s="51"/>
      <c r="O1318" s="44"/>
    </row>
    <row r="1319" spans="6:15" ht="12.75">
      <c r="F1319" s="47"/>
      <c r="I1319" s="51"/>
      <c r="J1319" s="51"/>
      <c r="O1319" s="44"/>
    </row>
    <row r="1320" spans="6:15" ht="12.75">
      <c r="F1320" s="47"/>
      <c r="I1320" s="51"/>
      <c r="J1320" s="51"/>
      <c r="O1320" s="44"/>
    </row>
    <row r="1321" spans="6:15" ht="12.75">
      <c r="F1321" s="47"/>
      <c r="I1321" s="51"/>
      <c r="J1321" s="51"/>
      <c r="O1321" s="44"/>
    </row>
    <row r="1322" spans="6:15" ht="12.75">
      <c r="F1322" s="47"/>
      <c r="I1322" s="51"/>
      <c r="J1322" s="51"/>
      <c r="O1322" s="44"/>
    </row>
    <row r="1323" spans="6:15" ht="12.75">
      <c r="F1323" s="47"/>
      <c r="I1323" s="51"/>
      <c r="J1323" s="51"/>
      <c r="O1323" s="44"/>
    </row>
    <row r="1324" spans="6:15" ht="12.75">
      <c r="F1324" s="47"/>
      <c r="I1324" s="51"/>
      <c r="J1324" s="51"/>
      <c r="O1324" s="44"/>
    </row>
    <row r="1325" spans="6:15" ht="12.75">
      <c r="F1325" s="47"/>
      <c r="I1325" s="51"/>
      <c r="J1325" s="51"/>
      <c r="O1325" s="44"/>
    </row>
    <row r="1326" spans="6:15" ht="12.75">
      <c r="F1326" s="47"/>
      <c r="I1326" s="51"/>
      <c r="J1326" s="51"/>
      <c r="O1326" s="44"/>
    </row>
    <row r="1327" spans="6:15" ht="12.75">
      <c r="F1327" s="47"/>
      <c r="I1327" s="51"/>
      <c r="J1327" s="51"/>
      <c r="O1327" s="44"/>
    </row>
    <row r="1328" spans="6:15" ht="12.75">
      <c r="F1328" s="47"/>
      <c r="I1328" s="51"/>
      <c r="J1328" s="51"/>
      <c r="O1328" s="44"/>
    </row>
    <row r="1329" spans="6:15" ht="12.75">
      <c r="F1329" s="47"/>
      <c r="I1329" s="51"/>
      <c r="J1329" s="51"/>
      <c r="O1329" s="44"/>
    </row>
    <row r="1330" spans="6:15" ht="12.75">
      <c r="F1330" s="47"/>
      <c r="I1330" s="51"/>
      <c r="J1330" s="51"/>
      <c r="O1330" s="44"/>
    </row>
    <row r="1331" spans="6:15" ht="12.75">
      <c r="F1331" s="47"/>
      <c r="I1331" s="51"/>
      <c r="J1331" s="51"/>
      <c r="O1331" s="44"/>
    </row>
    <row r="1332" spans="6:15" ht="12.75">
      <c r="F1332" s="47"/>
      <c r="I1332" s="51"/>
      <c r="J1332" s="51"/>
      <c r="O1332" s="44"/>
    </row>
    <row r="1333" spans="6:15" ht="12.75">
      <c r="F1333" s="47"/>
      <c r="I1333" s="51"/>
      <c r="J1333" s="51"/>
      <c r="O1333" s="44"/>
    </row>
    <row r="1334" spans="6:15" ht="12.75">
      <c r="F1334" s="47"/>
      <c r="I1334" s="51"/>
      <c r="J1334" s="51"/>
      <c r="O1334" s="44"/>
    </row>
    <row r="1335" spans="6:15" ht="12.75">
      <c r="F1335" s="47"/>
      <c r="I1335" s="51"/>
      <c r="J1335" s="51"/>
      <c r="O1335" s="44"/>
    </row>
    <row r="1336" spans="6:15" ht="12.75">
      <c r="F1336" s="47"/>
      <c r="I1336" s="51"/>
      <c r="J1336" s="51"/>
      <c r="O1336" s="44"/>
    </row>
    <row r="1337" spans="6:15" ht="12.75">
      <c r="F1337" s="47"/>
      <c r="I1337" s="51"/>
      <c r="J1337" s="51"/>
      <c r="O1337" s="44"/>
    </row>
    <row r="1338" spans="6:15" ht="12.75">
      <c r="F1338" s="47"/>
      <c r="I1338" s="51"/>
      <c r="J1338" s="51"/>
      <c r="O1338" s="44"/>
    </row>
    <row r="1339" spans="6:15" ht="12.75">
      <c r="F1339" s="47"/>
      <c r="I1339" s="51"/>
      <c r="J1339" s="51"/>
      <c r="O1339" s="44"/>
    </row>
    <row r="1340" spans="6:15" ht="12.75">
      <c r="F1340" s="47"/>
      <c r="I1340" s="51"/>
      <c r="J1340" s="51"/>
      <c r="O1340" s="44"/>
    </row>
    <row r="1341" spans="6:15" ht="12.75">
      <c r="F1341" s="47"/>
      <c r="I1341" s="51"/>
      <c r="J1341" s="51"/>
      <c r="O1341" s="44"/>
    </row>
    <row r="1342" spans="6:15" ht="12.75">
      <c r="F1342" s="47"/>
      <c r="I1342" s="51"/>
      <c r="J1342" s="51"/>
      <c r="O1342" s="44"/>
    </row>
    <row r="1343" spans="6:15" ht="12.75">
      <c r="F1343" s="47"/>
      <c r="I1343" s="51"/>
      <c r="J1343" s="51"/>
      <c r="O1343" s="44"/>
    </row>
    <row r="1344" spans="6:15" ht="12.75">
      <c r="F1344" s="47"/>
      <c r="I1344" s="51"/>
      <c r="J1344" s="51"/>
      <c r="O1344" s="44"/>
    </row>
    <row r="1345" spans="6:15" ht="12.75">
      <c r="F1345" s="47"/>
      <c r="I1345" s="51"/>
      <c r="J1345" s="51"/>
      <c r="O1345" s="44"/>
    </row>
    <row r="1346" spans="6:15" ht="12.75">
      <c r="F1346" s="47"/>
      <c r="I1346" s="51"/>
      <c r="J1346" s="51"/>
      <c r="O1346" s="44"/>
    </row>
    <row r="1347" spans="6:15" ht="12.75">
      <c r="F1347" s="47"/>
      <c r="I1347" s="51"/>
      <c r="J1347" s="51"/>
      <c r="O1347" s="44"/>
    </row>
    <row r="1348" spans="6:15" ht="12.75">
      <c r="F1348" s="47"/>
      <c r="I1348" s="51"/>
      <c r="J1348" s="51"/>
      <c r="O1348" s="44"/>
    </row>
    <row r="1349" spans="6:15" ht="12.75">
      <c r="F1349" s="47"/>
      <c r="I1349" s="51"/>
      <c r="J1349" s="51"/>
      <c r="O1349" s="44"/>
    </row>
    <row r="1350" spans="6:15" ht="12.75">
      <c r="F1350" s="47"/>
      <c r="I1350" s="51"/>
      <c r="J1350" s="51"/>
      <c r="O1350" s="44"/>
    </row>
    <row r="1351" spans="6:15" ht="12.75">
      <c r="F1351" s="47"/>
      <c r="I1351" s="51"/>
      <c r="J1351" s="51"/>
      <c r="O1351" s="44"/>
    </row>
    <row r="1352" spans="6:15" ht="12.75">
      <c r="F1352" s="47"/>
      <c r="I1352" s="51"/>
      <c r="J1352" s="51"/>
      <c r="O1352" s="44"/>
    </row>
    <row r="1353" spans="6:15" ht="12.75">
      <c r="F1353" s="47"/>
      <c r="I1353" s="51"/>
      <c r="J1353" s="51"/>
      <c r="O1353" s="44"/>
    </row>
    <row r="1354" spans="6:15" ht="12.75">
      <c r="F1354" s="47"/>
      <c r="I1354" s="51"/>
      <c r="J1354" s="51"/>
      <c r="O1354" s="44"/>
    </row>
    <row r="1355" spans="6:15" ht="12.75">
      <c r="F1355" s="47"/>
      <c r="I1355" s="51"/>
      <c r="J1355" s="51"/>
      <c r="O1355" s="44"/>
    </row>
    <row r="1356" spans="6:15" ht="12.75">
      <c r="F1356" s="47"/>
      <c r="I1356" s="51"/>
      <c r="J1356" s="51"/>
      <c r="O1356" s="44"/>
    </row>
    <row r="1357" spans="6:15" ht="12.75">
      <c r="F1357" s="47"/>
      <c r="I1357" s="51"/>
      <c r="J1357" s="51"/>
      <c r="O1357" s="44"/>
    </row>
    <row r="1358" spans="6:15" ht="12.75">
      <c r="F1358" s="47"/>
      <c r="I1358" s="51"/>
      <c r="J1358" s="51"/>
      <c r="O1358" s="44"/>
    </row>
    <row r="1359" spans="6:15" ht="12.75">
      <c r="F1359" s="47"/>
      <c r="I1359" s="51"/>
      <c r="J1359" s="51"/>
      <c r="O1359" s="44"/>
    </row>
    <row r="1360" spans="6:15" ht="12.75">
      <c r="F1360" s="47"/>
      <c r="I1360" s="51"/>
      <c r="J1360" s="51"/>
      <c r="O1360" s="44"/>
    </row>
    <row r="1361" spans="6:15" ht="12.75">
      <c r="F1361" s="47"/>
      <c r="I1361" s="51"/>
      <c r="J1361" s="51"/>
      <c r="O1361" s="44"/>
    </row>
    <row r="1362" spans="6:15" ht="12.75">
      <c r="F1362" s="47"/>
      <c r="I1362" s="51"/>
      <c r="J1362" s="51"/>
      <c r="O1362" s="44"/>
    </row>
    <row r="1363" spans="6:15" ht="12.75">
      <c r="F1363" s="47"/>
      <c r="I1363" s="51"/>
      <c r="J1363" s="51"/>
      <c r="O1363" s="44"/>
    </row>
    <row r="1364" spans="6:15" ht="12.75">
      <c r="F1364" s="47"/>
      <c r="I1364" s="51"/>
      <c r="J1364" s="51"/>
      <c r="O1364" s="44"/>
    </row>
    <row r="1365" spans="6:15" ht="12.75">
      <c r="F1365" s="47"/>
      <c r="I1365" s="51"/>
      <c r="J1365" s="51"/>
      <c r="O1365" s="44"/>
    </row>
    <row r="1366" spans="6:15" ht="12.75">
      <c r="F1366" s="47"/>
      <c r="I1366" s="51"/>
      <c r="J1366" s="51"/>
      <c r="O1366" s="44"/>
    </row>
    <row r="1367" spans="6:15" ht="12.75">
      <c r="F1367" s="47"/>
      <c r="I1367" s="51"/>
      <c r="J1367" s="51"/>
      <c r="O1367" s="44"/>
    </row>
    <row r="1368" spans="6:15" ht="12.75">
      <c r="F1368" s="47"/>
      <c r="I1368" s="51"/>
      <c r="J1368" s="51"/>
      <c r="O1368" s="44"/>
    </row>
    <row r="1369" spans="6:15" ht="12.75">
      <c r="F1369" s="47"/>
      <c r="I1369" s="51"/>
      <c r="J1369" s="51"/>
      <c r="O1369" s="44"/>
    </row>
    <row r="1370" spans="6:15" ht="12.75">
      <c r="F1370" s="47"/>
      <c r="I1370" s="51"/>
      <c r="J1370" s="51"/>
      <c r="O1370" s="44"/>
    </row>
    <row r="1371" spans="6:15" ht="12.75">
      <c r="F1371" s="47"/>
      <c r="I1371" s="51"/>
      <c r="J1371" s="51"/>
      <c r="O1371" s="44"/>
    </row>
    <row r="1372" spans="6:15" ht="12.75">
      <c r="F1372" s="47"/>
      <c r="I1372" s="51"/>
      <c r="J1372" s="51"/>
      <c r="O1372" s="44"/>
    </row>
    <row r="1373" spans="6:15" ht="12.75">
      <c r="F1373" s="47"/>
      <c r="I1373" s="51"/>
      <c r="J1373" s="51"/>
      <c r="O1373" s="44"/>
    </row>
    <row r="1374" spans="6:15" ht="12.75">
      <c r="F1374" s="47"/>
      <c r="I1374" s="51"/>
      <c r="J1374" s="51"/>
      <c r="O1374" s="44"/>
    </row>
    <row r="1375" spans="6:15" ht="12.75">
      <c r="F1375" s="47"/>
      <c r="I1375" s="51"/>
      <c r="J1375" s="51"/>
      <c r="O1375" s="44"/>
    </row>
    <row r="1376" spans="6:15" ht="12.75">
      <c r="F1376" s="47"/>
      <c r="I1376" s="51"/>
      <c r="J1376" s="51"/>
      <c r="O1376" s="44"/>
    </row>
    <row r="1377" spans="6:15" ht="12.75">
      <c r="F1377" s="47"/>
      <c r="I1377" s="51"/>
      <c r="J1377" s="51"/>
      <c r="O1377" s="44"/>
    </row>
    <row r="1378" spans="6:15" ht="12.75">
      <c r="F1378" s="47"/>
      <c r="I1378" s="51"/>
      <c r="J1378" s="51"/>
      <c r="O1378" s="44"/>
    </row>
    <row r="1379" spans="6:15" ht="12.75">
      <c r="F1379" s="47"/>
      <c r="I1379" s="51"/>
      <c r="J1379" s="51"/>
      <c r="O1379" s="44"/>
    </row>
    <row r="1380" spans="6:15" ht="12.75">
      <c r="F1380" s="47"/>
      <c r="I1380" s="51"/>
      <c r="J1380" s="51"/>
      <c r="O1380" s="44"/>
    </row>
    <row r="1381" spans="6:15" ht="12.75">
      <c r="F1381" s="47"/>
      <c r="I1381" s="51"/>
      <c r="J1381" s="51"/>
      <c r="O1381" s="44"/>
    </row>
    <row r="1382" spans="6:15" ht="12.75">
      <c r="F1382" s="47"/>
      <c r="I1382" s="51"/>
      <c r="J1382" s="51"/>
      <c r="O1382" s="44"/>
    </row>
    <row r="1383" spans="6:15" ht="12.75">
      <c r="F1383" s="47"/>
      <c r="I1383" s="51"/>
      <c r="J1383" s="51"/>
      <c r="O1383" s="44"/>
    </row>
    <row r="1384" spans="6:15" ht="12.75">
      <c r="F1384" s="47"/>
      <c r="I1384" s="51"/>
      <c r="J1384" s="51"/>
      <c r="O1384" s="44"/>
    </row>
    <row r="1385" spans="6:15" ht="12.75">
      <c r="F1385" s="47"/>
      <c r="I1385" s="51"/>
      <c r="J1385" s="51"/>
      <c r="O1385" s="44"/>
    </row>
    <row r="1386" spans="6:15" ht="12.75">
      <c r="F1386" s="47"/>
      <c r="I1386" s="51"/>
      <c r="J1386" s="51"/>
      <c r="O1386" s="44"/>
    </row>
    <row r="1387" spans="6:15" ht="12.75">
      <c r="F1387" s="47"/>
      <c r="I1387" s="51"/>
      <c r="J1387" s="51"/>
      <c r="O1387" s="44"/>
    </row>
    <row r="1388" spans="6:15" ht="12.75">
      <c r="F1388" s="47"/>
      <c r="I1388" s="51"/>
      <c r="J1388" s="51"/>
      <c r="O1388" s="44"/>
    </row>
    <row r="1389" spans="6:15" ht="12.75">
      <c r="F1389" s="47"/>
      <c r="I1389" s="51"/>
      <c r="J1389" s="51"/>
      <c r="O1389" s="44"/>
    </row>
    <row r="1390" spans="6:15" ht="12.75">
      <c r="F1390" s="47"/>
      <c r="I1390" s="51"/>
      <c r="J1390" s="51"/>
      <c r="O1390" s="44"/>
    </row>
    <row r="1391" spans="6:15" ht="12.75">
      <c r="F1391" s="47"/>
      <c r="I1391" s="51"/>
      <c r="J1391" s="51"/>
      <c r="O1391" s="44"/>
    </row>
    <row r="1392" spans="6:15" ht="12.75">
      <c r="F1392" s="47"/>
      <c r="I1392" s="51"/>
      <c r="J1392" s="51"/>
      <c r="O1392" s="44"/>
    </row>
    <row r="1393" spans="6:15" ht="12.75">
      <c r="F1393" s="47"/>
      <c r="I1393" s="51"/>
      <c r="J1393" s="51"/>
      <c r="O1393" s="44"/>
    </row>
    <row r="1394" spans="6:15" ht="12.75">
      <c r="F1394" s="47"/>
      <c r="I1394" s="51"/>
      <c r="J1394" s="51"/>
      <c r="O1394" s="44"/>
    </row>
    <row r="1395" spans="6:15" ht="12.75">
      <c r="F1395" s="47"/>
      <c r="I1395" s="51"/>
      <c r="J1395" s="51"/>
      <c r="O1395" s="44"/>
    </row>
    <row r="1396" spans="6:15" ht="12.75">
      <c r="F1396" s="47"/>
      <c r="I1396" s="51"/>
      <c r="J1396" s="51"/>
      <c r="O1396" s="44"/>
    </row>
    <row r="1397" spans="6:15" ht="12.75">
      <c r="F1397" s="47"/>
      <c r="I1397" s="51"/>
      <c r="J1397" s="51"/>
      <c r="O1397" s="44"/>
    </row>
    <row r="1398" spans="6:15" ht="12.75">
      <c r="F1398" s="47"/>
      <c r="I1398" s="51"/>
      <c r="J1398" s="51"/>
      <c r="O1398" s="44"/>
    </row>
    <row r="1399" spans="6:15" ht="12.75">
      <c r="F1399" s="47"/>
      <c r="I1399" s="51"/>
      <c r="J1399" s="51"/>
      <c r="O1399" s="44"/>
    </row>
    <row r="1400" spans="6:15" ht="12.75">
      <c r="F1400" s="47"/>
      <c r="I1400" s="51"/>
      <c r="J1400" s="51"/>
      <c r="O1400" s="44"/>
    </row>
    <row r="1401" spans="6:15" ht="12.75">
      <c r="F1401" s="47"/>
      <c r="I1401" s="51"/>
      <c r="J1401" s="51"/>
      <c r="O1401" s="44"/>
    </row>
    <row r="1402" spans="6:15" ht="12.75">
      <c r="F1402" s="47"/>
      <c r="I1402" s="51"/>
      <c r="J1402" s="51"/>
      <c r="O1402" s="44"/>
    </row>
    <row r="1403" spans="6:15" ht="12.75">
      <c r="F1403" s="47"/>
      <c r="I1403" s="51"/>
      <c r="J1403" s="51"/>
      <c r="O1403" s="44"/>
    </row>
    <row r="1404" spans="6:15" ht="12.75">
      <c r="F1404" s="47"/>
      <c r="I1404" s="51"/>
      <c r="J1404" s="51"/>
      <c r="O1404" s="44"/>
    </row>
    <row r="1405" spans="6:15" ht="12.75">
      <c r="F1405" s="47"/>
      <c r="I1405" s="51"/>
      <c r="J1405" s="51"/>
      <c r="O1405" s="44"/>
    </row>
    <row r="1406" spans="6:15" ht="12.75">
      <c r="F1406" s="47"/>
      <c r="I1406" s="51"/>
      <c r="J1406" s="51"/>
      <c r="O1406" s="44"/>
    </row>
    <row r="1407" spans="6:15" ht="12.75">
      <c r="F1407" s="47"/>
      <c r="I1407" s="51"/>
      <c r="J1407" s="51"/>
      <c r="O1407" s="44"/>
    </row>
    <row r="1408" spans="6:15" ht="12.75">
      <c r="F1408" s="47"/>
      <c r="I1408" s="51"/>
      <c r="J1408" s="51"/>
      <c r="O1408" s="44"/>
    </row>
    <row r="1409" spans="6:15" ht="12.75">
      <c r="F1409" s="47"/>
      <c r="I1409" s="51"/>
      <c r="J1409" s="51"/>
      <c r="O1409" s="44"/>
    </row>
    <row r="1410" spans="6:15" ht="12.75">
      <c r="F1410" s="47"/>
      <c r="I1410" s="51"/>
      <c r="J1410" s="51"/>
      <c r="O1410" s="44"/>
    </row>
    <row r="1411" spans="6:15" ht="12.75">
      <c r="F1411" s="47"/>
      <c r="I1411" s="51"/>
      <c r="J1411" s="51"/>
      <c r="O1411" s="44"/>
    </row>
    <row r="1412" spans="6:15" ht="12.75">
      <c r="F1412" s="47"/>
      <c r="I1412" s="51"/>
      <c r="J1412" s="51"/>
      <c r="O1412" s="44"/>
    </row>
    <row r="1413" spans="6:15" ht="12.75">
      <c r="F1413" s="47"/>
      <c r="I1413" s="51"/>
      <c r="J1413" s="51"/>
      <c r="O1413" s="44"/>
    </row>
    <row r="1414" spans="6:15" ht="12.75">
      <c r="F1414" s="47"/>
      <c r="I1414" s="51"/>
      <c r="J1414" s="51"/>
      <c r="O1414" s="44"/>
    </row>
    <row r="1415" spans="6:15" ht="12.75">
      <c r="F1415" s="47"/>
      <c r="I1415" s="51"/>
      <c r="J1415" s="51"/>
      <c r="O1415" s="44"/>
    </row>
    <row r="1416" spans="6:15" ht="12.75">
      <c r="F1416" s="47"/>
      <c r="I1416" s="51"/>
      <c r="J1416" s="51"/>
      <c r="O1416" s="44"/>
    </row>
    <row r="1417" spans="6:15" ht="12.75">
      <c r="F1417" s="47"/>
      <c r="I1417" s="51"/>
      <c r="J1417" s="51"/>
      <c r="O1417" s="44"/>
    </row>
    <row r="1418" spans="6:15" ht="12.75">
      <c r="F1418" s="47"/>
      <c r="I1418" s="51"/>
      <c r="J1418" s="51"/>
      <c r="O1418" s="44"/>
    </row>
    <row r="1419" spans="6:15" ht="12.75">
      <c r="F1419" s="47"/>
      <c r="I1419" s="51"/>
      <c r="J1419" s="51"/>
      <c r="O1419" s="44"/>
    </row>
    <row r="1420" spans="6:15" ht="12.75">
      <c r="F1420" s="47"/>
      <c r="I1420" s="51"/>
      <c r="J1420" s="51"/>
      <c r="O1420" s="44"/>
    </row>
    <row r="1421" spans="6:15" ht="12.75">
      <c r="F1421" s="47"/>
      <c r="I1421" s="51"/>
      <c r="J1421" s="51"/>
      <c r="O1421" s="44"/>
    </row>
    <row r="1422" spans="6:15" ht="12.75">
      <c r="F1422" s="47"/>
      <c r="I1422" s="51"/>
      <c r="J1422" s="51"/>
      <c r="O1422" s="44"/>
    </row>
    <row r="1423" spans="6:15" ht="12.75">
      <c r="F1423" s="47"/>
      <c r="I1423" s="51"/>
      <c r="J1423" s="51"/>
      <c r="O1423" s="44"/>
    </row>
    <row r="1424" spans="6:15" ht="12.75">
      <c r="F1424" s="47"/>
      <c r="I1424" s="51"/>
      <c r="J1424" s="51"/>
      <c r="O1424" s="44"/>
    </row>
    <row r="1425" spans="6:15" ht="12.75">
      <c r="F1425" s="47"/>
      <c r="I1425" s="51"/>
      <c r="J1425" s="51"/>
      <c r="O1425" s="44"/>
    </row>
    <row r="1426" spans="6:15" ht="12.75">
      <c r="F1426" s="47"/>
      <c r="I1426" s="51"/>
      <c r="J1426" s="51"/>
      <c r="O1426" s="44"/>
    </row>
    <row r="1427" spans="6:15" ht="12.75">
      <c r="F1427" s="47"/>
      <c r="I1427" s="51"/>
      <c r="J1427" s="51"/>
      <c r="O1427" s="44"/>
    </row>
    <row r="1428" spans="6:15" ht="12.75">
      <c r="F1428" s="47"/>
      <c r="I1428" s="51"/>
      <c r="J1428" s="51"/>
      <c r="O1428" s="44"/>
    </row>
    <row r="1429" spans="6:15" ht="12.75">
      <c r="F1429" s="47"/>
      <c r="I1429" s="51"/>
      <c r="J1429" s="51"/>
      <c r="O1429" s="44"/>
    </row>
    <row r="1430" spans="6:15" ht="12.75">
      <c r="F1430" s="47"/>
      <c r="I1430" s="51"/>
      <c r="J1430" s="51"/>
      <c r="O1430" s="44"/>
    </row>
    <row r="1431" spans="6:15" ht="12.75">
      <c r="F1431" s="47"/>
      <c r="I1431" s="51"/>
      <c r="J1431" s="51"/>
      <c r="O1431" s="44"/>
    </row>
    <row r="1432" spans="6:15" ht="12.75">
      <c r="F1432" s="47"/>
      <c r="I1432" s="51"/>
      <c r="J1432" s="51"/>
      <c r="O1432" s="44"/>
    </row>
    <row r="1433" spans="6:15" ht="12.75">
      <c r="F1433" s="47"/>
      <c r="I1433" s="51"/>
      <c r="J1433" s="51"/>
      <c r="O1433" s="44"/>
    </row>
    <row r="1434" spans="6:15" ht="12.75">
      <c r="F1434" s="47"/>
      <c r="I1434" s="51"/>
      <c r="J1434" s="51"/>
      <c r="O1434" s="44"/>
    </row>
    <row r="1435" spans="6:15" ht="12.75">
      <c r="F1435" s="47"/>
      <c r="I1435" s="51"/>
      <c r="J1435" s="51"/>
      <c r="O1435" s="44"/>
    </row>
    <row r="1436" spans="6:15" ht="12.75">
      <c r="F1436" s="47"/>
      <c r="I1436" s="51"/>
      <c r="J1436" s="51"/>
      <c r="O1436" s="44"/>
    </row>
    <row r="1437" spans="6:15" ht="12.75">
      <c r="F1437" s="47"/>
      <c r="I1437" s="51"/>
      <c r="J1437" s="51"/>
      <c r="O1437" s="44"/>
    </row>
    <row r="1438" spans="6:15" ht="12.75">
      <c r="F1438" s="47"/>
      <c r="I1438" s="51"/>
      <c r="J1438" s="51"/>
      <c r="O1438" s="44"/>
    </row>
    <row r="1439" spans="6:15" ht="12.75">
      <c r="F1439" s="47"/>
      <c r="I1439" s="51"/>
      <c r="J1439" s="51"/>
      <c r="O1439" s="44"/>
    </row>
    <row r="1440" spans="6:15" ht="12.75">
      <c r="F1440" s="47"/>
      <c r="I1440" s="51"/>
      <c r="J1440" s="51"/>
      <c r="O1440" s="44"/>
    </row>
    <row r="1441" spans="6:15" ht="12.75">
      <c r="F1441" s="47"/>
      <c r="I1441" s="51"/>
      <c r="J1441" s="51"/>
      <c r="O1441" s="44"/>
    </row>
    <row r="1442" spans="6:15" ht="12.75">
      <c r="F1442" s="47"/>
      <c r="I1442" s="51"/>
      <c r="J1442" s="51"/>
      <c r="O1442" s="44"/>
    </row>
    <row r="1443" spans="6:15" ht="12.75">
      <c r="F1443" s="47"/>
      <c r="I1443" s="51"/>
      <c r="J1443" s="51"/>
      <c r="O1443" s="44"/>
    </row>
    <row r="1444" spans="6:15" ht="12.75">
      <c r="F1444" s="47"/>
      <c r="I1444" s="51"/>
      <c r="J1444" s="51"/>
      <c r="O1444" s="44"/>
    </row>
    <row r="1445" spans="6:15" ht="12.75">
      <c r="F1445" s="47"/>
      <c r="I1445" s="51"/>
      <c r="J1445" s="51"/>
      <c r="O1445" s="44"/>
    </row>
    <row r="1446" spans="6:15" ht="12.75">
      <c r="F1446" s="47"/>
      <c r="I1446" s="51"/>
      <c r="J1446" s="51"/>
      <c r="O1446" s="44"/>
    </row>
    <row r="1447" spans="6:15" ht="12.75">
      <c r="F1447" s="47"/>
      <c r="I1447" s="51"/>
      <c r="J1447" s="51"/>
      <c r="O1447" s="44"/>
    </row>
    <row r="1448" spans="6:15" ht="12.75">
      <c r="F1448" s="47"/>
      <c r="I1448" s="51"/>
      <c r="J1448" s="51"/>
      <c r="O1448" s="44"/>
    </row>
    <row r="1449" spans="6:15" ht="12.75">
      <c r="F1449" s="47"/>
      <c r="I1449" s="51"/>
      <c r="J1449" s="51"/>
      <c r="O1449" s="44"/>
    </row>
    <row r="1450" spans="6:15" ht="12.75">
      <c r="F1450" s="47"/>
      <c r="I1450" s="51"/>
      <c r="J1450" s="51"/>
      <c r="O1450" s="44"/>
    </row>
    <row r="1451" spans="6:15" ht="12.75">
      <c r="F1451" s="47"/>
      <c r="I1451" s="51"/>
      <c r="J1451" s="51"/>
      <c r="O1451" s="44"/>
    </row>
    <row r="1452" spans="6:15" ht="12.75">
      <c r="F1452" s="47"/>
      <c r="I1452" s="51"/>
      <c r="J1452" s="51"/>
      <c r="O1452" s="44"/>
    </row>
    <row r="1453" spans="6:15" ht="12.75">
      <c r="F1453" s="47"/>
      <c r="I1453" s="51"/>
      <c r="J1453" s="51"/>
      <c r="O1453" s="44"/>
    </row>
    <row r="1454" spans="6:15" ht="12.75">
      <c r="F1454" s="47"/>
      <c r="I1454" s="51"/>
      <c r="J1454" s="51"/>
      <c r="O1454" s="44"/>
    </row>
    <row r="1455" spans="6:15" ht="12.75">
      <c r="F1455" s="47"/>
      <c r="I1455" s="51"/>
      <c r="J1455" s="51"/>
      <c r="O1455" s="44"/>
    </row>
    <row r="1456" spans="6:15" ht="12.75">
      <c r="F1456" s="47"/>
      <c r="I1456" s="51"/>
      <c r="J1456" s="51"/>
      <c r="O1456" s="44"/>
    </row>
    <row r="1457" spans="6:15" ht="12.75">
      <c r="F1457" s="47"/>
      <c r="I1457" s="51"/>
      <c r="J1457" s="51"/>
      <c r="O1457" s="44"/>
    </row>
    <row r="1458" spans="6:15" ht="12.75">
      <c r="F1458" s="47"/>
      <c r="I1458" s="51"/>
      <c r="J1458" s="51"/>
      <c r="O1458" s="44"/>
    </row>
    <row r="1459" spans="6:15" ht="12.75">
      <c r="F1459" s="47"/>
      <c r="I1459" s="51"/>
      <c r="J1459" s="51"/>
      <c r="O1459" s="44"/>
    </row>
    <row r="1460" spans="6:15" ht="12.75">
      <c r="F1460" s="47"/>
      <c r="I1460" s="51"/>
      <c r="J1460" s="51"/>
      <c r="O1460" s="44"/>
    </row>
    <row r="1461" spans="6:15" ht="12.75">
      <c r="F1461" s="47"/>
      <c r="I1461" s="51"/>
      <c r="J1461" s="51"/>
      <c r="O1461" s="44"/>
    </row>
    <row r="1462" spans="6:15" ht="12.75">
      <c r="F1462" s="47"/>
      <c r="I1462" s="51"/>
      <c r="J1462" s="51"/>
      <c r="O1462" s="44"/>
    </row>
    <row r="1463" spans="6:15" ht="12.75">
      <c r="F1463" s="47"/>
      <c r="I1463" s="51"/>
      <c r="J1463" s="51"/>
      <c r="O1463" s="44"/>
    </row>
    <row r="1464" spans="6:15" ht="12.75">
      <c r="F1464" s="47"/>
      <c r="I1464" s="51"/>
      <c r="J1464" s="51"/>
      <c r="O1464" s="44"/>
    </row>
    <row r="1465" spans="6:15" ht="12.75">
      <c r="F1465" s="47"/>
      <c r="I1465" s="51"/>
      <c r="J1465" s="51"/>
      <c r="O1465" s="44"/>
    </row>
    <row r="1466" spans="6:15" ht="12.75">
      <c r="F1466" s="47"/>
      <c r="I1466" s="51"/>
      <c r="J1466" s="51"/>
      <c r="O1466" s="44"/>
    </row>
    <row r="1467" spans="6:15" ht="12.75">
      <c r="F1467" s="47"/>
      <c r="I1467" s="51"/>
      <c r="J1467" s="51"/>
      <c r="O1467" s="44"/>
    </row>
    <row r="1468" spans="6:15" ht="12.75">
      <c r="F1468" s="47"/>
      <c r="I1468" s="51"/>
      <c r="J1468" s="51"/>
      <c r="O1468" s="44"/>
    </row>
    <row r="1469" spans="6:15" ht="12.75">
      <c r="F1469" s="47"/>
      <c r="I1469" s="51"/>
      <c r="J1469" s="51"/>
      <c r="O1469" s="44"/>
    </row>
    <row r="1470" spans="6:15" ht="12.75">
      <c r="F1470" s="47"/>
      <c r="I1470" s="51"/>
      <c r="J1470" s="51"/>
      <c r="O1470" s="44"/>
    </row>
    <row r="1471" spans="6:15" ht="12.75">
      <c r="F1471" s="47"/>
      <c r="I1471" s="51"/>
      <c r="J1471" s="51"/>
      <c r="O1471" s="44"/>
    </row>
    <row r="1472" spans="6:15" ht="12.75">
      <c r="F1472" s="47"/>
      <c r="I1472" s="51"/>
      <c r="J1472" s="51"/>
      <c r="O1472" s="44"/>
    </row>
    <row r="1473" spans="6:15" ht="12.75">
      <c r="F1473" s="47"/>
      <c r="I1473" s="51"/>
      <c r="J1473" s="51"/>
      <c r="O1473" s="44"/>
    </row>
    <row r="1474" spans="6:15" ht="12.75">
      <c r="F1474" s="47"/>
      <c r="I1474" s="51"/>
      <c r="J1474" s="51"/>
      <c r="O1474" s="44"/>
    </row>
    <row r="1475" spans="6:15" ht="12.75">
      <c r="F1475" s="47"/>
      <c r="I1475" s="51"/>
      <c r="J1475" s="51"/>
      <c r="O1475" s="44"/>
    </row>
    <row r="1476" spans="6:15" ht="12.75">
      <c r="F1476" s="47"/>
      <c r="I1476" s="51"/>
      <c r="J1476" s="51"/>
      <c r="O1476" s="44"/>
    </row>
    <row r="1477" spans="6:15" ht="12.75">
      <c r="F1477" s="47"/>
      <c r="I1477" s="51"/>
      <c r="J1477" s="51"/>
      <c r="O1477" s="44"/>
    </row>
    <row r="1478" spans="6:15" ht="12.75">
      <c r="F1478" s="47"/>
      <c r="I1478" s="51"/>
      <c r="J1478" s="51"/>
      <c r="O1478" s="44"/>
    </row>
    <row r="1479" spans="6:15" ht="12.75">
      <c r="F1479" s="47"/>
      <c r="I1479" s="51"/>
      <c r="J1479" s="51"/>
      <c r="O1479" s="44"/>
    </row>
    <row r="1480" spans="6:15" ht="12.75">
      <c r="F1480" s="47"/>
      <c r="I1480" s="51"/>
      <c r="J1480" s="51"/>
      <c r="O1480" s="44"/>
    </row>
    <row r="1481" spans="6:15" ht="12.75">
      <c r="F1481" s="47"/>
      <c r="I1481" s="51"/>
      <c r="J1481" s="51"/>
      <c r="O1481" s="44"/>
    </row>
    <row r="1482" spans="6:15" ht="12.75">
      <c r="F1482" s="47"/>
      <c r="I1482" s="51"/>
      <c r="J1482" s="51"/>
      <c r="O1482" s="44"/>
    </row>
    <row r="1483" spans="6:15" ht="12.75">
      <c r="F1483" s="47"/>
      <c r="I1483" s="51"/>
      <c r="J1483" s="51"/>
      <c r="O1483" s="44"/>
    </row>
    <row r="1484" spans="6:15" ht="12.75">
      <c r="F1484" s="47"/>
      <c r="I1484" s="51"/>
      <c r="J1484" s="51"/>
      <c r="O1484" s="44"/>
    </row>
    <row r="1485" spans="6:15" ht="12.75">
      <c r="F1485" s="47"/>
      <c r="I1485" s="51"/>
      <c r="J1485" s="51"/>
      <c r="O1485" s="44"/>
    </row>
    <row r="1486" spans="6:15" ht="12.75">
      <c r="F1486" s="47"/>
      <c r="I1486" s="51"/>
      <c r="J1486" s="51"/>
      <c r="O1486" s="44"/>
    </row>
    <row r="1487" spans="6:15" ht="12.75">
      <c r="F1487" s="47"/>
      <c r="I1487" s="51"/>
      <c r="J1487" s="51"/>
      <c r="O1487" s="44"/>
    </row>
    <row r="1488" spans="6:15" ht="12.75">
      <c r="F1488" s="47"/>
      <c r="I1488" s="51"/>
      <c r="J1488" s="51"/>
      <c r="O1488" s="44"/>
    </row>
    <row r="1489" spans="6:15" ht="12.75">
      <c r="F1489" s="47"/>
      <c r="I1489" s="51"/>
      <c r="J1489" s="51"/>
      <c r="O1489" s="44"/>
    </row>
    <row r="1490" spans="6:15" ht="12.75">
      <c r="F1490" s="47"/>
      <c r="I1490" s="51"/>
      <c r="J1490" s="51"/>
      <c r="O1490" s="44"/>
    </row>
    <row r="1491" spans="6:15" ht="12.75">
      <c r="F1491" s="47"/>
      <c r="I1491" s="51"/>
      <c r="J1491" s="51"/>
      <c r="O1491" s="44"/>
    </row>
    <row r="1492" spans="6:15" ht="12.75">
      <c r="F1492" s="47"/>
      <c r="I1492" s="51"/>
      <c r="J1492" s="51"/>
      <c r="O1492" s="44"/>
    </row>
    <row r="1493" spans="6:15" ht="12.75">
      <c r="F1493" s="47"/>
      <c r="I1493" s="51"/>
      <c r="J1493" s="51"/>
      <c r="O1493" s="44"/>
    </row>
    <row r="1494" spans="6:15" ht="12.75">
      <c r="F1494" s="47"/>
      <c r="I1494" s="51"/>
      <c r="J1494" s="51"/>
      <c r="O1494" s="44"/>
    </row>
    <row r="1495" spans="6:15" ht="12.75">
      <c r="F1495" s="47"/>
      <c r="I1495" s="51"/>
      <c r="J1495" s="51"/>
      <c r="O1495" s="44"/>
    </row>
    <row r="1496" spans="6:15" ht="12.75">
      <c r="F1496" s="47"/>
      <c r="I1496" s="51"/>
      <c r="J1496" s="51"/>
      <c r="O1496" s="44"/>
    </row>
    <row r="1497" spans="6:15" ht="12.75">
      <c r="F1497" s="47"/>
      <c r="I1497" s="51"/>
      <c r="J1497" s="51"/>
      <c r="O1497" s="44"/>
    </row>
    <row r="1498" spans="6:15" ht="12.75">
      <c r="F1498" s="47"/>
      <c r="I1498" s="51"/>
      <c r="J1498" s="51"/>
      <c r="O1498" s="44"/>
    </row>
    <row r="1499" spans="6:15" ht="12.75">
      <c r="F1499" s="47"/>
      <c r="I1499" s="51"/>
      <c r="J1499" s="51"/>
      <c r="O1499" s="44"/>
    </row>
    <row r="1500" spans="6:15" ht="12.75">
      <c r="F1500" s="47"/>
      <c r="I1500" s="51"/>
      <c r="J1500" s="51"/>
      <c r="O1500" s="44"/>
    </row>
    <row r="1501" spans="6:15" ht="12.75">
      <c r="F1501" s="47"/>
      <c r="I1501" s="51"/>
      <c r="J1501" s="51"/>
      <c r="O1501" s="44"/>
    </row>
    <row r="1502" spans="6:15" ht="12.75">
      <c r="F1502" s="47"/>
      <c r="I1502" s="51"/>
      <c r="J1502" s="51"/>
      <c r="O1502" s="44"/>
    </row>
    <row r="1503" spans="6:15" ht="12.75">
      <c r="F1503" s="47"/>
      <c r="I1503" s="51"/>
      <c r="J1503" s="51"/>
      <c r="O1503" s="44"/>
    </row>
    <row r="1504" spans="6:15" ht="12.75">
      <c r="F1504" s="47"/>
      <c r="I1504" s="51"/>
      <c r="J1504" s="51"/>
      <c r="O1504" s="44"/>
    </row>
    <row r="1505" spans="6:15" ht="12.75">
      <c r="F1505" s="47"/>
      <c r="I1505" s="51"/>
      <c r="J1505" s="51"/>
      <c r="O1505" s="44"/>
    </row>
    <row r="1506" spans="6:15" ht="12.75">
      <c r="F1506" s="47"/>
      <c r="I1506" s="51"/>
      <c r="J1506" s="51"/>
      <c r="O1506" s="44"/>
    </row>
    <row r="1507" spans="6:15" ht="12.75">
      <c r="F1507" s="47"/>
      <c r="I1507" s="51"/>
      <c r="J1507" s="51"/>
      <c r="O1507" s="44"/>
    </row>
    <row r="1508" spans="6:15" ht="12.75">
      <c r="F1508" s="47"/>
      <c r="I1508" s="51"/>
      <c r="J1508" s="51"/>
      <c r="O1508" s="44"/>
    </row>
    <row r="1509" spans="6:15" ht="12.75">
      <c r="F1509" s="47"/>
      <c r="I1509" s="51"/>
      <c r="J1509" s="51"/>
      <c r="O1509" s="44"/>
    </row>
    <row r="1510" spans="6:15" ht="12.75">
      <c r="F1510" s="47"/>
      <c r="I1510" s="51"/>
      <c r="J1510" s="51"/>
      <c r="O1510" s="44"/>
    </row>
    <row r="1511" spans="6:15" ht="12.75">
      <c r="F1511" s="47"/>
      <c r="I1511" s="51"/>
      <c r="J1511" s="51"/>
      <c r="O1511" s="44"/>
    </row>
    <row r="1512" spans="6:15" ht="12.75">
      <c r="F1512" s="47"/>
      <c r="I1512" s="51"/>
      <c r="J1512" s="51"/>
      <c r="O1512" s="44"/>
    </row>
    <row r="1513" spans="6:15" ht="12.75">
      <c r="F1513" s="47"/>
      <c r="I1513" s="51"/>
      <c r="J1513" s="51"/>
      <c r="O1513" s="44"/>
    </row>
    <row r="1514" spans="6:15" ht="12.75">
      <c r="F1514" s="47"/>
      <c r="I1514" s="51"/>
      <c r="J1514" s="51"/>
      <c r="O1514" s="44"/>
    </row>
    <row r="1515" spans="6:15" ht="12.75">
      <c r="F1515" s="47"/>
      <c r="I1515" s="51"/>
      <c r="J1515" s="51"/>
      <c r="O1515" s="44"/>
    </row>
    <row r="1516" spans="6:15" ht="12.75">
      <c r="F1516" s="47"/>
      <c r="I1516" s="51"/>
      <c r="J1516" s="51"/>
      <c r="O1516" s="44"/>
    </row>
    <row r="1517" spans="6:15" ht="12.75">
      <c r="F1517" s="47"/>
      <c r="I1517" s="51"/>
      <c r="J1517" s="51"/>
      <c r="O1517" s="44"/>
    </row>
    <row r="1518" spans="6:15" ht="12.75">
      <c r="F1518" s="47"/>
      <c r="I1518" s="51"/>
      <c r="J1518" s="51"/>
      <c r="O1518" s="44"/>
    </row>
    <row r="1519" spans="6:15" ht="12.75">
      <c r="F1519" s="47"/>
      <c r="I1519" s="51"/>
      <c r="J1519" s="51"/>
      <c r="O1519" s="44"/>
    </row>
    <row r="1520" spans="6:15" ht="12.75">
      <c r="F1520" s="47"/>
      <c r="I1520" s="51"/>
      <c r="J1520" s="51"/>
      <c r="O1520" s="44"/>
    </row>
    <row r="1521" spans="6:15" ht="12.75">
      <c r="F1521" s="47"/>
      <c r="I1521" s="51"/>
      <c r="J1521" s="51"/>
      <c r="O1521" s="44"/>
    </row>
    <row r="1522" spans="6:15" ht="12.75">
      <c r="F1522" s="47"/>
      <c r="I1522" s="51"/>
      <c r="J1522" s="51"/>
      <c r="O1522" s="44"/>
    </row>
    <row r="1523" spans="6:15" ht="12.75">
      <c r="F1523" s="47"/>
      <c r="I1523" s="51"/>
      <c r="J1523" s="51"/>
      <c r="O1523" s="44"/>
    </row>
    <row r="1524" spans="6:15" ht="12.75">
      <c r="F1524" s="47"/>
      <c r="I1524" s="51"/>
      <c r="J1524" s="51"/>
      <c r="O1524" s="44"/>
    </row>
    <row r="1525" spans="6:15" ht="12.75">
      <c r="F1525" s="47"/>
      <c r="I1525" s="51"/>
      <c r="J1525" s="51"/>
      <c r="O1525" s="44"/>
    </row>
    <row r="1526" spans="6:15" ht="12.75">
      <c r="F1526" s="47"/>
      <c r="I1526" s="51"/>
      <c r="J1526" s="51"/>
      <c r="O1526" s="44"/>
    </row>
    <row r="1527" spans="6:15" ht="12.75">
      <c r="F1527" s="47"/>
      <c r="I1527" s="51"/>
      <c r="J1527" s="51"/>
      <c r="O1527" s="44"/>
    </row>
    <row r="1528" spans="6:15" ht="12.75">
      <c r="F1528" s="47"/>
      <c r="I1528" s="51"/>
      <c r="J1528" s="51"/>
      <c r="O1528" s="44"/>
    </row>
    <row r="1529" spans="6:15" ht="12.75">
      <c r="F1529" s="47"/>
      <c r="I1529" s="51"/>
      <c r="J1529" s="51"/>
      <c r="O1529" s="44"/>
    </row>
    <row r="1530" spans="6:15" ht="12.75">
      <c r="F1530" s="47"/>
      <c r="I1530" s="51"/>
      <c r="J1530" s="51"/>
      <c r="O1530" s="44"/>
    </row>
    <row r="1531" spans="6:15" ht="12.75">
      <c r="F1531" s="47"/>
      <c r="I1531" s="51"/>
      <c r="J1531" s="51"/>
      <c r="O1531" s="44"/>
    </row>
    <row r="1532" spans="6:15" ht="12.75">
      <c r="F1532" s="47"/>
      <c r="I1532" s="51"/>
      <c r="J1532" s="51"/>
      <c r="O1532" s="44"/>
    </row>
    <row r="1533" spans="6:15" ht="12.75">
      <c r="F1533" s="47"/>
      <c r="I1533" s="51"/>
      <c r="J1533" s="51"/>
      <c r="O1533" s="44"/>
    </row>
    <row r="1534" spans="6:15" ht="12.75">
      <c r="F1534" s="47"/>
      <c r="I1534" s="51"/>
      <c r="J1534" s="51"/>
      <c r="O1534" s="44"/>
    </row>
    <row r="1535" spans="6:15" ht="12.75">
      <c r="F1535" s="47"/>
      <c r="I1535" s="51"/>
      <c r="J1535" s="51"/>
      <c r="O1535" s="44"/>
    </row>
    <row r="1536" spans="6:15" ht="12.75">
      <c r="F1536" s="47"/>
      <c r="I1536" s="51"/>
      <c r="J1536" s="51"/>
      <c r="O1536" s="44"/>
    </row>
    <row r="1537" spans="6:15" ht="12.75">
      <c r="F1537" s="47"/>
      <c r="I1537" s="51"/>
      <c r="J1537" s="51"/>
      <c r="O1537" s="44"/>
    </row>
    <row r="1538" spans="6:15" ht="12.75">
      <c r="F1538" s="47"/>
      <c r="I1538" s="51"/>
      <c r="J1538" s="51"/>
      <c r="O1538" s="44"/>
    </row>
    <row r="1539" spans="6:15" ht="12.75">
      <c r="F1539" s="47"/>
      <c r="I1539" s="51"/>
      <c r="J1539" s="51"/>
      <c r="O1539" s="44"/>
    </row>
    <row r="1540" spans="6:15" ht="12.75">
      <c r="F1540" s="47"/>
      <c r="I1540" s="51"/>
      <c r="J1540" s="51"/>
      <c r="O1540" s="44"/>
    </row>
    <row r="1541" spans="6:15" ht="12.75">
      <c r="F1541" s="47"/>
      <c r="I1541" s="51"/>
      <c r="J1541" s="51"/>
      <c r="O1541" s="44"/>
    </row>
    <row r="1542" spans="6:15" ht="12.75">
      <c r="F1542" s="47"/>
      <c r="I1542" s="51"/>
      <c r="J1542" s="51"/>
      <c r="O1542" s="44"/>
    </row>
    <row r="1543" spans="6:15" ht="12.75">
      <c r="F1543" s="47"/>
      <c r="I1543" s="51"/>
      <c r="J1543" s="51"/>
      <c r="O1543" s="44"/>
    </row>
    <row r="1544" spans="6:15" ht="12.75">
      <c r="F1544" s="47"/>
      <c r="I1544" s="51"/>
      <c r="J1544" s="51"/>
      <c r="O1544" s="44"/>
    </row>
    <row r="1545" spans="6:15" ht="12.75">
      <c r="F1545" s="47"/>
      <c r="I1545" s="51"/>
      <c r="J1545" s="51"/>
      <c r="O1545" s="44"/>
    </row>
    <row r="1546" spans="6:15" ht="12.75">
      <c r="F1546" s="47"/>
      <c r="I1546" s="51"/>
      <c r="J1546" s="51"/>
      <c r="O1546" s="44"/>
    </row>
    <row r="1547" spans="6:15" ht="12.75">
      <c r="F1547" s="47"/>
      <c r="I1547" s="51"/>
      <c r="J1547" s="51"/>
      <c r="O1547" s="44"/>
    </row>
    <row r="1548" spans="6:15" ht="12.75">
      <c r="F1548" s="47"/>
      <c r="I1548" s="51"/>
      <c r="J1548" s="51"/>
      <c r="O1548" s="44"/>
    </row>
    <row r="1549" spans="6:15" ht="12.75">
      <c r="F1549" s="47"/>
      <c r="I1549" s="51"/>
      <c r="J1549" s="51"/>
      <c r="O1549" s="44"/>
    </row>
    <row r="1550" spans="6:15" ht="12.75">
      <c r="F1550" s="47"/>
      <c r="I1550" s="51"/>
      <c r="J1550" s="51"/>
      <c r="O1550" s="44"/>
    </row>
    <row r="1551" spans="6:15" ht="12.75">
      <c r="F1551" s="47"/>
      <c r="I1551" s="51"/>
      <c r="J1551" s="51"/>
      <c r="O1551" s="44"/>
    </row>
    <row r="1552" spans="6:15" ht="12.75">
      <c r="F1552" s="47"/>
      <c r="I1552" s="51"/>
      <c r="J1552" s="51"/>
      <c r="O1552" s="44"/>
    </row>
    <row r="1553" spans="6:15" ht="12.75">
      <c r="F1553" s="47"/>
      <c r="I1553" s="51"/>
      <c r="J1553" s="51"/>
      <c r="O1553" s="44"/>
    </row>
    <row r="1554" spans="6:15" ht="12.75">
      <c r="F1554" s="47"/>
      <c r="I1554" s="51"/>
      <c r="J1554" s="51"/>
      <c r="O1554" s="44"/>
    </row>
    <row r="1555" spans="6:15" ht="12.75">
      <c r="F1555" s="47"/>
      <c r="I1555" s="51"/>
      <c r="J1555" s="51"/>
      <c r="O1555" s="44"/>
    </row>
    <row r="1556" spans="6:15" ht="12.75">
      <c r="F1556" s="47"/>
      <c r="I1556" s="51"/>
      <c r="J1556" s="51"/>
      <c r="O1556" s="44"/>
    </row>
    <row r="1557" spans="6:15" ht="12.75">
      <c r="F1557" s="47"/>
      <c r="I1557" s="51"/>
      <c r="J1557" s="51"/>
      <c r="O1557" s="44"/>
    </row>
    <row r="1558" spans="6:15" ht="12.75">
      <c r="F1558" s="47"/>
      <c r="I1558" s="51"/>
      <c r="J1558" s="51"/>
      <c r="O1558" s="44"/>
    </row>
    <row r="1559" spans="6:15" ht="12.75">
      <c r="F1559" s="47"/>
      <c r="I1559" s="51"/>
      <c r="J1559" s="51"/>
      <c r="O1559" s="44"/>
    </row>
    <row r="1560" spans="6:15" ht="12.75">
      <c r="F1560" s="47"/>
      <c r="I1560" s="51"/>
      <c r="J1560" s="51"/>
      <c r="O1560" s="44"/>
    </row>
    <row r="1561" spans="6:15" ht="12.75">
      <c r="F1561" s="47"/>
      <c r="I1561" s="51"/>
      <c r="J1561" s="51"/>
      <c r="O1561" s="44"/>
    </row>
    <row r="1562" spans="6:15" ht="12.75">
      <c r="F1562" s="47"/>
      <c r="I1562" s="51"/>
      <c r="J1562" s="51"/>
      <c r="O1562" s="44"/>
    </row>
    <row r="1563" spans="6:15" ht="12.75">
      <c r="F1563" s="47"/>
      <c r="I1563" s="51"/>
      <c r="J1563" s="51"/>
      <c r="O1563" s="44"/>
    </row>
    <row r="1564" spans="6:15" ht="12.75">
      <c r="F1564" s="47"/>
      <c r="I1564" s="51"/>
      <c r="J1564" s="51"/>
      <c r="O1564" s="44"/>
    </row>
    <row r="1565" spans="6:15" ht="12.75">
      <c r="F1565" s="47"/>
      <c r="I1565" s="51"/>
      <c r="J1565" s="51"/>
      <c r="O1565" s="44"/>
    </row>
    <row r="1566" spans="6:15" ht="12.75">
      <c r="F1566" s="47"/>
      <c r="I1566" s="51"/>
      <c r="J1566" s="51"/>
      <c r="O1566" s="44"/>
    </row>
    <row r="1567" spans="6:15" ht="12.75">
      <c r="F1567" s="47"/>
      <c r="I1567" s="51"/>
      <c r="J1567" s="51"/>
      <c r="O1567" s="44"/>
    </row>
    <row r="1568" spans="6:15" ht="12.75">
      <c r="F1568" s="47"/>
      <c r="I1568" s="51"/>
      <c r="J1568" s="51"/>
      <c r="O1568" s="44"/>
    </row>
    <row r="1569" spans="6:15" ht="12.75">
      <c r="F1569" s="47"/>
      <c r="I1569" s="51"/>
      <c r="J1569" s="51"/>
      <c r="O1569" s="44"/>
    </row>
    <row r="1570" spans="6:15" ht="12.75">
      <c r="F1570" s="47"/>
      <c r="I1570" s="51"/>
      <c r="J1570" s="51"/>
      <c r="O1570" s="44"/>
    </row>
    <row r="1571" spans="6:15" ht="12.75">
      <c r="F1571" s="47"/>
      <c r="I1571" s="51"/>
      <c r="J1571" s="51"/>
      <c r="O1571" s="44"/>
    </row>
    <row r="1572" spans="6:15" ht="12.75">
      <c r="F1572" s="47"/>
      <c r="I1572" s="51"/>
      <c r="J1572" s="51"/>
      <c r="O1572" s="44"/>
    </row>
    <row r="1573" spans="6:15" ht="12.75">
      <c r="F1573" s="47"/>
      <c r="I1573" s="51"/>
      <c r="J1573" s="51"/>
      <c r="O1573" s="44"/>
    </row>
    <row r="1574" spans="6:15" ht="12.75">
      <c r="F1574" s="47"/>
      <c r="I1574" s="51"/>
      <c r="J1574" s="51"/>
      <c r="O1574" s="44"/>
    </row>
    <row r="1575" spans="6:15" ht="12.75">
      <c r="F1575" s="47"/>
      <c r="I1575" s="51"/>
      <c r="J1575" s="51"/>
      <c r="O1575" s="44"/>
    </row>
    <row r="1576" spans="6:15" ht="12.75">
      <c r="F1576" s="47"/>
      <c r="I1576" s="51"/>
      <c r="J1576" s="51"/>
      <c r="O1576" s="44"/>
    </row>
    <row r="1577" spans="6:15" ht="12.75">
      <c r="F1577" s="47"/>
      <c r="I1577" s="51"/>
      <c r="J1577" s="51"/>
      <c r="O1577" s="44"/>
    </row>
    <row r="1578" spans="6:15" ht="12.75">
      <c r="F1578" s="47"/>
      <c r="I1578" s="51"/>
      <c r="J1578" s="51"/>
      <c r="O1578" s="44"/>
    </row>
    <row r="1579" spans="6:15" ht="12.75">
      <c r="F1579" s="47"/>
      <c r="I1579" s="51"/>
      <c r="J1579" s="51"/>
      <c r="O1579" s="44"/>
    </row>
    <row r="1580" spans="6:15" ht="12.75">
      <c r="F1580" s="47"/>
      <c r="I1580" s="51"/>
      <c r="J1580" s="51"/>
      <c r="O1580" s="44"/>
    </row>
    <row r="1581" spans="6:15" ht="12.75">
      <c r="F1581" s="47"/>
      <c r="I1581" s="51"/>
      <c r="J1581" s="51"/>
      <c r="O1581" s="44"/>
    </row>
    <row r="1582" spans="6:15" ht="12.75">
      <c r="F1582" s="47"/>
      <c r="I1582" s="51"/>
      <c r="J1582" s="51"/>
      <c r="O1582" s="44"/>
    </row>
    <row r="1583" spans="6:15" ht="12.75">
      <c r="F1583" s="47"/>
      <c r="I1583" s="51"/>
      <c r="J1583" s="51"/>
      <c r="O1583" s="44"/>
    </row>
    <row r="1584" spans="6:15" ht="12.75">
      <c r="F1584" s="47"/>
      <c r="I1584" s="51"/>
      <c r="J1584" s="51"/>
      <c r="O1584" s="44"/>
    </row>
    <row r="1585" spans="6:15" ht="12.75">
      <c r="F1585" s="47"/>
      <c r="I1585" s="51"/>
      <c r="J1585" s="51"/>
      <c r="O1585" s="44"/>
    </row>
    <row r="1586" spans="6:15" ht="12.75">
      <c r="F1586" s="47"/>
      <c r="I1586" s="51"/>
      <c r="J1586" s="51"/>
      <c r="O1586" s="44"/>
    </row>
    <row r="1587" spans="6:15" ht="12.75">
      <c r="F1587" s="47"/>
      <c r="I1587" s="51"/>
      <c r="J1587" s="51"/>
      <c r="O1587" s="44"/>
    </row>
    <row r="1588" spans="6:15" ht="12.75">
      <c r="F1588" s="47"/>
      <c r="I1588" s="51"/>
      <c r="J1588" s="51"/>
      <c r="O1588" s="44"/>
    </row>
    <row r="1589" spans="6:15" ht="12.75">
      <c r="F1589" s="47"/>
      <c r="I1589" s="51"/>
      <c r="J1589" s="51"/>
      <c r="O1589" s="44"/>
    </row>
    <row r="1590" spans="6:15" ht="12.75">
      <c r="F1590" s="47"/>
      <c r="I1590" s="51"/>
      <c r="J1590" s="51"/>
      <c r="O1590" s="44"/>
    </row>
    <row r="1591" spans="6:15" ht="12.75">
      <c r="F1591" s="47"/>
      <c r="I1591" s="51"/>
      <c r="J1591" s="51"/>
      <c r="O1591" s="44"/>
    </row>
    <row r="1592" spans="6:15" ht="12.75">
      <c r="F1592" s="47"/>
      <c r="I1592" s="51"/>
      <c r="J1592" s="51"/>
      <c r="O1592" s="44"/>
    </row>
    <row r="1593" spans="6:15" ht="12.75">
      <c r="F1593" s="47"/>
      <c r="I1593" s="51"/>
      <c r="J1593" s="51"/>
      <c r="O1593" s="44"/>
    </row>
    <row r="1594" spans="6:15" ht="12.75">
      <c r="F1594" s="47"/>
      <c r="I1594" s="51"/>
      <c r="J1594" s="51"/>
      <c r="O1594" s="44"/>
    </row>
    <row r="1595" spans="6:15" ht="12.75">
      <c r="F1595" s="47"/>
      <c r="I1595" s="51"/>
      <c r="J1595" s="51"/>
      <c r="O1595" s="44"/>
    </row>
    <row r="1596" spans="6:15" ht="12.75">
      <c r="F1596" s="47"/>
      <c r="I1596" s="51"/>
      <c r="J1596" s="51"/>
      <c r="O1596" s="44"/>
    </row>
    <row r="1597" spans="6:15" ht="12.75">
      <c r="F1597" s="47"/>
      <c r="I1597" s="51"/>
      <c r="J1597" s="51"/>
      <c r="O1597" s="44"/>
    </row>
    <row r="1598" spans="6:15" ht="12.75">
      <c r="F1598" s="47"/>
      <c r="I1598" s="51"/>
      <c r="J1598" s="51"/>
      <c r="O1598" s="44"/>
    </row>
    <row r="1599" spans="6:15" ht="12.75">
      <c r="F1599" s="47"/>
      <c r="I1599" s="51"/>
      <c r="J1599" s="51"/>
      <c r="O1599" s="44"/>
    </row>
    <row r="1600" spans="6:15" ht="12.75">
      <c r="F1600" s="47"/>
      <c r="I1600" s="51"/>
      <c r="J1600" s="51"/>
      <c r="O1600" s="44"/>
    </row>
    <row r="1601" spans="6:15" ht="12.75">
      <c r="F1601" s="47"/>
      <c r="I1601" s="51"/>
      <c r="J1601" s="51"/>
      <c r="O1601" s="44"/>
    </row>
    <row r="1602" spans="6:15" ht="12.75">
      <c r="F1602" s="47"/>
      <c r="I1602" s="51"/>
      <c r="J1602" s="51"/>
      <c r="O1602" s="44"/>
    </row>
    <row r="1603" spans="6:15" ht="12.75">
      <c r="F1603" s="47"/>
      <c r="I1603" s="51"/>
      <c r="J1603" s="51"/>
      <c r="O1603" s="44"/>
    </row>
    <row r="1604" spans="6:15" ht="12.75">
      <c r="F1604" s="47"/>
      <c r="I1604" s="51"/>
      <c r="J1604" s="51"/>
      <c r="O1604" s="44"/>
    </row>
    <row r="1605" spans="6:15" ht="12.75">
      <c r="F1605" s="47"/>
      <c r="I1605" s="51"/>
      <c r="J1605" s="51"/>
      <c r="O1605" s="44"/>
    </row>
    <row r="1606" spans="6:15" ht="12.75">
      <c r="F1606" s="47"/>
      <c r="I1606" s="51"/>
      <c r="J1606" s="51"/>
      <c r="O1606" s="44"/>
    </row>
    <row r="1607" spans="6:15" ht="12.75">
      <c r="F1607" s="47"/>
      <c r="I1607" s="51"/>
      <c r="J1607" s="51"/>
      <c r="O1607" s="44"/>
    </row>
    <row r="1608" spans="6:15" ht="12.75">
      <c r="F1608" s="47"/>
      <c r="I1608" s="51"/>
      <c r="J1608" s="51"/>
      <c r="O1608" s="44"/>
    </row>
    <row r="1609" spans="6:15" ht="12.75">
      <c r="F1609" s="47"/>
      <c r="I1609" s="51"/>
      <c r="J1609" s="51"/>
      <c r="O1609" s="44"/>
    </row>
    <row r="1610" spans="6:15" ht="12.75">
      <c r="F1610" s="47"/>
      <c r="I1610" s="51"/>
      <c r="J1610" s="51"/>
      <c r="O1610" s="44"/>
    </row>
    <row r="1611" spans="6:15" ht="12.75">
      <c r="F1611" s="47"/>
      <c r="I1611" s="51"/>
      <c r="J1611" s="51"/>
      <c r="O1611" s="44"/>
    </row>
    <row r="1612" spans="6:15" ht="12.75">
      <c r="F1612" s="47"/>
      <c r="I1612" s="51"/>
      <c r="J1612" s="51"/>
      <c r="O1612" s="44"/>
    </row>
    <row r="1613" spans="6:15" ht="12.75">
      <c r="F1613" s="47"/>
      <c r="I1613" s="51"/>
      <c r="J1613" s="51"/>
      <c r="O1613" s="44"/>
    </row>
    <row r="1614" spans="6:15" ht="12.75">
      <c r="F1614" s="47"/>
      <c r="I1614" s="51"/>
      <c r="J1614" s="51"/>
      <c r="O1614" s="44"/>
    </row>
    <row r="1615" spans="6:15" ht="12.75">
      <c r="F1615" s="47"/>
      <c r="I1615" s="51"/>
      <c r="J1615" s="51"/>
      <c r="O1615" s="44"/>
    </row>
    <row r="1616" spans="6:15" ht="12.75">
      <c r="F1616" s="47"/>
      <c r="I1616" s="51"/>
      <c r="J1616" s="51"/>
      <c r="O1616" s="44"/>
    </row>
    <row r="1617" spans="6:15" ht="12.75">
      <c r="F1617" s="47"/>
      <c r="I1617" s="51"/>
      <c r="J1617" s="51"/>
      <c r="O1617" s="44"/>
    </row>
    <row r="1618" spans="6:15" ht="12.75">
      <c r="F1618" s="47"/>
      <c r="I1618" s="51"/>
      <c r="J1618" s="51"/>
      <c r="O1618" s="44"/>
    </row>
    <row r="1619" spans="6:15" ht="12.75">
      <c r="F1619" s="47"/>
      <c r="I1619" s="51"/>
      <c r="J1619" s="51"/>
      <c r="O1619" s="44"/>
    </row>
    <row r="1620" spans="6:15" ht="12.75">
      <c r="F1620" s="47"/>
      <c r="I1620" s="51"/>
      <c r="J1620" s="51"/>
      <c r="O1620" s="44"/>
    </row>
    <row r="1621" spans="6:15" ht="12.75">
      <c r="F1621" s="47"/>
      <c r="I1621" s="51"/>
      <c r="J1621" s="51"/>
      <c r="O1621" s="44"/>
    </row>
    <row r="1622" spans="6:15" ht="12.75">
      <c r="F1622" s="47"/>
      <c r="I1622" s="51"/>
      <c r="J1622" s="51"/>
      <c r="O1622" s="44"/>
    </row>
    <row r="1623" spans="6:15" ht="12.75">
      <c r="F1623" s="47"/>
      <c r="I1623" s="51"/>
      <c r="J1623" s="51"/>
      <c r="O1623" s="44"/>
    </row>
    <row r="1624" spans="6:15" ht="12.75">
      <c r="F1624" s="47"/>
      <c r="I1624" s="51"/>
      <c r="J1624" s="51"/>
      <c r="O1624" s="44"/>
    </row>
    <row r="1625" spans="6:15" ht="12.75">
      <c r="F1625" s="47"/>
      <c r="I1625" s="51"/>
      <c r="J1625" s="51"/>
      <c r="O1625" s="44"/>
    </row>
    <row r="1626" spans="6:15" ht="12.75">
      <c r="F1626" s="47"/>
      <c r="I1626" s="51"/>
      <c r="J1626" s="51"/>
      <c r="O1626" s="44"/>
    </row>
    <row r="1627" spans="6:15" ht="12.75">
      <c r="F1627" s="47"/>
      <c r="I1627" s="51"/>
      <c r="J1627" s="51"/>
      <c r="O1627" s="44"/>
    </row>
    <row r="1628" spans="6:15" ht="12.75">
      <c r="F1628" s="47"/>
      <c r="I1628" s="51"/>
      <c r="J1628" s="51"/>
      <c r="O1628" s="44"/>
    </row>
    <row r="1629" spans="6:15" ht="12.75">
      <c r="F1629" s="47"/>
      <c r="I1629" s="51"/>
      <c r="J1629" s="51"/>
      <c r="O1629" s="44"/>
    </row>
    <row r="1630" spans="6:15" ht="12.75">
      <c r="F1630" s="47"/>
      <c r="I1630" s="51"/>
      <c r="J1630" s="51"/>
      <c r="O1630" s="44"/>
    </row>
    <row r="1631" spans="6:15" ht="12.75">
      <c r="F1631" s="47"/>
      <c r="I1631" s="51"/>
      <c r="J1631" s="51"/>
      <c r="O1631" s="44"/>
    </row>
    <row r="1632" spans="6:15" ht="12.75">
      <c r="F1632" s="47"/>
      <c r="I1632" s="51"/>
      <c r="J1632" s="51"/>
      <c r="O1632" s="44"/>
    </row>
    <row r="1633" spans="6:15" ht="12.75">
      <c r="F1633" s="47"/>
      <c r="I1633" s="51"/>
      <c r="J1633" s="51"/>
      <c r="O1633" s="44"/>
    </row>
    <row r="1634" spans="6:15" ht="12.75">
      <c r="F1634" s="47"/>
      <c r="I1634" s="51"/>
      <c r="J1634" s="51"/>
      <c r="O1634" s="44"/>
    </row>
    <row r="1635" spans="6:15" ht="12.75">
      <c r="F1635" s="47"/>
      <c r="I1635" s="51"/>
      <c r="J1635" s="51"/>
      <c r="O1635" s="44"/>
    </row>
    <row r="1636" spans="6:15" ht="12.75">
      <c r="F1636" s="47"/>
      <c r="I1636" s="51"/>
      <c r="J1636" s="51"/>
      <c r="O1636" s="44"/>
    </row>
    <row r="1637" spans="6:15" ht="12.75">
      <c r="F1637" s="47"/>
      <c r="I1637" s="51"/>
      <c r="J1637" s="51"/>
      <c r="O1637" s="44"/>
    </row>
    <row r="1638" spans="6:15" ht="12.75">
      <c r="F1638" s="47"/>
      <c r="I1638" s="51"/>
      <c r="J1638" s="51"/>
      <c r="O1638" s="44"/>
    </row>
    <row r="1639" spans="6:15" ht="12.75">
      <c r="F1639" s="47"/>
      <c r="I1639" s="51"/>
      <c r="J1639" s="51"/>
      <c r="O1639" s="44"/>
    </row>
    <row r="1640" spans="6:15" ht="12.75">
      <c r="F1640" s="47"/>
      <c r="I1640" s="51"/>
      <c r="J1640" s="51"/>
      <c r="O1640" s="44"/>
    </row>
    <row r="1641" spans="6:15" ht="12.75">
      <c r="F1641" s="47"/>
      <c r="I1641" s="51"/>
      <c r="J1641" s="51"/>
      <c r="O1641" s="44"/>
    </row>
    <row r="1642" spans="6:15" ht="12.75">
      <c r="F1642" s="47"/>
      <c r="I1642" s="51"/>
      <c r="J1642" s="51"/>
      <c r="O1642" s="44"/>
    </row>
    <row r="1643" spans="6:15" ht="12.75">
      <c r="F1643" s="47"/>
      <c r="I1643" s="51"/>
      <c r="J1643" s="51"/>
      <c r="O1643" s="44"/>
    </row>
    <row r="1644" spans="6:15" ht="12.75">
      <c r="F1644" s="47"/>
      <c r="I1644" s="51"/>
      <c r="J1644" s="51"/>
      <c r="O1644" s="44"/>
    </row>
    <row r="1645" spans="6:15" ht="12.75">
      <c r="F1645" s="47"/>
      <c r="I1645" s="51"/>
      <c r="J1645" s="51"/>
      <c r="O1645" s="44"/>
    </row>
    <row r="1646" spans="6:15" ht="12.75">
      <c r="F1646" s="47"/>
      <c r="I1646" s="51"/>
      <c r="J1646" s="51"/>
      <c r="O1646" s="44"/>
    </row>
    <row r="1647" spans="6:15" ht="12.75">
      <c r="F1647" s="47"/>
      <c r="I1647" s="51"/>
      <c r="J1647" s="51"/>
      <c r="O1647" s="44"/>
    </row>
    <row r="1648" spans="6:15" ht="12.75">
      <c r="F1648" s="47"/>
      <c r="I1648" s="51"/>
      <c r="J1648" s="51"/>
      <c r="O1648" s="44"/>
    </row>
    <row r="1649" spans="6:15" ht="12.75">
      <c r="F1649" s="47"/>
      <c r="I1649" s="51"/>
      <c r="J1649" s="51"/>
      <c r="O1649" s="44"/>
    </row>
    <row r="1650" spans="6:15" ht="12.75">
      <c r="F1650" s="47"/>
      <c r="I1650" s="51"/>
      <c r="J1650" s="51"/>
      <c r="O1650" s="44"/>
    </row>
    <row r="1651" spans="6:15" ht="12.75">
      <c r="F1651" s="47"/>
      <c r="I1651" s="51"/>
      <c r="J1651" s="51"/>
      <c r="O1651" s="44"/>
    </row>
    <row r="1652" spans="6:15" ht="12.75">
      <c r="F1652" s="47"/>
      <c r="I1652" s="51"/>
      <c r="J1652" s="51"/>
      <c r="O1652" s="44"/>
    </row>
    <row r="1653" spans="6:15" ht="12.75">
      <c r="F1653" s="47"/>
      <c r="I1653" s="51"/>
      <c r="J1653" s="51"/>
      <c r="O1653" s="44"/>
    </row>
    <row r="1654" spans="6:15" ht="12.75">
      <c r="F1654" s="47"/>
      <c r="I1654" s="51"/>
      <c r="J1654" s="51"/>
      <c r="O1654" s="44"/>
    </row>
    <row r="1655" spans="6:15" ht="12.75">
      <c r="F1655" s="47"/>
      <c r="I1655" s="51"/>
      <c r="J1655" s="51"/>
      <c r="O1655" s="44"/>
    </row>
    <row r="1656" spans="6:15" ht="12.75">
      <c r="F1656" s="47"/>
      <c r="I1656" s="51"/>
      <c r="J1656" s="51"/>
      <c r="O1656" s="44"/>
    </row>
    <row r="1657" spans="6:15" ht="12.75">
      <c r="F1657" s="47"/>
      <c r="I1657" s="51"/>
      <c r="J1657" s="51"/>
      <c r="O1657" s="44"/>
    </row>
    <row r="1658" spans="6:15" ht="12.75">
      <c r="F1658" s="47"/>
      <c r="I1658" s="51"/>
      <c r="J1658" s="51"/>
      <c r="O1658" s="44"/>
    </row>
    <row r="1659" spans="6:15" ht="12.75">
      <c r="F1659" s="47"/>
      <c r="I1659" s="51"/>
      <c r="J1659" s="51"/>
      <c r="O1659" s="44"/>
    </row>
    <row r="1660" spans="6:15" ht="12.75">
      <c r="F1660" s="47"/>
      <c r="I1660" s="51"/>
      <c r="J1660" s="51"/>
      <c r="O1660" s="44"/>
    </row>
    <row r="1661" spans="6:15" ht="12.75">
      <c r="F1661" s="47"/>
      <c r="I1661" s="51"/>
      <c r="J1661" s="51"/>
      <c r="O1661" s="44"/>
    </row>
    <row r="1662" spans="6:15" ht="12.75">
      <c r="F1662" s="47"/>
      <c r="I1662" s="51"/>
      <c r="J1662" s="51"/>
      <c r="O1662" s="44"/>
    </row>
    <row r="1663" spans="6:15" ht="12.75">
      <c r="F1663" s="47"/>
      <c r="I1663" s="51"/>
      <c r="J1663" s="51"/>
      <c r="O1663" s="44"/>
    </row>
    <row r="1664" spans="6:15" ht="12.75">
      <c r="F1664" s="47"/>
      <c r="I1664" s="51"/>
      <c r="J1664" s="51"/>
      <c r="O1664" s="44"/>
    </row>
    <row r="1665" spans="6:15" ht="12.75">
      <c r="F1665" s="47"/>
      <c r="I1665" s="51"/>
      <c r="J1665" s="51"/>
      <c r="O1665" s="44"/>
    </row>
    <row r="1666" spans="6:15" ht="12.75">
      <c r="F1666" s="47"/>
      <c r="I1666" s="51"/>
      <c r="J1666" s="51"/>
      <c r="O1666" s="44"/>
    </row>
    <row r="1667" spans="6:15" ht="12.75">
      <c r="F1667" s="47"/>
      <c r="I1667" s="51"/>
      <c r="J1667" s="51"/>
      <c r="O1667" s="44"/>
    </row>
    <row r="1668" spans="6:15" ht="12.75">
      <c r="F1668" s="47"/>
      <c r="I1668" s="51"/>
      <c r="J1668" s="51"/>
      <c r="O1668" s="44"/>
    </row>
    <row r="1669" spans="6:15" ht="12.75">
      <c r="F1669" s="47"/>
      <c r="I1669" s="51"/>
      <c r="J1669" s="51"/>
      <c r="O1669" s="44"/>
    </row>
    <row r="1670" spans="6:15" ht="12.75">
      <c r="F1670" s="47"/>
      <c r="I1670" s="51"/>
      <c r="J1670" s="51"/>
      <c r="O1670" s="44"/>
    </row>
    <row r="1671" spans="6:15" ht="12.75">
      <c r="F1671" s="47"/>
      <c r="I1671" s="51"/>
      <c r="J1671" s="51"/>
      <c r="O1671" s="44"/>
    </row>
    <row r="1672" spans="6:15" ht="12.75">
      <c r="F1672" s="47"/>
      <c r="I1672" s="51"/>
      <c r="J1672" s="51"/>
      <c r="O1672" s="44"/>
    </row>
    <row r="1673" spans="6:15" ht="12.75">
      <c r="F1673" s="47"/>
      <c r="I1673" s="51"/>
      <c r="J1673" s="51"/>
      <c r="O1673" s="44"/>
    </row>
    <row r="1674" spans="6:15" ht="12.75">
      <c r="F1674" s="47"/>
      <c r="I1674" s="51"/>
      <c r="J1674" s="51"/>
      <c r="O1674" s="44"/>
    </row>
    <row r="1675" spans="6:15" ht="12.75">
      <c r="F1675" s="47"/>
      <c r="I1675" s="51"/>
      <c r="J1675" s="51"/>
      <c r="O1675" s="44"/>
    </row>
    <row r="1676" spans="6:15" ht="12.75">
      <c r="F1676" s="47"/>
      <c r="I1676" s="51"/>
      <c r="J1676" s="51"/>
      <c r="O1676" s="44"/>
    </row>
    <row r="1677" spans="6:15" ht="12.75">
      <c r="F1677" s="47"/>
      <c r="I1677" s="51"/>
      <c r="J1677" s="51"/>
      <c r="O1677" s="44"/>
    </row>
    <row r="1678" spans="6:15" ht="12.75">
      <c r="F1678" s="47"/>
      <c r="I1678" s="51"/>
      <c r="J1678" s="51"/>
      <c r="O1678" s="44"/>
    </row>
    <row r="1679" spans="6:15" ht="12.75">
      <c r="F1679" s="47"/>
      <c r="I1679" s="51"/>
      <c r="J1679" s="51"/>
      <c r="O1679" s="44"/>
    </row>
    <row r="1680" spans="6:15" ht="12.75">
      <c r="F1680" s="47"/>
      <c r="I1680" s="51"/>
      <c r="J1680" s="51"/>
      <c r="O1680" s="44"/>
    </row>
    <row r="1681" spans="6:15" ht="12.75">
      <c r="F1681" s="47"/>
      <c r="I1681" s="51"/>
      <c r="J1681" s="51"/>
      <c r="O1681" s="44"/>
    </row>
    <row r="1682" spans="6:15" ht="12.75">
      <c r="F1682" s="47"/>
      <c r="I1682" s="51"/>
      <c r="J1682" s="51"/>
      <c r="O1682" s="44"/>
    </row>
    <row r="1683" spans="6:15" ht="12.75">
      <c r="F1683" s="47"/>
      <c r="I1683" s="51"/>
      <c r="J1683" s="51"/>
      <c r="O1683" s="44"/>
    </row>
    <row r="1684" spans="6:15" ht="12.75">
      <c r="F1684" s="47"/>
      <c r="I1684" s="51"/>
      <c r="J1684" s="51"/>
      <c r="O1684" s="44"/>
    </row>
    <row r="1685" spans="6:15" ht="12.75">
      <c r="F1685" s="47"/>
      <c r="I1685" s="51"/>
      <c r="J1685" s="51"/>
      <c r="O1685" s="44"/>
    </row>
    <row r="1686" spans="6:15" ht="12.75">
      <c r="F1686" s="47"/>
      <c r="I1686" s="51"/>
      <c r="J1686" s="51"/>
      <c r="O1686" s="44"/>
    </row>
    <row r="1687" spans="6:15" ht="12.75">
      <c r="F1687" s="47"/>
      <c r="I1687" s="51"/>
      <c r="J1687" s="51"/>
      <c r="O1687" s="44"/>
    </row>
    <row r="1688" spans="6:15" ht="12.75">
      <c r="F1688" s="47"/>
      <c r="I1688" s="51"/>
      <c r="J1688" s="51"/>
      <c r="O1688" s="44"/>
    </row>
    <row r="1689" spans="6:15" ht="12.75">
      <c r="F1689" s="47"/>
      <c r="I1689" s="51"/>
      <c r="J1689" s="51"/>
      <c r="O1689" s="44"/>
    </row>
    <row r="1690" spans="6:15" ht="12.75">
      <c r="F1690" s="47"/>
      <c r="I1690" s="51"/>
      <c r="J1690" s="51"/>
      <c r="O1690" s="44"/>
    </row>
    <row r="1691" spans="6:15" ht="12.75">
      <c r="F1691" s="47"/>
      <c r="I1691" s="51"/>
      <c r="J1691" s="51"/>
      <c r="O1691" s="44"/>
    </row>
    <row r="1692" spans="6:15" ht="12.75">
      <c r="F1692" s="47"/>
      <c r="I1692" s="51"/>
      <c r="J1692" s="51"/>
      <c r="O1692" s="44"/>
    </row>
    <row r="1693" spans="6:15" ht="12.75">
      <c r="F1693" s="47"/>
      <c r="I1693" s="51"/>
      <c r="J1693" s="51"/>
      <c r="O1693" s="44"/>
    </row>
    <row r="1694" spans="6:15" ht="12.75">
      <c r="F1694" s="47"/>
      <c r="I1694" s="51"/>
      <c r="J1694" s="51"/>
      <c r="O1694" s="44"/>
    </row>
    <row r="1695" spans="6:15" ht="12.75">
      <c r="F1695" s="47"/>
      <c r="I1695" s="51"/>
      <c r="J1695" s="51"/>
      <c r="O1695" s="44"/>
    </row>
    <row r="1696" spans="6:15" ht="12.75">
      <c r="F1696" s="47"/>
      <c r="I1696" s="51"/>
      <c r="J1696" s="51"/>
      <c r="O1696" s="44"/>
    </row>
    <row r="1697" spans="6:15" ht="12.75">
      <c r="F1697" s="47"/>
      <c r="I1697" s="51"/>
      <c r="J1697" s="51"/>
      <c r="O1697" s="44"/>
    </row>
    <row r="1698" spans="6:15" ht="12.75">
      <c r="F1698" s="47"/>
      <c r="I1698" s="51"/>
      <c r="J1698" s="51"/>
      <c r="O1698" s="44"/>
    </row>
    <row r="1699" spans="6:15" ht="12.75">
      <c r="F1699" s="47"/>
      <c r="I1699" s="51"/>
      <c r="J1699" s="51"/>
      <c r="O1699" s="44"/>
    </row>
    <row r="1700" spans="6:15" ht="12.75">
      <c r="F1700" s="47"/>
      <c r="I1700" s="51"/>
      <c r="J1700" s="51"/>
      <c r="O1700" s="44"/>
    </row>
    <row r="1701" spans="6:15" ht="12.75">
      <c r="F1701" s="47"/>
      <c r="I1701" s="51"/>
      <c r="J1701" s="51"/>
      <c r="O1701" s="44"/>
    </row>
    <row r="1702" spans="6:15" ht="12.75">
      <c r="F1702" s="47"/>
      <c r="I1702" s="51"/>
      <c r="J1702" s="51"/>
      <c r="O1702" s="44"/>
    </row>
    <row r="1703" spans="6:15" ht="12.75">
      <c r="F1703" s="47"/>
      <c r="I1703" s="51"/>
      <c r="J1703" s="51"/>
      <c r="O1703" s="44"/>
    </row>
    <row r="1704" spans="6:15" ht="12.75">
      <c r="F1704" s="47"/>
      <c r="I1704" s="51"/>
      <c r="J1704" s="51"/>
      <c r="O1704" s="44"/>
    </row>
    <row r="1705" spans="6:15" ht="12.75">
      <c r="F1705" s="47"/>
      <c r="I1705" s="51"/>
      <c r="J1705" s="51"/>
      <c r="O1705" s="44"/>
    </row>
    <row r="1706" spans="6:15" ht="12.75">
      <c r="F1706" s="47"/>
      <c r="I1706" s="51"/>
      <c r="J1706" s="51"/>
      <c r="O1706" s="44"/>
    </row>
    <row r="1707" spans="6:15" ht="12.75">
      <c r="F1707" s="47"/>
      <c r="I1707" s="51"/>
      <c r="J1707" s="51"/>
      <c r="O1707" s="44"/>
    </row>
    <row r="1708" spans="6:15" ht="12.75">
      <c r="F1708" s="47"/>
      <c r="I1708" s="51"/>
      <c r="J1708" s="51"/>
      <c r="O1708" s="44"/>
    </row>
    <row r="1709" spans="6:15" ht="12.75">
      <c r="F1709" s="47"/>
      <c r="I1709" s="51"/>
      <c r="J1709" s="51"/>
      <c r="O1709" s="44"/>
    </row>
    <row r="1710" spans="6:15" ht="12.75">
      <c r="F1710" s="47"/>
      <c r="I1710" s="51"/>
      <c r="J1710" s="51"/>
      <c r="O1710" s="44"/>
    </row>
    <row r="1711" spans="6:15" ht="12.75">
      <c r="F1711" s="47"/>
      <c r="I1711" s="51"/>
      <c r="J1711" s="51"/>
      <c r="O1711" s="44"/>
    </row>
    <row r="1712" spans="6:15" ht="12.75">
      <c r="F1712" s="47"/>
      <c r="I1712" s="51"/>
      <c r="J1712" s="51"/>
      <c r="O1712" s="44"/>
    </row>
    <row r="1713" spans="6:15" ht="12.75">
      <c r="F1713" s="47"/>
      <c r="I1713" s="51"/>
      <c r="J1713" s="51"/>
      <c r="O1713" s="44"/>
    </row>
    <row r="1714" spans="6:15" ht="12.75">
      <c r="F1714" s="47"/>
      <c r="I1714" s="51"/>
      <c r="J1714" s="51"/>
      <c r="O1714" s="44"/>
    </row>
    <row r="1715" spans="6:15" ht="12.75">
      <c r="F1715" s="47"/>
      <c r="I1715" s="51"/>
      <c r="J1715" s="51"/>
      <c r="O1715" s="44"/>
    </row>
    <row r="1716" spans="6:15" ht="12.75">
      <c r="F1716" s="47"/>
      <c r="I1716" s="51"/>
      <c r="J1716" s="51"/>
      <c r="O1716" s="44"/>
    </row>
    <row r="1717" spans="6:15" ht="12.75">
      <c r="F1717" s="47"/>
      <c r="I1717" s="51"/>
      <c r="J1717" s="51"/>
      <c r="O1717" s="44"/>
    </row>
    <row r="1718" spans="6:15" ht="12.75">
      <c r="F1718" s="47"/>
      <c r="I1718" s="51"/>
      <c r="J1718" s="51"/>
      <c r="O1718" s="44"/>
    </row>
    <row r="1719" spans="6:15" ht="12.75">
      <c r="F1719" s="47"/>
      <c r="I1719" s="51"/>
      <c r="J1719" s="51"/>
      <c r="O1719" s="44"/>
    </row>
    <row r="1720" spans="6:15" ht="12.75">
      <c r="F1720" s="47"/>
      <c r="I1720" s="51"/>
      <c r="J1720" s="51"/>
      <c r="O1720" s="44"/>
    </row>
    <row r="1721" spans="6:15" ht="12.75">
      <c r="F1721" s="47"/>
      <c r="I1721" s="51"/>
      <c r="J1721" s="51"/>
      <c r="O1721" s="44"/>
    </row>
    <row r="1722" spans="6:15" ht="12.75">
      <c r="F1722" s="47"/>
      <c r="I1722" s="51"/>
      <c r="J1722" s="51"/>
      <c r="O1722" s="44"/>
    </row>
    <row r="1723" spans="6:15" ht="12.75">
      <c r="F1723" s="47"/>
      <c r="I1723" s="51"/>
      <c r="J1723" s="51"/>
      <c r="O1723" s="44"/>
    </row>
    <row r="1724" spans="6:15" ht="12.75">
      <c r="F1724" s="47"/>
      <c r="I1724" s="51"/>
      <c r="J1724" s="51"/>
      <c r="O1724" s="44"/>
    </row>
    <row r="1725" spans="6:15" ht="12.75">
      <c r="F1725" s="47"/>
      <c r="I1725" s="51"/>
      <c r="J1725" s="51"/>
      <c r="O1725" s="44"/>
    </row>
    <row r="1726" spans="6:15" ht="12.75">
      <c r="F1726" s="47"/>
      <c r="I1726" s="51"/>
      <c r="J1726" s="51"/>
      <c r="O1726" s="44"/>
    </row>
    <row r="1727" spans="6:15" ht="12.75">
      <c r="F1727" s="47"/>
      <c r="I1727" s="51"/>
      <c r="J1727" s="51"/>
      <c r="O1727" s="44"/>
    </row>
    <row r="1728" spans="6:15" ht="12.75">
      <c r="F1728" s="47"/>
      <c r="I1728" s="51"/>
      <c r="J1728" s="51"/>
      <c r="O1728" s="44"/>
    </row>
    <row r="1729" spans="6:15" ht="12.75">
      <c r="F1729" s="47"/>
      <c r="I1729" s="51"/>
      <c r="J1729" s="51"/>
      <c r="O1729" s="44"/>
    </row>
    <row r="1730" spans="6:15" ht="12.75">
      <c r="F1730" s="47"/>
      <c r="I1730" s="51"/>
      <c r="J1730" s="51"/>
      <c r="O1730" s="44"/>
    </row>
    <row r="1731" spans="6:15" ht="12.75">
      <c r="F1731" s="47"/>
      <c r="I1731" s="51"/>
      <c r="J1731" s="51"/>
      <c r="O1731" s="44"/>
    </row>
    <row r="1732" spans="6:15" ht="12.75">
      <c r="F1732" s="47"/>
      <c r="I1732" s="51"/>
      <c r="J1732" s="51"/>
      <c r="O1732" s="44"/>
    </row>
    <row r="1733" spans="6:15" ht="12.75">
      <c r="F1733" s="47"/>
      <c r="I1733" s="51"/>
      <c r="J1733" s="51"/>
      <c r="O1733" s="44"/>
    </row>
    <row r="1734" spans="6:15" ht="12.75">
      <c r="F1734" s="47"/>
      <c r="I1734" s="51"/>
      <c r="J1734" s="51"/>
      <c r="O1734" s="44"/>
    </row>
    <row r="1735" spans="6:15" ht="12.75">
      <c r="F1735" s="47"/>
      <c r="I1735" s="51"/>
      <c r="J1735" s="51"/>
      <c r="O1735" s="44"/>
    </row>
    <row r="1736" spans="6:15" ht="12.75">
      <c r="F1736" s="47"/>
      <c r="I1736" s="51"/>
      <c r="J1736" s="51"/>
      <c r="O1736" s="44"/>
    </row>
    <row r="1737" spans="6:15" ht="12.75">
      <c r="F1737" s="47"/>
      <c r="I1737" s="51"/>
      <c r="J1737" s="51"/>
      <c r="O1737" s="44"/>
    </row>
    <row r="1738" spans="6:15" ht="12.75">
      <c r="F1738" s="47"/>
      <c r="I1738" s="51"/>
      <c r="J1738" s="51"/>
      <c r="O1738" s="44"/>
    </row>
    <row r="1739" spans="6:15" ht="12.75">
      <c r="F1739" s="47"/>
      <c r="I1739" s="51"/>
      <c r="J1739" s="51"/>
      <c r="O1739" s="44"/>
    </row>
    <row r="1740" spans="6:15" ht="12.75">
      <c r="F1740" s="47"/>
      <c r="I1740" s="51"/>
      <c r="J1740" s="51"/>
      <c r="O1740" s="44"/>
    </row>
    <row r="1741" spans="6:15" ht="12.75">
      <c r="F1741" s="47"/>
      <c r="I1741" s="51"/>
      <c r="J1741" s="51"/>
      <c r="O1741" s="44"/>
    </row>
    <row r="1742" spans="6:15" ht="12.75">
      <c r="F1742" s="47"/>
      <c r="I1742" s="51"/>
      <c r="J1742" s="51"/>
      <c r="O1742" s="44"/>
    </row>
    <row r="1743" spans="6:15" ht="12.75">
      <c r="F1743" s="47"/>
      <c r="I1743" s="51"/>
      <c r="J1743" s="51"/>
      <c r="O1743" s="44"/>
    </row>
    <row r="1744" spans="6:15" ht="12.75">
      <c r="F1744" s="47"/>
      <c r="I1744" s="51"/>
      <c r="J1744" s="51"/>
      <c r="O1744" s="44"/>
    </row>
    <row r="1745" spans="6:15" ht="12.75">
      <c r="F1745" s="47"/>
      <c r="I1745" s="51"/>
      <c r="J1745" s="51"/>
      <c r="O1745" s="44"/>
    </row>
    <row r="1746" spans="6:15" ht="12.75">
      <c r="F1746" s="47"/>
      <c r="I1746" s="51"/>
      <c r="J1746" s="51"/>
      <c r="O1746" s="44"/>
    </row>
    <row r="1747" spans="6:15" ht="12.75">
      <c r="F1747" s="47"/>
      <c r="I1747" s="51"/>
      <c r="J1747" s="51"/>
      <c r="O1747" s="44"/>
    </row>
    <row r="1748" spans="6:15" ht="12.75">
      <c r="F1748" s="47"/>
      <c r="I1748" s="51"/>
      <c r="J1748" s="51"/>
      <c r="O1748" s="44"/>
    </row>
    <row r="1749" spans="6:15" ht="12.75">
      <c r="F1749" s="47"/>
      <c r="I1749" s="51"/>
      <c r="J1749" s="51"/>
      <c r="O1749" s="44"/>
    </row>
    <row r="1750" spans="6:15" ht="12.75">
      <c r="F1750" s="47"/>
      <c r="I1750" s="51"/>
      <c r="J1750" s="51"/>
      <c r="O1750" s="44"/>
    </row>
    <row r="1751" spans="6:15" ht="12.75">
      <c r="F1751" s="47"/>
      <c r="I1751" s="51"/>
      <c r="J1751" s="51"/>
      <c r="O1751" s="44"/>
    </row>
    <row r="1752" spans="6:15" ht="12.75">
      <c r="F1752" s="47"/>
      <c r="I1752" s="51"/>
      <c r="J1752" s="51"/>
      <c r="O1752" s="44"/>
    </row>
    <row r="1753" spans="6:15" ht="12.75">
      <c r="F1753" s="47"/>
      <c r="I1753" s="51"/>
      <c r="J1753" s="51"/>
      <c r="O1753" s="44"/>
    </row>
    <row r="1754" spans="6:15" ht="12.75">
      <c r="F1754" s="47"/>
      <c r="I1754" s="51"/>
      <c r="J1754" s="51"/>
      <c r="O1754" s="44"/>
    </row>
    <row r="1755" spans="6:15" ht="12.75">
      <c r="F1755" s="47"/>
      <c r="I1755" s="51"/>
      <c r="J1755" s="51"/>
      <c r="O1755" s="44"/>
    </row>
    <row r="1756" spans="6:15" ht="12.75">
      <c r="F1756" s="47"/>
      <c r="I1756" s="51"/>
      <c r="J1756" s="51"/>
      <c r="O1756" s="44"/>
    </row>
    <row r="1757" spans="6:15" ht="12.75">
      <c r="F1757" s="47"/>
      <c r="I1757" s="51"/>
      <c r="J1757" s="51"/>
      <c r="O1757" s="44"/>
    </row>
    <row r="1758" spans="6:15" ht="12.75">
      <c r="F1758" s="47"/>
      <c r="I1758" s="51"/>
      <c r="J1758" s="51"/>
      <c r="O1758" s="44"/>
    </row>
    <row r="1759" spans="6:15" ht="12.75">
      <c r="F1759" s="47"/>
      <c r="I1759" s="51"/>
      <c r="J1759" s="51"/>
      <c r="O1759" s="44"/>
    </row>
    <row r="1760" spans="6:15" ht="12.75">
      <c r="F1760" s="47"/>
      <c r="I1760" s="51"/>
      <c r="J1760" s="51"/>
      <c r="O1760" s="44"/>
    </row>
    <row r="1761" spans="6:15" ht="12.75">
      <c r="F1761" s="47"/>
      <c r="I1761" s="51"/>
      <c r="J1761" s="51"/>
      <c r="O1761" s="44"/>
    </row>
    <row r="1762" spans="6:15" ht="12.75">
      <c r="F1762" s="47"/>
      <c r="I1762" s="51"/>
      <c r="J1762" s="51"/>
      <c r="O1762" s="44"/>
    </row>
    <row r="1763" spans="6:15" ht="12.75">
      <c r="F1763" s="47"/>
      <c r="I1763" s="51"/>
      <c r="J1763" s="51"/>
      <c r="O1763" s="44"/>
    </row>
    <row r="1764" spans="6:15" ht="12.75">
      <c r="F1764" s="47"/>
      <c r="I1764" s="51"/>
      <c r="J1764" s="51"/>
      <c r="O1764" s="44"/>
    </row>
    <row r="1765" spans="6:15" ht="12.75">
      <c r="F1765" s="47"/>
      <c r="I1765" s="51"/>
      <c r="J1765" s="51"/>
      <c r="O1765" s="44"/>
    </row>
    <row r="1766" spans="6:15" ht="12.75">
      <c r="F1766" s="47"/>
      <c r="I1766" s="51"/>
      <c r="J1766" s="51"/>
      <c r="O1766" s="44"/>
    </row>
    <row r="1767" spans="6:15" ht="12.75">
      <c r="F1767" s="47"/>
      <c r="I1767" s="51"/>
      <c r="J1767" s="51"/>
      <c r="O1767" s="44"/>
    </row>
    <row r="1768" spans="6:15" ht="12.75">
      <c r="F1768" s="47"/>
      <c r="I1768" s="51"/>
      <c r="J1768" s="51"/>
      <c r="O1768" s="44"/>
    </row>
    <row r="1769" spans="6:15" ht="12.75">
      <c r="F1769" s="47"/>
      <c r="I1769" s="51"/>
      <c r="J1769" s="51"/>
      <c r="O1769" s="44"/>
    </row>
    <row r="1770" spans="6:15" ht="12.75">
      <c r="F1770" s="47"/>
      <c r="I1770" s="51"/>
      <c r="J1770" s="51"/>
      <c r="O1770" s="44"/>
    </row>
    <row r="1771" spans="6:15" ht="12.75">
      <c r="F1771" s="47"/>
      <c r="I1771" s="51"/>
      <c r="J1771" s="51"/>
      <c r="O1771" s="44"/>
    </row>
    <row r="1772" spans="6:15" ht="12.75">
      <c r="F1772" s="47"/>
      <c r="I1772" s="51"/>
      <c r="J1772" s="51"/>
      <c r="O1772" s="44"/>
    </row>
    <row r="1773" spans="6:15" ht="12.75">
      <c r="F1773" s="47"/>
      <c r="I1773" s="51"/>
      <c r="J1773" s="51"/>
      <c r="O1773" s="44"/>
    </row>
    <row r="1774" spans="6:15" ht="12.75">
      <c r="F1774" s="47"/>
      <c r="I1774" s="51"/>
      <c r="J1774" s="51"/>
      <c r="O1774" s="44"/>
    </row>
    <row r="1775" spans="6:15" ht="12.75">
      <c r="F1775" s="47"/>
      <c r="I1775" s="51"/>
      <c r="J1775" s="51"/>
      <c r="O1775" s="44"/>
    </row>
    <row r="1776" spans="6:15" ht="12.75">
      <c r="F1776" s="47"/>
      <c r="I1776" s="51"/>
      <c r="J1776" s="51"/>
      <c r="O1776" s="44"/>
    </row>
    <row r="1777" spans="6:15" ht="12.75">
      <c r="F1777" s="47"/>
      <c r="I1777" s="51"/>
      <c r="J1777" s="51"/>
      <c r="O1777" s="44"/>
    </row>
    <row r="1778" spans="6:15" ht="12.75">
      <c r="F1778" s="47"/>
      <c r="I1778" s="51"/>
      <c r="J1778" s="51"/>
      <c r="O1778" s="44"/>
    </row>
    <row r="1779" spans="6:15" ht="12.75">
      <c r="F1779" s="47"/>
      <c r="I1779" s="51"/>
      <c r="J1779" s="51"/>
      <c r="O1779" s="44"/>
    </row>
    <row r="1780" spans="6:15" ht="12.75">
      <c r="F1780" s="47"/>
      <c r="I1780" s="51"/>
      <c r="J1780" s="51"/>
      <c r="O1780" s="44"/>
    </row>
    <row r="1781" spans="6:15" ht="12.75">
      <c r="F1781" s="47"/>
      <c r="I1781" s="51"/>
      <c r="J1781" s="51"/>
      <c r="O1781" s="44"/>
    </row>
    <row r="1782" spans="6:15" ht="12.75">
      <c r="F1782" s="47"/>
      <c r="I1782" s="51"/>
      <c r="J1782" s="51"/>
      <c r="O1782" s="44"/>
    </row>
    <row r="1783" spans="6:15" ht="12.75">
      <c r="F1783" s="47"/>
      <c r="I1783" s="51"/>
      <c r="J1783" s="51"/>
      <c r="O1783" s="44"/>
    </row>
    <row r="1784" spans="6:15" ht="12.75">
      <c r="F1784" s="47"/>
      <c r="I1784" s="51"/>
      <c r="J1784" s="51"/>
      <c r="O1784" s="44"/>
    </row>
    <row r="1785" spans="6:15" ht="12.75">
      <c r="F1785" s="47"/>
      <c r="I1785" s="51"/>
      <c r="J1785" s="51"/>
      <c r="O1785" s="44"/>
    </row>
    <row r="1786" spans="6:15" ht="12.75">
      <c r="F1786" s="47"/>
      <c r="I1786" s="51"/>
      <c r="J1786" s="51"/>
      <c r="O1786" s="44"/>
    </row>
    <row r="1787" spans="6:15" ht="12.75">
      <c r="F1787" s="47"/>
      <c r="I1787" s="51"/>
      <c r="J1787" s="51"/>
      <c r="O1787" s="44"/>
    </row>
    <row r="1788" spans="6:15" ht="12.75">
      <c r="F1788" s="47"/>
      <c r="I1788" s="51"/>
      <c r="J1788" s="51"/>
      <c r="O1788" s="44"/>
    </row>
    <row r="1789" spans="6:15" ht="12.75">
      <c r="F1789" s="47"/>
      <c r="I1789" s="51"/>
      <c r="J1789" s="51"/>
      <c r="O1789" s="44"/>
    </row>
    <row r="1790" spans="6:15" ht="12.75">
      <c r="F1790" s="47"/>
      <c r="I1790" s="51"/>
      <c r="J1790" s="51"/>
      <c r="O1790" s="44"/>
    </row>
    <row r="1791" spans="6:15" ht="12.75">
      <c r="F1791" s="47"/>
      <c r="I1791" s="51"/>
      <c r="J1791" s="51"/>
      <c r="O1791" s="44"/>
    </row>
    <row r="1792" spans="6:15" ht="12.75">
      <c r="F1792" s="47"/>
      <c r="I1792" s="51"/>
      <c r="J1792" s="51"/>
      <c r="O1792" s="44"/>
    </row>
    <row r="1793" spans="6:15" ht="12.75">
      <c r="F1793" s="47"/>
      <c r="I1793" s="51"/>
      <c r="J1793" s="51"/>
      <c r="O1793" s="44"/>
    </row>
    <row r="1794" spans="6:15" ht="12.75">
      <c r="F1794" s="47"/>
      <c r="I1794" s="51"/>
      <c r="J1794" s="51"/>
      <c r="O1794" s="44"/>
    </row>
    <row r="1795" spans="6:15" ht="12.75">
      <c r="F1795" s="47"/>
      <c r="I1795" s="51"/>
      <c r="J1795" s="51"/>
      <c r="O1795" s="44"/>
    </row>
    <row r="1796" spans="6:15" ht="12.75">
      <c r="F1796" s="47"/>
      <c r="I1796" s="51"/>
      <c r="J1796" s="51"/>
      <c r="O1796" s="44"/>
    </row>
    <row r="1797" spans="6:15" ht="12.75">
      <c r="F1797" s="47"/>
      <c r="I1797" s="51"/>
      <c r="J1797" s="51"/>
      <c r="O1797" s="44"/>
    </row>
    <row r="1798" spans="6:15" ht="12.75">
      <c r="F1798" s="47"/>
      <c r="I1798" s="51"/>
      <c r="J1798" s="51"/>
      <c r="O1798" s="44"/>
    </row>
    <row r="1799" spans="6:15" ht="12.75">
      <c r="F1799" s="47"/>
      <c r="I1799" s="51"/>
      <c r="J1799" s="51"/>
      <c r="O1799" s="44"/>
    </row>
    <row r="1800" spans="6:15" ht="12.75">
      <c r="F1800" s="47"/>
      <c r="I1800" s="51"/>
      <c r="J1800" s="51"/>
      <c r="O1800" s="44"/>
    </row>
    <row r="1801" spans="6:15" ht="12.75">
      <c r="F1801" s="47"/>
      <c r="I1801" s="51"/>
      <c r="J1801" s="51"/>
      <c r="O1801" s="44"/>
    </row>
    <row r="1802" spans="6:15" ht="12.75">
      <c r="F1802" s="47"/>
      <c r="I1802" s="51"/>
      <c r="J1802" s="51"/>
      <c r="O1802" s="44"/>
    </row>
    <row r="1803" spans="6:15" ht="12.75">
      <c r="F1803" s="47"/>
      <c r="I1803" s="51"/>
      <c r="J1803" s="51"/>
      <c r="O1803" s="44"/>
    </row>
    <row r="1804" spans="6:15" ht="12.75">
      <c r="F1804" s="47"/>
      <c r="I1804" s="51"/>
      <c r="J1804" s="51"/>
      <c r="O1804" s="44"/>
    </row>
    <row r="1805" spans="6:15" ht="12.75">
      <c r="F1805" s="47"/>
      <c r="I1805" s="51"/>
      <c r="J1805" s="51"/>
      <c r="O1805" s="44"/>
    </row>
    <row r="1806" spans="6:15" ht="12.75">
      <c r="F1806" s="47"/>
      <c r="I1806" s="51"/>
      <c r="J1806" s="51"/>
      <c r="O1806" s="44"/>
    </row>
    <row r="1807" spans="6:15" ht="12.75">
      <c r="F1807" s="47"/>
      <c r="I1807" s="51"/>
      <c r="J1807" s="51"/>
      <c r="O1807" s="44"/>
    </row>
    <row r="1808" spans="6:15" ht="12.75">
      <c r="F1808" s="47"/>
      <c r="I1808" s="51"/>
      <c r="J1808" s="51"/>
      <c r="O1808" s="44"/>
    </row>
    <row r="1809" spans="6:15" ht="12.75">
      <c r="F1809" s="47"/>
      <c r="I1809" s="51"/>
      <c r="J1809" s="51"/>
      <c r="O1809" s="44"/>
    </row>
    <row r="1810" spans="6:15" ht="12.75">
      <c r="F1810" s="47"/>
      <c r="I1810" s="51"/>
      <c r="J1810" s="51"/>
      <c r="O1810" s="44"/>
    </row>
    <row r="1811" spans="6:15" ht="12.75">
      <c r="F1811" s="47"/>
      <c r="I1811" s="51"/>
      <c r="J1811" s="51"/>
      <c r="O1811" s="44"/>
    </row>
    <row r="1812" spans="6:15" ht="12.75">
      <c r="F1812" s="47"/>
      <c r="I1812" s="51"/>
      <c r="J1812" s="51"/>
      <c r="O1812" s="44"/>
    </row>
    <row r="1813" spans="6:15" ht="12.75">
      <c r="F1813" s="47"/>
      <c r="I1813" s="51"/>
      <c r="J1813" s="51"/>
      <c r="O1813" s="44"/>
    </row>
    <row r="1814" spans="6:15" ht="12.75">
      <c r="F1814" s="47"/>
      <c r="I1814" s="51"/>
      <c r="J1814" s="51"/>
      <c r="O1814" s="44"/>
    </row>
    <row r="1815" spans="6:15" ht="12.75">
      <c r="F1815" s="47"/>
      <c r="I1815" s="51"/>
      <c r="J1815" s="51"/>
      <c r="O1815" s="44"/>
    </row>
    <row r="1816" spans="6:15" ht="12.75">
      <c r="F1816" s="47"/>
      <c r="I1816" s="51"/>
      <c r="J1816" s="51"/>
      <c r="O1816" s="44"/>
    </row>
    <row r="1817" spans="6:15" ht="12.75">
      <c r="F1817" s="47"/>
      <c r="I1817" s="51"/>
      <c r="J1817" s="51"/>
      <c r="O1817" s="44"/>
    </row>
    <row r="1818" spans="6:15" ht="12.75">
      <c r="F1818" s="47"/>
      <c r="I1818" s="51"/>
      <c r="J1818" s="51"/>
      <c r="O1818" s="44"/>
    </row>
    <row r="1819" spans="6:15" ht="12.75">
      <c r="F1819" s="47"/>
      <c r="I1819" s="51"/>
      <c r="J1819" s="51"/>
      <c r="O1819" s="44"/>
    </row>
    <row r="1820" spans="6:15" ht="12.75">
      <c r="F1820" s="47"/>
      <c r="I1820" s="51"/>
      <c r="J1820" s="51"/>
      <c r="O1820" s="44"/>
    </row>
    <row r="1821" spans="6:15" ht="12.75">
      <c r="F1821" s="47"/>
      <c r="I1821" s="51"/>
      <c r="J1821" s="51"/>
      <c r="O1821" s="44"/>
    </row>
    <row r="1822" spans="6:15" ht="12.75">
      <c r="F1822" s="47"/>
      <c r="I1822" s="51"/>
      <c r="J1822" s="51"/>
      <c r="O1822" s="44"/>
    </row>
    <row r="1823" spans="6:15" ht="12.75">
      <c r="F1823" s="47"/>
      <c r="I1823" s="51"/>
      <c r="J1823" s="51"/>
      <c r="O1823" s="44"/>
    </row>
    <row r="1824" spans="6:15" ht="12.75">
      <c r="F1824" s="47"/>
      <c r="I1824" s="51"/>
      <c r="J1824" s="51"/>
      <c r="O1824" s="44"/>
    </row>
    <row r="1825" spans="6:15" ht="12.75">
      <c r="F1825" s="47"/>
      <c r="I1825" s="51"/>
      <c r="J1825" s="51"/>
      <c r="O1825" s="44"/>
    </row>
    <row r="1826" spans="6:15" ht="12.75">
      <c r="F1826" s="47"/>
      <c r="I1826" s="51"/>
      <c r="J1826" s="51"/>
      <c r="O1826" s="44"/>
    </row>
    <row r="1827" spans="6:15" ht="12.75">
      <c r="F1827" s="47"/>
      <c r="I1827" s="51"/>
      <c r="J1827" s="51"/>
      <c r="O1827" s="44"/>
    </row>
    <row r="1828" spans="6:15" ht="12.75">
      <c r="F1828" s="47"/>
      <c r="I1828" s="51"/>
      <c r="J1828" s="51"/>
      <c r="O1828" s="44"/>
    </row>
    <row r="1829" spans="6:15" ht="12.75">
      <c r="F1829" s="47"/>
      <c r="I1829" s="51"/>
      <c r="J1829" s="51"/>
      <c r="O1829" s="44"/>
    </row>
    <row r="1830" spans="6:15" ht="12.75">
      <c r="F1830" s="47"/>
      <c r="I1830" s="51"/>
      <c r="J1830" s="51"/>
      <c r="O1830" s="44"/>
    </row>
    <row r="1831" spans="6:15" ht="12.75">
      <c r="F1831" s="47"/>
      <c r="I1831" s="51"/>
      <c r="J1831" s="51"/>
      <c r="O1831" s="44"/>
    </row>
    <row r="1832" spans="6:15" ht="12.75">
      <c r="F1832" s="47"/>
      <c r="I1832" s="51"/>
      <c r="J1832" s="51"/>
      <c r="O1832" s="44"/>
    </row>
    <row r="1833" spans="6:15" ht="12.75">
      <c r="F1833" s="47"/>
      <c r="I1833" s="51"/>
      <c r="J1833" s="51"/>
      <c r="O1833" s="44"/>
    </row>
    <row r="1834" spans="6:15" ht="12.75">
      <c r="F1834" s="47"/>
      <c r="I1834" s="51"/>
      <c r="J1834" s="51"/>
      <c r="O1834" s="44"/>
    </row>
    <row r="1835" spans="6:15" ht="12.75">
      <c r="F1835" s="47"/>
      <c r="I1835" s="51"/>
      <c r="J1835" s="51"/>
      <c r="O1835" s="44"/>
    </row>
    <row r="1836" spans="6:15" ht="12.75">
      <c r="F1836" s="47"/>
      <c r="I1836" s="51"/>
      <c r="J1836" s="51"/>
      <c r="O1836" s="44"/>
    </row>
    <row r="1837" spans="6:15" ht="12.75">
      <c r="F1837" s="47"/>
      <c r="I1837" s="51"/>
      <c r="J1837" s="51"/>
      <c r="O1837" s="44"/>
    </row>
    <row r="1838" spans="6:15" ht="12.75">
      <c r="F1838" s="47"/>
      <c r="I1838" s="51"/>
      <c r="J1838" s="51"/>
      <c r="O1838" s="44"/>
    </row>
    <row r="1839" spans="6:15" ht="12.75">
      <c r="F1839" s="47"/>
      <c r="I1839" s="51"/>
      <c r="J1839" s="51"/>
      <c r="O1839" s="44"/>
    </row>
    <row r="1840" spans="6:15" ht="12.75">
      <c r="F1840" s="47"/>
      <c r="I1840" s="51"/>
      <c r="J1840" s="51"/>
      <c r="O1840" s="44"/>
    </row>
    <row r="1841" spans="6:15" ht="12.75">
      <c r="F1841" s="47"/>
      <c r="I1841" s="51"/>
      <c r="J1841" s="51"/>
      <c r="O1841" s="44"/>
    </row>
    <row r="1842" spans="6:15" ht="12.75">
      <c r="F1842" s="47"/>
      <c r="I1842" s="51"/>
      <c r="J1842" s="51"/>
      <c r="O1842" s="44"/>
    </row>
    <row r="1843" spans="6:15" ht="12.75">
      <c r="F1843" s="47"/>
      <c r="I1843" s="51"/>
      <c r="J1843" s="51"/>
      <c r="O1843" s="44"/>
    </row>
    <row r="1844" spans="6:15" ht="12.75">
      <c r="F1844" s="47"/>
      <c r="I1844" s="51"/>
      <c r="J1844" s="51"/>
      <c r="O1844" s="44"/>
    </row>
    <row r="1845" spans="6:15" ht="12.75">
      <c r="F1845" s="47"/>
      <c r="I1845" s="51"/>
      <c r="J1845" s="51"/>
      <c r="O1845" s="44"/>
    </row>
    <row r="1846" spans="6:15" ht="12.75">
      <c r="F1846" s="47"/>
      <c r="I1846" s="51"/>
      <c r="J1846" s="51"/>
      <c r="O1846" s="44"/>
    </row>
    <row r="1847" spans="6:15" ht="12.75">
      <c r="F1847" s="47"/>
      <c r="I1847" s="51"/>
      <c r="J1847" s="51"/>
      <c r="O1847" s="44"/>
    </row>
    <row r="1848" spans="6:15" ht="12.75">
      <c r="F1848" s="47"/>
      <c r="I1848" s="51"/>
      <c r="J1848" s="51"/>
      <c r="O1848" s="44"/>
    </row>
    <row r="1849" spans="6:15" ht="12.75">
      <c r="F1849" s="47"/>
      <c r="I1849" s="51"/>
      <c r="J1849" s="51"/>
      <c r="O1849" s="44"/>
    </row>
    <row r="1850" spans="6:15" ht="12.75">
      <c r="F1850" s="47"/>
      <c r="I1850" s="51"/>
      <c r="J1850" s="51"/>
      <c r="O1850" s="44"/>
    </row>
    <row r="1851" spans="6:15" ht="12.75">
      <c r="F1851" s="47"/>
      <c r="I1851" s="51"/>
      <c r="J1851" s="51"/>
      <c r="O1851" s="44"/>
    </row>
    <row r="1852" spans="6:15" ht="12.75">
      <c r="F1852" s="47"/>
      <c r="I1852" s="51"/>
      <c r="J1852" s="51"/>
      <c r="O1852" s="44"/>
    </row>
    <row r="1853" spans="6:15" ht="12.75">
      <c r="F1853" s="47"/>
      <c r="I1853" s="51"/>
      <c r="J1853" s="51"/>
      <c r="O1853" s="44"/>
    </row>
    <row r="1854" spans="6:15" ht="12.75">
      <c r="F1854" s="47"/>
      <c r="I1854" s="51"/>
      <c r="J1854" s="51"/>
      <c r="O1854" s="44"/>
    </row>
    <row r="1855" spans="6:15" ht="12.75">
      <c r="F1855" s="47"/>
      <c r="I1855" s="51"/>
      <c r="J1855" s="51"/>
      <c r="O1855" s="44"/>
    </row>
    <row r="1856" spans="6:15" ht="12.75">
      <c r="F1856" s="47"/>
      <c r="I1856" s="51"/>
      <c r="J1856" s="51"/>
      <c r="O1856" s="44"/>
    </row>
    <row r="1857" spans="6:15" ht="12.75">
      <c r="F1857" s="47"/>
      <c r="I1857" s="51"/>
      <c r="J1857" s="51"/>
      <c r="O1857" s="44"/>
    </row>
    <row r="1858" spans="6:15" ht="12.75">
      <c r="F1858" s="47"/>
      <c r="I1858" s="51"/>
      <c r="J1858" s="51"/>
      <c r="O1858" s="44"/>
    </row>
    <row r="1859" spans="6:15" ht="12.75">
      <c r="F1859" s="47"/>
      <c r="I1859" s="51"/>
      <c r="J1859" s="51"/>
      <c r="O1859" s="44"/>
    </row>
    <row r="1860" spans="6:15" ht="12.75">
      <c r="F1860" s="47"/>
      <c r="I1860" s="51"/>
      <c r="J1860" s="51"/>
      <c r="O1860" s="44"/>
    </row>
    <row r="1861" spans="6:15" ht="12.75">
      <c r="F1861" s="47"/>
      <c r="I1861" s="51"/>
      <c r="J1861" s="51"/>
      <c r="O1861" s="44"/>
    </row>
    <row r="1862" spans="6:15" ht="12.75">
      <c r="F1862" s="47"/>
      <c r="I1862" s="51"/>
      <c r="J1862" s="51"/>
      <c r="O1862" s="44"/>
    </row>
    <row r="1863" spans="6:15" ht="12.75">
      <c r="F1863" s="47"/>
      <c r="I1863" s="51"/>
      <c r="J1863" s="51"/>
      <c r="O1863" s="44"/>
    </row>
    <row r="1864" spans="6:15" ht="12.75">
      <c r="F1864" s="47"/>
      <c r="I1864" s="51"/>
      <c r="J1864" s="51"/>
      <c r="O1864" s="44"/>
    </row>
    <row r="1865" spans="6:15" ht="12.75">
      <c r="F1865" s="47"/>
      <c r="I1865" s="51"/>
      <c r="J1865" s="51"/>
      <c r="O1865" s="44"/>
    </row>
    <row r="1866" spans="6:15" ht="12.75">
      <c r="F1866" s="47"/>
      <c r="I1866" s="51"/>
      <c r="J1866" s="51"/>
      <c r="O1866" s="44"/>
    </row>
    <row r="1867" spans="6:15" ht="12.75">
      <c r="F1867" s="47"/>
      <c r="I1867" s="51"/>
      <c r="J1867" s="51"/>
      <c r="O1867" s="44"/>
    </row>
    <row r="1868" spans="6:15" ht="12.75">
      <c r="F1868" s="47"/>
      <c r="I1868" s="51"/>
      <c r="J1868" s="51"/>
      <c r="O1868" s="44"/>
    </row>
    <row r="1869" spans="6:15" ht="12.75">
      <c r="F1869" s="47"/>
      <c r="I1869" s="51"/>
      <c r="J1869" s="51"/>
      <c r="O1869" s="44"/>
    </row>
    <row r="1870" spans="6:15" ht="12.75">
      <c r="F1870" s="47"/>
      <c r="I1870" s="51"/>
      <c r="J1870" s="51"/>
      <c r="O1870" s="44"/>
    </row>
    <row r="1871" spans="6:15" ht="12.75">
      <c r="F1871" s="47"/>
      <c r="I1871" s="51"/>
      <c r="J1871" s="51"/>
      <c r="O1871" s="44"/>
    </row>
    <row r="1872" spans="6:15" ht="12.75">
      <c r="F1872" s="47"/>
      <c r="I1872" s="51"/>
      <c r="J1872" s="51"/>
      <c r="O1872" s="44"/>
    </row>
    <row r="1873" spans="6:15" ht="12.75">
      <c r="F1873" s="47"/>
      <c r="I1873" s="51"/>
      <c r="J1873" s="51"/>
      <c r="O1873" s="44"/>
    </row>
    <row r="1874" spans="6:15" ht="12.75">
      <c r="F1874" s="47"/>
      <c r="I1874" s="51"/>
      <c r="J1874" s="51"/>
      <c r="O1874" s="44"/>
    </row>
    <row r="1875" spans="6:15" ht="12.75">
      <c r="F1875" s="47"/>
      <c r="I1875" s="51"/>
      <c r="J1875" s="51"/>
      <c r="O1875" s="44"/>
    </row>
    <row r="1876" spans="6:15" ht="12.75">
      <c r="F1876" s="47"/>
      <c r="I1876" s="51"/>
      <c r="J1876" s="51"/>
      <c r="O1876" s="44"/>
    </row>
    <row r="1877" spans="6:15" ht="12.75">
      <c r="F1877" s="47"/>
      <c r="I1877" s="51"/>
      <c r="J1877" s="51"/>
      <c r="O1877" s="44"/>
    </row>
    <row r="1878" spans="6:15" ht="12.75">
      <c r="F1878" s="47"/>
      <c r="I1878" s="51"/>
      <c r="J1878" s="51"/>
      <c r="O1878" s="44"/>
    </row>
    <row r="1879" spans="6:15" ht="12.75">
      <c r="F1879" s="47"/>
      <c r="I1879" s="51"/>
      <c r="J1879" s="51"/>
      <c r="O1879" s="44"/>
    </row>
    <row r="1880" spans="6:15" ht="12.75">
      <c r="F1880" s="47"/>
      <c r="I1880" s="51"/>
      <c r="J1880" s="51"/>
      <c r="O1880" s="44"/>
    </row>
    <row r="1881" spans="6:15" ht="12.75">
      <c r="F1881" s="47"/>
      <c r="I1881" s="51"/>
      <c r="J1881" s="51"/>
      <c r="O1881" s="44"/>
    </row>
    <row r="1882" spans="6:15" ht="12.75">
      <c r="F1882" s="47"/>
      <c r="I1882" s="51"/>
      <c r="J1882" s="51"/>
      <c r="O1882" s="44"/>
    </row>
    <row r="1883" spans="6:15" ht="12.75">
      <c r="F1883" s="47"/>
      <c r="I1883" s="51"/>
      <c r="J1883" s="51"/>
      <c r="O1883" s="44"/>
    </row>
    <row r="1884" spans="6:15" ht="12.75">
      <c r="F1884" s="47"/>
      <c r="I1884" s="51"/>
      <c r="J1884" s="51"/>
      <c r="O1884" s="44"/>
    </row>
    <row r="1885" spans="6:15" ht="12.75">
      <c r="F1885" s="47"/>
      <c r="I1885" s="51"/>
      <c r="J1885" s="51"/>
      <c r="O1885" s="44"/>
    </row>
    <row r="1886" spans="6:15" ht="12.75">
      <c r="F1886" s="47"/>
      <c r="I1886" s="51"/>
      <c r="J1886" s="51"/>
      <c r="O1886" s="44"/>
    </row>
    <row r="1887" spans="6:15" ht="12.75">
      <c r="F1887" s="47"/>
      <c r="I1887" s="51"/>
      <c r="J1887" s="51"/>
      <c r="O1887" s="44"/>
    </row>
    <row r="1888" spans="6:15" ht="12.75">
      <c r="F1888" s="47"/>
      <c r="I1888" s="51"/>
      <c r="J1888" s="51"/>
      <c r="O1888" s="44"/>
    </row>
    <row r="1889" spans="6:15" ht="12.75">
      <c r="F1889" s="47"/>
      <c r="I1889" s="51"/>
      <c r="J1889" s="51"/>
      <c r="O1889" s="44"/>
    </row>
    <row r="1890" spans="6:15" ht="12.75">
      <c r="F1890" s="47"/>
      <c r="I1890" s="51"/>
      <c r="J1890" s="51"/>
      <c r="O1890" s="44"/>
    </row>
    <row r="1891" spans="6:15" ht="12.75">
      <c r="F1891" s="47"/>
      <c r="I1891" s="51"/>
      <c r="J1891" s="51"/>
      <c r="O1891" s="44"/>
    </row>
    <row r="1892" spans="6:15" ht="12.75">
      <c r="F1892" s="47"/>
      <c r="I1892" s="51"/>
      <c r="J1892" s="51"/>
      <c r="O1892" s="44"/>
    </row>
    <row r="1893" spans="6:15" ht="12.75">
      <c r="F1893" s="47"/>
      <c r="I1893" s="51"/>
      <c r="J1893" s="51"/>
      <c r="O1893" s="44"/>
    </row>
    <row r="1894" spans="6:15" ht="12.75">
      <c r="F1894" s="47"/>
      <c r="I1894" s="51"/>
      <c r="J1894" s="51"/>
      <c r="O1894" s="44"/>
    </row>
    <row r="1895" spans="6:15" ht="12.75">
      <c r="F1895" s="47"/>
      <c r="I1895" s="51"/>
      <c r="J1895" s="51"/>
      <c r="O1895" s="44"/>
    </row>
    <row r="1896" spans="6:15" ht="12.75">
      <c r="F1896" s="47"/>
      <c r="I1896" s="51"/>
      <c r="J1896" s="51"/>
      <c r="O1896" s="44"/>
    </row>
    <row r="1897" spans="6:15" ht="12.75">
      <c r="F1897" s="47"/>
      <c r="I1897" s="51"/>
      <c r="J1897" s="51"/>
      <c r="O1897" s="44"/>
    </row>
    <row r="1898" spans="6:15" ht="12.75">
      <c r="F1898" s="47"/>
      <c r="I1898" s="51"/>
      <c r="J1898" s="51"/>
      <c r="O1898" s="44"/>
    </row>
    <row r="1899" spans="6:15" ht="12.75">
      <c r="F1899" s="47"/>
      <c r="I1899" s="51"/>
      <c r="J1899" s="51"/>
      <c r="O1899" s="44"/>
    </row>
    <row r="1900" spans="6:15" ht="12.75">
      <c r="F1900" s="47"/>
      <c r="I1900" s="51"/>
      <c r="J1900" s="51"/>
      <c r="O1900" s="44"/>
    </row>
    <row r="1901" spans="6:15" ht="12.75">
      <c r="F1901" s="47"/>
      <c r="I1901" s="51"/>
      <c r="J1901" s="51"/>
      <c r="O1901" s="44"/>
    </row>
    <row r="1902" spans="6:15" ht="12.75">
      <c r="F1902" s="47"/>
      <c r="I1902" s="51"/>
      <c r="J1902" s="51"/>
      <c r="O1902" s="44"/>
    </row>
    <row r="1903" spans="6:15" ht="12.75">
      <c r="F1903" s="47"/>
      <c r="I1903" s="51"/>
      <c r="J1903" s="51"/>
      <c r="O1903" s="44"/>
    </row>
    <row r="1904" spans="6:15" ht="12.75">
      <c r="F1904" s="47"/>
      <c r="I1904" s="51"/>
      <c r="J1904" s="51"/>
      <c r="O1904" s="44"/>
    </row>
    <row r="1905" spans="6:15" ht="12.75">
      <c r="F1905" s="47"/>
      <c r="I1905" s="51"/>
      <c r="J1905" s="51"/>
      <c r="O1905" s="44"/>
    </row>
    <row r="1906" spans="6:15" ht="12.75">
      <c r="F1906" s="47"/>
      <c r="I1906" s="51"/>
      <c r="J1906" s="51"/>
      <c r="O1906" s="44"/>
    </row>
    <row r="1907" spans="6:15" ht="12.75">
      <c r="F1907" s="47"/>
      <c r="I1907" s="51"/>
      <c r="J1907" s="51"/>
      <c r="O1907" s="44"/>
    </row>
    <row r="1908" spans="6:15" ht="12.75">
      <c r="F1908" s="47"/>
      <c r="I1908" s="51"/>
      <c r="J1908" s="51"/>
      <c r="O1908" s="44"/>
    </row>
    <row r="1909" spans="6:15" ht="12.75">
      <c r="F1909" s="47"/>
      <c r="I1909" s="51"/>
      <c r="J1909" s="51"/>
      <c r="O1909" s="44"/>
    </row>
    <row r="1910" spans="6:15" ht="12.75">
      <c r="F1910" s="47"/>
      <c r="I1910" s="51"/>
      <c r="J1910" s="51"/>
      <c r="O1910" s="44"/>
    </row>
    <row r="1911" spans="6:15" ht="12.75">
      <c r="F1911" s="47"/>
      <c r="I1911" s="51"/>
      <c r="J1911" s="51"/>
      <c r="O1911" s="44"/>
    </row>
    <row r="1912" spans="6:15" ht="12.75">
      <c r="F1912" s="47"/>
      <c r="I1912" s="51"/>
      <c r="J1912" s="51"/>
      <c r="O1912" s="44"/>
    </row>
    <row r="1913" spans="6:15" ht="12.75">
      <c r="F1913" s="47"/>
      <c r="I1913" s="51"/>
      <c r="J1913" s="51"/>
      <c r="O1913" s="44"/>
    </row>
    <row r="1914" spans="6:15" ht="12.75">
      <c r="F1914" s="47"/>
      <c r="I1914" s="51"/>
      <c r="J1914" s="51"/>
      <c r="O1914" s="44"/>
    </row>
    <row r="1915" spans="6:15" ht="12.75">
      <c r="F1915" s="47"/>
      <c r="I1915" s="51"/>
      <c r="J1915" s="51"/>
      <c r="O1915" s="44"/>
    </row>
    <row r="1916" spans="6:15" ht="12.75">
      <c r="F1916" s="47"/>
      <c r="I1916" s="51"/>
      <c r="J1916" s="51"/>
      <c r="O1916" s="44"/>
    </row>
    <row r="1917" spans="6:15" ht="12.75">
      <c r="F1917" s="47"/>
      <c r="I1917" s="51"/>
      <c r="J1917" s="51"/>
      <c r="O1917" s="44"/>
    </row>
    <row r="1918" spans="6:15" ht="12.75">
      <c r="F1918" s="47"/>
      <c r="I1918" s="51"/>
      <c r="J1918" s="51"/>
      <c r="O1918" s="44"/>
    </row>
    <row r="1919" spans="6:15" ht="12.75">
      <c r="F1919" s="47"/>
      <c r="I1919" s="51"/>
      <c r="J1919" s="51"/>
      <c r="O1919" s="44"/>
    </row>
    <row r="1920" spans="6:15" ht="12.75">
      <c r="F1920" s="47"/>
      <c r="I1920" s="51"/>
      <c r="J1920" s="51"/>
      <c r="O1920" s="44"/>
    </row>
    <row r="1921" spans="6:15" ht="12.75">
      <c r="F1921" s="47"/>
      <c r="I1921" s="51"/>
      <c r="J1921" s="51"/>
      <c r="O1921" s="44"/>
    </row>
    <row r="1922" spans="6:15" ht="12.75">
      <c r="F1922" s="47"/>
      <c r="I1922" s="51"/>
      <c r="J1922" s="51"/>
      <c r="O1922" s="44"/>
    </row>
    <row r="1923" spans="6:15" ht="12.75">
      <c r="F1923" s="47"/>
      <c r="I1923" s="51"/>
      <c r="J1923" s="51"/>
      <c r="O1923" s="44"/>
    </row>
    <row r="1924" spans="6:15" ht="12.75">
      <c r="F1924" s="47"/>
      <c r="I1924" s="51"/>
      <c r="J1924" s="51"/>
      <c r="O1924" s="44"/>
    </row>
    <row r="1925" spans="6:15" ht="12.75">
      <c r="F1925" s="47"/>
      <c r="I1925" s="51"/>
      <c r="J1925" s="51"/>
      <c r="O1925" s="44"/>
    </row>
    <row r="1926" spans="6:15" ht="12.75">
      <c r="F1926" s="47"/>
      <c r="I1926" s="51"/>
      <c r="J1926" s="51"/>
      <c r="O1926" s="44"/>
    </row>
    <row r="1927" spans="6:15" ht="12.75">
      <c r="F1927" s="47"/>
      <c r="I1927" s="51"/>
      <c r="J1927" s="51"/>
      <c r="O1927" s="44"/>
    </row>
    <row r="1928" spans="6:15" ht="12.75">
      <c r="F1928" s="47"/>
      <c r="I1928" s="51"/>
      <c r="J1928" s="51"/>
      <c r="O1928" s="44"/>
    </row>
    <row r="1929" spans="6:15" ht="12.75">
      <c r="F1929" s="47"/>
      <c r="I1929" s="51"/>
      <c r="J1929" s="51"/>
      <c r="O1929" s="44"/>
    </row>
    <row r="1930" spans="6:15" ht="12.75">
      <c r="F1930" s="47"/>
      <c r="I1930" s="51"/>
      <c r="J1930" s="51"/>
      <c r="O1930" s="44"/>
    </row>
    <row r="1931" spans="6:15" ht="12.75">
      <c r="F1931" s="47"/>
      <c r="I1931" s="51"/>
      <c r="J1931" s="51"/>
      <c r="O1931" s="44"/>
    </row>
    <row r="1932" spans="6:15" ht="12.75">
      <c r="F1932" s="47"/>
      <c r="I1932" s="51"/>
      <c r="J1932" s="51"/>
      <c r="O1932" s="44"/>
    </row>
    <row r="1933" spans="6:15" ht="12.75">
      <c r="F1933" s="47"/>
      <c r="I1933" s="51"/>
      <c r="J1933" s="51"/>
      <c r="O1933" s="44"/>
    </row>
    <row r="1934" spans="6:15" ht="12.75">
      <c r="F1934" s="47"/>
      <c r="I1934" s="51"/>
      <c r="J1934" s="51"/>
      <c r="O1934" s="44"/>
    </row>
    <row r="1935" spans="6:15" ht="12.75">
      <c r="F1935" s="47"/>
      <c r="I1935" s="51"/>
      <c r="J1935" s="51"/>
      <c r="O1935" s="44"/>
    </row>
    <row r="1936" spans="6:15" ht="12.75">
      <c r="F1936" s="47"/>
      <c r="I1936" s="51"/>
      <c r="J1936" s="51"/>
      <c r="O1936" s="44"/>
    </row>
    <row r="1937" spans="6:15" ht="12.75">
      <c r="F1937" s="47"/>
      <c r="I1937" s="51"/>
      <c r="J1937" s="51"/>
      <c r="O1937" s="44"/>
    </row>
    <row r="1938" spans="6:15" ht="12.75">
      <c r="F1938" s="47"/>
      <c r="I1938" s="51"/>
      <c r="J1938" s="51"/>
      <c r="O1938" s="44"/>
    </row>
    <row r="1939" spans="6:15" ht="12.75">
      <c r="F1939" s="47"/>
      <c r="I1939" s="51"/>
      <c r="J1939" s="51"/>
      <c r="O1939" s="44"/>
    </row>
    <row r="1940" spans="6:15" ht="12.75">
      <c r="F1940" s="47"/>
      <c r="I1940" s="51"/>
      <c r="J1940" s="51"/>
      <c r="O1940" s="44"/>
    </row>
    <row r="1941" spans="6:15" ht="12.75">
      <c r="F1941" s="47"/>
      <c r="I1941" s="51"/>
      <c r="J1941" s="51"/>
      <c r="O1941" s="44"/>
    </row>
    <row r="1942" spans="6:15" ht="12.75">
      <c r="F1942" s="47"/>
      <c r="I1942" s="51"/>
      <c r="J1942" s="51"/>
      <c r="O1942" s="44"/>
    </row>
    <row r="1943" spans="6:15" ht="12.75">
      <c r="F1943" s="47"/>
      <c r="I1943" s="51"/>
      <c r="J1943" s="51"/>
      <c r="O1943" s="44"/>
    </row>
    <row r="1944" spans="6:15" ht="12.75">
      <c r="F1944" s="47"/>
      <c r="I1944" s="51"/>
      <c r="J1944" s="51"/>
      <c r="O1944" s="44"/>
    </row>
    <row r="1945" spans="6:15" ht="12.75">
      <c r="F1945" s="47"/>
      <c r="I1945" s="51"/>
      <c r="J1945" s="51"/>
      <c r="O1945" s="44"/>
    </row>
    <row r="1946" spans="6:15" ht="12.75">
      <c r="F1946" s="47"/>
      <c r="I1946" s="51"/>
      <c r="J1946" s="51"/>
      <c r="O1946" s="44"/>
    </row>
    <row r="1947" spans="6:15" ht="12.75">
      <c r="F1947" s="47"/>
      <c r="I1947" s="51"/>
      <c r="J1947" s="51"/>
      <c r="O1947" s="44"/>
    </row>
    <row r="1948" spans="6:15" ht="12.75">
      <c r="F1948" s="47"/>
      <c r="I1948" s="51"/>
      <c r="J1948" s="51"/>
      <c r="O1948" s="44"/>
    </row>
    <row r="1949" spans="6:15" ht="12.75">
      <c r="F1949" s="47"/>
      <c r="I1949" s="51"/>
      <c r="J1949" s="51"/>
      <c r="O1949" s="44"/>
    </row>
    <row r="1950" spans="6:15" ht="12.75">
      <c r="F1950" s="47"/>
      <c r="I1950" s="51"/>
      <c r="J1950" s="51"/>
      <c r="O1950" s="44"/>
    </row>
    <row r="1951" spans="6:15" ht="12.75">
      <c r="F1951" s="47"/>
      <c r="I1951" s="51"/>
      <c r="J1951" s="51"/>
      <c r="O1951" s="44"/>
    </row>
    <row r="1952" spans="6:15" ht="12.75">
      <c r="F1952" s="47"/>
      <c r="I1952" s="51"/>
      <c r="J1952" s="51"/>
      <c r="O1952" s="44"/>
    </row>
    <row r="1953" spans="6:15" ht="12.75">
      <c r="F1953" s="47"/>
      <c r="I1953" s="51"/>
      <c r="J1953" s="51"/>
      <c r="O1953" s="44"/>
    </row>
    <row r="1954" spans="6:15" ht="12.75">
      <c r="F1954" s="47"/>
      <c r="I1954" s="51"/>
      <c r="J1954" s="51"/>
      <c r="O1954" s="44"/>
    </row>
    <row r="1955" spans="6:15" ht="12.75">
      <c r="F1955" s="47"/>
      <c r="I1955" s="51"/>
      <c r="J1955" s="51"/>
      <c r="O1955" s="44"/>
    </row>
    <row r="1956" spans="6:15" ht="12.75">
      <c r="F1956" s="47"/>
      <c r="I1956" s="51"/>
      <c r="J1956" s="51"/>
      <c r="O1956" s="44"/>
    </row>
    <row r="1957" spans="6:15" ht="12.75">
      <c r="F1957" s="47"/>
      <c r="I1957" s="51"/>
      <c r="J1957" s="51"/>
      <c r="O1957" s="44"/>
    </row>
    <row r="1958" spans="6:15" ht="12.75">
      <c r="F1958" s="47"/>
      <c r="I1958" s="51"/>
      <c r="J1958" s="51"/>
      <c r="O1958" s="44"/>
    </row>
    <row r="1959" spans="6:15" ht="12.75">
      <c r="F1959" s="47"/>
      <c r="I1959" s="51"/>
      <c r="J1959" s="51"/>
      <c r="O1959" s="44"/>
    </row>
    <row r="1960" spans="6:15" ht="12.75">
      <c r="F1960" s="47"/>
      <c r="I1960" s="51"/>
      <c r="J1960" s="51"/>
      <c r="O1960" s="44"/>
    </row>
    <row r="1961" spans="6:15" ht="12.75">
      <c r="F1961" s="47"/>
      <c r="I1961" s="51"/>
      <c r="J1961" s="51"/>
      <c r="O1961" s="44"/>
    </row>
    <row r="1962" spans="6:15" ht="12.75">
      <c r="F1962" s="47"/>
      <c r="I1962" s="51"/>
      <c r="J1962" s="51"/>
      <c r="O1962" s="44"/>
    </row>
    <row r="1963" spans="6:15" ht="12.75">
      <c r="F1963" s="47"/>
      <c r="I1963" s="51"/>
      <c r="J1963" s="51"/>
      <c r="O1963" s="44"/>
    </row>
    <row r="1964" spans="6:15" ht="12.75">
      <c r="F1964" s="47"/>
      <c r="I1964" s="51"/>
      <c r="J1964" s="51"/>
      <c r="O1964" s="44"/>
    </row>
    <row r="1965" spans="6:15" ht="12.75">
      <c r="F1965" s="47"/>
      <c r="I1965" s="51"/>
      <c r="J1965" s="51"/>
      <c r="O1965" s="44"/>
    </row>
    <row r="1966" spans="6:15" ht="12.75">
      <c r="F1966" s="47"/>
      <c r="I1966" s="51"/>
      <c r="J1966" s="51"/>
      <c r="O1966" s="44"/>
    </row>
    <row r="1967" spans="6:15" ht="12.75">
      <c r="F1967" s="47"/>
      <c r="I1967" s="51"/>
      <c r="J1967" s="51"/>
      <c r="O1967" s="44"/>
    </row>
    <row r="1968" spans="6:15" ht="12.75">
      <c r="F1968" s="47"/>
      <c r="I1968" s="51"/>
      <c r="J1968" s="51"/>
      <c r="O1968" s="44"/>
    </row>
    <row r="1969" spans="6:15" ht="12.75">
      <c r="F1969" s="47"/>
      <c r="I1969" s="51"/>
      <c r="J1969" s="51"/>
      <c r="O1969" s="44"/>
    </row>
    <row r="1970" spans="6:15" ht="12.75">
      <c r="F1970" s="47"/>
      <c r="I1970" s="51"/>
      <c r="J1970" s="51"/>
      <c r="O1970" s="44"/>
    </row>
    <row r="1971" spans="6:15" ht="12.75">
      <c r="F1971" s="47"/>
      <c r="I1971" s="51"/>
      <c r="J1971" s="51"/>
      <c r="O1971" s="44"/>
    </row>
    <row r="1972" spans="6:15" ht="12.75">
      <c r="F1972" s="47"/>
      <c r="I1972" s="51"/>
      <c r="J1972" s="51"/>
      <c r="O1972" s="44"/>
    </row>
    <row r="1973" spans="6:15" ht="12.75">
      <c r="F1973" s="47"/>
      <c r="I1973" s="51"/>
      <c r="J1973" s="51"/>
      <c r="O1973" s="44"/>
    </row>
    <row r="1974" spans="6:15" ht="12.75">
      <c r="F1974" s="47"/>
      <c r="I1974" s="51"/>
      <c r="J1974" s="51"/>
      <c r="O1974" s="44"/>
    </row>
    <row r="1975" spans="6:15" ht="12.75">
      <c r="F1975" s="47"/>
      <c r="I1975" s="51"/>
      <c r="J1975" s="51"/>
      <c r="O1975" s="44"/>
    </row>
    <row r="1976" spans="6:15" ht="12.75">
      <c r="F1976" s="47"/>
      <c r="I1976" s="51"/>
      <c r="J1976" s="51"/>
      <c r="O1976" s="44"/>
    </row>
    <row r="1977" spans="6:15" ht="12.75">
      <c r="F1977" s="47"/>
      <c r="I1977" s="51"/>
      <c r="J1977" s="51"/>
      <c r="O1977" s="44"/>
    </row>
    <row r="1978" spans="6:15" ht="12.75">
      <c r="F1978" s="47"/>
      <c r="I1978" s="51"/>
      <c r="J1978" s="51"/>
      <c r="O1978" s="44"/>
    </row>
    <row r="1979" spans="6:15" ht="12.75">
      <c r="F1979" s="47"/>
      <c r="I1979" s="51"/>
      <c r="J1979" s="51"/>
      <c r="O1979" s="44"/>
    </row>
    <row r="1980" spans="6:15" ht="12.75">
      <c r="F1980" s="47"/>
      <c r="I1980" s="51"/>
      <c r="J1980" s="51"/>
      <c r="O1980" s="44"/>
    </row>
    <row r="1981" spans="6:15" ht="12.75">
      <c r="F1981" s="47"/>
      <c r="I1981" s="51"/>
      <c r="J1981" s="51"/>
      <c r="O1981" s="44"/>
    </row>
    <row r="1982" spans="6:15" ht="12.75">
      <c r="F1982" s="47"/>
      <c r="I1982" s="51"/>
      <c r="J1982" s="51"/>
      <c r="O1982" s="44"/>
    </row>
    <row r="1983" spans="6:15" ht="12.75">
      <c r="F1983" s="47"/>
      <c r="I1983" s="51"/>
      <c r="J1983" s="51"/>
      <c r="O1983" s="44"/>
    </row>
    <row r="1984" spans="6:15" ht="12.75">
      <c r="F1984" s="47"/>
      <c r="I1984" s="51"/>
      <c r="J1984" s="51"/>
      <c r="O1984" s="44"/>
    </row>
    <row r="1985" spans="6:15" ht="12.75">
      <c r="F1985" s="47"/>
      <c r="I1985" s="51"/>
      <c r="J1985" s="51"/>
      <c r="O1985" s="44"/>
    </row>
    <row r="1986" spans="6:15" ht="12.75">
      <c r="F1986" s="47"/>
      <c r="I1986" s="51"/>
      <c r="J1986" s="51"/>
      <c r="O1986" s="44"/>
    </row>
    <row r="1987" spans="6:15" ht="12.75">
      <c r="F1987" s="47"/>
      <c r="I1987" s="51"/>
      <c r="J1987" s="51"/>
      <c r="O1987" s="44"/>
    </row>
    <row r="1988" spans="6:15" ht="12.75">
      <c r="F1988" s="47"/>
      <c r="I1988" s="51"/>
      <c r="J1988" s="51"/>
      <c r="O1988" s="44"/>
    </row>
    <row r="1989" spans="6:15" ht="12.75">
      <c r="F1989" s="47"/>
      <c r="I1989" s="51"/>
      <c r="J1989" s="51"/>
      <c r="O1989" s="44"/>
    </row>
    <row r="1990" spans="6:15" ht="12.75">
      <c r="F1990" s="47"/>
      <c r="I1990" s="51"/>
      <c r="J1990" s="51"/>
      <c r="O1990" s="44"/>
    </row>
    <row r="1991" spans="6:15" ht="12.75">
      <c r="F1991" s="47"/>
      <c r="I1991" s="51"/>
      <c r="J1991" s="51"/>
      <c r="O1991" s="44"/>
    </row>
    <row r="1992" spans="6:15" ht="12.75">
      <c r="F1992" s="47"/>
      <c r="I1992" s="51"/>
      <c r="J1992" s="51"/>
      <c r="O1992" s="44"/>
    </row>
    <row r="1993" spans="6:15" ht="12.75">
      <c r="F1993" s="47"/>
      <c r="I1993" s="51"/>
      <c r="J1993" s="51"/>
      <c r="O1993" s="44"/>
    </row>
    <row r="1994" spans="6:15" ht="12.75">
      <c r="F1994" s="47"/>
      <c r="I1994" s="51"/>
      <c r="J1994" s="51"/>
      <c r="O1994" s="44"/>
    </row>
    <row r="1995" spans="6:15" ht="12.75">
      <c r="F1995" s="47"/>
      <c r="I1995" s="51"/>
      <c r="J1995" s="51"/>
      <c r="O1995" s="44"/>
    </row>
    <row r="1996" spans="6:15" ht="12.75">
      <c r="F1996" s="47"/>
      <c r="I1996" s="51"/>
      <c r="J1996" s="51"/>
      <c r="O1996" s="44"/>
    </row>
    <row r="1997" spans="6:15" ht="12.75">
      <c r="F1997" s="47"/>
      <c r="I1997" s="51"/>
      <c r="J1997" s="51"/>
      <c r="O1997" s="44"/>
    </row>
    <row r="1998" spans="6:15" ht="12.75">
      <c r="F1998" s="47"/>
      <c r="I1998" s="51"/>
      <c r="J1998" s="51"/>
      <c r="O1998" s="44"/>
    </row>
    <row r="1999" spans="6:15" ht="12.75">
      <c r="F1999" s="47"/>
      <c r="I1999" s="51"/>
      <c r="J1999" s="51"/>
      <c r="O1999" s="44"/>
    </row>
    <row r="2000" spans="6:15" ht="12.75">
      <c r="F2000" s="47"/>
      <c r="I2000" s="51"/>
      <c r="J2000" s="51"/>
      <c r="O2000" s="44"/>
    </row>
    <row r="2001" spans="6:15" ht="12.75">
      <c r="F2001" s="47"/>
      <c r="I2001" s="51"/>
      <c r="J2001" s="51"/>
      <c r="O2001" s="44"/>
    </row>
    <row r="2002" spans="6:15" ht="12.75">
      <c r="F2002" s="47"/>
      <c r="I2002" s="51"/>
      <c r="J2002" s="51"/>
      <c r="O2002" s="44"/>
    </row>
    <row r="2003" spans="6:15" ht="12.75">
      <c r="F2003" s="47"/>
      <c r="I2003" s="51"/>
      <c r="J2003" s="51"/>
      <c r="O2003" s="44"/>
    </row>
    <row r="2004" spans="6:15" ht="12.75">
      <c r="F2004" s="47"/>
      <c r="I2004" s="51"/>
      <c r="J2004" s="51"/>
      <c r="O2004" s="44"/>
    </row>
    <row r="2005" spans="6:15" ht="12.75">
      <c r="F2005" s="47"/>
      <c r="I2005" s="51"/>
      <c r="J2005" s="51"/>
      <c r="O2005" s="44"/>
    </row>
    <row r="2006" spans="6:15" ht="12.75">
      <c r="F2006" s="47"/>
      <c r="I2006" s="51"/>
      <c r="J2006" s="51"/>
      <c r="O2006" s="44"/>
    </row>
    <row r="2007" spans="6:15" ht="12.75">
      <c r="F2007" s="47"/>
      <c r="I2007" s="51"/>
      <c r="J2007" s="51"/>
      <c r="O2007" s="44"/>
    </row>
    <row r="2008" spans="6:15" ht="12.75">
      <c r="F2008" s="47"/>
      <c r="I2008" s="51"/>
      <c r="J2008" s="51"/>
      <c r="O2008" s="44"/>
    </row>
    <row r="2009" spans="6:15" ht="12.75">
      <c r="F2009" s="47"/>
      <c r="I2009" s="51"/>
      <c r="J2009" s="51"/>
      <c r="O2009" s="44"/>
    </row>
    <row r="2010" spans="6:15" ht="12.75">
      <c r="F2010" s="47"/>
      <c r="I2010" s="51"/>
      <c r="J2010" s="51"/>
      <c r="O2010" s="44"/>
    </row>
    <row r="2011" spans="6:15" ht="12.75">
      <c r="F2011" s="47"/>
      <c r="I2011" s="51"/>
      <c r="J2011" s="51"/>
      <c r="O2011" s="44"/>
    </row>
    <row r="2012" spans="6:15" ht="12.75">
      <c r="F2012" s="47"/>
      <c r="I2012" s="51"/>
      <c r="J2012" s="51"/>
      <c r="O2012" s="44"/>
    </row>
    <row r="2013" spans="6:15" ht="12.75">
      <c r="F2013" s="47"/>
      <c r="I2013" s="51"/>
      <c r="J2013" s="51"/>
      <c r="O2013" s="44"/>
    </row>
    <row r="2014" spans="6:15" ht="12.75">
      <c r="F2014" s="47"/>
      <c r="I2014" s="51"/>
      <c r="J2014" s="51"/>
      <c r="O2014" s="44"/>
    </row>
    <row r="2015" spans="6:15" ht="12.75">
      <c r="F2015" s="47"/>
      <c r="I2015" s="51"/>
      <c r="J2015" s="51"/>
      <c r="O2015" s="44"/>
    </row>
    <row r="2016" spans="6:15" ht="12.75">
      <c r="F2016" s="47"/>
      <c r="I2016" s="51"/>
      <c r="J2016" s="51"/>
      <c r="O2016" s="44"/>
    </row>
    <row r="2017" spans="6:15" ht="12.75">
      <c r="F2017" s="47"/>
      <c r="I2017" s="51"/>
      <c r="J2017" s="51"/>
      <c r="O2017" s="44"/>
    </row>
    <row r="2018" spans="6:15" ht="12.75">
      <c r="F2018" s="47"/>
      <c r="I2018" s="51"/>
      <c r="J2018" s="51"/>
      <c r="O2018" s="44"/>
    </row>
    <row r="2019" spans="6:15" ht="12.75">
      <c r="F2019" s="47"/>
      <c r="I2019" s="51"/>
      <c r="J2019" s="51"/>
      <c r="O2019" s="44"/>
    </row>
    <row r="2020" spans="6:15" ht="12.75">
      <c r="F2020" s="47"/>
      <c r="I2020" s="51"/>
      <c r="J2020" s="51"/>
      <c r="O2020" s="44"/>
    </row>
    <row r="2021" spans="6:15" ht="12.75">
      <c r="F2021" s="47"/>
      <c r="I2021" s="51"/>
      <c r="J2021" s="51"/>
      <c r="O2021" s="44"/>
    </row>
    <row r="2022" spans="6:15" ht="12.75">
      <c r="F2022" s="47"/>
      <c r="I2022" s="51"/>
      <c r="J2022" s="51"/>
      <c r="O2022" s="44"/>
    </row>
    <row r="2023" spans="6:15" ht="12.75">
      <c r="F2023" s="47"/>
      <c r="I2023" s="51"/>
      <c r="J2023" s="51"/>
      <c r="O2023" s="44"/>
    </row>
    <row r="2024" spans="6:15" ht="12.75">
      <c r="F2024" s="47"/>
      <c r="I2024" s="51"/>
      <c r="J2024" s="51"/>
      <c r="O2024" s="44"/>
    </row>
    <row r="2025" spans="6:15" ht="12.75">
      <c r="F2025" s="47"/>
      <c r="I2025" s="51"/>
      <c r="J2025" s="51"/>
      <c r="O2025" s="44"/>
    </row>
    <row r="2026" spans="6:15" ht="12.75">
      <c r="F2026" s="47"/>
      <c r="I2026" s="51"/>
      <c r="J2026" s="51"/>
      <c r="O2026" s="44"/>
    </row>
    <row r="2027" spans="6:15" ht="12.75">
      <c r="F2027" s="47"/>
      <c r="I2027" s="51"/>
      <c r="J2027" s="51"/>
      <c r="O2027" s="44"/>
    </row>
    <row r="2028" spans="6:15" ht="12.75">
      <c r="F2028" s="47"/>
      <c r="I2028" s="51"/>
      <c r="J2028" s="51"/>
      <c r="O2028" s="44"/>
    </row>
    <row r="2029" spans="6:15" ht="12.75">
      <c r="F2029" s="47"/>
      <c r="I2029" s="51"/>
      <c r="J2029" s="51"/>
      <c r="O2029" s="44"/>
    </row>
    <row r="2030" spans="6:15" ht="12.75">
      <c r="F2030" s="47"/>
      <c r="I2030" s="51"/>
      <c r="J2030" s="51"/>
      <c r="O2030" s="44"/>
    </row>
    <row r="2031" spans="6:15" ht="12.75">
      <c r="F2031" s="47"/>
      <c r="I2031" s="51"/>
      <c r="J2031" s="51"/>
      <c r="O2031" s="44"/>
    </row>
    <row r="2032" spans="6:15" ht="12.75">
      <c r="F2032" s="47"/>
      <c r="I2032" s="51"/>
      <c r="J2032" s="51"/>
      <c r="O2032" s="44"/>
    </row>
    <row r="2033" spans="6:15" ht="12.75">
      <c r="F2033" s="47"/>
      <c r="I2033" s="51"/>
      <c r="J2033" s="51"/>
      <c r="O2033" s="44"/>
    </row>
    <row r="2034" spans="6:15" ht="12.75">
      <c r="F2034" s="47"/>
      <c r="I2034" s="51"/>
      <c r="J2034" s="51"/>
      <c r="O2034" s="44"/>
    </row>
    <row r="2035" spans="6:15" ht="12.75">
      <c r="F2035" s="47"/>
      <c r="I2035" s="51"/>
      <c r="J2035" s="51"/>
      <c r="O2035" s="44"/>
    </row>
    <row r="2036" spans="6:15" ht="12.75">
      <c r="F2036" s="47"/>
      <c r="I2036" s="51"/>
      <c r="J2036" s="51"/>
      <c r="O2036" s="44"/>
    </row>
    <row r="2037" spans="6:15" ht="12.75">
      <c r="F2037" s="47"/>
      <c r="I2037" s="51"/>
      <c r="J2037" s="51"/>
      <c r="O2037" s="44"/>
    </row>
    <row r="2038" spans="6:15" ht="12.75">
      <c r="F2038" s="47"/>
      <c r="I2038" s="51"/>
      <c r="J2038" s="51"/>
      <c r="O2038" s="44"/>
    </row>
    <row r="2039" spans="6:15" ht="12.75">
      <c r="F2039" s="47"/>
      <c r="I2039" s="51"/>
      <c r="J2039" s="51"/>
      <c r="O2039" s="44"/>
    </row>
    <row r="2040" spans="6:15" ht="12.75">
      <c r="F2040" s="47"/>
      <c r="I2040" s="51"/>
      <c r="J2040" s="51"/>
      <c r="O2040" s="44"/>
    </row>
    <row r="2041" spans="6:15" ht="12.75">
      <c r="F2041" s="47"/>
      <c r="I2041" s="51"/>
      <c r="J2041" s="51"/>
      <c r="O2041" s="44"/>
    </row>
    <row r="2042" spans="6:15" ht="12.75">
      <c r="F2042" s="47"/>
      <c r="I2042" s="51"/>
      <c r="J2042" s="51"/>
      <c r="O2042" s="44"/>
    </row>
    <row r="2043" spans="6:15" ht="12.75">
      <c r="F2043" s="47"/>
      <c r="I2043" s="51"/>
      <c r="J2043" s="51"/>
      <c r="O2043" s="44"/>
    </row>
    <row r="2044" spans="6:15" ht="12.75">
      <c r="F2044" s="47"/>
      <c r="I2044" s="51"/>
      <c r="J2044" s="51"/>
      <c r="O2044" s="44"/>
    </row>
    <row r="2045" spans="6:15" ht="12.75">
      <c r="F2045" s="47"/>
      <c r="I2045" s="51"/>
      <c r="J2045" s="51"/>
      <c r="O2045" s="44"/>
    </row>
    <row r="2046" spans="6:15" ht="12.75">
      <c r="F2046" s="47"/>
      <c r="I2046" s="51"/>
      <c r="J2046" s="51"/>
      <c r="O2046" s="44"/>
    </row>
    <row r="2047" spans="6:15" ht="12.75">
      <c r="F2047" s="47"/>
      <c r="I2047" s="51"/>
      <c r="J2047" s="51"/>
      <c r="O2047" s="44"/>
    </row>
    <row r="2048" spans="6:15" ht="12.75">
      <c r="F2048" s="47"/>
      <c r="I2048" s="51"/>
      <c r="J2048" s="51"/>
      <c r="O2048" s="44"/>
    </row>
    <row r="2049" spans="6:15" ht="12.75">
      <c r="F2049" s="47"/>
      <c r="I2049" s="51"/>
      <c r="J2049" s="51"/>
      <c r="O2049" s="44"/>
    </row>
    <row r="2050" spans="6:15" ht="12.75">
      <c r="F2050" s="47"/>
      <c r="I2050" s="51"/>
      <c r="J2050" s="51"/>
      <c r="O2050" s="44"/>
    </row>
    <row r="2051" spans="6:15" ht="12.75">
      <c r="F2051" s="47"/>
      <c r="I2051" s="51"/>
      <c r="J2051" s="51"/>
      <c r="O2051" s="44"/>
    </row>
    <row r="2052" spans="6:15" ht="12.75">
      <c r="F2052" s="47"/>
      <c r="I2052" s="51"/>
      <c r="J2052" s="51"/>
      <c r="O2052" s="44"/>
    </row>
    <row r="2053" spans="6:15" ht="12.75">
      <c r="F2053" s="47"/>
      <c r="I2053" s="51"/>
      <c r="J2053" s="51"/>
      <c r="O2053" s="44"/>
    </row>
    <row r="2054" spans="6:15" ht="12.75">
      <c r="F2054" s="47"/>
      <c r="I2054" s="51"/>
      <c r="J2054" s="51"/>
      <c r="O2054" s="44"/>
    </row>
    <row r="2055" spans="6:15" ht="12.75">
      <c r="F2055" s="47"/>
      <c r="I2055" s="51"/>
      <c r="J2055" s="51"/>
      <c r="O2055" s="44"/>
    </row>
    <row r="2056" spans="6:15" ht="12.75">
      <c r="F2056" s="47"/>
      <c r="I2056" s="51"/>
      <c r="J2056" s="51"/>
      <c r="O2056" s="44"/>
    </row>
    <row r="2057" spans="6:15" ht="12.75">
      <c r="F2057" s="47"/>
      <c r="I2057" s="51"/>
      <c r="J2057" s="51"/>
      <c r="O2057" s="44"/>
    </row>
    <row r="2058" spans="6:15" ht="12.75">
      <c r="F2058" s="47"/>
      <c r="I2058" s="51"/>
      <c r="J2058" s="51"/>
      <c r="O2058" s="44"/>
    </row>
    <row r="2059" spans="6:15" ht="12.75">
      <c r="F2059" s="47"/>
      <c r="I2059" s="51"/>
      <c r="J2059" s="51"/>
      <c r="O2059" s="44"/>
    </row>
    <row r="2060" spans="6:15" ht="12.75">
      <c r="F2060" s="47"/>
      <c r="I2060" s="51"/>
      <c r="J2060" s="51"/>
      <c r="O2060" s="44"/>
    </row>
    <row r="2061" spans="6:15" ht="12.75">
      <c r="F2061" s="47"/>
      <c r="I2061" s="51"/>
      <c r="J2061" s="51"/>
      <c r="O2061" s="44"/>
    </row>
    <row r="2062" spans="6:15" ht="12.75">
      <c r="F2062" s="47"/>
      <c r="I2062" s="51"/>
      <c r="J2062" s="51"/>
      <c r="O2062" s="44"/>
    </row>
    <row r="2063" spans="6:15" ht="12.75">
      <c r="F2063" s="47"/>
      <c r="I2063" s="51"/>
      <c r="J2063" s="51"/>
      <c r="O2063" s="44"/>
    </row>
    <row r="2064" spans="6:15" ht="12.75">
      <c r="F2064" s="47"/>
      <c r="I2064" s="51"/>
      <c r="J2064" s="51"/>
      <c r="O2064" s="44"/>
    </row>
    <row r="2065" spans="6:15" ht="12.75">
      <c r="F2065" s="47"/>
      <c r="I2065" s="51"/>
      <c r="J2065" s="51"/>
      <c r="O2065" s="44"/>
    </row>
    <row r="2066" spans="6:15" ht="12.75">
      <c r="F2066" s="47"/>
      <c r="I2066" s="51"/>
      <c r="J2066" s="51"/>
      <c r="O2066" s="44"/>
    </row>
    <row r="2067" spans="6:15" ht="12.75">
      <c r="F2067" s="47"/>
      <c r="I2067" s="51"/>
      <c r="J2067" s="51"/>
      <c r="O2067" s="44"/>
    </row>
    <row r="2068" spans="6:15" ht="12.75">
      <c r="F2068" s="47"/>
      <c r="I2068" s="51"/>
      <c r="J2068" s="51"/>
      <c r="O2068" s="44"/>
    </row>
    <row r="2069" spans="6:15" ht="12.75">
      <c r="F2069" s="47"/>
      <c r="I2069" s="51"/>
      <c r="J2069" s="51"/>
      <c r="O2069" s="44"/>
    </row>
    <row r="2070" spans="6:15" ht="12.75">
      <c r="F2070" s="47"/>
      <c r="I2070" s="51"/>
      <c r="J2070" s="51"/>
      <c r="O2070" s="44"/>
    </row>
    <row r="2071" spans="6:15" ht="12.75">
      <c r="F2071" s="47"/>
      <c r="I2071" s="51"/>
      <c r="J2071" s="51"/>
      <c r="O2071" s="44"/>
    </row>
    <row r="2072" spans="6:15" ht="12.75">
      <c r="F2072" s="47"/>
      <c r="I2072" s="51"/>
      <c r="J2072" s="51"/>
      <c r="O2072" s="44"/>
    </row>
    <row r="2073" spans="6:15" ht="12.75">
      <c r="F2073" s="47"/>
      <c r="I2073" s="51"/>
      <c r="J2073" s="51"/>
      <c r="O2073" s="44"/>
    </row>
    <row r="2074" spans="6:15" ht="12.75">
      <c r="F2074" s="47"/>
      <c r="I2074" s="51"/>
      <c r="J2074" s="51"/>
      <c r="O2074" s="44"/>
    </row>
    <row r="2075" spans="6:15" ht="12.75">
      <c r="F2075" s="47"/>
      <c r="I2075" s="51"/>
      <c r="J2075" s="51"/>
      <c r="O2075" s="44"/>
    </row>
    <row r="2076" spans="6:15" ht="12.75">
      <c r="F2076" s="47"/>
      <c r="I2076" s="51"/>
      <c r="J2076" s="51"/>
      <c r="O2076" s="44"/>
    </row>
    <row r="2077" spans="6:15" ht="12.75">
      <c r="F2077" s="47"/>
      <c r="I2077" s="51"/>
      <c r="J2077" s="51"/>
      <c r="O2077" s="44"/>
    </row>
    <row r="2078" spans="6:15" ht="12.75">
      <c r="F2078" s="47"/>
      <c r="I2078" s="51"/>
      <c r="J2078" s="51"/>
      <c r="O2078" s="44"/>
    </row>
    <row r="2079" spans="6:15" ht="12.75">
      <c r="F2079" s="47"/>
      <c r="I2079" s="51"/>
      <c r="J2079" s="51"/>
      <c r="O2079" s="44"/>
    </row>
    <row r="2080" spans="6:15" ht="12.75">
      <c r="F2080" s="47"/>
      <c r="I2080" s="51"/>
      <c r="J2080" s="51"/>
      <c r="O2080" s="44"/>
    </row>
    <row r="2081" spans="6:15" ht="12.75">
      <c r="F2081" s="47"/>
      <c r="I2081" s="51"/>
      <c r="J2081" s="51"/>
      <c r="O2081" s="44"/>
    </row>
    <row r="2082" spans="6:15" ht="12.75">
      <c r="F2082" s="47"/>
      <c r="I2082" s="51"/>
      <c r="J2082" s="51"/>
      <c r="O2082" s="44"/>
    </row>
    <row r="2083" spans="6:15" ht="12.75">
      <c r="F2083" s="47"/>
      <c r="I2083" s="51"/>
      <c r="J2083" s="51"/>
      <c r="O2083" s="44"/>
    </row>
    <row r="2084" spans="6:15" ht="12.75">
      <c r="F2084" s="47"/>
      <c r="I2084" s="51"/>
      <c r="J2084" s="51"/>
      <c r="O2084" s="44"/>
    </row>
    <row r="2085" spans="6:15" ht="12.75">
      <c r="F2085" s="47"/>
      <c r="I2085" s="51"/>
      <c r="J2085" s="51"/>
      <c r="O2085" s="44"/>
    </row>
    <row r="2086" spans="6:15" ht="12.75">
      <c r="F2086" s="47"/>
      <c r="I2086" s="51"/>
      <c r="J2086" s="51"/>
      <c r="O2086" s="44"/>
    </row>
    <row r="2087" spans="6:15" ht="12.75">
      <c r="F2087" s="47"/>
      <c r="I2087" s="51"/>
      <c r="J2087" s="51"/>
      <c r="O2087" s="44"/>
    </row>
    <row r="2088" spans="6:15" ht="12.75">
      <c r="F2088" s="47"/>
      <c r="I2088" s="51"/>
      <c r="J2088" s="51"/>
      <c r="O2088" s="44"/>
    </row>
    <row r="2089" spans="6:15" ht="12.75">
      <c r="F2089" s="47"/>
      <c r="I2089" s="51"/>
      <c r="J2089" s="51"/>
      <c r="O2089" s="44"/>
    </row>
    <row r="2090" spans="6:15" ht="12.75">
      <c r="F2090" s="47"/>
      <c r="I2090" s="51"/>
      <c r="J2090" s="51"/>
      <c r="O2090" s="44"/>
    </row>
    <row r="2091" spans="6:15" ht="12.75">
      <c r="F2091" s="47"/>
      <c r="I2091" s="51"/>
      <c r="J2091" s="51"/>
      <c r="O2091" s="44"/>
    </row>
    <row r="2092" spans="6:15" ht="12.75">
      <c r="F2092" s="47"/>
      <c r="I2092" s="51"/>
      <c r="J2092" s="51"/>
      <c r="O2092" s="44"/>
    </row>
    <row r="2093" spans="6:15" ht="12.75">
      <c r="F2093" s="47"/>
      <c r="I2093" s="51"/>
      <c r="J2093" s="51"/>
      <c r="O2093" s="44"/>
    </row>
    <row r="2094" spans="6:15" ht="12.75">
      <c r="F2094" s="47"/>
      <c r="I2094" s="51"/>
      <c r="J2094" s="51"/>
      <c r="O2094" s="44"/>
    </row>
    <row r="2095" spans="6:15" ht="12.75">
      <c r="F2095" s="47"/>
      <c r="I2095" s="51"/>
      <c r="J2095" s="51"/>
      <c r="O2095" s="44"/>
    </row>
    <row r="2096" spans="6:15" ht="12.75">
      <c r="F2096" s="47"/>
      <c r="I2096" s="51"/>
      <c r="J2096" s="51"/>
      <c r="O2096" s="44"/>
    </row>
    <row r="2097" spans="6:15" ht="12.75">
      <c r="F2097" s="47"/>
      <c r="I2097" s="51"/>
      <c r="J2097" s="51"/>
      <c r="O2097" s="44"/>
    </row>
    <row r="2098" spans="6:15" ht="12.75">
      <c r="F2098" s="47"/>
      <c r="I2098" s="51"/>
      <c r="J2098" s="51"/>
      <c r="O2098" s="44"/>
    </row>
    <row r="2099" spans="6:15" ht="12.75">
      <c r="F2099" s="47"/>
      <c r="I2099" s="51"/>
      <c r="J2099" s="51"/>
      <c r="O2099" s="44"/>
    </row>
    <row r="2100" spans="6:15" ht="12.75">
      <c r="F2100" s="47"/>
      <c r="I2100" s="51"/>
      <c r="J2100" s="51"/>
      <c r="O2100" s="44"/>
    </row>
    <row r="2101" spans="6:15" ht="12.75">
      <c r="F2101" s="47"/>
      <c r="I2101" s="51"/>
      <c r="J2101" s="51"/>
      <c r="O2101" s="44"/>
    </row>
    <row r="2102" spans="6:15" ht="12.75">
      <c r="F2102" s="47"/>
      <c r="I2102" s="51"/>
      <c r="J2102" s="51"/>
      <c r="O2102" s="44"/>
    </row>
    <row r="2103" spans="6:15" ht="12.75">
      <c r="F2103" s="47"/>
      <c r="I2103" s="51"/>
      <c r="J2103" s="51"/>
      <c r="O2103" s="44"/>
    </row>
    <row r="2104" spans="6:15" ht="12.75">
      <c r="F2104" s="47"/>
      <c r="I2104" s="51"/>
      <c r="J2104" s="51"/>
      <c r="O2104" s="44"/>
    </row>
    <row r="2105" spans="6:15" ht="12.75">
      <c r="F2105" s="47"/>
      <c r="I2105" s="51"/>
      <c r="J2105" s="51"/>
      <c r="O2105" s="44"/>
    </row>
    <row r="2106" spans="6:15" ht="12.75">
      <c r="F2106" s="47"/>
      <c r="I2106" s="51"/>
      <c r="J2106" s="51"/>
      <c r="O2106" s="44"/>
    </row>
    <row r="2107" spans="6:15" ht="12.75">
      <c r="F2107" s="47"/>
      <c r="I2107" s="51"/>
      <c r="J2107" s="51"/>
      <c r="O2107" s="44"/>
    </row>
    <row r="2108" spans="6:15" ht="12.75">
      <c r="F2108" s="47"/>
      <c r="I2108" s="51"/>
      <c r="J2108" s="51"/>
      <c r="O2108" s="44"/>
    </row>
    <row r="2109" spans="6:15" ht="12.75">
      <c r="F2109" s="47"/>
      <c r="I2109" s="51"/>
      <c r="J2109" s="51"/>
      <c r="O2109" s="44"/>
    </row>
    <row r="2110" spans="6:15" ht="12.75">
      <c r="F2110" s="47"/>
      <c r="I2110" s="51"/>
      <c r="J2110" s="51"/>
      <c r="O2110" s="44"/>
    </row>
    <row r="2111" spans="6:15" ht="12.75">
      <c r="F2111" s="47"/>
      <c r="I2111" s="51"/>
      <c r="J2111" s="51"/>
      <c r="O2111" s="44"/>
    </row>
    <row r="2112" spans="6:15" ht="12.75">
      <c r="F2112" s="47"/>
      <c r="I2112" s="51"/>
      <c r="J2112" s="51"/>
      <c r="O2112" s="44"/>
    </row>
    <row r="2113" spans="6:15" ht="12.75">
      <c r="F2113" s="47"/>
      <c r="I2113" s="51"/>
      <c r="J2113" s="51"/>
      <c r="O2113" s="44"/>
    </row>
    <row r="2114" spans="6:15" ht="12.75">
      <c r="F2114" s="47"/>
      <c r="I2114" s="51"/>
      <c r="J2114" s="51"/>
      <c r="O2114" s="44"/>
    </row>
    <row r="2115" spans="6:15" ht="12.75">
      <c r="F2115" s="47"/>
      <c r="I2115" s="51"/>
      <c r="J2115" s="51"/>
      <c r="O2115" s="44"/>
    </row>
    <row r="2116" spans="6:15" ht="12.75">
      <c r="F2116" s="47"/>
      <c r="I2116" s="51"/>
      <c r="J2116" s="51"/>
      <c r="O2116" s="44"/>
    </row>
    <row r="2117" spans="6:15" ht="12.75">
      <c r="F2117" s="47"/>
      <c r="I2117" s="51"/>
      <c r="J2117" s="51"/>
      <c r="O2117" s="44"/>
    </row>
    <row r="2118" spans="6:15" ht="12.75">
      <c r="F2118" s="47"/>
      <c r="I2118" s="51"/>
      <c r="J2118" s="51"/>
      <c r="O2118" s="44"/>
    </row>
    <row r="2119" spans="6:15" ht="12.75">
      <c r="F2119" s="47"/>
      <c r="I2119" s="51"/>
      <c r="J2119" s="51"/>
      <c r="O2119" s="44"/>
    </row>
    <row r="2120" spans="6:15" ht="12.75">
      <c r="F2120" s="47"/>
      <c r="I2120" s="51"/>
      <c r="J2120" s="51"/>
      <c r="O2120" s="44"/>
    </row>
    <row r="2121" spans="6:15" ht="12.75">
      <c r="F2121" s="47"/>
      <c r="I2121" s="51"/>
      <c r="J2121" s="51"/>
      <c r="O2121" s="44"/>
    </row>
    <row r="2122" spans="6:15" ht="12.75">
      <c r="F2122" s="47"/>
      <c r="I2122" s="51"/>
      <c r="J2122" s="51"/>
      <c r="O2122" s="44"/>
    </row>
    <row r="2123" spans="6:15" ht="12.75">
      <c r="F2123" s="47"/>
      <c r="I2123" s="51"/>
      <c r="J2123" s="51"/>
      <c r="O2123" s="44"/>
    </row>
    <row r="2124" spans="6:15" ht="12.75">
      <c r="F2124" s="47"/>
      <c r="I2124" s="51"/>
      <c r="J2124" s="51"/>
      <c r="O2124" s="44"/>
    </row>
    <row r="2125" spans="6:15" ht="12.75">
      <c r="F2125" s="47"/>
      <c r="I2125" s="51"/>
      <c r="J2125" s="51"/>
      <c r="O2125" s="44"/>
    </row>
    <row r="2126" spans="6:15" ht="12.75">
      <c r="F2126" s="47"/>
      <c r="I2126" s="51"/>
      <c r="J2126" s="51"/>
      <c r="O2126" s="44"/>
    </row>
    <row r="2127" spans="6:15" ht="12.75">
      <c r="F2127" s="47"/>
      <c r="I2127" s="51"/>
      <c r="J2127" s="51"/>
      <c r="O2127" s="44"/>
    </row>
    <row r="2128" spans="6:15" ht="12.75">
      <c r="F2128" s="47"/>
      <c r="I2128" s="51"/>
      <c r="J2128" s="51"/>
      <c r="O2128" s="44"/>
    </row>
    <row r="2129" spans="6:15" ht="12.75">
      <c r="F2129" s="47"/>
      <c r="I2129" s="51"/>
      <c r="J2129" s="51"/>
      <c r="O2129" s="44"/>
    </row>
    <row r="2130" spans="6:15" ht="12.75">
      <c r="F2130" s="47"/>
      <c r="I2130" s="51"/>
      <c r="J2130" s="51"/>
      <c r="O2130" s="44"/>
    </row>
    <row r="2131" spans="6:15" ht="12.75">
      <c r="F2131" s="47"/>
      <c r="I2131" s="51"/>
      <c r="J2131" s="51"/>
      <c r="O2131" s="44"/>
    </row>
    <row r="2132" spans="6:15" ht="12.75">
      <c r="F2132" s="47"/>
      <c r="I2132" s="51"/>
      <c r="J2132" s="51"/>
      <c r="O2132" s="44"/>
    </row>
    <row r="2133" spans="6:15" ht="12.75">
      <c r="F2133" s="47"/>
      <c r="I2133" s="51"/>
      <c r="J2133" s="51"/>
      <c r="O2133" s="44"/>
    </row>
    <row r="2134" spans="6:15" ht="12.75">
      <c r="F2134" s="47"/>
      <c r="I2134" s="51"/>
      <c r="J2134" s="51"/>
      <c r="O2134" s="44"/>
    </row>
    <row r="2135" spans="6:15" ht="12.75">
      <c r="F2135" s="47"/>
      <c r="I2135" s="51"/>
      <c r="J2135" s="51"/>
      <c r="O2135" s="44"/>
    </row>
    <row r="2136" spans="6:15" ht="12.75">
      <c r="F2136" s="47"/>
      <c r="I2136" s="51"/>
      <c r="J2136" s="51"/>
      <c r="O2136" s="44"/>
    </row>
    <row r="2137" spans="6:15" ht="12.75">
      <c r="F2137" s="47"/>
      <c r="I2137" s="51"/>
      <c r="J2137" s="51"/>
      <c r="O2137" s="44"/>
    </row>
    <row r="2138" spans="6:15" ht="12.75">
      <c r="F2138" s="47"/>
      <c r="I2138" s="51"/>
      <c r="J2138" s="51"/>
      <c r="O2138" s="44"/>
    </row>
    <row r="2139" spans="6:15" ht="12.75">
      <c r="F2139" s="47"/>
      <c r="I2139" s="51"/>
      <c r="J2139" s="51"/>
      <c r="O2139" s="44"/>
    </row>
    <row r="2140" spans="6:15" ht="12.75">
      <c r="F2140" s="47"/>
      <c r="I2140" s="51"/>
      <c r="J2140" s="51"/>
      <c r="O2140" s="44"/>
    </row>
    <row r="2141" spans="6:15" ht="12.75">
      <c r="F2141" s="47"/>
      <c r="I2141" s="51"/>
      <c r="J2141" s="51"/>
      <c r="O2141" s="44"/>
    </row>
    <row r="2142" spans="6:15" ht="12.75">
      <c r="F2142" s="47"/>
      <c r="I2142" s="51"/>
      <c r="J2142" s="51"/>
      <c r="O2142" s="44"/>
    </row>
    <row r="2143" spans="6:15" ht="12.75">
      <c r="F2143" s="47"/>
      <c r="I2143" s="51"/>
      <c r="J2143" s="51"/>
      <c r="O2143" s="44"/>
    </row>
    <row r="2144" spans="6:15" ht="12.75">
      <c r="F2144" s="47"/>
      <c r="I2144" s="51"/>
      <c r="J2144" s="51"/>
      <c r="O2144" s="44"/>
    </row>
    <row r="2145" spans="6:15" ht="12.75">
      <c r="F2145" s="47"/>
      <c r="I2145" s="51"/>
      <c r="J2145" s="51"/>
      <c r="O2145" s="44"/>
    </row>
    <row r="2146" spans="6:15" ht="12.75">
      <c r="F2146" s="47"/>
      <c r="I2146" s="51"/>
      <c r="J2146" s="51"/>
      <c r="O2146" s="44"/>
    </row>
    <row r="2147" spans="6:15" ht="12.75">
      <c r="F2147" s="47"/>
      <c r="I2147" s="51"/>
      <c r="J2147" s="51"/>
      <c r="O2147" s="44"/>
    </row>
    <row r="2148" spans="6:15" ht="12.75">
      <c r="F2148" s="47"/>
      <c r="I2148" s="51"/>
      <c r="J2148" s="51"/>
      <c r="O2148" s="44"/>
    </row>
    <row r="2149" spans="6:15" ht="12.75">
      <c r="F2149" s="47"/>
      <c r="I2149" s="51"/>
      <c r="J2149" s="51"/>
      <c r="O2149" s="44"/>
    </row>
    <row r="2150" spans="6:15" ht="12.75">
      <c r="F2150" s="47"/>
      <c r="I2150" s="51"/>
      <c r="J2150" s="51"/>
      <c r="O2150" s="44"/>
    </row>
    <row r="2151" spans="6:15" ht="12.75">
      <c r="F2151" s="47"/>
      <c r="I2151" s="51"/>
      <c r="J2151" s="51"/>
      <c r="O2151" s="44"/>
    </row>
    <row r="2152" spans="6:15" ht="12.75">
      <c r="F2152" s="47"/>
      <c r="I2152" s="51"/>
      <c r="J2152" s="51"/>
      <c r="O2152" s="44"/>
    </row>
    <row r="2153" spans="6:15" ht="12.75">
      <c r="F2153" s="47"/>
      <c r="I2153" s="51"/>
      <c r="J2153" s="51"/>
      <c r="O2153" s="44"/>
    </row>
    <row r="2154" spans="6:15" ht="12.75">
      <c r="F2154" s="47"/>
      <c r="I2154" s="51"/>
      <c r="J2154" s="51"/>
      <c r="O2154" s="44"/>
    </row>
    <row r="2155" spans="6:15" ht="12.75">
      <c r="F2155" s="47"/>
      <c r="I2155" s="51"/>
      <c r="J2155" s="51"/>
      <c r="O2155" s="44"/>
    </row>
    <row r="2156" spans="6:15" ht="12.75">
      <c r="F2156" s="47"/>
      <c r="I2156" s="51"/>
      <c r="J2156" s="51"/>
      <c r="O2156" s="44"/>
    </row>
    <row r="2157" spans="6:15" ht="12.75">
      <c r="F2157" s="47"/>
      <c r="I2157" s="51"/>
      <c r="J2157" s="51"/>
      <c r="O2157" s="44"/>
    </row>
    <row r="2158" spans="6:15" ht="12.75">
      <c r="F2158" s="47"/>
      <c r="I2158" s="51"/>
      <c r="J2158" s="51"/>
      <c r="O2158" s="44"/>
    </row>
    <row r="2159" spans="6:15" ht="12.75">
      <c r="F2159" s="47"/>
      <c r="I2159" s="51"/>
      <c r="J2159" s="51"/>
      <c r="O2159" s="44"/>
    </row>
    <row r="2160" spans="6:15" ht="12.75">
      <c r="F2160" s="47"/>
      <c r="I2160" s="51"/>
      <c r="J2160" s="51"/>
      <c r="O2160" s="44"/>
    </row>
    <row r="2161" spans="6:15" ht="12.75">
      <c r="F2161" s="47"/>
      <c r="I2161" s="51"/>
      <c r="J2161" s="51"/>
      <c r="O2161" s="44"/>
    </row>
    <row r="2162" spans="6:15" ht="12.75">
      <c r="F2162" s="47"/>
      <c r="I2162" s="51"/>
      <c r="J2162" s="51"/>
      <c r="O2162" s="44"/>
    </row>
    <row r="2163" spans="6:15" ht="12.75">
      <c r="F2163" s="47"/>
      <c r="I2163" s="51"/>
      <c r="J2163" s="51"/>
      <c r="O2163" s="44"/>
    </row>
    <row r="2164" spans="6:15" ht="12.75">
      <c r="F2164" s="47"/>
      <c r="I2164" s="51"/>
      <c r="J2164" s="51"/>
      <c r="O2164" s="44"/>
    </row>
    <row r="2165" spans="6:15" ht="12.75">
      <c r="F2165" s="47"/>
      <c r="I2165" s="51"/>
      <c r="J2165" s="51"/>
      <c r="O2165" s="44"/>
    </row>
    <row r="2166" spans="6:15" ht="12.75">
      <c r="F2166" s="47"/>
      <c r="I2166" s="51"/>
      <c r="J2166" s="51"/>
      <c r="O2166" s="44"/>
    </row>
    <row r="2167" spans="6:15" ht="12.75">
      <c r="F2167" s="47"/>
      <c r="I2167" s="51"/>
      <c r="J2167" s="51"/>
      <c r="O2167" s="44"/>
    </row>
    <row r="2168" spans="6:15" ht="12.75">
      <c r="F2168" s="47"/>
      <c r="I2168" s="51"/>
      <c r="J2168" s="51"/>
      <c r="O2168" s="44"/>
    </row>
    <row r="2169" spans="6:15" ht="12.75">
      <c r="F2169" s="47"/>
      <c r="I2169" s="51"/>
      <c r="J2169" s="51"/>
      <c r="O2169" s="44"/>
    </row>
    <row r="2170" spans="6:15" ht="12.75">
      <c r="F2170" s="47"/>
      <c r="I2170" s="51"/>
      <c r="J2170" s="51"/>
      <c r="O2170" s="44"/>
    </row>
    <row r="2171" spans="6:15" ht="12.75">
      <c r="F2171" s="47"/>
      <c r="I2171" s="51"/>
      <c r="J2171" s="51"/>
      <c r="O2171" s="44"/>
    </row>
    <row r="2172" spans="6:15" ht="12.75">
      <c r="F2172" s="47"/>
      <c r="I2172" s="51"/>
      <c r="J2172" s="51"/>
      <c r="O2172" s="44"/>
    </row>
    <row r="2173" spans="6:15" ht="12.75">
      <c r="F2173" s="47"/>
      <c r="I2173" s="51"/>
      <c r="J2173" s="51"/>
      <c r="O2173" s="44"/>
    </row>
    <row r="2174" spans="6:15" ht="12.75">
      <c r="F2174" s="47"/>
      <c r="I2174" s="51"/>
      <c r="J2174" s="51"/>
      <c r="O2174" s="44"/>
    </row>
    <row r="2175" spans="6:15" ht="12.75">
      <c r="F2175" s="47"/>
      <c r="I2175" s="51"/>
      <c r="J2175" s="51"/>
      <c r="O2175" s="44"/>
    </row>
    <row r="2176" spans="6:15" ht="12.75">
      <c r="F2176" s="47"/>
      <c r="I2176" s="51"/>
      <c r="J2176" s="51"/>
      <c r="O2176" s="44"/>
    </row>
    <row r="2177" spans="6:15" ht="12.75">
      <c r="F2177" s="47"/>
      <c r="I2177" s="51"/>
      <c r="J2177" s="51"/>
      <c r="O2177" s="44"/>
    </row>
    <row r="2178" spans="6:15" ht="12.75">
      <c r="F2178" s="47"/>
      <c r="I2178" s="51"/>
      <c r="J2178" s="51"/>
      <c r="O2178" s="44"/>
    </row>
    <row r="2179" spans="6:15" ht="12.75">
      <c r="F2179" s="47"/>
      <c r="I2179" s="51"/>
      <c r="J2179" s="51"/>
      <c r="O2179" s="44"/>
    </row>
    <row r="2180" spans="6:15" ht="12.75">
      <c r="F2180" s="47"/>
      <c r="I2180" s="51"/>
      <c r="J2180" s="51"/>
      <c r="O2180" s="44"/>
    </row>
    <row r="2181" spans="6:15" ht="12.75">
      <c r="F2181" s="47"/>
      <c r="I2181" s="51"/>
      <c r="J2181" s="51"/>
      <c r="O2181" s="44"/>
    </row>
    <row r="2182" spans="6:15" ht="12.75">
      <c r="F2182" s="47"/>
      <c r="I2182" s="51"/>
      <c r="J2182" s="51"/>
      <c r="O2182" s="44"/>
    </row>
    <row r="2183" spans="6:15" ht="12.75">
      <c r="F2183" s="47"/>
      <c r="I2183" s="51"/>
      <c r="J2183" s="51"/>
      <c r="O2183" s="44"/>
    </row>
    <row r="2184" spans="6:15" ht="12.75">
      <c r="F2184" s="47"/>
      <c r="I2184" s="51"/>
      <c r="J2184" s="51"/>
      <c r="O2184" s="44"/>
    </row>
    <row r="2185" spans="6:15" ht="12.75">
      <c r="F2185" s="47"/>
      <c r="I2185" s="51"/>
      <c r="J2185" s="51"/>
      <c r="O2185" s="44"/>
    </row>
    <row r="2186" spans="6:15" ht="12.75">
      <c r="F2186" s="47"/>
      <c r="I2186" s="51"/>
      <c r="J2186" s="51"/>
      <c r="O2186" s="44"/>
    </row>
    <row r="2187" spans="6:15" ht="12.75">
      <c r="F2187" s="47"/>
      <c r="I2187" s="51"/>
      <c r="J2187" s="51"/>
      <c r="O2187" s="44"/>
    </row>
    <row r="2188" spans="6:15" ht="12.75">
      <c r="F2188" s="47"/>
      <c r="I2188" s="51"/>
      <c r="J2188" s="51"/>
      <c r="O2188" s="44"/>
    </row>
    <row r="2189" spans="6:15" ht="12.75">
      <c r="F2189" s="47"/>
      <c r="I2189" s="51"/>
      <c r="J2189" s="51"/>
      <c r="O2189" s="44"/>
    </row>
    <row r="2190" spans="6:15" ht="12.75">
      <c r="F2190" s="47"/>
      <c r="I2190" s="51"/>
      <c r="J2190" s="51"/>
      <c r="O2190" s="44"/>
    </row>
    <row r="2191" spans="6:15" ht="12.75">
      <c r="F2191" s="47"/>
      <c r="I2191" s="51"/>
      <c r="J2191" s="51"/>
      <c r="O2191" s="44"/>
    </row>
    <row r="2192" spans="6:15" ht="12.75">
      <c r="F2192" s="47"/>
      <c r="I2192" s="51"/>
      <c r="J2192" s="51"/>
      <c r="O2192" s="44"/>
    </row>
    <row r="2193" spans="6:15" ht="12.75">
      <c r="F2193" s="47"/>
      <c r="I2193" s="51"/>
      <c r="J2193" s="51"/>
      <c r="O2193" s="44"/>
    </row>
    <row r="2194" spans="6:15" ht="12.75">
      <c r="F2194" s="47"/>
      <c r="I2194" s="51"/>
      <c r="J2194" s="51"/>
      <c r="O2194" s="44"/>
    </row>
    <row r="2195" spans="6:15" ht="12.75">
      <c r="F2195" s="47"/>
      <c r="I2195" s="51"/>
      <c r="J2195" s="51"/>
      <c r="O2195" s="44"/>
    </row>
    <row r="2196" spans="6:15" ht="12.75">
      <c r="F2196" s="47"/>
      <c r="I2196" s="51"/>
      <c r="J2196" s="51"/>
      <c r="O2196" s="44"/>
    </row>
    <row r="2197" spans="6:15" ht="12.75">
      <c r="F2197" s="47"/>
      <c r="I2197" s="51"/>
      <c r="J2197" s="51"/>
      <c r="O2197" s="44"/>
    </row>
    <row r="2198" spans="6:15" ht="12.75">
      <c r="F2198" s="47"/>
      <c r="I2198" s="51"/>
      <c r="J2198" s="51"/>
      <c r="O2198" s="44"/>
    </row>
    <row r="2199" spans="6:15" ht="12.75">
      <c r="F2199" s="47"/>
      <c r="I2199" s="51"/>
      <c r="J2199" s="51"/>
      <c r="O2199" s="44"/>
    </row>
    <row r="2200" spans="6:15" ht="12.75">
      <c r="F2200" s="47"/>
      <c r="I2200" s="51"/>
      <c r="J2200" s="51"/>
      <c r="O2200" s="44"/>
    </row>
    <row r="2201" spans="6:15" ht="12.75">
      <c r="F2201" s="47"/>
      <c r="I2201" s="51"/>
      <c r="J2201" s="51"/>
      <c r="O2201" s="44"/>
    </row>
    <row r="2202" spans="6:15" ht="12.75">
      <c r="F2202" s="47"/>
      <c r="I2202" s="51"/>
      <c r="J2202" s="51"/>
      <c r="O2202" s="44"/>
    </row>
    <row r="2203" spans="6:15" ht="12.75">
      <c r="F2203" s="47"/>
      <c r="I2203" s="51"/>
      <c r="J2203" s="51"/>
      <c r="O2203" s="44"/>
    </row>
    <row r="2204" spans="6:15" ht="12.75">
      <c r="F2204" s="47"/>
      <c r="I2204" s="51"/>
      <c r="J2204" s="51"/>
      <c r="O2204" s="44"/>
    </row>
    <row r="2205" spans="6:15" ht="12.75">
      <c r="F2205" s="47"/>
      <c r="I2205" s="51"/>
      <c r="J2205" s="51"/>
      <c r="O2205" s="44"/>
    </row>
    <row r="2206" spans="6:15" ht="12.75">
      <c r="F2206" s="47"/>
      <c r="I2206" s="51"/>
      <c r="J2206" s="51"/>
      <c r="O2206" s="44"/>
    </row>
    <row r="2207" spans="6:15" ht="12.75">
      <c r="F2207" s="47"/>
      <c r="I2207" s="51"/>
      <c r="J2207" s="51"/>
      <c r="O2207" s="44"/>
    </row>
    <row r="2208" spans="6:15" ht="12.75">
      <c r="F2208" s="47"/>
      <c r="I2208" s="51"/>
      <c r="J2208" s="51"/>
      <c r="O2208" s="44"/>
    </row>
    <row r="2209" spans="6:15" ht="12.75">
      <c r="F2209" s="47"/>
      <c r="I2209" s="51"/>
      <c r="J2209" s="51"/>
      <c r="O2209" s="44"/>
    </row>
    <row r="2210" spans="6:15" ht="12.75">
      <c r="F2210" s="47"/>
      <c r="I2210" s="51"/>
      <c r="J2210" s="51"/>
      <c r="O2210" s="44"/>
    </row>
    <row r="2211" spans="6:15" ht="12.75">
      <c r="F2211" s="47"/>
      <c r="I2211" s="51"/>
      <c r="J2211" s="51"/>
      <c r="O2211" s="44"/>
    </row>
    <row r="2212" spans="6:15" ht="12.75">
      <c r="F2212" s="47"/>
      <c r="I2212" s="51"/>
      <c r="J2212" s="51"/>
      <c r="O2212" s="44"/>
    </row>
    <row r="2213" spans="6:15" ht="12.75">
      <c r="F2213" s="47"/>
      <c r="I2213" s="51"/>
      <c r="J2213" s="51"/>
      <c r="O2213" s="44"/>
    </row>
    <row r="2214" spans="6:15" ht="12.75">
      <c r="F2214" s="47"/>
      <c r="I2214" s="51"/>
      <c r="J2214" s="51"/>
      <c r="O2214" s="44"/>
    </row>
    <row r="2215" spans="6:15" ht="12.75">
      <c r="F2215" s="47"/>
      <c r="I2215" s="51"/>
      <c r="J2215" s="51"/>
      <c r="O2215" s="44"/>
    </row>
    <row r="2216" spans="6:15" ht="12.75">
      <c r="F2216" s="47"/>
      <c r="I2216" s="51"/>
      <c r="J2216" s="51"/>
      <c r="O2216" s="44"/>
    </row>
    <row r="2217" spans="6:15" ht="12.75">
      <c r="F2217" s="47"/>
      <c r="I2217" s="51"/>
      <c r="J2217" s="51"/>
      <c r="O2217" s="44"/>
    </row>
    <row r="2218" spans="6:15" ht="12.75">
      <c r="F2218" s="47"/>
      <c r="I2218" s="51"/>
      <c r="J2218" s="51"/>
      <c r="O2218" s="44"/>
    </row>
    <row r="2219" spans="6:15" ht="12.75">
      <c r="F2219" s="47"/>
      <c r="I2219" s="51"/>
      <c r="J2219" s="51"/>
      <c r="O2219" s="44"/>
    </row>
    <row r="2220" spans="6:15" ht="12.75">
      <c r="F2220" s="47"/>
      <c r="I2220" s="51"/>
      <c r="J2220" s="51"/>
      <c r="O2220" s="44"/>
    </row>
    <row r="2221" spans="6:15" ht="12.75">
      <c r="F2221" s="47"/>
      <c r="I2221" s="51"/>
      <c r="J2221" s="51"/>
      <c r="O2221" s="44"/>
    </row>
    <row r="2222" spans="6:15" ht="12.75">
      <c r="F2222" s="47"/>
      <c r="I2222" s="51"/>
      <c r="J2222" s="51"/>
      <c r="O2222" s="44"/>
    </row>
    <row r="2223" spans="6:15" ht="12.75">
      <c r="F2223" s="47"/>
      <c r="I2223" s="51"/>
      <c r="J2223" s="51"/>
      <c r="O2223" s="44"/>
    </row>
    <row r="2224" spans="6:15" ht="12.75">
      <c r="F2224" s="47"/>
      <c r="I2224" s="51"/>
      <c r="J2224" s="51"/>
      <c r="O2224" s="44"/>
    </row>
    <row r="2225" spans="6:15" ht="12.75">
      <c r="F2225" s="47"/>
      <c r="I2225" s="51"/>
      <c r="J2225" s="51"/>
      <c r="O2225" s="44"/>
    </row>
    <row r="2226" spans="6:15" ht="12.75">
      <c r="F2226" s="47"/>
      <c r="I2226" s="51"/>
      <c r="J2226" s="51"/>
      <c r="O2226" s="44"/>
    </row>
    <row r="2227" spans="6:15" ht="12.75">
      <c r="F2227" s="47"/>
      <c r="I2227" s="51"/>
      <c r="J2227" s="51"/>
      <c r="O2227" s="44"/>
    </row>
    <row r="2228" spans="6:15" ht="12.75">
      <c r="F2228" s="47"/>
      <c r="I2228" s="51"/>
      <c r="J2228" s="51"/>
      <c r="O2228" s="44"/>
    </row>
    <row r="2229" spans="6:15" ht="12.75">
      <c r="F2229" s="47"/>
      <c r="I2229" s="51"/>
      <c r="J2229" s="51"/>
      <c r="O2229" s="44"/>
    </row>
    <row r="2230" spans="6:15" ht="12.75">
      <c r="F2230" s="47"/>
      <c r="I2230" s="51"/>
      <c r="J2230" s="51"/>
      <c r="O2230" s="44"/>
    </row>
    <row r="2231" spans="6:15" ht="12.75">
      <c r="F2231" s="47"/>
      <c r="I2231" s="51"/>
      <c r="J2231" s="51"/>
      <c r="O2231" s="44"/>
    </row>
    <row r="2232" spans="6:15" ht="12.75">
      <c r="F2232" s="47"/>
      <c r="I2232" s="51"/>
      <c r="J2232" s="51"/>
      <c r="O2232" s="44"/>
    </row>
    <row r="2233" spans="6:15" ht="12.75">
      <c r="F2233" s="47"/>
      <c r="I2233" s="51"/>
      <c r="J2233" s="51"/>
      <c r="O2233" s="44"/>
    </row>
    <row r="2234" spans="6:15" ht="12.75">
      <c r="F2234" s="47"/>
      <c r="I2234" s="51"/>
      <c r="J2234" s="51"/>
      <c r="O2234" s="44"/>
    </row>
    <row r="2235" spans="6:15" ht="12.75">
      <c r="F2235" s="47"/>
      <c r="I2235" s="51"/>
      <c r="J2235" s="51"/>
      <c r="O2235" s="44"/>
    </row>
    <row r="2236" spans="6:15" ht="12.75">
      <c r="F2236" s="47"/>
      <c r="I2236" s="51"/>
      <c r="J2236" s="51"/>
      <c r="O2236" s="44"/>
    </row>
    <row r="2237" spans="6:15" ht="12.75">
      <c r="F2237" s="47"/>
      <c r="I2237" s="51"/>
      <c r="J2237" s="51"/>
      <c r="O2237" s="44"/>
    </row>
    <row r="2238" spans="6:15" ht="12.75">
      <c r="F2238" s="47"/>
      <c r="I2238" s="51"/>
      <c r="J2238" s="51"/>
      <c r="O2238" s="44"/>
    </row>
    <row r="2239" spans="6:15" ht="12.75">
      <c r="F2239" s="47"/>
      <c r="I2239" s="51"/>
      <c r="J2239" s="51"/>
      <c r="O2239" s="44"/>
    </row>
    <row r="2240" spans="6:15" ht="12.75">
      <c r="F2240" s="47"/>
      <c r="I2240" s="51"/>
      <c r="J2240" s="51"/>
      <c r="O2240" s="44"/>
    </row>
    <row r="2241" spans="6:15" ht="12.75">
      <c r="F2241" s="47"/>
      <c r="I2241" s="51"/>
      <c r="J2241" s="51"/>
      <c r="O2241" s="44"/>
    </row>
    <row r="2242" spans="6:15" ht="12.75">
      <c r="F2242" s="47"/>
      <c r="I2242" s="51"/>
      <c r="J2242" s="51"/>
      <c r="O2242" s="44"/>
    </row>
    <row r="2243" spans="6:15" ht="12.75">
      <c r="F2243" s="47"/>
      <c r="I2243" s="51"/>
      <c r="J2243" s="51"/>
      <c r="O2243" s="44"/>
    </row>
    <row r="2244" spans="6:15" ht="12.75">
      <c r="F2244" s="47"/>
      <c r="I2244" s="51"/>
      <c r="J2244" s="51"/>
      <c r="O2244" s="44"/>
    </row>
    <row r="2245" spans="6:15" ht="12.75">
      <c r="F2245" s="47"/>
      <c r="I2245" s="51"/>
      <c r="J2245" s="51"/>
      <c r="O2245" s="44"/>
    </row>
    <row r="2246" spans="6:15" ht="12.75">
      <c r="F2246" s="47"/>
      <c r="I2246" s="51"/>
      <c r="J2246" s="51"/>
      <c r="O2246" s="44"/>
    </row>
    <row r="2247" spans="6:15" ht="12.75">
      <c r="F2247" s="47"/>
      <c r="I2247" s="51"/>
      <c r="J2247" s="51"/>
      <c r="O2247" s="44"/>
    </row>
    <row r="2248" spans="6:15" ht="12.75">
      <c r="F2248" s="47"/>
      <c r="I2248" s="51"/>
      <c r="J2248" s="51"/>
      <c r="O2248" s="44"/>
    </row>
    <row r="2249" spans="6:15" ht="12.75">
      <c r="F2249" s="47"/>
      <c r="I2249" s="51"/>
      <c r="J2249" s="51"/>
      <c r="O2249" s="44"/>
    </row>
    <row r="2250" spans="6:15" ht="12.75">
      <c r="F2250" s="47"/>
      <c r="I2250" s="51"/>
      <c r="J2250" s="51"/>
      <c r="O2250" s="44"/>
    </row>
    <row r="2251" spans="6:15" ht="12.75">
      <c r="F2251" s="47"/>
      <c r="I2251" s="51"/>
      <c r="J2251" s="51"/>
      <c r="O2251" s="44"/>
    </row>
    <row r="2252" spans="6:15" ht="12.75">
      <c r="F2252" s="47"/>
      <c r="I2252" s="51"/>
      <c r="J2252" s="51"/>
      <c r="O2252" s="44"/>
    </row>
    <row r="2253" spans="6:15" ht="12.75">
      <c r="F2253" s="47"/>
      <c r="I2253" s="51"/>
      <c r="J2253" s="51"/>
      <c r="O2253" s="44"/>
    </row>
    <row r="2254" spans="6:15" ht="12.75">
      <c r="F2254" s="47"/>
      <c r="I2254" s="51"/>
      <c r="J2254" s="51"/>
      <c r="O2254" s="44"/>
    </row>
    <row r="2255" spans="6:15" ht="12.75">
      <c r="F2255" s="47"/>
      <c r="I2255" s="51"/>
      <c r="J2255" s="51"/>
      <c r="O2255" s="44"/>
    </row>
    <row r="2256" spans="6:15" ht="12.75">
      <c r="F2256" s="47"/>
      <c r="I2256" s="51"/>
      <c r="J2256" s="51"/>
      <c r="O2256" s="44"/>
    </row>
    <row r="2257" spans="6:15" ht="12.75">
      <c r="F2257" s="47"/>
      <c r="I2257" s="51"/>
      <c r="J2257" s="51"/>
      <c r="O2257" s="44"/>
    </row>
    <row r="2258" spans="6:15" ht="12.75">
      <c r="F2258" s="47"/>
      <c r="I2258" s="51"/>
      <c r="J2258" s="51"/>
      <c r="O2258" s="44"/>
    </row>
    <row r="2259" spans="6:15" ht="12.75">
      <c r="F2259" s="47"/>
      <c r="I2259" s="51"/>
      <c r="J2259" s="51"/>
      <c r="O2259" s="44"/>
    </row>
    <row r="2260" spans="6:15" ht="12.75">
      <c r="F2260" s="47"/>
      <c r="I2260" s="51"/>
      <c r="J2260" s="51"/>
      <c r="O2260" s="44"/>
    </row>
    <row r="2261" spans="6:15" ht="12.75">
      <c r="F2261" s="47"/>
      <c r="I2261" s="51"/>
      <c r="J2261" s="51"/>
      <c r="O2261" s="44"/>
    </row>
    <row r="2262" spans="6:15" ht="12.75">
      <c r="F2262" s="47"/>
      <c r="I2262" s="51"/>
      <c r="J2262" s="51"/>
      <c r="O2262" s="44"/>
    </row>
    <row r="2263" spans="6:15" ht="12.75">
      <c r="F2263" s="47"/>
      <c r="I2263" s="51"/>
      <c r="J2263" s="51"/>
      <c r="O2263" s="44"/>
    </row>
    <row r="2264" spans="6:15" ht="12.75">
      <c r="F2264" s="47"/>
      <c r="I2264" s="51"/>
      <c r="J2264" s="51"/>
      <c r="O2264" s="44"/>
    </row>
    <row r="2265" spans="6:15" ht="12.75">
      <c r="F2265" s="47"/>
      <c r="I2265" s="51"/>
      <c r="J2265" s="51"/>
      <c r="O2265" s="44"/>
    </row>
    <row r="2266" spans="6:15" ht="12.75">
      <c r="F2266" s="47"/>
      <c r="I2266" s="51"/>
      <c r="J2266" s="51"/>
      <c r="O2266" s="44"/>
    </row>
    <row r="2267" spans="6:15" ht="12.75">
      <c r="F2267" s="47"/>
      <c r="I2267" s="51"/>
      <c r="J2267" s="51"/>
      <c r="O2267" s="44"/>
    </row>
    <row r="2268" spans="6:15" ht="12.75">
      <c r="F2268" s="47"/>
      <c r="I2268" s="51"/>
      <c r="J2268" s="51"/>
      <c r="O2268" s="44"/>
    </row>
    <row r="2269" spans="6:15" ht="12.75">
      <c r="F2269" s="47"/>
      <c r="I2269" s="51"/>
      <c r="J2269" s="51"/>
      <c r="O2269" s="44"/>
    </row>
    <row r="2270" spans="6:15" ht="12.75">
      <c r="F2270" s="47"/>
      <c r="I2270" s="51"/>
      <c r="J2270" s="51"/>
      <c r="O2270" s="44"/>
    </row>
    <row r="2271" spans="6:15" ht="12.75">
      <c r="F2271" s="47"/>
      <c r="I2271" s="51"/>
      <c r="J2271" s="51"/>
      <c r="O2271" s="44"/>
    </row>
    <row r="2272" spans="6:15" ht="12.75">
      <c r="F2272" s="47"/>
      <c r="I2272" s="51"/>
      <c r="J2272" s="51"/>
      <c r="O2272" s="44"/>
    </row>
    <row r="2273" spans="6:15" ht="12.75">
      <c r="F2273" s="47"/>
      <c r="I2273" s="51"/>
      <c r="J2273" s="51"/>
      <c r="O2273" s="44"/>
    </row>
    <row r="2274" spans="6:15" ht="12.75">
      <c r="F2274" s="47"/>
      <c r="I2274" s="51"/>
      <c r="J2274" s="51"/>
      <c r="O2274" s="44"/>
    </row>
    <row r="2275" spans="6:15" ht="12.75">
      <c r="F2275" s="47"/>
      <c r="I2275" s="51"/>
      <c r="J2275" s="51"/>
      <c r="O2275" s="44"/>
    </row>
    <row r="2276" spans="6:15" ht="12.75">
      <c r="F2276" s="47"/>
      <c r="I2276" s="51"/>
      <c r="J2276" s="51"/>
      <c r="O2276" s="44"/>
    </row>
    <row r="2277" spans="6:15" ht="12.75">
      <c r="F2277" s="47"/>
      <c r="I2277" s="51"/>
      <c r="J2277" s="51"/>
      <c r="O2277" s="44"/>
    </row>
    <row r="2278" spans="6:15" ht="12.75">
      <c r="F2278" s="47"/>
      <c r="I2278" s="51"/>
      <c r="J2278" s="51"/>
      <c r="O2278" s="44"/>
    </row>
    <row r="2279" spans="6:15" ht="12.75">
      <c r="F2279" s="47"/>
      <c r="I2279" s="51"/>
      <c r="J2279" s="51"/>
      <c r="O2279" s="44"/>
    </row>
    <row r="2280" spans="6:15" ht="12.75">
      <c r="F2280" s="47"/>
      <c r="I2280" s="51"/>
      <c r="J2280" s="51"/>
      <c r="O2280" s="44"/>
    </row>
    <row r="2281" spans="6:15" ht="12.75">
      <c r="F2281" s="47"/>
      <c r="I2281" s="51"/>
      <c r="J2281" s="51"/>
      <c r="O2281" s="44"/>
    </row>
    <row r="2282" spans="6:15" ht="12.75">
      <c r="F2282" s="47"/>
      <c r="I2282" s="51"/>
      <c r="J2282" s="51"/>
      <c r="O2282" s="44"/>
    </row>
    <row r="2283" spans="6:15" ht="12.75">
      <c r="F2283" s="47"/>
      <c r="I2283" s="51"/>
      <c r="J2283" s="51"/>
      <c r="O2283" s="44"/>
    </row>
    <row r="2284" spans="6:15" ht="12.75">
      <c r="F2284" s="47"/>
      <c r="I2284" s="51"/>
      <c r="J2284" s="51"/>
      <c r="O2284" s="44"/>
    </row>
    <row r="2285" spans="6:15" ht="12.75">
      <c r="F2285" s="47"/>
      <c r="I2285" s="51"/>
      <c r="J2285" s="51"/>
      <c r="O2285" s="44"/>
    </row>
    <row r="2286" spans="6:15" ht="12.75">
      <c r="F2286" s="47"/>
      <c r="I2286" s="51"/>
      <c r="J2286" s="51"/>
      <c r="O2286" s="44"/>
    </row>
    <row r="2287" spans="6:15" ht="12.75">
      <c r="F2287" s="47"/>
      <c r="I2287" s="51"/>
      <c r="J2287" s="51"/>
      <c r="O2287" s="44"/>
    </row>
    <row r="2288" spans="6:15" ht="12.75">
      <c r="F2288" s="47"/>
      <c r="I2288" s="51"/>
      <c r="J2288" s="51"/>
      <c r="O2288" s="44"/>
    </row>
    <row r="2289" spans="6:15" ht="12.75">
      <c r="F2289" s="47"/>
      <c r="I2289" s="51"/>
      <c r="J2289" s="51"/>
      <c r="O2289" s="44"/>
    </row>
    <row r="2290" spans="6:15" ht="12.75">
      <c r="F2290" s="47"/>
      <c r="I2290" s="51"/>
      <c r="J2290" s="51"/>
      <c r="O2290" s="44"/>
    </row>
    <row r="2291" spans="6:15" ht="12.75">
      <c r="F2291" s="47"/>
      <c r="I2291" s="51"/>
      <c r="J2291" s="51"/>
      <c r="O2291" s="44"/>
    </row>
    <row r="2292" spans="6:15" ht="12.75">
      <c r="F2292" s="47"/>
      <c r="I2292" s="51"/>
      <c r="J2292" s="51"/>
      <c r="O2292" s="44"/>
    </row>
    <row r="2293" spans="6:15" ht="12.75">
      <c r="F2293" s="47"/>
      <c r="I2293" s="51"/>
      <c r="J2293" s="51"/>
      <c r="O2293" s="44"/>
    </row>
    <row r="2294" spans="6:15" ht="12.75">
      <c r="F2294" s="47"/>
      <c r="I2294" s="51"/>
      <c r="J2294" s="51"/>
      <c r="O2294" s="44"/>
    </row>
    <row r="2295" spans="6:15" ht="12.75">
      <c r="F2295" s="47"/>
      <c r="I2295" s="51"/>
      <c r="J2295" s="51"/>
      <c r="O2295" s="44"/>
    </row>
    <row r="2296" spans="6:15" ht="12.75">
      <c r="F2296" s="47"/>
      <c r="I2296" s="51"/>
      <c r="J2296" s="51"/>
      <c r="O2296" s="44"/>
    </row>
    <row r="2297" spans="6:15" ht="12.75">
      <c r="F2297" s="47"/>
      <c r="I2297" s="51"/>
      <c r="J2297" s="51"/>
      <c r="O2297" s="44"/>
    </row>
    <row r="2298" spans="6:15" ht="12.75">
      <c r="F2298" s="47"/>
      <c r="I2298" s="51"/>
      <c r="J2298" s="51"/>
      <c r="O2298" s="44"/>
    </row>
    <row r="2299" spans="6:15" ht="12.75">
      <c r="F2299" s="47"/>
      <c r="I2299" s="51"/>
      <c r="J2299" s="51"/>
      <c r="O2299" s="44"/>
    </row>
    <row r="2300" spans="6:15" ht="12.75">
      <c r="F2300" s="47"/>
      <c r="I2300" s="51"/>
      <c r="J2300" s="51"/>
      <c r="O2300" s="44"/>
    </row>
    <row r="2301" spans="6:15" ht="12.75">
      <c r="F2301" s="47"/>
      <c r="I2301" s="51"/>
      <c r="J2301" s="51"/>
      <c r="O2301" s="44"/>
    </row>
    <row r="2302" spans="6:15" ht="12.75">
      <c r="F2302" s="47"/>
      <c r="I2302" s="51"/>
      <c r="J2302" s="51"/>
      <c r="O2302" s="44"/>
    </row>
    <row r="2303" spans="6:15" ht="12.75">
      <c r="F2303" s="47"/>
      <c r="I2303" s="51"/>
      <c r="J2303" s="51"/>
      <c r="O2303" s="44"/>
    </row>
    <row r="2304" spans="6:15" ht="12.75">
      <c r="F2304" s="47"/>
      <c r="I2304" s="51"/>
      <c r="J2304" s="51"/>
      <c r="O2304" s="44"/>
    </row>
    <row r="2305" spans="6:15" ht="12.75">
      <c r="F2305" s="47"/>
      <c r="I2305" s="51"/>
      <c r="J2305" s="51"/>
      <c r="O2305" s="44"/>
    </row>
    <row r="2306" spans="6:15" ht="12.75">
      <c r="F2306" s="47"/>
      <c r="I2306" s="51"/>
      <c r="J2306" s="51"/>
      <c r="O2306" s="44"/>
    </row>
    <row r="2307" spans="6:15" ht="12.75">
      <c r="F2307" s="47"/>
      <c r="I2307" s="51"/>
      <c r="J2307" s="51"/>
      <c r="O2307" s="44"/>
    </row>
    <row r="2308" spans="6:15" ht="12.75">
      <c r="F2308" s="47"/>
      <c r="I2308" s="51"/>
      <c r="J2308" s="51"/>
      <c r="O2308" s="44"/>
    </row>
    <row r="2309" spans="6:15" ht="12.75">
      <c r="F2309" s="47"/>
      <c r="I2309" s="51"/>
      <c r="J2309" s="51"/>
      <c r="O2309" s="44"/>
    </row>
    <row r="2310" spans="6:15" ht="12.75">
      <c r="F2310" s="47"/>
      <c r="I2310" s="51"/>
      <c r="J2310" s="51"/>
      <c r="O2310" s="44"/>
    </row>
    <row r="2311" spans="6:15" ht="12.75">
      <c r="F2311" s="47"/>
      <c r="I2311" s="51"/>
      <c r="J2311" s="51"/>
      <c r="O2311" s="44"/>
    </row>
    <row r="2312" spans="6:15" ht="12.75">
      <c r="F2312" s="47"/>
      <c r="I2312" s="51"/>
      <c r="J2312" s="51"/>
      <c r="O2312" s="44"/>
    </row>
    <row r="2313" spans="6:15" ht="12.75">
      <c r="F2313" s="47"/>
      <c r="I2313" s="51"/>
      <c r="J2313" s="51"/>
      <c r="O2313" s="44"/>
    </row>
    <row r="2314" spans="6:15" ht="12.75">
      <c r="F2314" s="47"/>
      <c r="I2314" s="51"/>
      <c r="J2314" s="51"/>
      <c r="O2314" s="44"/>
    </row>
    <row r="2315" spans="6:15" ht="12.75">
      <c r="F2315" s="47"/>
      <c r="I2315" s="51"/>
      <c r="J2315" s="51"/>
      <c r="O2315" s="44"/>
    </row>
    <row r="2316" spans="6:15" ht="12.75">
      <c r="F2316" s="47"/>
      <c r="I2316" s="51"/>
      <c r="J2316" s="51"/>
      <c r="O2316" s="44"/>
    </row>
    <row r="2317" spans="6:15" ht="12.75">
      <c r="F2317" s="47"/>
      <c r="I2317" s="51"/>
      <c r="J2317" s="51"/>
      <c r="O2317" s="44"/>
    </row>
    <row r="2318" spans="6:15" ht="12.75">
      <c r="F2318" s="47"/>
      <c r="I2318" s="51"/>
      <c r="J2318" s="51"/>
      <c r="O2318" s="44"/>
    </row>
    <row r="2319" spans="6:15" ht="12.75">
      <c r="F2319" s="47"/>
      <c r="I2319" s="51"/>
      <c r="J2319" s="51"/>
      <c r="O2319" s="44"/>
    </row>
    <row r="2320" spans="6:15" ht="12.75">
      <c r="F2320" s="47"/>
      <c r="I2320" s="51"/>
      <c r="J2320" s="51"/>
      <c r="O2320" s="44"/>
    </row>
    <row r="2321" spans="6:15" ht="12.75">
      <c r="F2321" s="47"/>
      <c r="I2321" s="51"/>
      <c r="J2321" s="51"/>
      <c r="O2321" s="44"/>
    </row>
    <row r="2322" spans="6:15" ht="12.75">
      <c r="F2322" s="47"/>
      <c r="I2322" s="51"/>
      <c r="J2322" s="51"/>
      <c r="O2322" s="44"/>
    </row>
    <row r="2323" spans="6:15" ht="12.75">
      <c r="F2323" s="47"/>
      <c r="I2323" s="51"/>
      <c r="J2323" s="51"/>
      <c r="O2323" s="44"/>
    </row>
    <row r="2324" spans="6:15" ht="12.75">
      <c r="F2324" s="47"/>
      <c r="I2324" s="51"/>
      <c r="J2324" s="51"/>
      <c r="O2324" s="44"/>
    </row>
    <row r="2325" spans="6:15" ht="12.75">
      <c r="F2325" s="47"/>
      <c r="I2325" s="51"/>
      <c r="J2325" s="51"/>
      <c r="O2325" s="44"/>
    </row>
    <row r="2326" spans="6:15" ht="12.75">
      <c r="F2326" s="47"/>
      <c r="I2326" s="51"/>
      <c r="J2326" s="51"/>
      <c r="O2326" s="44"/>
    </row>
    <row r="2327" spans="6:15" ht="12.75">
      <c r="F2327" s="47"/>
      <c r="I2327" s="51"/>
      <c r="J2327" s="51"/>
      <c r="O2327" s="44"/>
    </row>
    <row r="2328" spans="6:15" ht="12.75">
      <c r="F2328" s="47"/>
      <c r="I2328" s="51"/>
      <c r="J2328" s="51"/>
      <c r="O2328" s="44"/>
    </row>
    <row r="2329" spans="6:15" ht="12.75">
      <c r="F2329" s="47"/>
      <c r="I2329" s="51"/>
      <c r="J2329" s="51"/>
      <c r="O2329" s="44"/>
    </row>
    <row r="2330" spans="6:15" ht="12.75">
      <c r="F2330" s="47"/>
      <c r="I2330" s="51"/>
      <c r="J2330" s="51"/>
      <c r="O2330" s="44"/>
    </row>
    <row r="2331" spans="6:15" ht="12.75">
      <c r="F2331" s="47"/>
      <c r="I2331" s="51"/>
      <c r="J2331" s="51"/>
      <c r="O2331" s="44"/>
    </row>
    <row r="2332" spans="6:15" ht="12.75">
      <c r="F2332" s="47"/>
      <c r="I2332" s="51"/>
      <c r="J2332" s="51"/>
      <c r="O2332" s="44"/>
    </row>
    <row r="2333" spans="6:15" ht="12.75">
      <c r="F2333" s="47"/>
      <c r="I2333" s="51"/>
      <c r="J2333" s="51"/>
      <c r="O2333" s="44"/>
    </row>
    <row r="2334" spans="6:15" ht="12.75">
      <c r="F2334" s="47"/>
      <c r="I2334" s="51"/>
      <c r="J2334" s="51"/>
      <c r="O2334" s="44"/>
    </row>
    <row r="2335" spans="6:15" ht="12.75">
      <c r="F2335" s="47"/>
      <c r="I2335" s="51"/>
      <c r="J2335" s="51"/>
      <c r="O2335" s="44"/>
    </row>
    <row r="2336" spans="6:15" ht="12.75">
      <c r="F2336" s="47"/>
      <c r="I2336" s="51"/>
      <c r="J2336" s="51"/>
      <c r="O2336" s="44"/>
    </row>
    <row r="2337" spans="6:15" ht="12.75">
      <c r="F2337" s="47"/>
      <c r="I2337" s="51"/>
      <c r="J2337" s="51"/>
      <c r="O2337" s="44"/>
    </row>
    <row r="2338" spans="6:15" ht="12.75">
      <c r="F2338" s="47"/>
      <c r="I2338" s="51"/>
      <c r="J2338" s="51"/>
      <c r="O2338" s="44"/>
    </row>
    <row r="2339" spans="6:15" ht="12.75">
      <c r="F2339" s="47"/>
      <c r="I2339" s="51"/>
      <c r="J2339" s="51"/>
      <c r="O2339" s="44"/>
    </row>
    <row r="2340" spans="6:15" ht="12.75">
      <c r="F2340" s="47"/>
      <c r="I2340" s="51"/>
      <c r="J2340" s="51"/>
      <c r="O2340" s="44"/>
    </row>
    <row r="2341" spans="6:15" ht="12.75">
      <c r="F2341" s="47"/>
      <c r="I2341" s="51"/>
      <c r="J2341" s="51"/>
      <c r="O2341" s="44"/>
    </row>
    <row r="2342" spans="6:15" ht="12.75">
      <c r="F2342" s="47"/>
      <c r="I2342" s="51"/>
      <c r="J2342" s="51"/>
      <c r="O2342" s="44"/>
    </row>
    <row r="2343" spans="6:15" ht="12.75">
      <c r="F2343" s="47"/>
      <c r="I2343" s="51"/>
      <c r="J2343" s="51"/>
      <c r="O2343" s="44"/>
    </row>
    <row r="2344" spans="6:15" ht="12.75">
      <c r="F2344" s="47"/>
      <c r="I2344" s="51"/>
      <c r="J2344" s="51"/>
      <c r="O2344" s="44"/>
    </row>
    <row r="2345" spans="6:15" ht="12.75">
      <c r="F2345" s="47"/>
      <c r="I2345" s="51"/>
      <c r="J2345" s="51"/>
      <c r="O2345" s="44"/>
    </row>
    <row r="2346" spans="6:15" ht="12.75">
      <c r="F2346" s="47"/>
      <c r="I2346" s="51"/>
      <c r="J2346" s="51"/>
      <c r="O2346" s="44"/>
    </row>
    <row r="2347" spans="6:15" ht="12.75">
      <c r="F2347" s="47"/>
      <c r="I2347" s="51"/>
      <c r="J2347" s="51"/>
      <c r="O2347" s="44"/>
    </row>
    <row r="2348" spans="6:15" ht="12.75">
      <c r="F2348" s="47"/>
      <c r="I2348" s="51"/>
      <c r="J2348" s="51"/>
      <c r="O2348" s="44"/>
    </row>
    <row r="2349" spans="6:15" ht="12.75">
      <c r="F2349" s="47"/>
      <c r="I2349" s="51"/>
      <c r="J2349" s="51"/>
      <c r="O2349" s="44"/>
    </row>
    <row r="2350" spans="6:15" ht="12.75">
      <c r="F2350" s="47"/>
      <c r="I2350" s="51"/>
      <c r="J2350" s="51"/>
      <c r="O2350" s="44"/>
    </row>
    <row r="2351" spans="6:15" ht="12.75">
      <c r="F2351" s="47"/>
      <c r="I2351" s="51"/>
      <c r="J2351" s="51"/>
      <c r="O2351" s="44"/>
    </row>
    <row r="2352" spans="6:15" ht="12.75">
      <c r="F2352" s="47"/>
      <c r="I2352" s="51"/>
      <c r="J2352" s="51"/>
      <c r="O2352" s="44"/>
    </row>
    <row r="2353" spans="6:15" ht="12.75">
      <c r="F2353" s="47"/>
      <c r="I2353" s="51"/>
      <c r="J2353" s="51"/>
      <c r="O2353" s="44"/>
    </row>
    <row r="2354" spans="6:15" ht="12.75">
      <c r="F2354" s="47"/>
      <c r="I2354" s="51"/>
      <c r="J2354" s="51"/>
      <c r="O2354" s="44"/>
    </row>
    <row r="2355" spans="6:15" ht="12.75">
      <c r="F2355" s="47"/>
      <c r="I2355" s="51"/>
      <c r="J2355" s="51"/>
      <c r="O2355" s="44"/>
    </row>
    <row r="2356" spans="6:15" ht="12.75">
      <c r="F2356" s="47"/>
      <c r="I2356" s="51"/>
      <c r="J2356" s="51"/>
      <c r="O2356" s="44"/>
    </row>
    <row r="2357" spans="6:15" ht="12.75">
      <c r="F2357" s="47"/>
      <c r="I2357" s="51"/>
      <c r="J2357" s="51"/>
      <c r="O2357" s="44"/>
    </row>
    <row r="2358" spans="6:15" ht="12.75">
      <c r="F2358" s="47"/>
      <c r="I2358" s="51"/>
      <c r="J2358" s="51"/>
      <c r="O2358" s="44"/>
    </row>
    <row r="2359" spans="6:15" ht="12.75">
      <c r="F2359" s="47"/>
      <c r="I2359" s="51"/>
      <c r="J2359" s="51"/>
      <c r="O2359" s="44"/>
    </row>
    <row r="2360" spans="6:15" ht="12.75">
      <c r="F2360" s="47"/>
      <c r="I2360" s="51"/>
      <c r="J2360" s="51"/>
      <c r="O2360" s="44"/>
    </row>
    <row r="2361" spans="6:15" ht="12.75">
      <c r="F2361" s="47"/>
      <c r="I2361" s="51"/>
      <c r="J2361" s="51"/>
      <c r="O2361" s="44"/>
    </row>
    <row r="2362" spans="6:15" ht="12.75">
      <c r="F2362" s="47"/>
      <c r="I2362" s="51"/>
      <c r="J2362" s="51"/>
      <c r="O2362" s="44"/>
    </row>
    <row r="2363" spans="6:15" ht="12.75">
      <c r="F2363" s="47"/>
      <c r="I2363" s="51"/>
      <c r="J2363" s="51"/>
      <c r="O2363" s="44"/>
    </row>
    <row r="2364" spans="6:15" ht="12.75">
      <c r="F2364" s="47"/>
      <c r="I2364" s="51"/>
      <c r="J2364" s="51"/>
      <c r="O2364" s="44"/>
    </row>
    <row r="2365" spans="6:15" ht="12.75">
      <c r="F2365" s="47"/>
      <c r="I2365" s="51"/>
      <c r="J2365" s="51"/>
      <c r="O2365" s="44"/>
    </row>
    <row r="2366" spans="6:15" ht="12.75">
      <c r="F2366" s="47"/>
      <c r="I2366" s="51"/>
      <c r="J2366" s="51"/>
      <c r="O2366" s="44"/>
    </row>
    <row r="2367" spans="6:15" ht="12.75">
      <c r="F2367" s="47"/>
      <c r="I2367" s="51"/>
      <c r="J2367" s="51"/>
      <c r="O2367" s="44"/>
    </row>
    <row r="2368" spans="6:15" ht="12.75">
      <c r="F2368" s="47"/>
      <c r="I2368" s="51"/>
      <c r="J2368" s="51"/>
      <c r="O2368" s="44"/>
    </row>
    <row r="2369" spans="6:15" ht="12.75">
      <c r="F2369" s="47"/>
      <c r="I2369" s="51"/>
      <c r="J2369" s="51"/>
      <c r="O2369" s="44"/>
    </row>
    <row r="2370" spans="6:15" ht="12.75">
      <c r="F2370" s="47"/>
      <c r="I2370" s="51"/>
      <c r="J2370" s="51"/>
      <c r="O2370" s="44"/>
    </row>
    <row r="2371" spans="6:15" ht="12.75">
      <c r="F2371" s="47"/>
      <c r="I2371" s="51"/>
      <c r="J2371" s="51"/>
      <c r="O2371" s="44"/>
    </row>
    <row r="2372" spans="6:15" ht="12.75">
      <c r="F2372" s="47"/>
      <c r="I2372" s="51"/>
      <c r="J2372" s="51"/>
      <c r="O2372" s="44"/>
    </row>
    <row r="2373" spans="6:15" ht="12.75">
      <c r="F2373" s="47"/>
      <c r="I2373" s="51"/>
      <c r="J2373" s="51"/>
      <c r="O2373" s="44"/>
    </row>
    <row r="2374" spans="6:15" ht="12.75">
      <c r="F2374" s="47"/>
      <c r="I2374" s="51"/>
      <c r="J2374" s="51"/>
      <c r="O2374" s="44"/>
    </row>
    <row r="2375" spans="6:15" ht="12.75">
      <c r="F2375" s="47"/>
      <c r="I2375" s="51"/>
      <c r="J2375" s="51"/>
      <c r="O2375" s="44"/>
    </row>
    <row r="2376" spans="6:15" ht="12.75">
      <c r="F2376" s="47"/>
      <c r="I2376" s="51"/>
      <c r="J2376" s="51"/>
      <c r="O2376" s="44"/>
    </row>
    <row r="2377" spans="6:15" ht="12.75">
      <c r="F2377" s="47"/>
      <c r="I2377" s="51"/>
      <c r="J2377" s="51"/>
      <c r="O2377" s="44"/>
    </row>
    <row r="2378" spans="6:15" ht="12.75">
      <c r="F2378" s="47"/>
      <c r="I2378" s="51"/>
      <c r="J2378" s="51"/>
      <c r="O2378" s="44"/>
    </row>
    <row r="2379" spans="6:15" ht="12.75">
      <c r="F2379" s="47"/>
      <c r="I2379" s="51"/>
      <c r="J2379" s="51"/>
      <c r="O2379" s="44"/>
    </row>
    <row r="2380" spans="6:15" ht="12.75">
      <c r="F2380" s="47"/>
      <c r="I2380" s="51"/>
      <c r="J2380" s="51"/>
      <c r="O2380" s="44"/>
    </row>
    <row r="2381" spans="6:15" ht="12.75">
      <c r="F2381" s="47"/>
      <c r="I2381" s="51"/>
      <c r="J2381" s="51"/>
      <c r="O2381" s="44"/>
    </row>
    <row r="2382" spans="6:15" ht="12.75">
      <c r="F2382" s="47"/>
      <c r="I2382" s="51"/>
      <c r="J2382" s="51"/>
      <c r="O2382" s="44"/>
    </row>
    <row r="2383" spans="6:15" ht="12.75">
      <c r="F2383" s="47"/>
      <c r="I2383" s="51"/>
      <c r="J2383" s="51"/>
      <c r="O2383" s="44"/>
    </row>
    <row r="2384" spans="6:15" ht="12.75">
      <c r="F2384" s="47"/>
      <c r="I2384" s="51"/>
      <c r="J2384" s="51"/>
      <c r="O2384" s="44"/>
    </row>
    <row r="2385" spans="6:15" ht="12.75">
      <c r="F2385" s="47"/>
      <c r="I2385" s="51"/>
      <c r="J2385" s="51"/>
      <c r="O2385" s="44"/>
    </row>
    <row r="2386" spans="6:15" ht="12.75">
      <c r="F2386" s="47"/>
      <c r="I2386" s="51"/>
      <c r="J2386" s="51"/>
      <c r="O2386" s="44"/>
    </row>
    <row r="2387" spans="6:15" ht="12.75">
      <c r="F2387" s="47"/>
      <c r="I2387" s="51"/>
      <c r="J2387" s="51"/>
      <c r="O2387" s="44"/>
    </row>
    <row r="2388" spans="6:15" ht="12.75">
      <c r="F2388" s="47"/>
      <c r="I2388" s="51"/>
      <c r="J2388" s="51"/>
      <c r="O2388" s="44"/>
    </row>
    <row r="2389" spans="6:15" ht="12.75">
      <c r="F2389" s="47"/>
      <c r="I2389" s="51"/>
      <c r="J2389" s="51"/>
      <c r="O2389" s="44"/>
    </row>
    <row r="2390" spans="6:15" ht="12.75">
      <c r="F2390" s="47"/>
      <c r="I2390" s="51"/>
      <c r="J2390" s="51"/>
      <c r="O2390" s="44"/>
    </row>
    <row r="2391" spans="6:15" ht="12.75">
      <c r="F2391" s="47"/>
      <c r="I2391" s="51"/>
      <c r="J2391" s="51"/>
      <c r="O2391" s="44"/>
    </row>
    <row r="2392" spans="6:15" ht="12.75">
      <c r="F2392" s="47"/>
      <c r="I2392" s="51"/>
      <c r="J2392" s="51"/>
      <c r="O2392" s="44"/>
    </row>
    <row r="2393" spans="6:15" ht="12.75">
      <c r="F2393" s="47"/>
      <c r="I2393" s="51"/>
      <c r="J2393" s="51"/>
      <c r="O2393" s="44"/>
    </row>
    <row r="2394" spans="6:15" ht="12.75">
      <c r="F2394" s="47"/>
      <c r="I2394" s="51"/>
      <c r="J2394" s="51"/>
      <c r="O2394" s="44"/>
    </row>
    <row r="2395" spans="6:15" ht="12.75">
      <c r="F2395" s="47"/>
      <c r="I2395" s="51"/>
      <c r="J2395" s="51"/>
      <c r="O2395" s="44"/>
    </row>
    <row r="2396" spans="6:15" ht="12.75">
      <c r="F2396" s="47"/>
      <c r="I2396" s="51"/>
      <c r="J2396" s="51"/>
      <c r="O2396" s="44"/>
    </row>
    <row r="2397" spans="6:15" ht="12.75">
      <c r="F2397" s="47"/>
      <c r="I2397" s="51"/>
      <c r="J2397" s="51"/>
      <c r="O2397" s="44"/>
    </row>
    <row r="2398" spans="6:15" ht="12.75">
      <c r="F2398" s="47"/>
      <c r="I2398" s="51"/>
      <c r="J2398" s="51"/>
      <c r="O2398" s="44"/>
    </row>
    <row r="2399" spans="6:15" ht="12.75">
      <c r="F2399" s="47"/>
      <c r="I2399" s="51"/>
      <c r="J2399" s="51"/>
      <c r="O2399" s="44"/>
    </row>
    <row r="2400" spans="6:15" ht="12.75">
      <c r="F2400" s="47"/>
      <c r="I2400" s="51"/>
      <c r="J2400" s="51"/>
      <c r="O2400" s="44"/>
    </row>
    <row r="2401" spans="6:15" ht="12.75">
      <c r="F2401" s="47"/>
      <c r="I2401" s="51"/>
      <c r="J2401" s="51"/>
      <c r="O2401" s="44"/>
    </row>
    <row r="2402" spans="6:15" ht="12.75">
      <c r="F2402" s="47"/>
      <c r="I2402" s="51"/>
      <c r="J2402" s="51"/>
      <c r="O2402" s="44"/>
    </row>
    <row r="2403" spans="6:15" ht="12.75">
      <c r="F2403" s="47"/>
      <c r="I2403" s="51"/>
      <c r="J2403" s="51"/>
      <c r="O2403" s="44"/>
    </row>
    <row r="2404" spans="6:15" ht="12.75">
      <c r="F2404" s="47"/>
      <c r="I2404" s="51"/>
      <c r="J2404" s="51"/>
      <c r="O2404" s="44"/>
    </row>
    <row r="2405" spans="6:15" ht="12.75">
      <c r="F2405" s="47"/>
      <c r="I2405" s="51"/>
      <c r="J2405" s="51"/>
      <c r="O2405" s="44"/>
    </row>
    <row r="2406" spans="6:15" ht="12.75">
      <c r="F2406" s="47"/>
      <c r="I2406" s="51"/>
      <c r="J2406" s="51"/>
      <c r="O2406" s="44"/>
    </row>
    <row r="2407" spans="6:15" ht="12.75">
      <c r="F2407" s="47"/>
      <c r="I2407" s="51"/>
      <c r="J2407" s="51"/>
      <c r="O2407" s="44"/>
    </row>
    <row r="2408" spans="6:15" ht="12.75">
      <c r="F2408" s="47"/>
      <c r="I2408" s="51"/>
      <c r="J2408" s="51"/>
      <c r="O2408" s="44"/>
    </row>
    <row r="2409" spans="6:15" ht="12.75">
      <c r="F2409" s="47"/>
      <c r="I2409" s="51"/>
      <c r="J2409" s="51"/>
      <c r="O2409" s="44"/>
    </row>
    <row r="2410" spans="6:15" ht="12.75">
      <c r="F2410" s="47"/>
      <c r="I2410" s="51"/>
      <c r="J2410" s="51"/>
      <c r="O2410" s="44"/>
    </row>
    <row r="2411" spans="6:15" ht="12.75">
      <c r="F2411" s="47"/>
      <c r="I2411" s="51"/>
      <c r="J2411" s="51"/>
      <c r="O2411" s="44"/>
    </row>
    <row r="2412" spans="6:15" ht="12.75">
      <c r="F2412" s="47"/>
      <c r="I2412" s="51"/>
      <c r="J2412" s="51"/>
      <c r="O2412" s="44"/>
    </row>
    <row r="2413" spans="6:15" ht="12.75">
      <c r="F2413" s="47"/>
      <c r="I2413" s="51"/>
      <c r="J2413" s="51"/>
      <c r="O2413" s="44"/>
    </row>
    <row r="2414" spans="6:15" ht="12.75">
      <c r="F2414" s="47"/>
      <c r="I2414" s="51"/>
      <c r="J2414" s="51"/>
      <c r="O2414" s="44"/>
    </row>
    <row r="2415" spans="6:15" ht="12.75">
      <c r="F2415" s="47"/>
      <c r="I2415" s="51"/>
      <c r="J2415" s="51"/>
      <c r="O2415" s="44"/>
    </row>
    <row r="2416" spans="6:15" ht="12.75">
      <c r="F2416" s="47"/>
      <c r="I2416" s="51"/>
      <c r="J2416" s="51"/>
      <c r="O2416" s="44"/>
    </row>
    <row r="2417" spans="6:15" ht="12.75">
      <c r="F2417" s="47"/>
      <c r="I2417" s="51"/>
      <c r="J2417" s="51"/>
      <c r="O2417" s="44"/>
    </row>
    <row r="2418" spans="6:15" ht="12.75">
      <c r="F2418" s="47"/>
      <c r="I2418" s="51"/>
      <c r="J2418" s="51"/>
      <c r="O2418" s="44"/>
    </row>
    <row r="2419" spans="6:15" ht="12.75">
      <c r="F2419" s="47"/>
      <c r="I2419" s="51"/>
      <c r="J2419" s="51"/>
      <c r="O2419" s="44"/>
    </row>
    <row r="2420" spans="6:15" ht="12.75">
      <c r="F2420" s="47"/>
      <c r="I2420" s="51"/>
      <c r="J2420" s="51"/>
      <c r="O2420" s="44"/>
    </row>
    <row r="2421" spans="6:15" ht="12.75">
      <c r="F2421" s="47"/>
      <c r="I2421" s="51"/>
      <c r="J2421" s="51"/>
      <c r="O2421" s="44"/>
    </row>
    <row r="2422" spans="6:15" ht="12.75">
      <c r="F2422" s="47"/>
      <c r="I2422" s="51"/>
      <c r="J2422" s="51"/>
      <c r="O2422" s="44"/>
    </row>
    <row r="2423" spans="6:15" ht="12.75">
      <c r="F2423" s="47"/>
      <c r="I2423" s="51"/>
      <c r="J2423" s="51"/>
      <c r="O2423" s="44"/>
    </row>
    <row r="2424" spans="6:15" ht="12.75">
      <c r="F2424" s="47"/>
      <c r="I2424" s="51"/>
      <c r="J2424" s="51"/>
      <c r="O2424" s="44"/>
    </row>
    <row r="2425" spans="6:15" ht="12.75">
      <c r="F2425" s="47"/>
      <c r="I2425" s="51"/>
      <c r="J2425" s="51"/>
      <c r="O2425" s="44"/>
    </row>
    <row r="2426" spans="6:15" ht="12.75">
      <c r="F2426" s="47"/>
      <c r="I2426" s="51"/>
      <c r="J2426" s="51"/>
      <c r="O2426" s="44"/>
    </row>
    <row r="2427" spans="6:15" ht="12.75">
      <c r="F2427" s="47"/>
      <c r="I2427" s="51"/>
      <c r="J2427" s="51"/>
      <c r="O2427" s="44"/>
    </row>
    <row r="2428" spans="6:15" ht="12.75">
      <c r="F2428" s="47"/>
      <c r="I2428" s="51"/>
      <c r="J2428" s="51"/>
      <c r="O2428" s="44"/>
    </row>
    <row r="2429" spans="6:15" ht="12.75">
      <c r="F2429" s="47"/>
      <c r="I2429" s="51"/>
      <c r="J2429" s="51"/>
      <c r="O2429" s="44"/>
    </row>
    <row r="2430" spans="6:15" ht="12.75">
      <c r="F2430" s="47"/>
      <c r="I2430" s="51"/>
      <c r="J2430" s="51"/>
      <c r="O2430" s="44"/>
    </row>
    <row r="2431" spans="6:15" ht="12.75">
      <c r="F2431" s="47"/>
      <c r="I2431" s="51"/>
      <c r="J2431" s="51"/>
      <c r="O2431" s="44"/>
    </row>
    <row r="2432" spans="6:15" ht="12.75">
      <c r="F2432" s="47"/>
      <c r="I2432" s="51"/>
      <c r="J2432" s="51"/>
      <c r="O2432" s="44"/>
    </row>
    <row r="2433" spans="6:15" ht="12.75">
      <c r="F2433" s="47"/>
      <c r="I2433" s="51"/>
      <c r="J2433" s="51"/>
      <c r="O2433" s="44"/>
    </row>
    <row r="2434" spans="6:15" ht="12.75">
      <c r="F2434" s="47"/>
      <c r="I2434" s="51"/>
      <c r="J2434" s="51"/>
      <c r="O2434" s="44"/>
    </row>
    <row r="2435" spans="6:15" ht="12.75">
      <c r="F2435" s="47"/>
      <c r="I2435" s="51"/>
      <c r="J2435" s="51"/>
      <c r="O2435" s="44"/>
    </row>
    <row r="2436" spans="6:15" ht="12.75">
      <c r="F2436" s="47"/>
      <c r="I2436" s="51"/>
      <c r="J2436" s="51"/>
      <c r="O2436" s="44"/>
    </row>
    <row r="2437" spans="6:15" ht="12.75">
      <c r="F2437" s="47"/>
      <c r="I2437" s="51"/>
      <c r="J2437" s="51"/>
      <c r="O2437" s="44"/>
    </row>
    <row r="2438" spans="6:15" ht="12.75">
      <c r="F2438" s="47"/>
      <c r="I2438" s="51"/>
      <c r="J2438" s="51"/>
      <c r="O2438" s="44"/>
    </row>
    <row r="2439" spans="6:15" ht="12.75">
      <c r="F2439" s="47"/>
      <c r="I2439" s="51"/>
      <c r="J2439" s="51"/>
      <c r="O2439" s="44"/>
    </row>
    <row r="2440" spans="6:15" ht="12.75">
      <c r="F2440" s="47"/>
      <c r="I2440" s="51"/>
      <c r="J2440" s="51"/>
      <c r="O2440" s="44"/>
    </row>
    <row r="2441" spans="6:15" ht="12.75">
      <c r="F2441" s="47"/>
      <c r="I2441" s="51"/>
      <c r="J2441" s="51"/>
      <c r="O2441" s="44"/>
    </row>
    <row r="2442" spans="6:15" ht="12.75">
      <c r="F2442" s="47"/>
      <c r="I2442" s="51"/>
      <c r="J2442" s="51"/>
      <c r="O2442" s="44"/>
    </row>
    <row r="2443" spans="6:15" ht="12.75">
      <c r="F2443" s="47"/>
      <c r="I2443" s="51"/>
      <c r="J2443" s="51"/>
      <c r="O2443" s="44"/>
    </row>
    <row r="2444" spans="6:15" ht="12.75">
      <c r="F2444" s="47"/>
      <c r="I2444" s="51"/>
      <c r="J2444" s="51"/>
      <c r="O2444" s="44"/>
    </row>
    <row r="2445" spans="6:15" ht="12.75">
      <c r="F2445" s="47"/>
      <c r="I2445" s="51"/>
      <c r="J2445" s="51"/>
      <c r="O2445" s="44"/>
    </row>
    <row r="2446" spans="6:15" ht="12.75">
      <c r="F2446" s="47"/>
      <c r="I2446" s="51"/>
      <c r="J2446" s="51"/>
      <c r="O2446" s="44"/>
    </row>
    <row r="2447" spans="6:15" ht="12.75">
      <c r="F2447" s="47"/>
      <c r="I2447" s="51"/>
      <c r="J2447" s="51"/>
      <c r="O2447" s="44"/>
    </row>
    <row r="2448" spans="6:15" ht="12.75">
      <c r="F2448" s="47"/>
      <c r="I2448" s="51"/>
      <c r="J2448" s="51"/>
      <c r="O2448" s="44"/>
    </row>
    <row r="2449" spans="6:15" ht="12.75">
      <c r="F2449" s="47"/>
      <c r="I2449" s="51"/>
      <c r="J2449" s="51"/>
      <c r="O2449" s="44"/>
    </row>
    <row r="2450" spans="6:15" ht="12.75">
      <c r="F2450" s="47"/>
      <c r="I2450" s="51"/>
      <c r="J2450" s="51"/>
      <c r="O2450" s="44"/>
    </row>
    <row r="2451" spans="6:15" ht="12.75">
      <c r="F2451" s="47"/>
      <c r="I2451" s="51"/>
      <c r="J2451" s="51"/>
      <c r="O2451" s="44"/>
    </row>
    <row r="2452" spans="6:15" ht="12.75">
      <c r="F2452" s="47"/>
      <c r="I2452" s="51"/>
      <c r="J2452" s="51"/>
      <c r="O2452" s="44"/>
    </row>
    <row r="2453" spans="6:15" ht="12.75">
      <c r="F2453" s="47"/>
      <c r="I2453" s="51"/>
      <c r="J2453" s="51"/>
      <c r="O2453" s="44"/>
    </row>
    <row r="2454" spans="6:15" ht="12.75">
      <c r="F2454" s="47"/>
      <c r="I2454" s="51"/>
      <c r="J2454" s="51"/>
      <c r="O2454" s="44"/>
    </row>
    <row r="2455" spans="6:15" ht="12.75">
      <c r="F2455" s="47"/>
      <c r="I2455" s="51"/>
      <c r="J2455" s="51"/>
      <c r="O2455" s="44"/>
    </row>
    <row r="2456" spans="6:15" ht="12.75">
      <c r="F2456" s="47"/>
      <c r="I2456" s="51"/>
      <c r="J2456" s="51"/>
      <c r="O2456" s="44"/>
    </row>
    <row r="2457" spans="6:15" ht="12.75">
      <c r="F2457" s="47"/>
      <c r="I2457" s="51"/>
      <c r="J2457" s="51"/>
      <c r="O2457" s="44"/>
    </row>
    <row r="2458" spans="6:15" ht="12.75">
      <c r="F2458" s="47"/>
      <c r="I2458" s="51"/>
      <c r="J2458" s="51"/>
      <c r="O2458" s="44"/>
    </row>
    <row r="2459" spans="6:15" ht="12.75">
      <c r="F2459" s="47"/>
      <c r="I2459" s="51"/>
      <c r="J2459" s="51"/>
      <c r="O2459" s="44"/>
    </row>
    <row r="2460" spans="6:15" ht="12.75">
      <c r="F2460" s="47"/>
      <c r="I2460" s="51"/>
      <c r="J2460" s="51"/>
      <c r="O2460" s="44"/>
    </row>
    <row r="2461" spans="6:15" ht="12.75">
      <c r="F2461" s="47"/>
      <c r="I2461" s="51"/>
      <c r="J2461" s="51"/>
      <c r="O2461" s="44"/>
    </row>
    <row r="2462" spans="6:15" ht="12.75">
      <c r="F2462" s="47"/>
      <c r="I2462" s="51"/>
      <c r="J2462" s="51"/>
      <c r="O2462" s="44"/>
    </row>
    <row r="2463" spans="6:15" ht="12.75">
      <c r="F2463" s="47"/>
      <c r="I2463" s="51"/>
      <c r="J2463" s="51"/>
      <c r="O2463" s="44"/>
    </row>
    <row r="2464" spans="6:15" ht="12.75">
      <c r="F2464" s="47"/>
      <c r="I2464" s="51"/>
      <c r="J2464" s="51"/>
      <c r="O2464" s="44"/>
    </row>
    <row r="2465" spans="6:15" ht="12.75">
      <c r="F2465" s="47"/>
      <c r="I2465" s="51"/>
      <c r="J2465" s="51"/>
      <c r="O2465" s="44"/>
    </row>
    <row r="2466" spans="6:15" ht="12.75">
      <c r="F2466" s="47"/>
      <c r="I2466" s="51"/>
      <c r="J2466" s="51"/>
      <c r="O2466" s="44"/>
    </row>
    <row r="2467" spans="6:15" ht="12.75">
      <c r="F2467" s="47"/>
      <c r="I2467" s="51"/>
      <c r="J2467" s="51"/>
      <c r="O2467" s="44"/>
    </row>
    <row r="2468" spans="6:15" ht="12.75">
      <c r="F2468" s="47"/>
      <c r="I2468" s="51"/>
      <c r="J2468" s="51"/>
      <c r="O2468" s="44"/>
    </row>
    <row r="2469" spans="6:15" ht="12.75">
      <c r="F2469" s="47"/>
      <c r="I2469" s="51"/>
      <c r="J2469" s="51"/>
      <c r="O2469" s="44"/>
    </row>
    <row r="2470" spans="6:15" ht="12.75">
      <c r="F2470" s="47"/>
      <c r="I2470" s="51"/>
      <c r="J2470" s="51"/>
      <c r="O2470" s="44"/>
    </row>
    <row r="2471" spans="6:15" ht="12.75">
      <c r="F2471" s="47"/>
      <c r="I2471" s="51"/>
      <c r="J2471" s="51"/>
      <c r="O2471" s="44"/>
    </row>
    <row r="2472" spans="6:15" ht="12.75">
      <c r="F2472" s="47"/>
      <c r="I2472" s="51"/>
      <c r="J2472" s="51"/>
      <c r="O2472" s="44"/>
    </row>
    <row r="2473" spans="6:15" ht="12.75">
      <c r="F2473" s="47"/>
      <c r="I2473" s="51"/>
      <c r="J2473" s="51"/>
      <c r="O2473" s="44"/>
    </row>
    <row r="2474" spans="6:15" ht="12.75">
      <c r="F2474" s="47"/>
      <c r="I2474" s="51"/>
      <c r="J2474" s="51"/>
      <c r="O2474" s="44"/>
    </row>
    <row r="2475" spans="6:15" ht="12.75">
      <c r="F2475" s="47"/>
      <c r="I2475" s="51"/>
      <c r="J2475" s="51"/>
      <c r="O2475" s="44"/>
    </row>
    <row r="2476" spans="6:15" ht="12.75">
      <c r="F2476" s="47"/>
      <c r="I2476" s="51"/>
      <c r="J2476" s="51"/>
      <c r="O2476" s="44"/>
    </row>
    <row r="2477" spans="6:15" ht="12.75">
      <c r="F2477" s="47"/>
      <c r="I2477" s="51"/>
      <c r="J2477" s="51"/>
      <c r="O2477" s="44"/>
    </row>
    <row r="2478" spans="6:15" ht="12.75">
      <c r="F2478" s="47"/>
      <c r="I2478" s="51"/>
      <c r="J2478" s="51"/>
      <c r="O2478" s="44"/>
    </row>
    <row r="2479" spans="6:15" ht="12.75">
      <c r="F2479" s="47"/>
      <c r="I2479" s="51"/>
      <c r="J2479" s="51"/>
      <c r="O2479" s="44"/>
    </row>
    <row r="2480" spans="6:15" ht="12.75">
      <c r="F2480" s="47"/>
      <c r="I2480" s="51"/>
      <c r="J2480" s="51"/>
      <c r="O2480" s="44"/>
    </row>
    <row r="2481" spans="6:15" ht="12.75">
      <c r="F2481" s="47"/>
      <c r="I2481" s="51"/>
      <c r="J2481" s="51"/>
      <c r="O2481" s="44"/>
    </row>
    <row r="2482" spans="6:15" ht="12.75">
      <c r="F2482" s="47"/>
      <c r="I2482" s="51"/>
      <c r="J2482" s="51"/>
      <c r="O2482" s="44"/>
    </row>
    <row r="2483" spans="6:15" ht="12.75">
      <c r="F2483" s="47"/>
      <c r="I2483" s="51"/>
      <c r="J2483" s="51"/>
      <c r="O2483" s="44"/>
    </row>
    <row r="2484" spans="6:15" ht="12.75">
      <c r="F2484" s="47"/>
      <c r="I2484" s="51"/>
      <c r="J2484" s="51"/>
      <c r="O2484" s="44"/>
    </row>
    <row r="2485" spans="6:15" ht="12.75">
      <c r="F2485" s="47"/>
      <c r="I2485" s="51"/>
      <c r="J2485" s="51"/>
      <c r="O2485" s="44"/>
    </row>
    <row r="2486" spans="6:15" ht="12.75">
      <c r="F2486" s="47"/>
      <c r="I2486" s="51"/>
      <c r="J2486" s="51"/>
      <c r="O2486" s="44"/>
    </row>
    <row r="2487" spans="6:15" ht="12.75">
      <c r="F2487" s="47"/>
      <c r="I2487" s="51"/>
      <c r="J2487" s="51"/>
      <c r="O2487" s="44"/>
    </row>
    <row r="2488" spans="6:15" ht="12.75">
      <c r="F2488" s="47"/>
      <c r="I2488" s="51"/>
      <c r="J2488" s="51"/>
      <c r="O2488" s="44"/>
    </row>
    <row r="2489" spans="6:15" ht="12.75">
      <c r="F2489" s="47"/>
      <c r="I2489" s="51"/>
      <c r="J2489" s="51"/>
      <c r="O2489" s="44"/>
    </row>
    <row r="2490" spans="6:15" ht="12.75">
      <c r="F2490" s="47"/>
      <c r="I2490" s="51"/>
      <c r="J2490" s="51"/>
      <c r="O2490" s="44"/>
    </row>
    <row r="2491" spans="6:15" ht="12.75">
      <c r="F2491" s="47"/>
      <c r="I2491" s="51"/>
      <c r="J2491" s="51"/>
      <c r="O2491" s="44"/>
    </row>
    <row r="2492" spans="6:15" ht="12.75">
      <c r="F2492" s="47"/>
      <c r="I2492" s="51"/>
      <c r="J2492" s="51"/>
      <c r="O2492" s="44"/>
    </row>
    <row r="2493" spans="6:15" ht="12.75">
      <c r="F2493" s="47"/>
      <c r="I2493" s="51"/>
      <c r="J2493" s="51"/>
      <c r="O2493" s="44"/>
    </row>
    <row r="2494" spans="6:15" ht="12.75">
      <c r="F2494" s="47"/>
      <c r="I2494" s="51"/>
      <c r="J2494" s="51"/>
      <c r="O2494" s="44"/>
    </row>
    <row r="2495" spans="6:15" ht="12.75">
      <c r="F2495" s="47"/>
      <c r="I2495" s="51"/>
      <c r="J2495" s="51"/>
      <c r="O2495" s="44"/>
    </row>
    <row r="2496" spans="6:15" ht="12.75">
      <c r="F2496" s="47"/>
      <c r="I2496" s="51"/>
      <c r="J2496" s="51"/>
      <c r="O2496" s="44"/>
    </row>
    <row r="2497" spans="6:15" ht="12.75">
      <c r="F2497" s="47"/>
      <c r="I2497" s="51"/>
      <c r="J2497" s="51"/>
      <c r="O2497" s="44"/>
    </row>
    <row r="2498" spans="6:15" ht="12.75">
      <c r="F2498" s="47"/>
      <c r="I2498" s="51"/>
      <c r="J2498" s="51"/>
      <c r="O2498" s="44"/>
    </row>
    <row r="2499" spans="6:15" ht="12.75">
      <c r="F2499" s="47"/>
      <c r="I2499" s="51"/>
      <c r="J2499" s="51"/>
      <c r="O2499" s="44"/>
    </row>
    <row r="2500" spans="6:15" ht="12.75">
      <c r="F2500" s="47"/>
      <c r="I2500" s="51"/>
      <c r="J2500" s="51"/>
      <c r="O2500" s="44"/>
    </row>
    <row r="2501" spans="6:15" ht="12.75">
      <c r="F2501" s="47"/>
      <c r="I2501" s="51"/>
      <c r="J2501" s="51"/>
      <c r="O2501" s="44"/>
    </row>
    <row r="2502" spans="6:15" ht="12.75">
      <c r="F2502" s="47"/>
      <c r="I2502" s="51"/>
      <c r="J2502" s="51"/>
      <c r="O2502" s="44"/>
    </row>
    <row r="2503" spans="6:15" ht="12.75">
      <c r="F2503" s="47"/>
      <c r="I2503" s="51"/>
      <c r="J2503" s="51"/>
      <c r="O2503" s="44"/>
    </row>
    <row r="2504" spans="6:15" ht="12.75">
      <c r="F2504" s="47"/>
      <c r="I2504" s="51"/>
      <c r="J2504" s="51"/>
      <c r="O2504" s="44"/>
    </row>
    <row r="2505" spans="6:15" ht="12.75">
      <c r="F2505" s="47"/>
      <c r="I2505" s="51"/>
      <c r="J2505" s="51"/>
      <c r="O2505" s="44"/>
    </row>
    <row r="2506" spans="6:15" ht="12.75">
      <c r="F2506" s="47"/>
      <c r="I2506" s="51"/>
      <c r="J2506" s="51"/>
      <c r="O2506" s="44"/>
    </row>
    <row r="2507" spans="6:15" ht="12.75">
      <c r="F2507" s="47"/>
      <c r="I2507" s="51"/>
      <c r="J2507" s="51"/>
      <c r="O2507" s="44"/>
    </row>
    <row r="2508" spans="6:15" ht="12.75">
      <c r="F2508" s="47"/>
      <c r="I2508" s="51"/>
      <c r="J2508" s="51"/>
      <c r="O2508" s="44"/>
    </row>
    <row r="2509" spans="6:15" ht="12.75">
      <c r="F2509" s="47"/>
      <c r="I2509" s="51"/>
      <c r="J2509" s="51"/>
      <c r="O2509" s="44"/>
    </row>
    <row r="2510" spans="6:15" ht="12.75">
      <c r="F2510" s="47"/>
      <c r="I2510" s="51"/>
      <c r="J2510" s="51"/>
      <c r="O2510" s="44"/>
    </row>
    <row r="2511" spans="6:15" ht="12.75">
      <c r="F2511" s="47"/>
      <c r="I2511" s="51"/>
      <c r="J2511" s="51"/>
      <c r="O2511" s="44"/>
    </row>
    <row r="2512" spans="6:15" ht="12.75">
      <c r="F2512" s="47"/>
      <c r="I2512" s="51"/>
      <c r="J2512" s="51"/>
      <c r="O2512" s="44"/>
    </row>
    <row r="2513" spans="6:15" ht="12.75">
      <c r="F2513" s="47"/>
      <c r="I2513" s="51"/>
      <c r="J2513" s="51"/>
      <c r="O2513" s="44"/>
    </row>
    <row r="2514" spans="6:15" ht="12.75">
      <c r="F2514" s="47"/>
      <c r="I2514" s="51"/>
      <c r="J2514" s="51"/>
      <c r="O2514" s="44"/>
    </row>
    <row r="2515" spans="6:15" ht="12.75">
      <c r="F2515" s="47"/>
      <c r="I2515" s="51"/>
      <c r="J2515" s="51"/>
      <c r="O2515" s="44"/>
    </row>
    <row r="2516" spans="6:15" ht="12.75">
      <c r="F2516" s="47"/>
      <c r="I2516" s="51"/>
      <c r="J2516" s="51"/>
      <c r="O2516" s="44"/>
    </row>
    <row r="2517" spans="6:15" ht="12.75">
      <c r="F2517" s="47"/>
      <c r="I2517" s="51"/>
      <c r="J2517" s="51"/>
      <c r="O2517" s="44"/>
    </row>
    <row r="2518" spans="6:15" ht="12.75">
      <c r="F2518" s="47"/>
      <c r="I2518" s="51"/>
      <c r="J2518" s="51"/>
      <c r="O2518" s="44"/>
    </row>
    <row r="2519" spans="6:15" ht="12.75">
      <c r="F2519" s="47"/>
      <c r="I2519" s="51"/>
      <c r="J2519" s="51"/>
      <c r="O2519" s="44"/>
    </row>
    <row r="2520" spans="6:15" ht="12.75">
      <c r="F2520" s="47"/>
      <c r="I2520" s="51"/>
      <c r="J2520" s="51"/>
      <c r="O2520" s="44"/>
    </row>
    <row r="2521" spans="6:15" ht="12.75">
      <c r="F2521" s="47"/>
      <c r="I2521" s="51"/>
      <c r="J2521" s="51"/>
      <c r="O2521" s="44"/>
    </row>
    <row r="2522" spans="6:15" ht="12.75">
      <c r="F2522" s="47"/>
      <c r="I2522" s="51"/>
      <c r="J2522" s="51"/>
      <c r="O2522" s="44"/>
    </row>
    <row r="2523" spans="6:15" ht="12.75">
      <c r="F2523" s="47"/>
      <c r="I2523" s="51"/>
      <c r="J2523" s="51"/>
      <c r="O2523" s="44"/>
    </row>
    <row r="2524" spans="6:15" ht="12.75">
      <c r="F2524" s="47"/>
      <c r="I2524" s="51"/>
      <c r="J2524" s="51"/>
      <c r="O2524" s="44"/>
    </row>
    <row r="2525" spans="6:15" ht="12.75">
      <c r="F2525" s="47"/>
      <c r="I2525" s="51"/>
      <c r="J2525" s="51"/>
      <c r="O2525" s="44"/>
    </row>
    <row r="2526" spans="6:15" ht="12.75">
      <c r="F2526" s="47"/>
      <c r="I2526" s="51"/>
      <c r="J2526" s="51"/>
      <c r="O2526" s="44"/>
    </row>
    <row r="2527" spans="6:15" ht="12.75">
      <c r="F2527" s="47"/>
      <c r="I2527" s="51"/>
      <c r="J2527" s="51"/>
      <c r="O2527" s="44"/>
    </row>
    <row r="2528" spans="6:15" ht="12.75">
      <c r="F2528" s="47"/>
      <c r="I2528" s="51"/>
      <c r="J2528" s="51"/>
      <c r="O2528" s="44"/>
    </row>
    <row r="2529" spans="6:15" ht="12.75">
      <c r="F2529" s="47"/>
      <c r="I2529" s="51"/>
      <c r="J2529" s="51"/>
      <c r="O2529" s="44"/>
    </row>
    <row r="2530" spans="6:15" ht="12.75">
      <c r="F2530" s="47"/>
      <c r="I2530" s="51"/>
      <c r="J2530" s="51"/>
      <c r="O2530" s="44"/>
    </row>
    <row r="2531" spans="6:15" ht="12.75">
      <c r="F2531" s="47"/>
      <c r="I2531" s="51"/>
      <c r="J2531" s="51"/>
      <c r="O2531" s="44"/>
    </row>
    <row r="2532" spans="6:15" ht="12.75">
      <c r="F2532" s="47"/>
      <c r="I2532" s="51"/>
      <c r="J2532" s="51"/>
      <c r="O2532" s="44"/>
    </row>
    <row r="2533" spans="6:15" ht="12.75">
      <c r="F2533" s="47"/>
      <c r="I2533" s="51"/>
      <c r="J2533" s="51"/>
      <c r="O2533" s="44"/>
    </row>
    <row r="2534" spans="6:15" ht="12.75">
      <c r="F2534" s="47"/>
      <c r="I2534" s="51"/>
      <c r="J2534" s="51"/>
      <c r="O2534" s="44"/>
    </row>
    <row r="2535" spans="6:15" ht="12.75">
      <c r="F2535" s="47"/>
      <c r="I2535" s="51"/>
      <c r="J2535" s="51"/>
      <c r="O2535" s="44"/>
    </row>
    <row r="2536" spans="6:15" ht="12.75">
      <c r="F2536" s="47"/>
      <c r="I2536" s="51"/>
      <c r="J2536" s="51"/>
      <c r="O2536" s="44"/>
    </row>
    <row r="2537" spans="6:15" ht="12.75">
      <c r="F2537" s="47"/>
      <c r="I2537" s="51"/>
      <c r="J2537" s="51"/>
      <c r="O2537" s="44"/>
    </row>
    <row r="2538" spans="6:15" ht="12.75">
      <c r="F2538" s="47"/>
      <c r="I2538" s="51"/>
      <c r="J2538" s="51"/>
      <c r="O2538" s="44"/>
    </row>
    <row r="2539" spans="6:15" ht="12.75">
      <c r="F2539" s="47"/>
      <c r="I2539" s="51"/>
      <c r="J2539" s="51"/>
      <c r="O2539" s="44"/>
    </row>
    <row r="2540" spans="6:15" ht="12.75">
      <c r="F2540" s="47"/>
      <c r="I2540" s="51"/>
      <c r="J2540" s="51"/>
      <c r="O2540" s="44"/>
    </row>
    <row r="2541" spans="6:15" ht="12.75">
      <c r="F2541" s="47"/>
      <c r="I2541" s="51"/>
      <c r="J2541" s="51"/>
      <c r="O2541" s="44"/>
    </row>
    <row r="2542" spans="6:15" ht="12.75">
      <c r="F2542" s="47"/>
      <c r="I2542" s="51"/>
      <c r="J2542" s="51"/>
      <c r="O2542" s="44"/>
    </row>
    <row r="2543" spans="6:15" ht="12.75">
      <c r="F2543" s="47"/>
      <c r="I2543" s="51"/>
      <c r="J2543" s="51"/>
      <c r="O2543" s="44"/>
    </row>
    <row r="2544" spans="6:15" ht="12.75">
      <c r="F2544" s="47"/>
      <c r="I2544" s="51"/>
      <c r="J2544" s="51"/>
      <c r="O2544" s="44"/>
    </row>
    <row r="2545" spans="6:15" ht="12.75">
      <c r="F2545" s="47"/>
      <c r="I2545" s="51"/>
      <c r="J2545" s="51"/>
      <c r="O2545" s="44"/>
    </row>
    <row r="2546" spans="6:15" ht="12.75">
      <c r="F2546" s="47"/>
      <c r="I2546" s="51"/>
      <c r="J2546" s="51"/>
      <c r="O2546" s="44"/>
    </row>
    <row r="2547" spans="6:15" ht="12.75">
      <c r="F2547" s="47"/>
      <c r="I2547" s="51"/>
      <c r="J2547" s="51"/>
      <c r="O2547" s="44"/>
    </row>
    <row r="2548" spans="6:15" ht="12.75">
      <c r="F2548" s="47"/>
      <c r="I2548" s="51"/>
      <c r="J2548" s="51"/>
      <c r="O2548" s="44"/>
    </row>
    <row r="2549" spans="6:15" ht="12.75">
      <c r="F2549" s="47"/>
      <c r="I2549" s="51"/>
      <c r="J2549" s="51"/>
      <c r="O2549" s="44"/>
    </row>
    <row r="2550" spans="6:15" ht="12.75">
      <c r="F2550" s="47"/>
      <c r="I2550" s="51"/>
      <c r="J2550" s="51"/>
      <c r="O2550" s="44"/>
    </row>
    <row r="2551" spans="6:15" ht="12.75">
      <c r="F2551" s="47"/>
      <c r="I2551" s="51"/>
      <c r="J2551" s="51"/>
      <c r="O2551" s="44"/>
    </row>
    <row r="2552" spans="6:15" ht="12.75">
      <c r="F2552" s="47"/>
      <c r="I2552" s="51"/>
      <c r="J2552" s="51"/>
      <c r="O2552" s="44"/>
    </row>
    <row r="2553" spans="6:15" ht="12.75">
      <c r="F2553" s="47"/>
      <c r="I2553" s="51"/>
      <c r="J2553" s="51"/>
      <c r="O2553" s="44"/>
    </row>
    <row r="2554" spans="6:15" ht="12.75">
      <c r="F2554" s="47"/>
      <c r="I2554" s="51"/>
      <c r="J2554" s="51"/>
      <c r="O2554" s="44"/>
    </row>
    <row r="2555" spans="6:15" ht="12.75">
      <c r="F2555" s="47"/>
      <c r="I2555" s="51"/>
      <c r="J2555" s="51"/>
      <c r="O2555" s="44"/>
    </row>
    <row r="2556" spans="6:15" ht="12.75">
      <c r="F2556" s="47"/>
      <c r="I2556" s="51"/>
      <c r="J2556" s="51"/>
      <c r="O2556" s="44"/>
    </row>
    <row r="2557" spans="6:15" ht="12.75">
      <c r="F2557" s="47"/>
      <c r="I2557" s="51"/>
      <c r="J2557" s="51"/>
      <c r="O2557" s="44"/>
    </row>
    <row r="2558" spans="6:15" ht="12.75">
      <c r="F2558" s="47"/>
      <c r="I2558" s="51"/>
      <c r="J2558" s="51"/>
      <c r="O2558" s="44"/>
    </row>
    <row r="2559" spans="6:15" ht="12.75">
      <c r="F2559" s="47"/>
      <c r="I2559" s="51"/>
      <c r="J2559" s="51"/>
      <c r="O2559" s="44"/>
    </row>
    <row r="2560" spans="6:15" ht="12.75">
      <c r="F2560" s="47"/>
      <c r="I2560" s="51"/>
      <c r="J2560" s="51"/>
      <c r="O2560" s="44"/>
    </row>
    <row r="2561" spans="6:15" ht="12.75">
      <c r="F2561" s="47"/>
      <c r="I2561" s="51"/>
      <c r="J2561" s="51"/>
      <c r="O2561" s="44"/>
    </row>
    <row r="2562" spans="6:15" ht="12.75">
      <c r="F2562" s="47"/>
      <c r="I2562" s="51"/>
      <c r="J2562" s="51"/>
      <c r="O2562" s="44"/>
    </row>
    <row r="2563" spans="6:15" ht="12.75">
      <c r="F2563" s="47"/>
      <c r="I2563" s="51"/>
      <c r="J2563" s="51"/>
      <c r="O2563" s="44"/>
    </row>
    <row r="2564" spans="6:15" ht="12.75">
      <c r="F2564" s="47"/>
      <c r="I2564" s="51"/>
      <c r="J2564" s="51"/>
      <c r="O2564" s="44"/>
    </row>
    <row r="2565" spans="6:15" ht="12.75">
      <c r="F2565" s="47"/>
      <c r="I2565" s="51"/>
      <c r="J2565" s="51"/>
      <c r="O2565" s="44"/>
    </row>
    <row r="2566" spans="6:15" ht="12.75">
      <c r="F2566" s="47"/>
      <c r="I2566" s="51"/>
      <c r="J2566" s="51"/>
      <c r="O2566" s="44"/>
    </row>
    <row r="2567" spans="6:15" ht="12.75">
      <c r="F2567" s="47"/>
      <c r="I2567" s="51"/>
      <c r="J2567" s="51"/>
      <c r="O2567" s="44"/>
    </row>
    <row r="2568" spans="6:15" ht="12.75">
      <c r="F2568" s="47"/>
      <c r="I2568" s="51"/>
      <c r="J2568" s="51"/>
      <c r="O2568" s="44"/>
    </row>
    <row r="2569" spans="6:15" ht="12.75">
      <c r="F2569" s="47"/>
      <c r="I2569" s="51"/>
      <c r="J2569" s="51"/>
      <c r="O2569" s="44"/>
    </row>
    <row r="2570" spans="6:15" ht="12.75">
      <c r="F2570" s="47"/>
      <c r="I2570" s="51"/>
      <c r="J2570" s="51"/>
      <c r="O2570" s="44"/>
    </row>
    <row r="2571" spans="6:15" ht="12.75">
      <c r="F2571" s="47"/>
      <c r="I2571" s="51"/>
      <c r="J2571" s="51"/>
      <c r="O2571" s="44"/>
    </row>
    <row r="2572" spans="6:15" ht="12.75">
      <c r="F2572" s="47"/>
      <c r="I2572" s="51"/>
      <c r="J2572" s="51"/>
      <c r="O2572" s="44"/>
    </row>
    <row r="2573" spans="6:15" ht="12.75">
      <c r="F2573" s="47"/>
      <c r="I2573" s="51"/>
      <c r="J2573" s="51"/>
      <c r="O2573" s="44"/>
    </row>
    <row r="2574" spans="6:15" ht="12.75">
      <c r="F2574" s="47"/>
      <c r="I2574" s="51"/>
      <c r="J2574" s="51"/>
      <c r="O2574" s="44"/>
    </row>
    <row r="2575" spans="6:15" ht="12.75">
      <c r="F2575" s="47"/>
      <c r="I2575" s="51"/>
      <c r="J2575" s="51"/>
      <c r="O2575" s="44"/>
    </row>
    <row r="2576" spans="6:15" ht="12.75">
      <c r="F2576" s="47"/>
      <c r="I2576" s="51"/>
      <c r="J2576" s="51"/>
      <c r="O2576" s="44"/>
    </row>
    <row r="2577" spans="6:15" ht="12.75">
      <c r="F2577" s="47"/>
      <c r="I2577" s="51"/>
      <c r="J2577" s="51"/>
      <c r="O2577" s="44"/>
    </row>
    <row r="2578" spans="6:15" ht="12.75">
      <c r="F2578" s="47"/>
      <c r="I2578" s="51"/>
      <c r="J2578" s="51"/>
      <c r="O2578" s="44"/>
    </row>
    <row r="2579" spans="6:15" ht="12.75">
      <c r="F2579" s="47"/>
      <c r="I2579" s="51"/>
      <c r="J2579" s="51"/>
      <c r="O2579" s="44"/>
    </row>
    <row r="2580" spans="6:15" ht="12.75">
      <c r="F2580" s="47"/>
      <c r="I2580" s="51"/>
      <c r="J2580" s="51"/>
      <c r="O2580" s="44"/>
    </row>
    <row r="2581" spans="6:15" ht="12.75">
      <c r="F2581" s="47"/>
      <c r="I2581" s="51"/>
      <c r="J2581" s="51"/>
      <c r="O2581" s="44"/>
    </row>
    <row r="2582" spans="6:15" ht="12.75">
      <c r="F2582" s="47"/>
      <c r="I2582" s="51"/>
      <c r="J2582" s="51"/>
      <c r="O2582" s="44"/>
    </row>
    <row r="2583" spans="6:15" ht="12.75">
      <c r="F2583" s="47"/>
      <c r="I2583" s="51"/>
      <c r="J2583" s="51"/>
      <c r="O2583" s="44"/>
    </row>
    <row r="2584" spans="6:15" ht="12.75">
      <c r="F2584" s="47"/>
      <c r="I2584" s="51"/>
      <c r="J2584" s="51"/>
      <c r="O2584" s="44"/>
    </row>
    <row r="2585" spans="6:15" ht="12.75">
      <c r="F2585" s="47"/>
      <c r="I2585" s="51"/>
      <c r="J2585" s="51"/>
      <c r="O2585" s="44"/>
    </row>
    <row r="2586" spans="6:15" ht="12.75">
      <c r="F2586" s="47"/>
      <c r="I2586" s="51"/>
      <c r="J2586" s="51"/>
      <c r="O2586" s="44"/>
    </row>
    <row r="2587" spans="6:15" ht="12.75">
      <c r="F2587" s="47"/>
      <c r="I2587" s="51"/>
      <c r="J2587" s="51"/>
      <c r="O2587" s="44"/>
    </row>
    <row r="2588" spans="6:15" ht="12.75">
      <c r="F2588" s="47"/>
      <c r="I2588" s="51"/>
      <c r="J2588" s="51"/>
      <c r="O2588" s="44"/>
    </row>
    <row r="2589" spans="6:15" ht="12.75">
      <c r="F2589" s="47"/>
      <c r="I2589" s="51"/>
      <c r="J2589" s="51"/>
      <c r="O2589" s="44"/>
    </row>
    <row r="2590" spans="6:15" ht="12.75">
      <c r="F2590" s="47"/>
      <c r="I2590" s="51"/>
      <c r="J2590" s="51"/>
      <c r="O2590" s="44"/>
    </row>
    <row r="2591" spans="6:15" ht="12.75">
      <c r="F2591" s="47"/>
      <c r="I2591" s="51"/>
      <c r="J2591" s="51"/>
      <c r="O2591" s="44"/>
    </row>
    <row r="2592" spans="6:15" ht="12.75">
      <c r="F2592" s="47"/>
      <c r="I2592" s="51"/>
      <c r="J2592" s="51"/>
      <c r="O2592" s="44"/>
    </row>
    <row r="2593" spans="6:15" ht="12.75">
      <c r="F2593" s="47"/>
      <c r="I2593" s="51"/>
      <c r="J2593" s="51"/>
      <c r="O2593" s="44"/>
    </row>
    <row r="2594" spans="6:15" ht="12.75">
      <c r="F2594" s="47"/>
      <c r="I2594" s="51"/>
      <c r="J2594" s="51"/>
      <c r="O2594" s="44"/>
    </row>
    <row r="2595" spans="6:15" ht="12.75">
      <c r="F2595" s="47"/>
      <c r="I2595" s="51"/>
      <c r="J2595" s="51"/>
      <c r="O2595" s="44"/>
    </row>
    <row r="2596" spans="6:15" ht="12.75">
      <c r="F2596" s="47"/>
      <c r="I2596" s="51"/>
      <c r="J2596" s="51"/>
      <c r="O2596" s="44"/>
    </row>
    <row r="2597" spans="6:15" ht="12.75">
      <c r="F2597" s="47"/>
      <c r="I2597" s="51"/>
      <c r="J2597" s="51"/>
      <c r="O2597" s="44"/>
    </row>
    <row r="2598" spans="6:15" ht="12.75">
      <c r="F2598" s="47"/>
      <c r="I2598" s="51"/>
      <c r="J2598" s="51"/>
      <c r="O2598" s="44"/>
    </row>
    <row r="2599" spans="6:15" ht="12.75">
      <c r="F2599" s="47"/>
      <c r="I2599" s="51"/>
      <c r="J2599" s="51"/>
      <c r="O2599" s="44"/>
    </row>
    <row r="2600" spans="6:15" ht="12.75">
      <c r="F2600" s="47"/>
      <c r="I2600" s="51"/>
      <c r="J2600" s="51"/>
      <c r="O2600" s="44"/>
    </row>
    <row r="2601" spans="6:15" ht="12.75">
      <c r="F2601" s="47"/>
      <c r="I2601" s="51"/>
      <c r="J2601" s="51"/>
      <c r="O2601" s="44"/>
    </row>
    <row r="2602" spans="6:15" ht="12.75">
      <c r="F2602" s="47"/>
      <c r="I2602" s="51"/>
      <c r="J2602" s="51"/>
      <c r="O2602" s="44"/>
    </row>
    <row r="2603" spans="6:15" ht="12.75">
      <c r="F2603" s="47"/>
      <c r="I2603" s="51"/>
      <c r="J2603" s="51"/>
      <c r="O2603" s="44"/>
    </row>
    <row r="2604" spans="6:15" ht="12.75">
      <c r="F2604" s="47"/>
      <c r="I2604" s="51"/>
      <c r="J2604" s="51"/>
      <c r="O2604" s="44"/>
    </row>
    <row r="2605" spans="6:15" ht="12.75">
      <c r="F2605" s="47"/>
      <c r="I2605" s="51"/>
      <c r="J2605" s="51"/>
      <c r="O2605" s="44"/>
    </row>
    <row r="2606" spans="6:15" ht="12.75">
      <c r="F2606" s="47"/>
      <c r="I2606" s="51"/>
      <c r="J2606" s="51"/>
      <c r="O2606" s="44"/>
    </row>
    <row r="2607" spans="6:15" ht="12.75">
      <c r="F2607" s="47"/>
      <c r="I2607" s="51"/>
      <c r="J2607" s="51"/>
      <c r="O2607" s="44"/>
    </row>
    <row r="2608" spans="6:15" ht="12.75">
      <c r="F2608" s="47"/>
      <c r="I2608" s="51"/>
      <c r="J2608" s="51"/>
      <c r="O2608" s="44"/>
    </row>
    <row r="2609" spans="6:15" ht="12.75">
      <c r="F2609" s="47"/>
      <c r="I2609" s="51"/>
      <c r="J2609" s="51"/>
      <c r="O2609" s="44"/>
    </row>
    <row r="2610" spans="6:15" ht="12.75">
      <c r="F2610" s="47"/>
      <c r="I2610" s="51"/>
      <c r="J2610" s="51"/>
      <c r="O2610" s="44"/>
    </row>
    <row r="2611" spans="6:15" ht="12.75">
      <c r="F2611" s="47"/>
      <c r="I2611" s="51"/>
      <c r="J2611" s="51"/>
      <c r="O2611" s="44"/>
    </row>
    <row r="2612" spans="6:15" ht="12.75">
      <c r="F2612" s="47"/>
      <c r="I2612" s="51"/>
      <c r="J2612" s="51"/>
      <c r="O2612" s="44"/>
    </row>
    <row r="2613" spans="6:15" ht="12.75">
      <c r="F2613" s="47"/>
      <c r="I2613" s="51"/>
      <c r="J2613" s="51"/>
      <c r="O2613" s="44"/>
    </row>
    <row r="2614" spans="6:15" ht="12.75">
      <c r="F2614" s="47"/>
      <c r="I2614" s="51"/>
      <c r="J2614" s="51"/>
      <c r="O2614" s="44"/>
    </row>
    <row r="2615" spans="6:15" ht="12.75">
      <c r="F2615" s="47"/>
      <c r="I2615" s="51"/>
      <c r="J2615" s="51"/>
      <c r="O2615" s="44"/>
    </row>
    <row r="2616" spans="6:15" ht="12.75">
      <c r="F2616" s="47"/>
      <c r="I2616" s="51"/>
      <c r="J2616" s="51"/>
      <c r="O2616" s="44"/>
    </row>
    <row r="2617" spans="6:15" ht="12.75">
      <c r="F2617" s="47"/>
      <c r="I2617" s="51"/>
      <c r="J2617" s="51"/>
      <c r="O2617" s="44"/>
    </row>
    <row r="2618" spans="6:15" ht="12.75">
      <c r="F2618" s="47"/>
      <c r="I2618" s="51"/>
      <c r="J2618" s="51"/>
      <c r="O2618" s="44"/>
    </row>
    <row r="2619" spans="6:15" ht="12.75">
      <c r="F2619" s="47"/>
      <c r="I2619" s="51"/>
      <c r="J2619" s="51"/>
      <c r="O2619" s="44"/>
    </row>
    <row r="2620" spans="6:15" ht="12.75">
      <c r="F2620" s="47"/>
      <c r="I2620" s="51"/>
      <c r="J2620" s="51"/>
      <c r="O2620" s="44"/>
    </row>
    <row r="2621" spans="6:15" ht="12.75">
      <c r="F2621" s="47"/>
      <c r="I2621" s="51"/>
      <c r="J2621" s="51"/>
      <c r="O2621" s="44"/>
    </row>
    <row r="2622" spans="6:15" ht="12.75">
      <c r="F2622" s="47"/>
      <c r="I2622" s="51"/>
      <c r="J2622" s="51"/>
      <c r="O2622" s="44"/>
    </row>
    <row r="2623" spans="6:15" ht="12.75">
      <c r="F2623" s="47"/>
      <c r="I2623" s="51"/>
      <c r="J2623" s="51"/>
      <c r="O2623" s="44"/>
    </row>
    <row r="2624" spans="6:15" ht="12.75">
      <c r="F2624" s="47"/>
      <c r="I2624" s="51"/>
      <c r="J2624" s="51"/>
      <c r="O2624" s="44"/>
    </row>
    <row r="2625" spans="6:15" ht="12.75">
      <c r="F2625" s="47"/>
      <c r="I2625" s="51"/>
      <c r="J2625" s="51"/>
      <c r="O2625" s="44"/>
    </row>
    <row r="2626" spans="6:15" ht="12.75">
      <c r="F2626" s="47"/>
      <c r="I2626" s="51"/>
      <c r="J2626" s="51"/>
      <c r="O2626" s="44"/>
    </row>
    <row r="2627" spans="6:15" ht="12.75">
      <c r="F2627" s="47"/>
      <c r="I2627" s="51"/>
      <c r="J2627" s="51"/>
      <c r="O2627" s="44"/>
    </row>
    <row r="2628" spans="6:15" ht="12.75">
      <c r="F2628" s="47"/>
      <c r="I2628" s="51"/>
      <c r="J2628" s="51"/>
      <c r="O2628" s="44"/>
    </row>
    <row r="2629" spans="6:15" ht="12.75">
      <c r="F2629" s="47"/>
      <c r="I2629" s="51"/>
      <c r="J2629" s="51"/>
      <c r="O2629" s="44"/>
    </row>
    <row r="2630" spans="6:15" ht="12.75">
      <c r="F2630" s="47"/>
      <c r="I2630" s="51"/>
      <c r="J2630" s="51"/>
      <c r="O2630" s="44"/>
    </row>
    <row r="2631" spans="6:15" ht="12.75">
      <c r="F2631" s="47"/>
      <c r="I2631" s="51"/>
      <c r="J2631" s="51"/>
      <c r="O2631" s="44"/>
    </row>
    <row r="2632" spans="6:15" ht="12.75">
      <c r="F2632" s="47"/>
      <c r="I2632" s="51"/>
      <c r="J2632" s="51"/>
      <c r="O2632" s="44"/>
    </row>
    <row r="2633" spans="6:15" ht="12.75">
      <c r="F2633" s="47"/>
      <c r="I2633" s="51"/>
      <c r="J2633" s="51"/>
      <c r="O2633" s="44"/>
    </row>
    <row r="2634" spans="6:15" ht="12.75">
      <c r="F2634" s="47"/>
      <c r="I2634" s="51"/>
      <c r="J2634" s="51"/>
      <c r="O2634" s="44"/>
    </row>
    <row r="2635" spans="6:15" ht="12.75">
      <c r="F2635" s="47"/>
      <c r="I2635" s="51"/>
      <c r="J2635" s="51"/>
      <c r="O2635" s="44"/>
    </row>
    <row r="2636" spans="6:15" ht="12.75">
      <c r="F2636" s="47"/>
      <c r="I2636" s="51"/>
      <c r="J2636" s="51"/>
      <c r="O2636" s="44"/>
    </row>
    <row r="2637" spans="6:15" ht="12.75">
      <c r="F2637" s="47"/>
      <c r="I2637" s="51"/>
      <c r="J2637" s="51"/>
      <c r="O2637" s="44"/>
    </row>
    <row r="2638" spans="6:15" ht="12.75">
      <c r="F2638" s="47"/>
      <c r="I2638" s="51"/>
      <c r="J2638" s="51"/>
      <c r="O2638" s="44"/>
    </row>
    <row r="2639" spans="6:15" ht="12.75">
      <c r="F2639" s="47"/>
      <c r="I2639" s="51"/>
      <c r="J2639" s="51"/>
      <c r="O2639" s="44"/>
    </row>
    <row r="2640" spans="6:15" ht="12.75">
      <c r="F2640" s="47"/>
      <c r="I2640" s="51"/>
      <c r="J2640" s="51"/>
      <c r="O2640" s="44"/>
    </row>
    <row r="2641" spans="6:15" ht="12.75">
      <c r="F2641" s="47"/>
      <c r="I2641" s="51"/>
      <c r="J2641" s="51"/>
      <c r="O2641" s="44"/>
    </row>
    <row r="2642" spans="6:15" ht="12.75">
      <c r="F2642" s="47"/>
      <c r="I2642" s="51"/>
      <c r="J2642" s="51"/>
      <c r="O2642" s="44"/>
    </row>
    <row r="2643" spans="6:15" ht="12.75">
      <c r="F2643" s="47"/>
      <c r="I2643" s="51"/>
      <c r="J2643" s="51"/>
      <c r="O2643" s="44"/>
    </row>
    <row r="2644" spans="6:15" ht="12.75">
      <c r="F2644" s="47"/>
      <c r="I2644" s="51"/>
      <c r="J2644" s="51"/>
      <c r="O2644" s="44"/>
    </row>
    <row r="2645" spans="6:15" ht="12.75">
      <c r="F2645" s="47"/>
      <c r="I2645" s="51"/>
      <c r="J2645" s="51"/>
      <c r="O2645" s="44"/>
    </row>
    <row r="2646" spans="6:15" ht="12.75">
      <c r="F2646" s="47"/>
      <c r="I2646" s="51"/>
      <c r="J2646" s="51"/>
      <c r="O2646" s="44"/>
    </row>
    <row r="2647" spans="6:15" ht="12.75">
      <c r="F2647" s="47"/>
      <c r="I2647" s="51"/>
      <c r="J2647" s="51"/>
      <c r="O2647" s="44"/>
    </row>
    <row r="2648" spans="6:15" ht="12.75">
      <c r="F2648" s="47"/>
      <c r="I2648" s="51"/>
      <c r="J2648" s="51"/>
      <c r="O2648" s="44"/>
    </row>
    <row r="2649" spans="6:15" ht="12.75">
      <c r="F2649" s="47"/>
      <c r="I2649" s="51"/>
      <c r="J2649" s="51"/>
      <c r="O2649" s="44"/>
    </row>
    <row r="2650" spans="6:15" ht="12.75">
      <c r="F2650" s="47"/>
      <c r="I2650" s="51"/>
      <c r="J2650" s="51"/>
      <c r="O2650" s="44"/>
    </row>
    <row r="2651" spans="6:15" ht="12.75">
      <c r="F2651" s="47"/>
      <c r="I2651" s="51"/>
      <c r="J2651" s="51"/>
      <c r="O2651" s="44"/>
    </row>
    <row r="2652" spans="6:15" ht="12.75">
      <c r="F2652" s="47"/>
      <c r="I2652" s="51"/>
      <c r="J2652" s="51"/>
      <c r="O2652" s="44"/>
    </row>
    <row r="2653" spans="6:15" ht="12.75">
      <c r="F2653" s="47"/>
      <c r="I2653" s="51"/>
      <c r="J2653" s="51"/>
      <c r="O2653" s="44"/>
    </row>
    <row r="2654" spans="6:15" ht="12.75">
      <c r="F2654" s="47"/>
      <c r="I2654" s="51"/>
      <c r="J2654" s="51"/>
      <c r="O2654" s="44"/>
    </row>
    <row r="2655" spans="6:15" ht="12.75">
      <c r="F2655" s="47"/>
      <c r="I2655" s="51"/>
      <c r="J2655" s="51"/>
      <c r="O2655" s="44"/>
    </row>
    <row r="2656" spans="6:15" ht="12.75">
      <c r="F2656" s="47"/>
      <c r="I2656" s="51"/>
      <c r="J2656" s="51"/>
      <c r="O2656" s="44"/>
    </row>
    <row r="2657" spans="6:15" ht="12.75">
      <c r="F2657" s="47"/>
      <c r="I2657" s="51"/>
      <c r="J2657" s="51"/>
      <c r="O2657" s="44"/>
    </row>
    <row r="2658" spans="6:15" ht="12.75">
      <c r="F2658" s="47"/>
      <c r="I2658" s="51"/>
      <c r="J2658" s="51"/>
      <c r="O2658" s="44"/>
    </row>
    <row r="2659" spans="6:15" ht="12.75">
      <c r="F2659" s="47"/>
      <c r="I2659" s="51"/>
      <c r="J2659" s="51"/>
      <c r="O2659" s="44"/>
    </row>
    <row r="2660" spans="6:15" ht="12.75">
      <c r="F2660" s="47"/>
      <c r="I2660" s="51"/>
      <c r="J2660" s="51"/>
      <c r="O2660" s="44"/>
    </row>
    <row r="2661" spans="6:15" ht="12.75">
      <c r="F2661" s="47"/>
      <c r="I2661" s="51"/>
      <c r="J2661" s="51"/>
      <c r="O2661" s="44"/>
    </row>
    <row r="2662" spans="6:15" ht="12.75">
      <c r="F2662" s="47"/>
      <c r="I2662" s="51"/>
      <c r="J2662" s="51"/>
      <c r="O2662" s="44"/>
    </row>
    <row r="2663" spans="6:15" ht="12.75">
      <c r="F2663" s="47"/>
      <c r="I2663" s="51"/>
      <c r="J2663" s="51"/>
      <c r="O2663" s="44"/>
    </row>
    <row r="2664" spans="6:15" ht="12.75">
      <c r="F2664" s="47"/>
      <c r="I2664" s="51"/>
      <c r="J2664" s="51"/>
      <c r="O2664" s="44"/>
    </row>
    <row r="2665" spans="6:15" ht="12.75">
      <c r="F2665" s="47"/>
      <c r="I2665" s="51"/>
      <c r="J2665" s="51"/>
      <c r="O2665" s="44"/>
    </row>
    <row r="2666" spans="6:15" ht="12.75">
      <c r="F2666" s="47"/>
      <c r="I2666" s="51"/>
      <c r="J2666" s="51"/>
      <c r="O2666" s="44"/>
    </row>
    <row r="2667" spans="6:15" ht="12.75">
      <c r="F2667" s="47"/>
      <c r="I2667" s="51"/>
      <c r="J2667" s="51"/>
      <c r="O2667" s="44"/>
    </row>
    <row r="2668" spans="6:15" ht="12.75">
      <c r="F2668" s="47"/>
      <c r="I2668" s="51"/>
      <c r="J2668" s="51"/>
      <c r="O2668" s="44"/>
    </row>
    <row r="2669" spans="6:15" ht="12.75">
      <c r="F2669" s="47"/>
      <c r="I2669" s="51"/>
      <c r="J2669" s="51"/>
      <c r="O2669" s="44"/>
    </row>
    <row r="2670" spans="6:15" ht="12.75">
      <c r="F2670" s="47"/>
      <c r="I2670" s="51"/>
      <c r="J2670" s="51"/>
      <c r="O2670" s="44"/>
    </row>
    <row r="2671" spans="6:15" ht="12.75">
      <c r="F2671" s="47"/>
      <c r="I2671" s="51"/>
      <c r="J2671" s="51"/>
      <c r="O2671" s="44"/>
    </row>
    <row r="2672" spans="6:15" ht="12.75">
      <c r="F2672" s="47"/>
      <c r="I2672" s="51"/>
      <c r="J2672" s="51"/>
      <c r="O2672" s="44"/>
    </row>
    <row r="2673" spans="6:15" ht="12.75">
      <c r="F2673" s="47"/>
      <c r="I2673" s="51"/>
      <c r="J2673" s="51"/>
      <c r="O2673" s="44"/>
    </row>
    <row r="2674" spans="6:15" ht="12.75">
      <c r="F2674" s="47"/>
      <c r="I2674" s="51"/>
      <c r="J2674" s="51"/>
      <c r="O2674" s="44"/>
    </row>
    <row r="2675" spans="6:15" ht="12.75">
      <c r="F2675" s="47"/>
      <c r="I2675" s="51"/>
      <c r="J2675" s="51"/>
      <c r="O2675" s="44"/>
    </row>
    <row r="2676" spans="6:15" ht="12.75">
      <c r="F2676" s="47"/>
      <c r="I2676" s="51"/>
      <c r="J2676" s="51"/>
      <c r="O2676" s="44"/>
    </row>
    <row r="2677" spans="6:15" ht="12.75">
      <c r="F2677" s="47"/>
      <c r="I2677" s="51"/>
      <c r="J2677" s="51"/>
      <c r="O2677" s="44"/>
    </row>
    <row r="2678" spans="6:15" ht="12.75">
      <c r="F2678" s="47"/>
      <c r="I2678" s="51"/>
      <c r="J2678" s="51"/>
      <c r="O2678" s="44"/>
    </row>
    <row r="2679" spans="6:15" ht="12.75">
      <c r="F2679" s="47"/>
      <c r="I2679" s="51"/>
      <c r="J2679" s="51"/>
      <c r="O2679" s="44"/>
    </row>
    <row r="2680" spans="6:15" ht="12.75">
      <c r="F2680" s="47"/>
      <c r="I2680" s="51"/>
      <c r="J2680" s="51"/>
      <c r="O2680" s="44"/>
    </row>
    <row r="2681" spans="6:15" ht="12.75">
      <c r="F2681" s="47"/>
      <c r="I2681" s="51"/>
      <c r="J2681" s="51"/>
      <c r="O2681" s="44"/>
    </row>
    <row r="2682" spans="6:15" ht="12.75">
      <c r="F2682" s="47"/>
      <c r="I2682" s="51"/>
      <c r="J2682" s="51"/>
      <c r="O2682" s="44"/>
    </row>
    <row r="2683" spans="6:15" ht="12.75">
      <c r="F2683" s="47"/>
      <c r="I2683" s="51"/>
      <c r="J2683" s="51"/>
      <c r="O2683" s="44"/>
    </row>
    <row r="2684" spans="6:15" ht="12.75">
      <c r="F2684" s="47"/>
      <c r="I2684" s="51"/>
      <c r="J2684" s="51"/>
      <c r="O2684" s="44"/>
    </row>
    <row r="2685" spans="6:15" ht="12.75">
      <c r="F2685" s="47"/>
      <c r="I2685" s="51"/>
      <c r="J2685" s="51"/>
      <c r="O2685" s="44"/>
    </row>
    <row r="2686" spans="6:15" ht="12.75">
      <c r="F2686" s="47"/>
      <c r="I2686" s="51"/>
      <c r="J2686" s="51"/>
      <c r="O2686" s="44"/>
    </row>
    <row r="2687" spans="6:15" ht="12.75">
      <c r="F2687" s="47"/>
      <c r="I2687" s="51"/>
      <c r="J2687" s="51"/>
      <c r="O2687" s="44"/>
    </row>
    <row r="2688" spans="6:15" ht="12.75">
      <c r="F2688" s="47"/>
      <c r="I2688" s="51"/>
      <c r="J2688" s="51"/>
      <c r="O2688" s="44"/>
    </row>
    <row r="2689" spans="6:15" ht="12.75">
      <c r="F2689" s="47"/>
      <c r="I2689" s="51"/>
      <c r="J2689" s="51"/>
      <c r="O2689" s="44"/>
    </row>
    <row r="2690" spans="6:15" ht="12.75">
      <c r="F2690" s="47"/>
      <c r="I2690" s="51"/>
      <c r="J2690" s="51"/>
      <c r="O2690" s="44"/>
    </row>
    <row r="2691" spans="6:15" ht="12.75">
      <c r="F2691" s="47"/>
      <c r="I2691" s="51"/>
      <c r="J2691" s="51"/>
      <c r="O2691" s="44"/>
    </row>
    <row r="2692" spans="6:15" ht="12.75">
      <c r="F2692" s="47"/>
      <c r="I2692" s="51"/>
      <c r="J2692" s="51"/>
      <c r="O2692" s="44"/>
    </row>
    <row r="2693" spans="6:15" ht="12.75">
      <c r="F2693" s="47"/>
      <c r="I2693" s="51"/>
      <c r="J2693" s="51"/>
      <c r="O2693" s="44"/>
    </row>
    <row r="2694" spans="6:15" ht="12.75">
      <c r="F2694" s="47"/>
      <c r="I2694" s="51"/>
      <c r="J2694" s="51"/>
      <c r="O2694" s="44"/>
    </row>
    <row r="2695" spans="6:15" ht="12.75">
      <c r="F2695" s="47"/>
      <c r="I2695" s="51"/>
      <c r="J2695" s="51"/>
      <c r="O2695" s="44"/>
    </row>
    <row r="2696" spans="6:15" ht="12.75">
      <c r="F2696" s="47"/>
      <c r="I2696" s="51"/>
      <c r="J2696" s="51"/>
      <c r="O2696" s="44"/>
    </row>
    <row r="2697" spans="6:15" ht="12.75">
      <c r="F2697" s="47"/>
      <c r="I2697" s="51"/>
      <c r="J2697" s="51"/>
      <c r="O2697" s="44"/>
    </row>
    <row r="2698" spans="6:15" ht="12.75">
      <c r="F2698" s="47"/>
      <c r="I2698" s="51"/>
      <c r="J2698" s="51"/>
      <c r="O2698" s="44"/>
    </row>
    <row r="2699" spans="6:15" ht="12.75">
      <c r="F2699" s="47"/>
      <c r="I2699" s="51"/>
      <c r="J2699" s="51"/>
      <c r="O2699" s="44"/>
    </row>
    <row r="2700" spans="6:15" ht="12.75">
      <c r="F2700" s="47"/>
      <c r="I2700" s="51"/>
      <c r="J2700" s="51"/>
      <c r="O2700" s="44"/>
    </row>
    <row r="2701" spans="6:15" ht="12.75">
      <c r="F2701" s="47"/>
      <c r="I2701" s="51"/>
      <c r="J2701" s="51"/>
      <c r="O2701" s="44"/>
    </row>
    <row r="2702" spans="6:15" ht="12.75">
      <c r="F2702" s="47"/>
      <c r="I2702" s="51"/>
      <c r="J2702" s="51"/>
      <c r="O2702" s="44"/>
    </row>
    <row r="2703" spans="6:15" ht="12.75">
      <c r="F2703" s="47"/>
      <c r="I2703" s="51"/>
      <c r="J2703" s="51"/>
      <c r="O2703" s="44"/>
    </row>
    <row r="2704" spans="6:15" ht="12.75">
      <c r="F2704" s="47"/>
      <c r="I2704" s="51"/>
      <c r="J2704" s="51"/>
      <c r="O2704" s="44"/>
    </row>
    <row r="2705" spans="6:15" ht="12.75">
      <c r="F2705" s="47"/>
      <c r="I2705" s="51"/>
      <c r="J2705" s="51"/>
      <c r="O2705" s="44"/>
    </row>
    <row r="2706" spans="6:15" ht="12.75">
      <c r="F2706" s="47"/>
      <c r="I2706" s="51"/>
      <c r="J2706" s="51"/>
      <c r="O2706" s="44"/>
    </row>
    <row r="2707" spans="6:15" ht="12.75">
      <c r="F2707" s="47"/>
      <c r="I2707" s="51"/>
      <c r="J2707" s="51"/>
      <c r="O2707" s="44"/>
    </row>
    <row r="2708" spans="6:15" ht="12.75">
      <c r="F2708" s="47"/>
      <c r="I2708" s="51"/>
      <c r="J2708" s="51"/>
      <c r="O2708" s="44"/>
    </row>
    <row r="2709" spans="6:15" ht="12.75">
      <c r="F2709" s="47"/>
      <c r="I2709" s="51"/>
      <c r="J2709" s="51"/>
      <c r="O2709" s="44"/>
    </row>
    <row r="2710" spans="6:15" ht="12.75">
      <c r="F2710" s="47"/>
      <c r="I2710" s="51"/>
      <c r="J2710" s="51"/>
      <c r="O2710" s="44"/>
    </row>
    <row r="2711" spans="6:15" ht="12.75">
      <c r="F2711" s="47"/>
      <c r="I2711" s="51"/>
      <c r="J2711" s="51"/>
      <c r="O2711" s="44"/>
    </row>
    <row r="2712" spans="6:15" ht="12.75">
      <c r="F2712" s="47"/>
      <c r="I2712" s="51"/>
      <c r="J2712" s="51"/>
      <c r="O2712" s="44"/>
    </row>
    <row r="2713" spans="6:15" ht="12.75">
      <c r="F2713" s="47"/>
      <c r="I2713" s="51"/>
      <c r="J2713" s="51"/>
      <c r="O2713" s="44"/>
    </row>
    <row r="2714" spans="6:15" ht="12.75">
      <c r="F2714" s="47"/>
      <c r="I2714" s="51"/>
      <c r="J2714" s="51"/>
      <c r="O2714" s="44"/>
    </row>
    <row r="2715" spans="6:15" ht="12.75">
      <c r="F2715" s="47"/>
      <c r="I2715" s="51"/>
      <c r="J2715" s="51"/>
      <c r="O2715" s="44"/>
    </row>
    <row r="2716" spans="6:15" ht="12.75">
      <c r="F2716" s="47"/>
      <c r="I2716" s="51"/>
      <c r="J2716" s="51"/>
      <c r="O2716" s="44"/>
    </row>
    <row r="2717" spans="6:15" ht="12.75">
      <c r="F2717" s="47"/>
      <c r="I2717" s="51"/>
      <c r="J2717" s="51"/>
      <c r="O2717" s="44"/>
    </row>
    <row r="2718" spans="6:15" ht="12.75">
      <c r="F2718" s="47"/>
      <c r="I2718" s="51"/>
      <c r="J2718" s="51"/>
      <c r="O2718" s="44"/>
    </row>
    <row r="2719" spans="6:15" ht="12.75">
      <c r="F2719" s="47"/>
      <c r="I2719" s="51"/>
      <c r="J2719" s="51"/>
      <c r="O2719" s="44"/>
    </row>
    <row r="2720" spans="6:15" ht="12.75">
      <c r="F2720" s="47"/>
      <c r="I2720" s="51"/>
      <c r="J2720" s="51"/>
      <c r="O2720" s="44"/>
    </row>
    <row r="2721" spans="6:15" ht="12.75">
      <c r="F2721" s="47"/>
      <c r="I2721" s="51"/>
      <c r="J2721" s="51"/>
      <c r="O2721" s="44"/>
    </row>
    <row r="2722" spans="6:15" ht="12.75">
      <c r="F2722" s="47"/>
      <c r="I2722" s="51"/>
      <c r="J2722" s="51"/>
      <c r="O2722" s="44"/>
    </row>
    <row r="2723" spans="6:15" ht="12.75">
      <c r="F2723" s="47"/>
      <c r="I2723" s="51"/>
      <c r="J2723" s="51"/>
      <c r="O2723" s="44"/>
    </row>
    <row r="2724" spans="6:15" ht="12.75">
      <c r="F2724" s="47"/>
      <c r="I2724" s="51"/>
      <c r="J2724" s="51"/>
      <c r="O2724" s="44"/>
    </row>
    <row r="2725" spans="6:15" ht="12.75">
      <c r="F2725" s="47"/>
      <c r="I2725" s="51"/>
      <c r="J2725" s="51"/>
      <c r="O2725" s="44"/>
    </row>
    <row r="2726" spans="6:15" ht="12.75">
      <c r="F2726" s="47"/>
      <c r="I2726" s="51"/>
      <c r="J2726" s="51"/>
      <c r="O2726" s="44"/>
    </row>
    <row r="2727" spans="6:15" ht="12.75">
      <c r="F2727" s="47"/>
      <c r="I2727" s="51"/>
      <c r="J2727" s="51"/>
      <c r="O2727" s="44"/>
    </row>
    <row r="2728" spans="6:15" ht="12.75">
      <c r="F2728" s="47"/>
      <c r="I2728" s="51"/>
      <c r="J2728" s="51"/>
      <c r="O2728" s="44"/>
    </row>
    <row r="2729" spans="6:15" ht="12.75">
      <c r="F2729" s="47"/>
      <c r="I2729" s="51"/>
      <c r="J2729" s="51"/>
      <c r="O2729" s="44"/>
    </row>
    <row r="2730" spans="6:15" ht="12.75">
      <c r="F2730" s="47"/>
      <c r="I2730" s="51"/>
      <c r="J2730" s="51"/>
      <c r="O2730" s="44"/>
    </row>
    <row r="2731" spans="6:15" ht="12.75">
      <c r="F2731" s="47"/>
      <c r="I2731" s="51"/>
      <c r="J2731" s="51"/>
      <c r="O2731" s="44"/>
    </row>
    <row r="2732" spans="6:15" ht="12.75">
      <c r="F2732" s="47"/>
      <c r="I2732" s="51"/>
      <c r="J2732" s="51"/>
      <c r="O2732" s="44"/>
    </row>
    <row r="2733" spans="6:15" ht="12.75">
      <c r="F2733" s="47"/>
      <c r="I2733" s="51"/>
      <c r="J2733" s="51"/>
      <c r="O2733" s="44"/>
    </row>
    <row r="2734" spans="6:15" ht="12.75">
      <c r="F2734" s="47"/>
      <c r="I2734" s="51"/>
      <c r="J2734" s="51"/>
      <c r="O2734" s="44"/>
    </row>
    <row r="2735" spans="6:15" ht="12.75">
      <c r="F2735" s="47"/>
      <c r="I2735" s="51"/>
      <c r="J2735" s="51"/>
      <c r="O2735" s="44"/>
    </row>
    <row r="2736" spans="6:15" ht="12.75">
      <c r="F2736" s="47"/>
      <c r="I2736" s="51"/>
      <c r="J2736" s="51"/>
      <c r="O2736" s="44"/>
    </row>
    <row r="2737" spans="6:15" ht="12.75">
      <c r="F2737" s="47"/>
      <c r="I2737" s="51"/>
      <c r="J2737" s="51"/>
      <c r="O2737" s="44"/>
    </row>
    <row r="2738" spans="6:15" ht="12.75">
      <c r="F2738" s="47"/>
      <c r="I2738" s="51"/>
      <c r="J2738" s="51"/>
      <c r="O2738" s="44"/>
    </row>
    <row r="2739" spans="6:15" ht="12.75">
      <c r="F2739" s="47"/>
      <c r="I2739" s="51"/>
      <c r="J2739" s="51"/>
      <c r="O2739" s="44"/>
    </row>
    <row r="2740" spans="6:15" ht="12.75">
      <c r="F2740" s="47"/>
      <c r="I2740" s="51"/>
      <c r="J2740" s="51"/>
      <c r="O2740" s="44"/>
    </row>
    <row r="2741" spans="6:15" ht="12.75">
      <c r="F2741" s="47"/>
      <c r="I2741" s="51"/>
      <c r="J2741" s="51"/>
      <c r="O2741" s="44"/>
    </row>
    <row r="2742" spans="6:15" ht="12.75">
      <c r="F2742" s="47"/>
      <c r="I2742" s="51"/>
      <c r="J2742" s="51"/>
      <c r="O2742" s="44"/>
    </row>
    <row r="2743" spans="6:15" ht="12.75">
      <c r="F2743" s="47"/>
      <c r="I2743" s="51"/>
      <c r="J2743" s="51"/>
      <c r="O2743" s="44"/>
    </row>
    <row r="2744" spans="6:15" ht="12.75">
      <c r="F2744" s="47"/>
      <c r="I2744" s="51"/>
      <c r="J2744" s="51"/>
      <c r="O2744" s="44"/>
    </row>
    <row r="2745" spans="6:15" ht="12.75">
      <c r="F2745" s="47"/>
      <c r="I2745" s="51"/>
      <c r="J2745" s="51"/>
      <c r="O2745" s="44"/>
    </row>
    <row r="2746" spans="6:15" ht="12.75">
      <c r="F2746" s="47"/>
      <c r="I2746" s="51"/>
      <c r="J2746" s="51"/>
      <c r="O2746" s="44"/>
    </row>
    <row r="2747" spans="6:15" ht="12.75">
      <c r="F2747" s="47"/>
      <c r="I2747" s="51"/>
      <c r="J2747" s="51"/>
      <c r="O2747" s="44"/>
    </row>
    <row r="2748" spans="6:15" ht="12.75">
      <c r="F2748" s="47"/>
      <c r="I2748" s="51"/>
      <c r="J2748" s="51"/>
      <c r="O2748" s="44"/>
    </row>
    <row r="2749" spans="6:15" ht="12.75">
      <c r="F2749" s="47"/>
      <c r="I2749" s="51"/>
      <c r="J2749" s="51"/>
      <c r="O2749" s="44"/>
    </row>
    <row r="2750" spans="6:15" ht="12.75">
      <c r="F2750" s="47"/>
      <c r="I2750" s="51"/>
      <c r="J2750" s="51"/>
      <c r="O2750" s="44"/>
    </row>
    <row r="2751" spans="6:15" ht="12.75">
      <c r="F2751" s="47"/>
      <c r="I2751" s="51"/>
      <c r="J2751" s="51"/>
      <c r="O2751" s="44"/>
    </row>
    <row r="2752" spans="6:15" ht="12.75">
      <c r="F2752" s="47"/>
      <c r="I2752" s="51"/>
      <c r="J2752" s="51"/>
      <c r="O2752" s="44"/>
    </row>
    <row r="2753" spans="6:15" ht="12.75">
      <c r="F2753" s="47"/>
      <c r="I2753" s="51"/>
      <c r="J2753" s="51"/>
      <c r="O2753" s="44"/>
    </row>
    <row r="2754" spans="6:15" ht="12.75">
      <c r="F2754" s="47"/>
      <c r="I2754" s="51"/>
      <c r="J2754" s="51"/>
      <c r="O2754" s="44"/>
    </row>
    <row r="2755" spans="6:15" ht="12.75">
      <c r="F2755" s="47"/>
      <c r="I2755" s="51"/>
      <c r="J2755" s="51"/>
      <c r="O2755" s="44"/>
    </row>
    <row r="2756" spans="6:15" ht="12.75">
      <c r="F2756" s="47"/>
      <c r="I2756" s="51"/>
      <c r="J2756" s="51"/>
      <c r="O2756" s="44"/>
    </row>
    <row r="2757" spans="6:15" ht="12.75">
      <c r="F2757" s="47"/>
      <c r="I2757" s="51"/>
      <c r="J2757" s="51"/>
      <c r="O2757" s="44"/>
    </row>
    <row r="2758" spans="6:15" ht="12.75">
      <c r="F2758" s="47"/>
      <c r="I2758" s="51"/>
      <c r="J2758" s="51"/>
      <c r="O2758" s="44"/>
    </row>
    <row r="2759" spans="6:15" ht="12.75">
      <c r="F2759" s="47"/>
      <c r="I2759" s="51"/>
      <c r="J2759" s="51"/>
      <c r="O2759" s="44"/>
    </row>
    <row r="2760" spans="6:15" ht="12.75">
      <c r="F2760" s="47"/>
      <c r="I2760" s="51"/>
      <c r="J2760" s="51"/>
      <c r="O2760" s="44"/>
    </row>
    <row r="2761" spans="6:15" ht="12.75">
      <c r="F2761" s="47"/>
      <c r="I2761" s="51"/>
      <c r="J2761" s="51"/>
      <c r="O2761" s="44"/>
    </row>
    <row r="2762" spans="6:15" ht="12.75">
      <c r="F2762" s="47"/>
      <c r="I2762" s="51"/>
      <c r="J2762" s="51"/>
      <c r="O2762" s="44"/>
    </row>
    <row r="2763" spans="6:15" ht="12.75">
      <c r="F2763" s="47"/>
      <c r="I2763" s="51"/>
      <c r="J2763" s="51"/>
      <c r="O2763" s="44"/>
    </row>
    <row r="2764" spans="6:15" ht="12.75">
      <c r="F2764" s="47"/>
      <c r="I2764" s="51"/>
      <c r="J2764" s="51"/>
      <c r="O2764" s="44"/>
    </row>
    <row r="2765" spans="6:15" ht="12.75">
      <c r="F2765" s="47"/>
      <c r="I2765" s="51"/>
      <c r="J2765" s="51"/>
      <c r="O2765" s="44"/>
    </row>
    <row r="2766" spans="6:15" ht="12.75">
      <c r="F2766" s="47"/>
      <c r="I2766" s="51"/>
      <c r="J2766" s="51"/>
      <c r="O2766" s="44"/>
    </row>
    <row r="2767" spans="6:15" ht="12.75">
      <c r="F2767" s="47"/>
      <c r="I2767" s="51"/>
      <c r="J2767" s="51"/>
      <c r="O2767" s="44"/>
    </row>
    <row r="2768" spans="6:15" ht="12.75">
      <c r="F2768" s="47"/>
      <c r="I2768" s="51"/>
      <c r="J2768" s="51"/>
      <c r="O2768" s="44"/>
    </row>
    <row r="2769" spans="6:15" ht="12.75">
      <c r="F2769" s="47"/>
      <c r="I2769" s="51"/>
      <c r="J2769" s="51"/>
      <c r="O2769" s="44"/>
    </row>
    <row r="2770" spans="6:15" ht="12.75">
      <c r="F2770" s="47"/>
      <c r="I2770" s="51"/>
      <c r="J2770" s="51"/>
      <c r="O2770" s="44"/>
    </row>
    <row r="2771" spans="6:15" ht="12.75">
      <c r="F2771" s="47"/>
      <c r="I2771" s="51"/>
      <c r="J2771" s="51"/>
      <c r="O2771" s="44"/>
    </row>
    <row r="2772" spans="6:15" ht="12.75">
      <c r="F2772" s="47"/>
      <c r="I2772" s="51"/>
      <c r="J2772" s="51"/>
      <c r="O2772" s="44"/>
    </row>
    <row r="2773" spans="6:15" ht="12.75">
      <c r="F2773" s="47"/>
      <c r="I2773" s="51"/>
      <c r="J2773" s="51"/>
      <c r="O2773" s="44"/>
    </row>
    <row r="2774" spans="6:15" ht="12.75">
      <c r="F2774" s="47"/>
      <c r="I2774" s="51"/>
      <c r="J2774" s="51"/>
      <c r="O2774" s="44"/>
    </row>
    <row r="2775" spans="6:15" ht="12.75">
      <c r="F2775" s="47"/>
      <c r="I2775" s="51"/>
      <c r="J2775" s="51"/>
      <c r="O2775" s="44"/>
    </row>
    <row r="2776" spans="6:15" ht="12.75">
      <c r="F2776" s="47"/>
      <c r="I2776" s="51"/>
      <c r="J2776" s="51"/>
      <c r="O2776" s="44"/>
    </row>
    <row r="2777" spans="6:15" ht="12.75">
      <c r="F2777" s="47"/>
      <c r="I2777" s="51"/>
      <c r="J2777" s="51"/>
      <c r="O2777" s="44"/>
    </row>
    <row r="2778" spans="6:15" ht="12.75">
      <c r="F2778" s="47"/>
      <c r="I2778" s="51"/>
      <c r="J2778" s="51"/>
      <c r="O2778" s="44"/>
    </row>
    <row r="2779" spans="6:15" ht="12.75">
      <c r="F2779" s="47"/>
      <c r="I2779" s="51"/>
      <c r="J2779" s="51"/>
      <c r="O2779" s="44"/>
    </row>
    <row r="2780" spans="6:15" ht="12.75">
      <c r="F2780" s="47"/>
      <c r="I2780" s="51"/>
      <c r="J2780" s="51"/>
      <c r="O2780" s="44"/>
    </row>
    <row r="2781" spans="6:15" ht="12.75">
      <c r="F2781" s="47"/>
      <c r="I2781" s="51"/>
      <c r="J2781" s="51"/>
      <c r="O2781" s="44"/>
    </row>
    <row r="2782" spans="6:15" ht="12.75">
      <c r="F2782" s="47"/>
      <c r="I2782" s="51"/>
      <c r="J2782" s="51"/>
      <c r="O2782" s="44"/>
    </row>
    <row r="2783" spans="6:15" ht="12.75">
      <c r="F2783" s="47"/>
      <c r="I2783" s="51"/>
      <c r="J2783" s="51"/>
      <c r="O2783" s="44"/>
    </row>
    <row r="2784" spans="6:15" ht="12.75">
      <c r="F2784" s="47"/>
      <c r="I2784" s="51"/>
      <c r="J2784" s="51"/>
      <c r="O2784" s="44"/>
    </row>
    <row r="2785" spans="6:15" ht="12.75">
      <c r="F2785" s="47"/>
      <c r="I2785" s="51"/>
      <c r="J2785" s="51"/>
      <c r="O2785" s="44"/>
    </row>
    <row r="2786" spans="6:15" ht="12.75">
      <c r="F2786" s="47"/>
      <c r="I2786" s="51"/>
      <c r="J2786" s="51"/>
      <c r="O2786" s="44"/>
    </row>
    <row r="2787" spans="6:15" ht="12.75">
      <c r="F2787" s="47"/>
      <c r="I2787" s="51"/>
      <c r="J2787" s="51"/>
      <c r="O2787" s="44"/>
    </row>
    <row r="2788" spans="6:15" ht="12.75">
      <c r="F2788" s="47"/>
      <c r="I2788" s="51"/>
      <c r="J2788" s="51"/>
      <c r="O2788" s="44"/>
    </row>
    <row r="2789" spans="6:15" ht="12.75">
      <c r="F2789" s="47"/>
      <c r="I2789" s="51"/>
      <c r="J2789" s="51"/>
      <c r="O2789" s="44"/>
    </row>
    <row r="2790" spans="6:15" ht="12.75">
      <c r="F2790" s="47"/>
      <c r="I2790" s="51"/>
      <c r="J2790" s="51"/>
      <c r="O2790" s="44"/>
    </row>
    <row r="2791" spans="6:15" ht="12.75">
      <c r="F2791" s="47"/>
      <c r="I2791" s="51"/>
      <c r="J2791" s="51"/>
      <c r="O2791" s="44"/>
    </row>
    <row r="2792" spans="6:15" ht="12.75">
      <c r="F2792" s="47"/>
      <c r="I2792" s="51"/>
      <c r="J2792" s="51"/>
      <c r="O2792" s="44"/>
    </row>
    <row r="2793" spans="6:15" ht="12.75">
      <c r="F2793" s="47"/>
      <c r="I2793" s="51"/>
      <c r="J2793" s="51"/>
      <c r="O2793" s="44"/>
    </row>
    <row r="2794" spans="6:15" ht="12.75">
      <c r="F2794" s="47"/>
      <c r="I2794" s="51"/>
      <c r="J2794" s="51"/>
      <c r="O2794" s="44"/>
    </row>
    <row r="2795" spans="6:15" ht="12.75">
      <c r="F2795" s="47"/>
      <c r="I2795" s="51"/>
      <c r="J2795" s="51"/>
      <c r="O2795" s="44"/>
    </row>
    <row r="2796" spans="6:15" ht="12.75">
      <c r="F2796" s="47"/>
      <c r="I2796" s="51"/>
      <c r="J2796" s="51"/>
      <c r="O2796" s="44"/>
    </row>
    <row r="2797" spans="6:15" ht="12.75">
      <c r="F2797" s="47"/>
      <c r="I2797" s="51"/>
      <c r="J2797" s="51"/>
      <c r="O2797" s="44"/>
    </row>
    <row r="2798" spans="6:15" ht="12.75">
      <c r="F2798" s="47"/>
      <c r="I2798" s="51"/>
      <c r="J2798" s="51"/>
      <c r="O2798" s="44"/>
    </row>
    <row r="2799" spans="6:15" ht="12.75">
      <c r="F2799" s="47"/>
      <c r="I2799" s="51"/>
      <c r="J2799" s="51"/>
      <c r="O2799" s="44"/>
    </row>
    <row r="2800" spans="6:15" ht="12.75">
      <c r="F2800" s="47"/>
      <c r="I2800" s="51"/>
      <c r="J2800" s="51"/>
      <c r="O2800" s="44"/>
    </row>
    <row r="2801" spans="6:15" ht="12.75">
      <c r="F2801" s="47"/>
      <c r="I2801" s="51"/>
      <c r="J2801" s="51"/>
      <c r="O2801" s="44"/>
    </row>
    <row r="2802" spans="6:15" ht="12.75">
      <c r="F2802" s="47"/>
      <c r="I2802" s="51"/>
      <c r="J2802" s="51"/>
      <c r="O2802" s="44"/>
    </row>
    <row r="2803" spans="6:15" ht="12.75">
      <c r="F2803" s="47"/>
      <c r="I2803" s="51"/>
      <c r="J2803" s="51"/>
      <c r="O2803" s="44"/>
    </row>
    <row r="2804" spans="6:15" ht="12.75">
      <c r="F2804" s="47"/>
      <c r="I2804" s="51"/>
      <c r="J2804" s="51"/>
      <c r="O2804" s="44"/>
    </row>
    <row r="2805" spans="6:15" ht="12.75">
      <c r="F2805" s="47"/>
      <c r="I2805" s="51"/>
      <c r="J2805" s="51"/>
      <c r="O2805" s="44"/>
    </row>
    <row r="2806" spans="6:15" ht="12.75">
      <c r="F2806" s="47"/>
      <c r="I2806" s="51"/>
      <c r="J2806" s="51"/>
      <c r="O2806" s="44"/>
    </row>
    <row r="2807" spans="6:15" ht="12.75">
      <c r="F2807" s="47"/>
      <c r="I2807" s="51"/>
      <c r="J2807" s="51"/>
      <c r="O2807" s="44"/>
    </row>
    <row r="2808" spans="6:15" ht="12.75">
      <c r="F2808" s="47"/>
      <c r="I2808" s="51"/>
      <c r="J2808" s="51"/>
      <c r="O2808" s="44"/>
    </row>
    <row r="2809" spans="6:15" ht="12.75">
      <c r="F2809" s="47"/>
      <c r="I2809" s="51"/>
      <c r="J2809" s="51"/>
      <c r="O2809" s="44"/>
    </row>
    <row r="2810" spans="6:15" ht="12.75">
      <c r="F2810" s="47"/>
      <c r="I2810" s="51"/>
      <c r="J2810" s="51"/>
      <c r="O2810" s="44"/>
    </row>
    <row r="2811" spans="6:15" ht="12.75">
      <c r="F2811" s="47"/>
      <c r="I2811" s="51"/>
      <c r="J2811" s="51"/>
      <c r="O2811" s="44"/>
    </row>
    <row r="2812" spans="6:15" ht="12.75">
      <c r="F2812" s="47"/>
      <c r="I2812" s="51"/>
      <c r="J2812" s="51"/>
      <c r="O2812" s="44"/>
    </row>
    <row r="2813" spans="6:15" ht="12.75">
      <c r="F2813" s="47"/>
      <c r="I2813" s="51"/>
      <c r="J2813" s="51"/>
      <c r="O2813" s="44"/>
    </row>
    <row r="2814" spans="6:15" ht="12.75">
      <c r="F2814" s="47"/>
      <c r="I2814" s="51"/>
      <c r="J2814" s="51"/>
      <c r="O2814" s="44"/>
    </row>
    <row r="2815" spans="6:15" ht="12.75">
      <c r="F2815" s="47"/>
      <c r="I2815" s="51"/>
      <c r="J2815" s="51"/>
      <c r="O2815" s="44"/>
    </row>
    <row r="2816" spans="6:15" ht="12.75">
      <c r="F2816" s="47"/>
      <c r="I2816" s="51"/>
      <c r="J2816" s="51"/>
      <c r="O2816" s="44"/>
    </row>
    <row r="2817" spans="6:15" ht="12.75">
      <c r="F2817" s="47"/>
      <c r="I2817" s="51"/>
      <c r="J2817" s="51"/>
      <c r="O2817" s="44"/>
    </row>
    <row r="2818" spans="6:15" ht="12.75">
      <c r="F2818" s="47"/>
      <c r="I2818" s="51"/>
      <c r="J2818" s="51"/>
      <c r="O2818" s="44"/>
    </row>
    <row r="2819" spans="6:15" ht="12.75">
      <c r="F2819" s="47"/>
      <c r="I2819" s="51"/>
      <c r="J2819" s="51"/>
      <c r="O2819" s="44"/>
    </row>
    <row r="2820" spans="6:15" ht="12.75">
      <c r="F2820" s="47"/>
      <c r="I2820" s="51"/>
      <c r="J2820" s="51"/>
      <c r="O2820" s="44"/>
    </row>
    <row r="2821" spans="6:15" ht="12.75">
      <c r="F2821" s="47"/>
      <c r="I2821" s="51"/>
      <c r="J2821" s="51"/>
      <c r="O2821" s="44"/>
    </row>
    <row r="2822" spans="6:15" ht="12.75">
      <c r="F2822" s="47"/>
      <c r="I2822" s="51"/>
      <c r="J2822" s="51"/>
      <c r="O2822" s="44"/>
    </row>
    <row r="2823" spans="6:15" ht="12.75">
      <c r="F2823" s="47"/>
      <c r="I2823" s="51"/>
      <c r="J2823" s="51"/>
      <c r="O2823" s="44"/>
    </row>
    <row r="2824" spans="6:15" ht="12.75">
      <c r="F2824" s="47"/>
      <c r="I2824" s="51"/>
      <c r="J2824" s="51"/>
      <c r="O2824" s="44"/>
    </row>
    <row r="2825" spans="6:15" ht="12.75">
      <c r="F2825" s="47"/>
      <c r="I2825" s="51"/>
      <c r="J2825" s="51"/>
      <c r="O2825" s="44"/>
    </row>
    <row r="2826" spans="6:15" ht="12.75">
      <c r="F2826" s="47"/>
      <c r="I2826" s="51"/>
      <c r="J2826" s="51"/>
      <c r="O2826" s="44"/>
    </row>
    <row r="2827" spans="6:15" ht="12.75">
      <c r="F2827" s="47"/>
      <c r="I2827" s="51"/>
      <c r="J2827" s="51"/>
      <c r="O2827" s="44"/>
    </row>
    <row r="2828" spans="6:15" ht="12.75">
      <c r="F2828" s="47"/>
      <c r="I2828" s="51"/>
      <c r="J2828" s="51"/>
      <c r="O2828" s="44"/>
    </row>
    <row r="2829" spans="6:15" ht="12.75">
      <c r="F2829" s="47"/>
      <c r="I2829" s="51"/>
      <c r="J2829" s="51"/>
      <c r="O2829" s="44"/>
    </row>
    <row r="2830" spans="6:15" ht="12.75">
      <c r="F2830" s="47"/>
      <c r="I2830" s="51"/>
      <c r="J2830" s="51"/>
      <c r="O2830" s="44"/>
    </row>
    <row r="2831" spans="6:15" ht="12.75">
      <c r="F2831" s="47"/>
      <c r="I2831" s="51"/>
      <c r="J2831" s="51"/>
      <c r="O2831" s="44"/>
    </row>
    <row r="2832" spans="6:15" ht="12.75">
      <c r="F2832" s="47"/>
      <c r="I2832" s="51"/>
      <c r="J2832" s="51"/>
      <c r="O2832" s="44"/>
    </row>
    <row r="2833" spans="6:15" ht="12.75">
      <c r="F2833" s="47"/>
      <c r="I2833" s="51"/>
      <c r="J2833" s="51"/>
      <c r="O2833" s="44"/>
    </row>
    <row r="2834" spans="6:15" ht="12.75">
      <c r="F2834" s="47"/>
      <c r="I2834" s="51"/>
      <c r="J2834" s="51"/>
      <c r="O2834" s="44"/>
    </row>
    <row r="2835" spans="6:15" ht="12.75">
      <c r="F2835" s="47"/>
      <c r="I2835" s="51"/>
      <c r="J2835" s="51"/>
      <c r="O2835" s="44"/>
    </row>
    <row r="2836" spans="6:15" ht="12.75">
      <c r="F2836" s="47"/>
      <c r="I2836" s="51"/>
      <c r="J2836" s="51"/>
      <c r="O2836" s="44"/>
    </row>
    <row r="2837" spans="6:15" ht="12.75">
      <c r="F2837" s="47"/>
      <c r="I2837" s="51"/>
      <c r="J2837" s="51"/>
      <c r="O2837" s="44"/>
    </row>
    <row r="2838" spans="6:15" ht="12.75">
      <c r="F2838" s="47"/>
      <c r="I2838" s="51"/>
      <c r="J2838" s="51"/>
      <c r="O2838" s="44"/>
    </row>
    <row r="2839" spans="6:15" ht="12.75">
      <c r="F2839" s="47"/>
      <c r="I2839" s="51"/>
      <c r="J2839" s="51"/>
      <c r="O2839" s="44"/>
    </row>
    <row r="2840" spans="6:15" ht="12.75">
      <c r="F2840" s="47"/>
      <c r="I2840" s="51"/>
      <c r="J2840" s="51"/>
      <c r="O2840" s="44"/>
    </row>
    <row r="2841" spans="6:15" ht="12.75">
      <c r="F2841" s="47"/>
      <c r="I2841" s="51"/>
      <c r="J2841" s="51"/>
      <c r="O2841" s="44"/>
    </row>
    <row r="2842" spans="6:15" ht="12.75">
      <c r="F2842" s="47"/>
      <c r="I2842" s="51"/>
      <c r="J2842" s="51"/>
      <c r="O2842" s="44"/>
    </row>
    <row r="2843" spans="6:15" ht="12.75">
      <c r="F2843" s="47"/>
      <c r="I2843" s="51"/>
      <c r="J2843" s="51"/>
      <c r="O2843" s="44"/>
    </row>
    <row r="2844" spans="6:15" ht="12.75">
      <c r="F2844" s="47"/>
      <c r="I2844" s="51"/>
      <c r="J2844" s="51"/>
      <c r="O2844" s="44"/>
    </row>
    <row r="2845" spans="6:15" ht="12.75">
      <c r="F2845" s="47"/>
      <c r="I2845" s="51"/>
      <c r="J2845" s="51"/>
      <c r="O2845" s="44"/>
    </row>
    <row r="2846" spans="6:15" ht="12.75">
      <c r="F2846" s="47"/>
      <c r="I2846" s="51"/>
      <c r="J2846" s="51"/>
      <c r="O2846" s="44"/>
    </row>
    <row r="2847" spans="6:15" ht="12.75">
      <c r="F2847" s="47"/>
      <c r="I2847" s="51"/>
      <c r="J2847" s="51"/>
      <c r="O2847" s="44"/>
    </row>
    <row r="2848" spans="6:15" ht="12.75">
      <c r="F2848" s="47"/>
      <c r="I2848" s="51"/>
      <c r="J2848" s="51"/>
      <c r="O2848" s="44"/>
    </row>
    <row r="2849" spans="6:15" ht="12.75">
      <c r="F2849" s="47"/>
      <c r="I2849" s="51"/>
      <c r="J2849" s="51"/>
      <c r="O2849" s="44"/>
    </row>
    <row r="2850" spans="6:15" ht="12.75">
      <c r="F2850" s="47"/>
      <c r="I2850" s="51"/>
      <c r="J2850" s="51"/>
      <c r="O2850" s="44"/>
    </row>
    <row r="2851" spans="6:15" ht="12.75">
      <c r="F2851" s="47"/>
      <c r="I2851" s="51"/>
      <c r="J2851" s="51"/>
      <c r="O2851" s="44"/>
    </row>
    <row r="2852" spans="6:15" ht="12.75">
      <c r="F2852" s="47"/>
      <c r="I2852" s="51"/>
      <c r="J2852" s="51"/>
      <c r="O2852" s="44"/>
    </row>
    <row r="2853" spans="6:15" ht="12.75">
      <c r="F2853" s="47"/>
      <c r="I2853" s="51"/>
      <c r="J2853" s="51"/>
      <c r="O2853" s="44"/>
    </row>
    <row r="2854" spans="6:15" ht="12.75">
      <c r="F2854" s="47"/>
      <c r="I2854" s="51"/>
      <c r="J2854" s="51"/>
      <c r="O2854" s="44"/>
    </row>
    <row r="2855" spans="6:15" ht="12.75">
      <c r="F2855" s="47"/>
      <c r="I2855" s="51"/>
      <c r="J2855" s="51"/>
      <c r="O2855" s="44"/>
    </row>
    <row r="2856" spans="6:15" ht="12.75">
      <c r="F2856" s="47"/>
      <c r="I2856" s="51"/>
      <c r="J2856" s="51"/>
      <c r="O2856" s="44"/>
    </row>
    <row r="2857" spans="6:15" ht="12.75">
      <c r="F2857" s="47"/>
      <c r="I2857" s="51"/>
      <c r="J2857" s="51"/>
      <c r="O2857" s="44"/>
    </row>
    <row r="2858" spans="6:15" ht="12.75">
      <c r="F2858" s="47"/>
      <c r="I2858" s="51"/>
      <c r="J2858" s="51"/>
      <c r="O2858" s="44"/>
    </row>
    <row r="2859" spans="6:15" ht="12.75">
      <c r="F2859" s="47"/>
      <c r="I2859" s="51"/>
      <c r="J2859" s="51"/>
      <c r="O2859" s="44"/>
    </row>
    <row r="2860" spans="6:15" ht="12.75">
      <c r="F2860" s="47"/>
      <c r="I2860" s="51"/>
      <c r="J2860" s="51"/>
      <c r="O2860" s="44"/>
    </row>
    <row r="2861" spans="6:15" ht="12.75">
      <c r="F2861" s="47"/>
      <c r="I2861" s="51"/>
      <c r="J2861" s="51"/>
      <c r="O2861" s="44"/>
    </row>
    <row r="2862" spans="6:15" ht="12.75">
      <c r="F2862" s="47"/>
      <c r="I2862" s="51"/>
      <c r="J2862" s="51"/>
      <c r="O2862" s="44"/>
    </row>
    <row r="2863" spans="6:15" ht="12.75">
      <c r="F2863" s="47"/>
      <c r="I2863" s="51"/>
      <c r="J2863" s="51"/>
      <c r="O2863" s="44"/>
    </row>
    <row r="2864" spans="6:15" ht="12.75">
      <c r="F2864" s="47"/>
      <c r="I2864" s="51"/>
      <c r="J2864" s="51"/>
      <c r="O2864" s="44"/>
    </row>
    <row r="2865" spans="6:15" ht="12.75">
      <c r="F2865" s="47"/>
      <c r="I2865" s="51"/>
      <c r="J2865" s="51"/>
      <c r="O2865" s="44"/>
    </row>
    <row r="2866" spans="6:15" ht="12.75">
      <c r="F2866" s="47"/>
      <c r="I2866" s="51"/>
      <c r="J2866" s="51"/>
      <c r="O2866" s="44"/>
    </row>
    <row r="2867" spans="6:15" ht="12.75">
      <c r="F2867" s="47"/>
      <c r="I2867" s="51"/>
      <c r="J2867" s="51"/>
      <c r="O2867" s="44"/>
    </row>
    <row r="2868" spans="6:15" ht="12.75">
      <c r="F2868" s="47"/>
      <c r="I2868" s="51"/>
      <c r="J2868" s="51"/>
      <c r="O2868" s="44"/>
    </row>
    <row r="2869" spans="6:15" ht="12.75">
      <c r="F2869" s="47"/>
      <c r="I2869" s="51"/>
      <c r="J2869" s="51"/>
      <c r="O2869" s="44"/>
    </row>
    <row r="2870" spans="6:15" ht="12.75">
      <c r="F2870" s="47"/>
      <c r="I2870" s="51"/>
      <c r="J2870" s="51"/>
      <c r="O2870" s="44"/>
    </row>
    <row r="2871" spans="6:15" ht="12.75">
      <c r="F2871" s="47"/>
      <c r="I2871" s="51"/>
      <c r="J2871" s="51"/>
      <c r="O2871" s="44"/>
    </row>
    <row r="2872" spans="6:15" ht="12.75">
      <c r="F2872" s="47"/>
      <c r="I2872" s="51"/>
      <c r="J2872" s="51"/>
      <c r="O2872" s="44"/>
    </row>
    <row r="2873" spans="6:15" ht="12.75">
      <c r="F2873" s="47"/>
      <c r="I2873" s="51"/>
      <c r="J2873" s="51"/>
      <c r="O2873" s="44"/>
    </row>
    <row r="2874" spans="6:15" ht="12.75">
      <c r="F2874" s="47"/>
      <c r="I2874" s="51"/>
      <c r="J2874" s="51"/>
      <c r="O2874" s="44"/>
    </row>
    <row r="2875" spans="6:15" ht="12.75">
      <c r="F2875" s="47"/>
      <c r="I2875" s="51"/>
      <c r="J2875" s="51"/>
      <c r="O2875" s="44"/>
    </row>
    <row r="2876" spans="6:15" ht="12.75">
      <c r="F2876" s="47"/>
      <c r="I2876" s="51"/>
      <c r="J2876" s="51"/>
      <c r="O2876" s="44"/>
    </row>
    <row r="2877" spans="6:15" ht="12.75">
      <c r="F2877" s="47"/>
      <c r="I2877" s="51"/>
      <c r="J2877" s="51"/>
      <c r="O2877" s="44"/>
    </row>
    <row r="2878" spans="6:15" ht="12.75">
      <c r="F2878" s="47"/>
      <c r="I2878" s="51"/>
      <c r="J2878" s="51"/>
      <c r="O2878" s="44"/>
    </row>
    <row r="2879" spans="6:15" ht="12.75">
      <c r="F2879" s="47"/>
      <c r="I2879" s="51"/>
      <c r="J2879" s="51"/>
      <c r="O2879" s="44"/>
    </row>
    <row r="2880" spans="6:15" ht="12.75">
      <c r="F2880" s="47"/>
      <c r="I2880" s="51"/>
      <c r="J2880" s="51"/>
      <c r="O2880" s="44"/>
    </row>
    <row r="2881" spans="6:15" ht="12.75">
      <c r="F2881" s="47"/>
      <c r="I2881" s="51"/>
      <c r="J2881" s="51"/>
      <c r="O2881" s="44"/>
    </row>
    <row r="2882" spans="6:15" ht="12.75">
      <c r="F2882" s="47"/>
      <c r="I2882" s="51"/>
      <c r="J2882" s="51"/>
      <c r="O2882" s="44"/>
    </row>
    <row r="2883" spans="6:15" ht="12.75">
      <c r="F2883" s="47"/>
      <c r="I2883" s="51"/>
      <c r="J2883" s="51"/>
      <c r="O2883" s="44"/>
    </row>
    <row r="2884" spans="6:15" ht="12.75">
      <c r="F2884" s="47"/>
      <c r="I2884" s="51"/>
      <c r="J2884" s="51"/>
      <c r="O2884" s="44"/>
    </row>
    <row r="2885" spans="6:15" ht="12.75">
      <c r="F2885" s="47"/>
      <c r="I2885" s="51"/>
      <c r="J2885" s="51"/>
      <c r="O2885" s="44"/>
    </row>
    <row r="2886" spans="6:15" ht="12.75">
      <c r="F2886" s="47"/>
      <c r="I2886" s="51"/>
      <c r="J2886" s="51"/>
      <c r="O2886" s="44"/>
    </row>
    <row r="2887" spans="6:15" ht="12.75">
      <c r="F2887" s="47"/>
      <c r="I2887" s="51"/>
      <c r="J2887" s="51"/>
      <c r="O2887" s="44"/>
    </row>
    <row r="2888" spans="6:15" ht="12.75">
      <c r="F2888" s="47"/>
      <c r="I2888" s="51"/>
      <c r="J2888" s="51"/>
      <c r="O2888" s="44"/>
    </row>
    <row r="2889" spans="6:15" ht="12.75">
      <c r="F2889" s="47"/>
      <c r="I2889" s="51"/>
      <c r="J2889" s="51"/>
      <c r="O2889" s="44"/>
    </row>
    <row r="2890" spans="6:15" ht="12.75">
      <c r="F2890" s="47"/>
      <c r="I2890" s="51"/>
      <c r="J2890" s="51"/>
      <c r="O2890" s="44"/>
    </row>
    <row r="2891" spans="6:15" ht="12.75">
      <c r="F2891" s="47"/>
      <c r="I2891" s="51"/>
      <c r="J2891" s="51"/>
      <c r="O2891" s="44"/>
    </row>
    <row r="2892" spans="6:15" ht="12.75">
      <c r="F2892" s="47"/>
      <c r="I2892" s="51"/>
      <c r="J2892" s="51"/>
      <c r="O2892" s="44"/>
    </row>
    <row r="2893" spans="6:15" ht="12.75">
      <c r="F2893" s="47"/>
      <c r="I2893" s="51"/>
      <c r="J2893" s="51"/>
      <c r="O2893" s="44"/>
    </row>
    <row r="2894" spans="6:15" ht="12.75">
      <c r="F2894" s="47"/>
      <c r="I2894" s="51"/>
      <c r="J2894" s="51"/>
      <c r="O2894" s="44"/>
    </row>
    <row r="2895" spans="6:15" ht="12.75">
      <c r="F2895" s="47"/>
      <c r="I2895" s="51"/>
      <c r="J2895" s="51"/>
      <c r="O2895" s="44"/>
    </row>
    <row r="2896" spans="6:15" ht="12.75">
      <c r="F2896" s="47"/>
      <c r="I2896" s="51"/>
      <c r="J2896" s="51"/>
      <c r="O2896" s="44"/>
    </row>
    <row r="2897" spans="6:15" ht="12.75">
      <c r="F2897" s="47"/>
      <c r="I2897" s="51"/>
      <c r="J2897" s="51"/>
      <c r="O2897" s="44"/>
    </row>
    <row r="2898" spans="6:15" ht="12.75">
      <c r="F2898" s="47"/>
      <c r="I2898" s="51"/>
      <c r="J2898" s="51"/>
      <c r="O2898" s="44"/>
    </row>
    <row r="2899" spans="6:15" ht="12.75">
      <c r="F2899" s="47"/>
      <c r="I2899" s="51"/>
      <c r="J2899" s="51"/>
      <c r="O2899" s="44"/>
    </row>
    <row r="2900" spans="6:15" ht="12.75">
      <c r="F2900" s="47"/>
      <c r="I2900" s="51"/>
      <c r="J2900" s="51"/>
      <c r="O2900" s="44"/>
    </row>
    <row r="2901" spans="6:15" ht="12.75">
      <c r="F2901" s="47"/>
      <c r="I2901" s="51"/>
      <c r="J2901" s="51"/>
      <c r="O2901" s="44"/>
    </row>
    <row r="2902" spans="6:15" ht="12.75">
      <c r="F2902" s="47"/>
      <c r="I2902" s="51"/>
      <c r="J2902" s="51"/>
      <c r="O2902" s="44"/>
    </row>
    <row r="2903" spans="6:15" ht="12.75">
      <c r="F2903" s="47"/>
      <c r="I2903" s="51"/>
      <c r="J2903" s="51"/>
      <c r="O2903" s="44"/>
    </row>
    <row r="2904" spans="6:15" ht="12.75">
      <c r="F2904" s="47"/>
      <c r="I2904" s="51"/>
      <c r="J2904" s="51"/>
      <c r="O2904" s="44"/>
    </row>
    <row r="2905" spans="6:15" ht="12.75">
      <c r="F2905" s="47"/>
      <c r="I2905" s="51"/>
      <c r="J2905" s="51"/>
      <c r="O2905" s="44"/>
    </row>
    <row r="2906" spans="6:15" ht="12.75">
      <c r="F2906" s="47"/>
      <c r="I2906" s="51"/>
      <c r="J2906" s="51"/>
      <c r="O2906" s="44"/>
    </row>
    <row r="2907" spans="6:15" ht="12.75">
      <c r="F2907" s="47"/>
      <c r="I2907" s="51"/>
      <c r="J2907" s="51"/>
      <c r="O2907" s="44"/>
    </row>
    <row r="2908" spans="6:15" ht="12.75">
      <c r="F2908" s="47"/>
      <c r="I2908" s="51"/>
      <c r="J2908" s="51"/>
      <c r="O2908" s="44"/>
    </row>
    <row r="2909" spans="6:15" ht="12.75">
      <c r="F2909" s="47"/>
      <c r="I2909" s="51"/>
      <c r="J2909" s="51"/>
      <c r="O2909" s="44"/>
    </row>
    <row r="2910" spans="6:15" ht="12.75">
      <c r="F2910" s="47"/>
      <c r="I2910" s="51"/>
      <c r="J2910" s="51"/>
      <c r="O2910" s="44"/>
    </row>
    <row r="2911" spans="6:15" ht="12.75">
      <c r="F2911" s="47"/>
      <c r="I2911" s="51"/>
      <c r="J2911" s="51"/>
      <c r="O2911" s="44"/>
    </row>
    <row r="2912" spans="6:15" ht="12.75">
      <c r="F2912" s="47"/>
      <c r="I2912" s="51"/>
      <c r="J2912" s="51"/>
      <c r="O2912" s="44"/>
    </row>
    <row r="2913" spans="6:15" ht="12.75">
      <c r="F2913" s="47"/>
      <c r="I2913" s="51"/>
      <c r="J2913" s="51"/>
      <c r="O2913" s="44"/>
    </row>
    <row r="2914" spans="6:15" ht="12.75">
      <c r="F2914" s="47"/>
      <c r="I2914" s="51"/>
      <c r="J2914" s="51"/>
      <c r="O2914" s="44"/>
    </row>
    <row r="2915" spans="6:15" ht="12.75">
      <c r="F2915" s="47"/>
      <c r="I2915" s="51"/>
      <c r="J2915" s="51"/>
      <c r="O2915" s="44"/>
    </row>
    <row r="2916" spans="6:15" ht="12.75">
      <c r="F2916" s="47"/>
      <c r="I2916" s="51"/>
      <c r="J2916" s="51"/>
      <c r="O2916" s="44"/>
    </row>
    <row r="2917" spans="6:15" ht="12.75">
      <c r="F2917" s="47"/>
      <c r="I2917" s="51"/>
      <c r="J2917" s="51"/>
      <c r="O2917" s="44"/>
    </row>
    <row r="2918" spans="6:15" ht="12.75">
      <c r="F2918" s="47"/>
      <c r="I2918" s="51"/>
      <c r="J2918" s="51"/>
      <c r="O2918" s="44"/>
    </row>
    <row r="2919" spans="6:15" ht="12.75">
      <c r="F2919" s="47"/>
      <c r="I2919" s="51"/>
      <c r="J2919" s="51"/>
      <c r="O2919" s="44"/>
    </row>
    <row r="2920" spans="6:15" ht="12.75">
      <c r="F2920" s="47"/>
      <c r="I2920" s="51"/>
      <c r="J2920" s="51"/>
      <c r="O2920" s="44"/>
    </row>
    <row r="2921" spans="6:15" ht="12.75">
      <c r="F2921" s="47"/>
      <c r="I2921" s="51"/>
      <c r="J2921" s="51"/>
      <c r="O2921" s="44"/>
    </row>
    <row r="2922" spans="6:15" ht="12.75">
      <c r="F2922" s="47"/>
      <c r="I2922" s="51"/>
      <c r="J2922" s="51"/>
      <c r="O2922" s="44"/>
    </row>
    <row r="2923" spans="6:15" ht="12.75">
      <c r="F2923" s="47"/>
      <c r="I2923" s="51"/>
      <c r="J2923" s="51"/>
      <c r="O2923" s="44"/>
    </row>
    <row r="2924" spans="6:15" ht="12.75">
      <c r="F2924" s="47"/>
      <c r="I2924" s="51"/>
      <c r="J2924" s="51"/>
      <c r="O2924" s="44"/>
    </row>
    <row r="2925" spans="6:15" ht="12.75">
      <c r="F2925" s="47"/>
      <c r="I2925" s="51"/>
      <c r="J2925" s="51"/>
      <c r="O2925" s="44"/>
    </row>
    <row r="2926" spans="6:15" ht="12.75">
      <c r="F2926" s="47"/>
      <c r="I2926" s="51"/>
      <c r="J2926" s="51"/>
      <c r="O2926" s="44"/>
    </row>
    <row r="2927" spans="6:15" ht="12.75">
      <c r="F2927" s="47"/>
      <c r="I2927" s="51"/>
      <c r="J2927" s="51"/>
      <c r="O2927" s="44"/>
    </row>
    <row r="2928" spans="6:15" ht="12.75">
      <c r="F2928" s="47"/>
      <c r="I2928" s="51"/>
      <c r="J2928" s="51"/>
      <c r="O2928" s="44"/>
    </row>
    <row r="2929" spans="6:15" ht="12.75">
      <c r="F2929" s="47"/>
      <c r="I2929" s="51"/>
      <c r="J2929" s="51"/>
      <c r="O2929" s="44"/>
    </row>
    <row r="2930" spans="6:15" ht="12.75">
      <c r="F2930" s="47"/>
      <c r="I2930" s="51"/>
      <c r="J2930" s="51"/>
      <c r="O2930" s="44"/>
    </row>
    <row r="2931" spans="6:15" ht="12.75">
      <c r="F2931" s="47"/>
      <c r="I2931" s="51"/>
      <c r="J2931" s="51"/>
      <c r="O2931" s="44"/>
    </row>
    <row r="2932" spans="6:15" ht="12.75">
      <c r="F2932" s="47"/>
      <c r="I2932" s="51"/>
      <c r="J2932" s="51"/>
      <c r="O2932" s="44"/>
    </row>
    <row r="2933" spans="6:15" ht="12.75">
      <c r="F2933" s="47"/>
      <c r="I2933" s="51"/>
      <c r="J2933" s="51"/>
      <c r="O2933" s="44"/>
    </row>
    <row r="2934" spans="6:15" ht="12.75">
      <c r="F2934" s="47"/>
      <c r="I2934" s="51"/>
      <c r="J2934" s="51"/>
      <c r="O2934" s="44"/>
    </row>
    <row r="2935" spans="6:15" ht="12.75">
      <c r="F2935" s="47"/>
      <c r="I2935" s="51"/>
      <c r="J2935" s="51"/>
      <c r="O2935" s="44"/>
    </row>
    <row r="2936" spans="6:15" ht="12.75">
      <c r="F2936" s="47"/>
      <c r="I2936" s="51"/>
      <c r="J2936" s="51"/>
      <c r="O2936" s="44"/>
    </row>
    <row r="2937" spans="6:15" ht="12.75">
      <c r="F2937" s="47"/>
      <c r="I2937" s="51"/>
      <c r="J2937" s="51"/>
      <c r="O2937" s="44"/>
    </row>
    <row r="2938" spans="6:15" ht="12.75">
      <c r="F2938" s="47"/>
      <c r="I2938" s="51"/>
      <c r="J2938" s="51"/>
      <c r="O2938" s="44"/>
    </row>
    <row r="2939" spans="6:15" ht="12.75">
      <c r="F2939" s="47"/>
      <c r="I2939" s="51"/>
      <c r="J2939" s="51"/>
      <c r="O2939" s="44"/>
    </row>
    <row r="2940" spans="6:15" ht="12.75">
      <c r="F2940" s="47"/>
      <c r="I2940" s="51"/>
      <c r="J2940" s="51"/>
      <c r="O2940" s="44"/>
    </row>
    <row r="2941" spans="6:15" ht="12.75">
      <c r="F2941" s="47"/>
      <c r="I2941" s="51"/>
      <c r="J2941" s="51"/>
      <c r="O2941" s="44"/>
    </row>
    <row r="2942" spans="6:15" ht="12.75">
      <c r="F2942" s="47"/>
      <c r="I2942" s="51"/>
      <c r="J2942" s="51"/>
      <c r="O2942" s="44"/>
    </row>
    <row r="2943" spans="6:15" ht="12.75">
      <c r="F2943" s="47"/>
      <c r="I2943" s="51"/>
      <c r="J2943" s="51"/>
      <c r="O2943" s="44"/>
    </row>
    <row r="2944" spans="6:15" ht="12.75">
      <c r="F2944" s="47"/>
      <c r="I2944" s="51"/>
      <c r="J2944" s="51"/>
      <c r="O2944" s="44"/>
    </row>
    <row r="2945" spans="6:15" ht="12.75">
      <c r="F2945" s="47"/>
      <c r="I2945" s="51"/>
      <c r="J2945" s="51"/>
      <c r="O2945" s="44"/>
    </row>
    <row r="2946" spans="6:15" ht="12.75">
      <c r="F2946" s="47"/>
      <c r="I2946" s="51"/>
      <c r="J2946" s="51"/>
      <c r="O2946" s="44"/>
    </row>
    <row r="2947" spans="6:15" ht="12.75">
      <c r="F2947" s="47"/>
      <c r="I2947" s="51"/>
      <c r="J2947" s="51"/>
      <c r="O2947" s="44"/>
    </row>
    <row r="2948" spans="6:15" ht="12.75">
      <c r="F2948" s="47"/>
      <c r="I2948" s="51"/>
      <c r="J2948" s="51"/>
      <c r="O2948" s="44"/>
    </row>
    <row r="2949" spans="6:15" ht="12.75">
      <c r="F2949" s="47"/>
      <c r="I2949" s="51"/>
      <c r="J2949" s="51"/>
      <c r="O2949" s="44"/>
    </row>
    <row r="2950" spans="6:15" ht="12.75">
      <c r="F2950" s="47"/>
      <c r="I2950" s="51"/>
      <c r="J2950" s="51"/>
      <c r="O2950" s="44"/>
    </row>
    <row r="2951" spans="6:15" ht="12.75">
      <c r="F2951" s="47"/>
      <c r="I2951" s="51"/>
      <c r="J2951" s="51"/>
      <c r="O2951" s="44"/>
    </row>
    <row r="2952" spans="6:15" ht="12.75">
      <c r="F2952" s="47"/>
      <c r="I2952" s="51"/>
      <c r="J2952" s="51"/>
      <c r="O2952" s="44"/>
    </row>
    <row r="2953" spans="6:15" ht="12.75">
      <c r="F2953" s="47"/>
      <c r="I2953" s="51"/>
      <c r="J2953" s="51"/>
      <c r="O2953" s="44"/>
    </row>
    <row r="2954" spans="6:15" ht="12.75">
      <c r="F2954" s="47"/>
      <c r="I2954" s="51"/>
      <c r="J2954" s="51"/>
      <c r="O2954" s="44"/>
    </row>
    <row r="2955" spans="6:15" ht="12.75">
      <c r="F2955" s="47"/>
      <c r="I2955" s="51"/>
      <c r="J2955" s="51"/>
      <c r="O2955" s="44"/>
    </row>
    <row r="2956" spans="6:15" ht="12.75">
      <c r="F2956" s="47"/>
      <c r="I2956" s="51"/>
      <c r="J2956" s="51"/>
      <c r="O2956" s="44"/>
    </row>
    <row r="2957" spans="6:15" ht="12.75">
      <c r="F2957" s="47"/>
      <c r="I2957" s="51"/>
      <c r="J2957" s="51"/>
      <c r="O2957" s="44"/>
    </row>
    <row r="2958" spans="6:15" ht="12.75">
      <c r="F2958" s="47"/>
      <c r="I2958" s="51"/>
      <c r="J2958" s="51"/>
      <c r="O2958" s="44"/>
    </row>
    <row r="2959" spans="6:15" ht="12.75">
      <c r="F2959" s="47"/>
      <c r="I2959" s="51"/>
      <c r="J2959" s="51"/>
      <c r="O2959" s="44"/>
    </row>
    <row r="2960" spans="6:15" ht="12.75">
      <c r="F2960" s="47"/>
      <c r="I2960" s="51"/>
      <c r="J2960" s="51"/>
      <c r="O2960" s="44"/>
    </row>
    <row r="2961" spans="6:15" ht="12.75">
      <c r="F2961" s="47"/>
      <c r="I2961" s="51"/>
      <c r="J2961" s="51"/>
      <c r="O2961" s="44"/>
    </row>
    <row r="2962" spans="6:15" ht="12.75">
      <c r="F2962" s="47"/>
      <c r="I2962" s="51"/>
      <c r="J2962" s="51"/>
      <c r="O2962" s="44"/>
    </row>
    <row r="2963" spans="6:15" ht="12.75">
      <c r="F2963" s="47"/>
      <c r="I2963" s="51"/>
      <c r="J2963" s="51"/>
      <c r="O2963" s="44"/>
    </row>
    <row r="2964" spans="6:15" ht="12.75">
      <c r="F2964" s="47"/>
      <c r="I2964" s="51"/>
      <c r="J2964" s="51"/>
      <c r="O2964" s="44"/>
    </row>
    <row r="2965" spans="6:15" ht="12.75">
      <c r="F2965" s="47"/>
      <c r="I2965" s="51"/>
      <c r="J2965" s="51"/>
      <c r="O2965" s="44"/>
    </row>
    <row r="2966" spans="6:15" ht="12.75">
      <c r="F2966" s="47"/>
      <c r="I2966" s="51"/>
      <c r="J2966" s="51"/>
      <c r="O2966" s="44"/>
    </row>
    <row r="2967" spans="6:15" ht="12.75">
      <c r="F2967" s="47"/>
      <c r="I2967" s="51"/>
      <c r="J2967" s="51"/>
      <c r="O2967" s="44"/>
    </row>
    <row r="2968" spans="6:15" ht="12.75">
      <c r="F2968" s="47"/>
      <c r="I2968" s="51"/>
      <c r="J2968" s="51"/>
      <c r="O2968" s="44"/>
    </row>
    <row r="2969" spans="6:15" ht="12.75">
      <c r="F2969" s="47"/>
      <c r="I2969" s="51"/>
      <c r="J2969" s="51"/>
      <c r="O2969" s="44"/>
    </row>
    <row r="2970" spans="6:15" ht="12.75">
      <c r="F2970" s="47"/>
      <c r="I2970" s="51"/>
      <c r="J2970" s="51"/>
      <c r="O2970" s="44"/>
    </row>
    <row r="2971" spans="6:15" ht="12.75">
      <c r="F2971" s="47"/>
      <c r="I2971" s="51"/>
      <c r="J2971" s="51"/>
      <c r="O2971" s="44"/>
    </row>
    <row r="2972" spans="6:15" ht="12.75">
      <c r="F2972" s="47"/>
      <c r="I2972" s="51"/>
      <c r="J2972" s="51"/>
      <c r="O2972" s="44"/>
    </row>
    <row r="2973" spans="6:15" ht="12.75">
      <c r="F2973" s="47"/>
      <c r="I2973" s="51"/>
      <c r="J2973" s="51"/>
      <c r="O2973" s="44"/>
    </row>
    <row r="2974" spans="6:15" ht="12.75">
      <c r="F2974" s="47"/>
      <c r="I2974" s="51"/>
      <c r="J2974" s="51"/>
      <c r="O2974" s="44"/>
    </row>
    <row r="2975" spans="6:15" ht="12.75">
      <c r="F2975" s="47"/>
      <c r="I2975" s="51"/>
      <c r="J2975" s="51"/>
      <c r="O2975" s="44"/>
    </row>
    <row r="2976" spans="6:15" ht="12.75">
      <c r="F2976" s="47"/>
      <c r="I2976" s="51"/>
      <c r="J2976" s="51"/>
      <c r="O2976" s="44"/>
    </row>
    <row r="2977" spans="6:15" ht="12.75">
      <c r="F2977" s="47"/>
      <c r="I2977" s="51"/>
      <c r="J2977" s="51"/>
      <c r="O2977" s="44"/>
    </row>
    <row r="2978" spans="6:15" ht="12.75">
      <c r="F2978" s="47"/>
      <c r="I2978" s="51"/>
      <c r="J2978" s="51"/>
      <c r="O2978" s="44"/>
    </row>
    <row r="2979" spans="6:15" ht="12.75">
      <c r="F2979" s="47"/>
      <c r="I2979" s="51"/>
      <c r="J2979" s="51"/>
      <c r="O2979" s="44"/>
    </row>
    <row r="2980" spans="6:15" ht="12.75">
      <c r="F2980" s="47"/>
      <c r="I2980" s="51"/>
      <c r="J2980" s="51"/>
      <c r="O2980" s="44"/>
    </row>
    <row r="2981" spans="6:15" ht="12.75">
      <c r="F2981" s="47"/>
      <c r="I2981" s="51"/>
      <c r="J2981" s="51"/>
      <c r="O2981" s="44"/>
    </row>
    <row r="2982" spans="6:15" ht="12.75">
      <c r="F2982" s="47"/>
      <c r="I2982" s="51"/>
      <c r="J2982" s="51"/>
      <c r="O2982" s="44"/>
    </row>
    <row r="2983" spans="6:15" ht="12.75">
      <c r="F2983" s="47"/>
      <c r="I2983" s="51"/>
      <c r="J2983" s="51"/>
      <c r="O2983" s="44"/>
    </row>
    <row r="2984" spans="6:15" ht="12.75">
      <c r="F2984" s="47"/>
      <c r="I2984" s="51"/>
      <c r="J2984" s="51"/>
      <c r="O2984" s="44"/>
    </row>
    <row r="2985" spans="6:15" ht="12.75">
      <c r="F2985" s="47"/>
      <c r="I2985" s="51"/>
      <c r="J2985" s="51"/>
      <c r="O2985" s="44"/>
    </row>
    <row r="2986" spans="6:15" ht="12.75">
      <c r="F2986" s="47"/>
      <c r="I2986" s="51"/>
      <c r="J2986" s="51"/>
      <c r="O2986" s="44"/>
    </row>
    <row r="2987" spans="6:15" ht="12.75">
      <c r="F2987" s="47"/>
      <c r="I2987" s="51"/>
      <c r="J2987" s="51"/>
      <c r="O2987" s="44"/>
    </row>
    <row r="2988" spans="6:15" ht="12.75">
      <c r="F2988" s="47"/>
      <c r="I2988" s="51"/>
      <c r="J2988" s="51"/>
      <c r="O2988" s="44"/>
    </row>
    <row r="2989" spans="6:15" ht="12.75">
      <c r="F2989" s="47"/>
      <c r="I2989" s="51"/>
      <c r="J2989" s="51"/>
      <c r="O2989" s="44"/>
    </row>
    <row r="2990" spans="6:15" ht="12.75">
      <c r="F2990" s="47"/>
      <c r="I2990" s="51"/>
      <c r="J2990" s="51"/>
      <c r="O2990" s="44"/>
    </row>
    <row r="2991" spans="6:15" ht="12.75">
      <c r="F2991" s="47"/>
      <c r="I2991" s="51"/>
      <c r="J2991" s="51"/>
      <c r="O2991" s="44"/>
    </row>
    <row r="2992" spans="6:15" ht="12.75">
      <c r="F2992" s="47"/>
      <c r="I2992" s="51"/>
      <c r="J2992" s="51"/>
      <c r="O2992" s="44"/>
    </row>
    <row r="2993" spans="6:15" ht="12.75">
      <c r="F2993" s="47"/>
      <c r="I2993" s="51"/>
      <c r="J2993" s="51"/>
      <c r="O2993" s="44"/>
    </row>
    <row r="2994" spans="6:15" ht="12.75">
      <c r="F2994" s="47"/>
      <c r="I2994" s="51"/>
      <c r="J2994" s="51"/>
      <c r="O2994" s="44"/>
    </row>
    <row r="2995" spans="6:15" ht="12.75">
      <c r="F2995" s="47"/>
      <c r="I2995" s="51"/>
      <c r="J2995" s="51"/>
      <c r="O2995" s="44"/>
    </row>
    <row r="2996" spans="6:15" ht="12.75">
      <c r="F2996" s="47"/>
      <c r="I2996" s="51"/>
      <c r="J2996" s="51"/>
      <c r="O2996" s="44"/>
    </row>
    <row r="2997" spans="6:15" ht="12.75">
      <c r="F2997" s="47"/>
      <c r="I2997" s="51"/>
      <c r="J2997" s="51"/>
      <c r="O2997" s="44"/>
    </row>
    <row r="2998" spans="6:15" ht="12.75">
      <c r="F2998" s="47"/>
      <c r="I2998" s="51"/>
      <c r="J2998" s="51"/>
      <c r="O2998" s="44"/>
    </row>
    <row r="2999" spans="6:15" ht="12.75">
      <c r="F2999" s="47"/>
      <c r="I2999" s="51"/>
      <c r="J2999" s="51"/>
      <c r="O2999" s="44"/>
    </row>
    <row r="3000" spans="6:15" ht="12.75">
      <c r="F3000" s="47"/>
      <c r="I3000" s="51"/>
      <c r="J3000" s="51"/>
      <c r="O3000" s="44"/>
    </row>
    <row r="3001" spans="6:15" ht="12.75">
      <c r="F3001" s="47"/>
      <c r="I3001" s="51"/>
      <c r="J3001" s="51"/>
      <c r="O3001" s="44"/>
    </row>
    <row r="3002" spans="6:15" ht="12.75">
      <c r="F3002" s="47"/>
      <c r="I3002" s="51"/>
      <c r="J3002" s="51"/>
      <c r="O3002" s="44"/>
    </row>
    <row r="3003" spans="6:15" ht="12.75">
      <c r="F3003" s="47"/>
      <c r="I3003" s="51"/>
      <c r="J3003" s="51"/>
      <c r="O3003" s="44"/>
    </row>
    <row r="3004" spans="6:15" ht="12.75">
      <c r="F3004" s="47"/>
      <c r="I3004" s="51"/>
      <c r="J3004" s="51"/>
      <c r="O3004" s="44"/>
    </row>
    <row r="3005" spans="6:15" ht="12.75">
      <c r="F3005" s="47"/>
      <c r="I3005" s="51"/>
      <c r="J3005" s="51"/>
      <c r="O3005" s="44"/>
    </row>
    <row r="3006" spans="6:15" ht="12.75">
      <c r="F3006" s="47"/>
      <c r="I3006" s="51"/>
      <c r="J3006" s="51"/>
      <c r="O3006" s="44"/>
    </row>
    <row r="3007" spans="6:15" ht="12.75">
      <c r="F3007" s="47"/>
      <c r="I3007" s="51"/>
      <c r="J3007" s="51"/>
      <c r="O3007" s="44"/>
    </row>
    <row r="3008" spans="6:15" ht="12.75">
      <c r="F3008" s="47"/>
      <c r="I3008" s="51"/>
      <c r="J3008" s="51"/>
      <c r="O3008" s="44"/>
    </row>
    <row r="3009" spans="6:15" ht="12.75">
      <c r="F3009" s="47"/>
      <c r="I3009" s="51"/>
      <c r="J3009" s="51"/>
      <c r="O3009" s="44"/>
    </row>
    <row r="3010" spans="6:15" ht="12.75">
      <c r="F3010" s="47"/>
      <c r="I3010" s="51"/>
      <c r="J3010" s="51"/>
      <c r="O3010" s="44"/>
    </row>
    <row r="3011" spans="6:15" ht="12.75">
      <c r="F3011" s="47"/>
      <c r="I3011" s="51"/>
      <c r="J3011" s="51"/>
      <c r="O3011" s="44"/>
    </row>
    <row r="3012" spans="6:15" ht="12.75">
      <c r="F3012" s="47"/>
      <c r="I3012" s="51"/>
      <c r="J3012" s="51"/>
      <c r="O3012" s="44"/>
    </row>
    <row r="3013" spans="6:15" ht="12.75">
      <c r="F3013" s="47"/>
      <c r="I3013" s="51"/>
      <c r="J3013" s="51"/>
      <c r="O3013" s="44"/>
    </row>
    <row r="3014" spans="6:15" ht="12.75">
      <c r="F3014" s="47"/>
      <c r="I3014" s="51"/>
      <c r="J3014" s="51"/>
      <c r="O3014" s="44"/>
    </row>
    <row r="3015" spans="6:15" ht="12.75">
      <c r="F3015" s="47"/>
      <c r="I3015" s="51"/>
      <c r="J3015" s="51"/>
      <c r="O3015" s="44"/>
    </row>
    <row r="3016" spans="6:15" ht="12.75">
      <c r="F3016" s="47"/>
      <c r="I3016" s="51"/>
      <c r="J3016" s="51"/>
      <c r="O3016" s="44"/>
    </row>
    <row r="3017" spans="6:15" ht="12.75">
      <c r="F3017" s="47"/>
      <c r="I3017" s="51"/>
      <c r="J3017" s="51"/>
      <c r="O3017" s="44"/>
    </row>
    <row r="3018" spans="6:15" ht="12.75">
      <c r="F3018" s="47"/>
      <c r="I3018" s="51"/>
      <c r="J3018" s="51"/>
      <c r="O3018" s="44"/>
    </row>
    <row r="3019" spans="6:15" ht="12.75">
      <c r="F3019" s="47"/>
      <c r="I3019" s="51"/>
      <c r="J3019" s="51"/>
      <c r="O3019" s="44"/>
    </row>
    <row r="3020" spans="6:15" ht="12.75">
      <c r="F3020" s="47"/>
      <c r="I3020" s="51"/>
      <c r="J3020" s="51"/>
      <c r="O3020" s="44"/>
    </row>
    <row r="3021" spans="6:15" ht="12.75">
      <c r="F3021" s="47"/>
      <c r="I3021" s="51"/>
      <c r="J3021" s="51"/>
      <c r="O3021" s="44"/>
    </row>
    <row r="3022" spans="6:15" ht="12.75">
      <c r="F3022" s="47"/>
      <c r="I3022" s="51"/>
      <c r="J3022" s="51"/>
      <c r="O3022" s="44"/>
    </row>
    <row r="3023" spans="6:15" ht="12.75">
      <c r="F3023" s="47"/>
      <c r="I3023" s="51"/>
      <c r="J3023" s="51"/>
      <c r="O3023" s="44"/>
    </row>
    <row r="3024" spans="6:15" ht="12.75">
      <c r="F3024" s="47"/>
      <c r="I3024" s="51"/>
      <c r="J3024" s="51"/>
      <c r="O3024" s="44"/>
    </row>
    <row r="3025" spans="6:15" ht="12.75">
      <c r="F3025" s="47"/>
      <c r="I3025" s="51"/>
      <c r="J3025" s="51"/>
      <c r="O3025" s="44"/>
    </row>
    <row r="3026" spans="6:15" ht="12.75">
      <c r="F3026" s="47"/>
      <c r="I3026" s="51"/>
      <c r="J3026" s="51"/>
      <c r="O3026" s="44"/>
    </row>
    <row r="3027" spans="6:15" ht="12.75">
      <c r="F3027" s="47"/>
      <c r="I3027" s="51"/>
      <c r="J3027" s="51"/>
      <c r="O3027" s="44"/>
    </row>
    <row r="3028" spans="6:15" ht="12.75">
      <c r="F3028" s="47"/>
      <c r="I3028" s="51"/>
      <c r="J3028" s="51"/>
      <c r="O3028" s="44"/>
    </row>
    <row r="3029" spans="6:15" ht="12.75">
      <c r="F3029" s="47"/>
      <c r="I3029" s="51"/>
      <c r="J3029" s="51"/>
      <c r="O3029" s="44"/>
    </row>
    <row r="3030" spans="6:15" ht="12.75">
      <c r="F3030" s="47"/>
      <c r="I3030" s="51"/>
      <c r="J3030" s="51"/>
      <c r="O3030" s="44"/>
    </row>
    <row r="3031" spans="6:15" ht="12.75">
      <c r="F3031" s="47"/>
      <c r="I3031" s="51"/>
      <c r="J3031" s="51"/>
      <c r="O3031" s="44"/>
    </row>
    <row r="3032" spans="6:15" ht="12.75">
      <c r="F3032" s="47"/>
      <c r="I3032" s="51"/>
      <c r="J3032" s="51"/>
      <c r="O3032" s="44"/>
    </row>
    <row r="3033" spans="6:15" ht="12.75">
      <c r="F3033" s="47"/>
      <c r="I3033" s="51"/>
      <c r="J3033" s="51"/>
      <c r="O3033" s="44"/>
    </row>
    <row r="3034" spans="6:15" ht="12.75">
      <c r="F3034" s="47"/>
      <c r="I3034" s="51"/>
      <c r="J3034" s="51"/>
      <c r="O3034" s="44"/>
    </row>
    <row r="3035" spans="6:15" ht="12.75">
      <c r="F3035" s="47"/>
      <c r="I3035" s="51"/>
      <c r="J3035" s="51"/>
      <c r="O3035" s="44"/>
    </row>
    <row r="3036" spans="6:15" ht="12.75">
      <c r="F3036" s="47"/>
      <c r="I3036" s="51"/>
      <c r="J3036" s="51"/>
      <c r="O3036" s="44"/>
    </row>
    <row r="3037" spans="6:15" ht="12.75">
      <c r="F3037" s="47"/>
      <c r="I3037" s="51"/>
      <c r="J3037" s="51"/>
      <c r="O3037" s="44"/>
    </row>
    <row r="3038" spans="6:15" ht="12.75">
      <c r="F3038" s="47"/>
      <c r="I3038" s="51"/>
      <c r="J3038" s="51"/>
      <c r="O3038" s="44"/>
    </row>
    <row r="3039" spans="6:15" ht="12.75">
      <c r="F3039" s="47"/>
      <c r="I3039" s="51"/>
      <c r="J3039" s="51"/>
      <c r="O3039" s="44"/>
    </row>
    <row r="3040" spans="6:15" ht="12.75">
      <c r="F3040" s="47"/>
      <c r="I3040" s="51"/>
      <c r="J3040" s="51"/>
      <c r="O3040" s="44"/>
    </row>
    <row r="3041" spans="6:15" ht="12.75">
      <c r="F3041" s="47"/>
      <c r="I3041" s="51"/>
      <c r="J3041" s="51"/>
      <c r="O3041" s="44"/>
    </row>
    <row r="3042" spans="6:15" ht="12.75">
      <c r="F3042" s="47"/>
      <c r="I3042" s="51"/>
      <c r="J3042" s="51"/>
      <c r="O3042" s="44"/>
    </row>
    <row r="3043" spans="6:15" ht="12.75">
      <c r="F3043" s="47"/>
      <c r="I3043" s="51"/>
      <c r="J3043" s="51"/>
      <c r="O3043" s="44"/>
    </row>
    <row r="3044" spans="6:15" ht="12.75">
      <c r="F3044" s="47"/>
      <c r="I3044" s="51"/>
      <c r="J3044" s="51"/>
      <c r="O3044" s="44"/>
    </row>
    <row r="3045" spans="6:15" ht="12.75">
      <c r="F3045" s="47"/>
      <c r="I3045" s="51"/>
      <c r="J3045" s="51"/>
      <c r="O3045" s="44"/>
    </row>
    <row r="3046" spans="6:15" ht="12.75">
      <c r="F3046" s="47"/>
      <c r="I3046" s="51"/>
      <c r="J3046" s="51"/>
      <c r="O3046" s="44"/>
    </row>
    <row r="3047" spans="6:15" ht="12.75">
      <c r="F3047" s="47"/>
      <c r="I3047" s="51"/>
      <c r="J3047" s="51"/>
      <c r="O3047" s="44"/>
    </row>
    <row r="3048" spans="6:15" ht="12.75">
      <c r="F3048" s="47"/>
      <c r="I3048" s="51"/>
      <c r="J3048" s="51"/>
      <c r="O3048" s="44"/>
    </row>
    <row r="3049" spans="6:15" ht="12.75">
      <c r="F3049" s="47"/>
      <c r="I3049" s="51"/>
      <c r="J3049" s="51"/>
      <c r="O3049" s="44"/>
    </row>
    <row r="3050" spans="6:15" ht="12.75">
      <c r="F3050" s="47"/>
      <c r="I3050" s="51"/>
      <c r="J3050" s="51"/>
      <c r="O3050" s="44"/>
    </row>
    <row r="3051" spans="6:15" ht="12.75">
      <c r="F3051" s="47"/>
      <c r="I3051" s="51"/>
      <c r="J3051" s="51"/>
      <c r="O3051" s="44"/>
    </row>
    <row r="3052" spans="6:15" ht="12.75">
      <c r="F3052" s="47"/>
      <c r="I3052" s="51"/>
      <c r="J3052" s="51"/>
      <c r="O3052" s="44"/>
    </row>
    <row r="3053" spans="6:15" ht="12.75">
      <c r="F3053" s="47"/>
      <c r="I3053" s="51"/>
      <c r="J3053" s="51"/>
      <c r="O3053" s="44"/>
    </row>
    <row r="3054" spans="6:15" ht="12.75">
      <c r="F3054" s="47"/>
      <c r="I3054" s="51"/>
      <c r="J3054" s="51"/>
      <c r="O3054" s="44"/>
    </row>
    <row r="3055" spans="6:15" ht="12.75">
      <c r="F3055" s="47"/>
      <c r="I3055" s="51"/>
      <c r="J3055" s="51"/>
      <c r="O3055" s="44"/>
    </row>
    <row r="3056" spans="6:15" ht="12.75">
      <c r="F3056" s="47"/>
      <c r="I3056" s="51"/>
      <c r="J3056" s="51"/>
      <c r="O3056" s="44"/>
    </row>
    <row r="3057" spans="6:15" ht="12.75">
      <c r="F3057" s="47"/>
      <c r="I3057" s="51"/>
      <c r="J3057" s="51"/>
      <c r="O3057" s="44"/>
    </row>
    <row r="3058" spans="6:15" ht="12.75">
      <c r="F3058" s="47"/>
      <c r="I3058" s="51"/>
      <c r="J3058" s="51"/>
      <c r="O3058" s="44"/>
    </row>
    <row r="3059" spans="6:15" ht="12.75">
      <c r="F3059" s="47"/>
      <c r="I3059" s="51"/>
      <c r="J3059" s="51"/>
      <c r="O3059" s="44"/>
    </row>
    <row r="3060" spans="6:15" ht="12.75">
      <c r="F3060" s="47"/>
      <c r="I3060" s="51"/>
      <c r="J3060" s="51"/>
      <c r="O3060" s="44"/>
    </row>
    <row r="3061" spans="6:15" ht="12.75">
      <c r="F3061" s="47"/>
      <c r="I3061" s="51"/>
      <c r="J3061" s="51"/>
      <c r="O3061" s="44"/>
    </row>
    <row r="3062" spans="6:15" ht="12.75">
      <c r="F3062" s="47"/>
      <c r="I3062" s="51"/>
      <c r="J3062" s="51"/>
      <c r="O3062" s="44"/>
    </row>
    <row r="3063" spans="6:15" ht="12.75">
      <c r="F3063" s="47"/>
      <c r="I3063" s="51"/>
      <c r="J3063" s="51"/>
      <c r="O3063" s="44"/>
    </row>
    <row r="3064" spans="6:15" ht="12.75">
      <c r="F3064" s="47"/>
      <c r="I3064" s="51"/>
      <c r="J3064" s="51"/>
      <c r="O3064" s="44"/>
    </row>
    <row r="3065" spans="6:15" ht="12.75">
      <c r="F3065" s="47"/>
      <c r="I3065" s="51"/>
      <c r="J3065" s="51"/>
      <c r="O3065" s="44"/>
    </row>
    <row r="3066" spans="6:15" ht="12.75">
      <c r="F3066" s="47"/>
      <c r="I3066" s="51"/>
      <c r="J3066" s="51"/>
      <c r="O3066" s="44"/>
    </row>
    <row r="3067" spans="6:15" ht="12.75">
      <c r="F3067" s="47"/>
      <c r="I3067" s="51"/>
      <c r="J3067" s="51"/>
      <c r="O3067" s="44"/>
    </row>
    <row r="3068" spans="6:15" ht="12.75">
      <c r="F3068" s="47"/>
      <c r="I3068" s="51"/>
      <c r="J3068" s="51"/>
      <c r="O3068" s="44"/>
    </row>
    <row r="3069" spans="6:15" ht="12.75">
      <c r="F3069" s="47"/>
      <c r="I3069" s="51"/>
      <c r="J3069" s="51"/>
      <c r="O3069" s="44"/>
    </row>
    <row r="3070" spans="6:15" ht="12.75">
      <c r="F3070" s="47"/>
      <c r="I3070" s="51"/>
      <c r="J3070" s="51"/>
      <c r="O3070" s="44"/>
    </row>
    <row r="3071" spans="6:15" ht="12.75">
      <c r="F3071" s="47"/>
      <c r="I3071" s="51"/>
      <c r="J3071" s="51"/>
      <c r="O3071" s="44"/>
    </row>
    <row r="3072" spans="6:15" ht="12.75">
      <c r="F3072" s="47"/>
      <c r="I3072" s="51"/>
      <c r="J3072" s="51"/>
      <c r="O3072" s="44"/>
    </row>
    <row r="3073" spans="6:15" ht="12.75">
      <c r="F3073" s="47"/>
      <c r="I3073" s="51"/>
      <c r="J3073" s="51"/>
      <c r="O3073" s="44"/>
    </row>
    <row r="3074" spans="6:15" ht="12.75">
      <c r="F3074" s="47"/>
      <c r="I3074" s="51"/>
      <c r="J3074" s="51"/>
      <c r="O3074" s="44"/>
    </row>
    <row r="3075" spans="6:15" ht="12.75">
      <c r="F3075" s="47"/>
      <c r="I3075" s="51"/>
      <c r="J3075" s="51"/>
      <c r="O3075" s="44"/>
    </row>
    <row r="3076" spans="6:15" ht="12.75">
      <c r="F3076" s="47"/>
      <c r="I3076" s="51"/>
      <c r="J3076" s="51"/>
      <c r="O3076" s="44"/>
    </row>
    <row r="3077" spans="6:15" ht="12.75">
      <c r="F3077" s="47"/>
      <c r="I3077" s="51"/>
      <c r="J3077" s="51"/>
      <c r="O3077" s="44"/>
    </row>
    <row r="3078" spans="6:15" ht="12.75">
      <c r="F3078" s="47"/>
      <c r="I3078" s="51"/>
      <c r="J3078" s="51"/>
      <c r="O3078" s="44"/>
    </row>
    <row r="3079" spans="6:15" ht="12.75">
      <c r="F3079" s="47"/>
      <c r="I3079" s="51"/>
      <c r="J3079" s="51"/>
      <c r="O3079" s="44"/>
    </row>
    <row r="3080" spans="6:15" ht="12.75">
      <c r="F3080" s="47"/>
      <c r="I3080" s="51"/>
      <c r="J3080" s="51"/>
      <c r="O3080" s="44"/>
    </row>
    <row r="3081" spans="6:15" ht="12.75">
      <c r="F3081" s="47"/>
      <c r="I3081" s="51"/>
      <c r="J3081" s="51"/>
      <c r="O3081" s="44"/>
    </row>
    <row r="3082" spans="6:15" ht="12.75">
      <c r="F3082" s="47"/>
      <c r="I3082" s="51"/>
      <c r="J3082" s="51"/>
      <c r="O3082" s="44"/>
    </row>
    <row r="3083" spans="6:15" ht="12.75">
      <c r="F3083" s="47"/>
      <c r="I3083" s="51"/>
      <c r="J3083" s="51"/>
      <c r="O3083" s="44"/>
    </row>
    <row r="3084" spans="6:15" ht="12.75">
      <c r="F3084" s="47"/>
      <c r="I3084" s="51"/>
      <c r="J3084" s="51"/>
      <c r="O3084" s="44"/>
    </row>
    <row r="3085" spans="6:15" ht="12.75">
      <c r="F3085" s="47"/>
      <c r="I3085" s="51"/>
      <c r="J3085" s="51"/>
      <c r="O3085" s="44"/>
    </row>
    <row r="3086" spans="6:15" ht="12.75">
      <c r="F3086" s="47"/>
      <c r="I3086" s="51"/>
      <c r="J3086" s="51"/>
      <c r="O3086" s="44"/>
    </row>
    <row r="3087" spans="6:15" ht="12.75">
      <c r="F3087" s="47"/>
      <c r="I3087" s="51"/>
      <c r="J3087" s="51"/>
      <c r="O3087" s="44"/>
    </row>
    <row r="3088" spans="6:15" ht="12.75">
      <c r="F3088" s="47"/>
      <c r="I3088" s="51"/>
      <c r="J3088" s="51"/>
      <c r="O3088" s="44"/>
    </row>
    <row r="3089" spans="6:15" ht="12.75">
      <c r="F3089" s="47"/>
      <c r="I3089" s="51"/>
      <c r="J3089" s="51"/>
      <c r="O3089" s="44"/>
    </row>
    <row r="3090" spans="6:15" ht="12.75">
      <c r="F3090" s="47"/>
      <c r="I3090" s="51"/>
      <c r="J3090" s="51"/>
      <c r="O3090" s="44"/>
    </row>
    <row r="3091" spans="6:15" ht="12.75">
      <c r="F3091" s="47"/>
      <c r="I3091" s="51"/>
      <c r="J3091" s="51"/>
      <c r="O3091" s="44"/>
    </row>
    <row r="3092" spans="6:15" ht="12.75">
      <c r="F3092" s="47"/>
      <c r="I3092" s="51"/>
      <c r="J3092" s="51"/>
      <c r="O3092" s="44"/>
    </row>
    <row r="3093" spans="6:15" ht="12.75">
      <c r="F3093" s="47"/>
      <c r="I3093" s="51"/>
      <c r="J3093" s="51"/>
      <c r="O3093" s="44"/>
    </row>
    <row r="3094" spans="6:15" ht="12.75">
      <c r="F3094" s="47"/>
      <c r="I3094" s="51"/>
      <c r="J3094" s="51"/>
      <c r="O3094" s="44"/>
    </row>
    <row r="3095" spans="6:15" ht="12.75">
      <c r="F3095" s="47"/>
      <c r="I3095" s="51"/>
      <c r="J3095" s="51"/>
      <c r="O3095" s="44"/>
    </row>
    <row r="3096" spans="6:15" ht="12.75">
      <c r="F3096" s="47"/>
      <c r="I3096" s="51"/>
      <c r="J3096" s="51"/>
      <c r="O3096" s="44"/>
    </row>
    <row r="3097" spans="6:15" ht="12.75">
      <c r="F3097" s="47"/>
      <c r="I3097" s="51"/>
      <c r="J3097" s="51"/>
      <c r="O3097" s="44"/>
    </row>
    <row r="3098" spans="6:15" ht="12.75">
      <c r="F3098" s="47"/>
      <c r="I3098" s="51"/>
      <c r="J3098" s="51"/>
      <c r="O3098" s="44"/>
    </row>
    <row r="3099" spans="6:15" ht="12.75">
      <c r="F3099" s="47"/>
      <c r="I3099" s="51"/>
      <c r="J3099" s="51"/>
      <c r="O3099" s="44"/>
    </row>
    <row r="3100" spans="6:15" ht="12.75">
      <c r="F3100" s="47"/>
      <c r="I3100" s="51"/>
      <c r="J3100" s="51"/>
      <c r="O3100" s="44"/>
    </row>
    <row r="3101" spans="6:15" ht="12.75">
      <c r="F3101" s="47"/>
      <c r="I3101" s="51"/>
      <c r="J3101" s="51"/>
      <c r="O3101" s="44"/>
    </row>
    <row r="3102" spans="6:15" ht="12.75">
      <c r="F3102" s="47"/>
      <c r="I3102" s="51"/>
      <c r="J3102" s="51"/>
      <c r="O3102" s="44"/>
    </row>
    <row r="3103" spans="6:15" ht="12.75">
      <c r="F3103" s="47"/>
      <c r="I3103" s="51"/>
      <c r="J3103" s="51"/>
      <c r="O3103" s="44"/>
    </row>
    <row r="3104" spans="6:15" ht="12.75">
      <c r="F3104" s="47"/>
      <c r="I3104" s="51"/>
      <c r="J3104" s="51"/>
      <c r="O3104" s="44"/>
    </row>
    <row r="3105" spans="6:15" ht="12.75">
      <c r="F3105" s="47"/>
      <c r="I3105" s="51"/>
      <c r="J3105" s="51"/>
      <c r="O3105" s="44"/>
    </row>
    <row r="3106" spans="6:15" ht="12.75">
      <c r="F3106" s="47"/>
      <c r="I3106" s="51"/>
      <c r="J3106" s="51"/>
      <c r="O3106" s="44"/>
    </row>
    <row r="3107" spans="6:15" ht="12.75">
      <c r="F3107" s="47"/>
      <c r="I3107" s="51"/>
      <c r="J3107" s="51"/>
      <c r="O3107" s="44"/>
    </row>
    <row r="3108" spans="6:15" ht="12.75">
      <c r="F3108" s="47"/>
      <c r="I3108" s="51"/>
      <c r="J3108" s="51"/>
      <c r="O3108" s="44"/>
    </row>
    <row r="3109" spans="6:15" ht="12.75">
      <c r="F3109" s="47"/>
      <c r="I3109" s="51"/>
      <c r="J3109" s="51"/>
      <c r="O3109" s="44"/>
    </row>
    <row r="3110" spans="6:15" ht="12.75">
      <c r="F3110" s="47"/>
      <c r="I3110" s="51"/>
      <c r="J3110" s="51"/>
      <c r="O3110" s="44"/>
    </row>
    <row r="3111" spans="6:15" ht="12.75">
      <c r="F3111" s="47"/>
      <c r="I3111" s="51"/>
      <c r="J3111" s="51"/>
      <c r="O3111" s="44"/>
    </row>
    <row r="3112" spans="6:15" ht="12.75">
      <c r="F3112" s="47"/>
      <c r="I3112" s="51"/>
      <c r="J3112" s="51"/>
      <c r="O3112" s="44"/>
    </row>
    <row r="3113" spans="6:15" ht="12.75">
      <c r="F3113" s="47"/>
      <c r="I3113" s="51"/>
      <c r="J3113" s="51"/>
      <c r="O3113" s="44"/>
    </row>
    <row r="3114" spans="6:15" ht="12.75">
      <c r="F3114" s="47"/>
      <c r="I3114" s="51"/>
      <c r="J3114" s="51"/>
      <c r="O3114" s="44"/>
    </row>
    <row r="3115" spans="6:15" ht="12.75">
      <c r="F3115" s="47"/>
      <c r="I3115" s="51"/>
      <c r="J3115" s="51"/>
      <c r="O3115" s="44"/>
    </row>
    <row r="3116" spans="6:15" ht="12.75">
      <c r="F3116" s="47"/>
      <c r="I3116" s="51"/>
      <c r="J3116" s="51"/>
      <c r="O3116" s="44"/>
    </row>
    <row r="3117" spans="6:15" ht="12.75">
      <c r="F3117" s="47"/>
      <c r="I3117" s="51"/>
      <c r="J3117" s="51"/>
      <c r="O3117" s="44"/>
    </row>
    <row r="3118" spans="6:15" ht="12.75">
      <c r="F3118" s="47"/>
      <c r="I3118" s="51"/>
      <c r="J3118" s="51"/>
      <c r="O3118" s="44"/>
    </row>
    <row r="3119" spans="6:15" ht="12.75">
      <c r="F3119" s="47"/>
      <c r="I3119" s="51"/>
      <c r="J3119" s="51"/>
      <c r="O3119" s="44"/>
    </row>
    <row r="3120" spans="6:15" ht="12.75">
      <c r="F3120" s="47"/>
      <c r="I3120" s="51"/>
      <c r="J3120" s="51"/>
      <c r="O3120" s="44"/>
    </row>
    <row r="3121" spans="6:15" ht="12.75">
      <c r="F3121" s="47"/>
      <c r="I3121" s="51"/>
      <c r="J3121" s="51"/>
      <c r="O3121" s="44"/>
    </row>
    <row r="3122" spans="6:15" ht="12.75">
      <c r="F3122" s="47"/>
      <c r="I3122" s="51"/>
      <c r="J3122" s="51"/>
      <c r="O3122" s="44"/>
    </row>
    <row r="3123" spans="6:15" ht="12.75">
      <c r="F3123" s="47"/>
      <c r="I3123" s="51"/>
      <c r="J3123" s="51"/>
      <c r="O3123" s="44"/>
    </row>
    <row r="3124" spans="6:15" ht="12.75">
      <c r="F3124" s="47"/>
      <c r="I3124" s="51"/>
      <c r="J3124" s="51"/>
      <c r="O3124" s="44"/>
    </row>
    <row r="3125" spans="6:15" ht="12.75">
      <c r="F3125" s="47"/>
      <c r="I3125" s="51"/>
      <c r="J3125" s="51"/>
      <c r="O3125" s="44"/>
    </row>
    <row r="3126" spans="6:15" ht="12.75">
      <c r="F3126" s="47"/>
      <c r="I3126" s="51"/>
      <c r="J3126" s="51"/>
      <c r="O3126" s="44"/>
    </row>
    <row r="3127" spans="6:15" ht="12.75">
      <c r="F3127" s="47"/>
      <c r="I3127" s="51"/>
      <c r="J3127" s="51"/>
      <c r="O3127" s="44"/>
    </row>
    <row r="3128" spans="6:15" ht="12.75">
      <c r="F3128" s="47"/>
      <c r="I3128" s="51"/>
      <c r="J3128" s="51"/>
      <c r="O3128" s="44"/>
    </row>
    <row r="3129" spans="6:15" ht="12.75">
      <c r="F3129" s="47"/>
      <c r="I3129" s="51"/>
      <c r="J3129" s="51"/>
      <c r="O3129" s="44"/>
    </row>
    <row r="3130" spans="6:15" ht="12.75">
      <c r="F3130" s="47"/>
      <c r="I3130" s="51"/>
      <c r="J3130" s="51"/>
      <c r="O3130" s="44"/>
    </row>
    <row r="3131" spans="6:15" ht="12.75">
      <c r="F3131" s="47"/>
      <c r="I3131" s="51"/>
      <c r="J3131" s="51"/>
      <c r="O3131" s="44"/>
    </row>
    <row r="3132" spans="6:15" ht="12.75">
      <c r="F3132" s="47"/>
      <c r="I3132" s="51"/>
      <c r="J3132" s="51"/>
      <c r="O3132" s="44"/>
    </row>
    <row r="3133" spans="6:15" ht="12.75">
      <c r="F3133" s="47"/>
      <c r="I3133" s="51"/>
      <c r="J3133" s="51"/>
      <c r="O3133" s="44"/>
    </row>
    <row r="3134" spans="6:15" ht="12.75">
      <c r="F3134" s="47"/>
      <c r="I3134" s="51"/>
      <c r="J3134" s="51"/>
      <c r="O3134" s="44"/>
    </row>
    <row r="3135" spans="6:15" ht="12.75">
      <c r="F3135" s="47"/>
      <c r="I3135" s="51"/>
      <c r="J3135" s="51"/>
      <c r="O3135" s="44"/>
    </row>
    <row r="3136" spans="6:15" ht="12.75">
      <c r="F3136" s="47"/>
      <c r="I3136" s="51"/>
      <c r="J3136" s="51"/>
      <c r="O3136" s="44"/>
    </row>
    <row r="3137" spans="6:15" ht="12.75">
      <c r="F3137" s="47"/>
      <c r="I3137" s="51"/>
      <c r="J3137" s="51"/>
      <c r="O3137" s="44"/>
    </row>
    <row r="3138" spans="6:15" ht="12.75">
      <c r="F3138" s="47"/>
      <c r="I3138" s="51"/>
      <c r="J3138" s="51"/>
      <c r="O3138" s="44"/>
    </row>
    <row r="3139" spans="6:15" ht="12.75">
      <c r="F3139" s="47"/>
      <c r="I3139" s="51"/>
      <c r="J3139" s="51"/>
      <c r="O3139" s="44"/>
    </row>
    <row r="3140" spans="6:15" ht="12.75">
      <c r="F3140" s="47"/>
      <c r="I3140" s="51"/>
      <c r="J3140" s="51"/>
      <c r="O3140" s="44"/>
    </row>
    <row r="3141" spans="6:15" ht="12.75">
      <c r="F3141" s="47"/>
      <c r="I3141" s="51"/>
      <c r="J3141" s="51"/>
      <c r="O3141" s="44"/>
    </row>
    <row r="3142" spans="6:15" ht="12.75">
      <c r="F3142" s="47"/>
      <c r="I3142" s="51"/>
      <c r="J3142" s="51"/>
      <c r="O3142" s="44"/>
    </row>
    <row r="3143" spans="6:15" ht="12.75">
      <c r="F3143" s="47"/>
      <c r="I3143" s="51"/>
      <c r="J3143" s="51"/>
      <c r="O3143" s="44"/>
    </row>
    <row r="3144" spans="6:15" ht="12.75">
      <c r="F3144" s="47"/>
      <c r="I3144" s="51"/>
      <c r="J3144" s="51"/>
      <c r="O3144" s="44"/>
    </row>
    <row r="3145" spans="6:15" ht="12.75">
      <c r="F3145" s="47"/>
      <c r="I3145" s="51"/>
      <c r="J3145" s="51"/>
      <c r="O3145" s="44"/>
    </row>
    <row r="3146" spans="6:15" ht="12.75">
      <c r="F3146" s="47"/>
      <c r="I3146" s="51"/>
      <c r="J3146" s="51"/>
      <c r="O3146" s="44"/>
    </row>
    <row r="3147" spans="6:15" ht="12.75">
      <c r="F3147" s="47"/>
      <c r="I3147" s="51"/>
      <c r="J3147" s="51"/>
      <c r="O3147" s="44"/>
    </row>
    <row r="3148" spans="6:15" ht="12.75">
      <c r="F3148" s="47"/>
      <c r="I3148" s="51"/>
      <c r="J3148" s="51"/>
      <c r="O3148" s="44"/>
    </row>
    <row r="3149" spans="6:15" ht="12.75">
      <c r="F3149" s="47"/>
      <c r="I3149" s="51"/>
      <c r="J3149" s="51"/>
      <c r="O3149" s="44"/>
    </row>
    <row r="3150" spans="6:15" ht="12.75">
      <c r="F3150" s="47"/>
      <c r="I3150" s="51"/>
      <c r="J3150" s="51"/>
      <c r="O3150" s="44"/>
    </row>
    <row r="3151" spans="6:15" ht="12.75">
      <c r="F3151" s="47"/>
      <c r="I3151" s="51"/>
      <c r="J3151" s="51"/>
      <c r="O3151" s="44"/>
    </row>
    <row r="3152" spans="6:15" ht="12.75">
      <c r="F3152" s="47"/>
      <c r="I3152" s="51"/>
      <c r="J3152" s="51"/>
      <c r="O3152" s="44"/>
    </row>
    <row r="3153" spans="6:15" ht="12.75">
      <c r="F3153" s="47"/>
      <c r="I3153" s="51"/>
      <c r="J3153" s="51"/>
      <c r="O3153" s="44"/>
    </row>
    <row r="3154" spans="6:15" ht="12.75">
      <c r="F3154" s="47"/>
      <c r="I3154" s="51"/>
      <c r="J3154" s="51"/>
      <c r="O3154" s="44"/>
    </row>
    <row r="3155" spans="6:15" ht="12.75">
      <c r="F3155" s="47"/>
      <c r="I3155" s="51"/>
      <c r="J3155" s="51"/>
      <c r="O3155" s="44"/>
    </row>
    <row r="3156" spans="6:15" ht="12.75">
      <c r="F3156" s="47"/>
      <c r="I3156" s="51"/>
      <c r="J3156" s="51"/>
      <c r="O3156" s="44"/>
    </row>
    <row r="3157" spans="6:15" ht="12.75">
      <c r="F3157" s="47"/>
      <c r="I3157" s="51"/>
      <c r="J3157" s="51"/>
      <c r="O3157" s="44"/>
    </row>
    <row r="3158" spans="6:15" ht="12.75">
      <c r="F3158" s="47"/>
      <c r="I3158" s="51"/>
      <c r="J3158" s="51"/>
      <c r="O3158" s="44"/>
    </row>
    <row r="3159" spans="6:15" ht="12.75">
      <c r="F3159" s="47"/>
      <c r="I3159" s="51"/>
      <c r="J3159" s="51"/>
      <c r="O3159" s="44"/>
    </row>
    <row r="3160" spans="6:15" ht="12.75">
      <c r="F3160" s="47"/>
      <c r="I3160" s="51"/>
      <c r="J3160" s="51"/>
      <c r="O3160" s="44"/>
    </row>
    <row r="3161" spans="6:15" ht="12.75">
      <c r="F3161" s="47"/>
      <c r="I3161" s="51"/>
      <c r="J3161" s="51"/>
      <c r="O3161" s="44"/>
    </row>
    <row r="3162" spans="6:15" ht="12.75">
      <c r="F3162" s="47"/>
      <c r="I3162" s="51"/>
      <c r="J3162" s="51"/>
      <c r="O3162" s="44"/>
    </row>
    <row r="3163" spans="6:15" ht="12.75">
      <c r="F3163" s="47"/>
      <c r="I3163" s="51"/>
      <c r="J3163" s="51"/>
      <c r="O3163" s="44"/>
    </row>
    <row r="3164" spans="6:15" ht="12.75">
      <c r="F3164" s="47"/>
      <c r="I3164" s="51"/>
      <c r="J3164" s="51"/>
      <c r="O3164" s="44"/>
    </row>
    <row r="3165" spans="6:15" ht="12.75">
      <c r="F3165" s="47"/>
      <c r="I3165" s="51"/>
      <c r="J3165" s="51"/>
      <c r="O3165" s="44"/>
    </row>
    <row r="3166" spans="6:15" ht="12.75">
      <c r="F3166" s="47"/>
      <c r="I3166" s="51"/>
      <c r="J3166" s="51"/>
      <c r="O3166" s="44"/>
    </row>
    <row r="3167" spans="6:15" ht="12.75">
      <c r="F3167" s="47"/>
      <c r="I3167" s="51"/>
      <c r="J3167" s="51"/>
      <c r="O3167" s="44"/>
    </row>
    <row r="3168" spans="6:15" ht="12.75">
      <c r="F3168" s="47"/>
      <c r="I3168" s="51"/>
      <c r="J3168" s="51"/>
      <c r="O3168" s="44"/>
    </row>
    <row r="3169" spans="6:15" ht="12.75">
      <c r="F3169" s="47"/>
      <c r="I3169" s="51"/>
      <c r="J3169" s="51"/>
      <c r="O3169" s="44"/>
    </row>
    <row r="3170" spans="6:15" ht="12.75">
      <c r="F3170" s="47"/>
      <c r="I3170" s="51"/>
      <c r="J3170" s="51"/>
      <c r="O3170" s="44"/>
    </row>
    <row r="3171" spans="6:15" ht="12.75">
      <c r="F3171" s="47"/>
      <c r="I3171" s="51"/>
      <c r="J3171" s="51"/>
      <c r="O3171" s="44"/>
    </row>
    <row r="3172" spans="6:15" ht="12.75">
      <c r="F3172" s="47"/>
      <c r="I3172" s="51"/>
      <c r="J3172" s="51"/>
      <c r="O3172" s="44"/>
    </row>
    <row r="3173" spans="6:15" ht="12.75">
      <c r="F3173" s="47"/>
      <c r="I3173" s="51"/>
      <c r="J3173" s="51"/>
      <c r="O3173" s="44"/>
    </row>
    <row r="3174" spans="6:15" ht="12.75">
      <c r="F3174" s="47"/>
      <c r="I3174" s="51"/>
      <c r="J3174" s="51"/>
      <c r="O3174" s="44"/>
    </row>
    <row r="3175" spans="6:15" ht="12.75">
      <c r="F3175" s="47"/>
      <c r="I3175" s="51"/>
      <c r="J3175" s="51"/>
      <c r="O3175" s="44"/>
    </row>
    <row r="3176" spans="6:15" ht="12.75">
      <c r="F3176" s="47"/>
      <c r="I3176" s="51"/>
      <c r="J3176" s="51"/>
      <c r="O3176" s="44"/>
    </row>
    <row r="3177" spans="6:15" ht="12.75">
      <c r="F3177" s="47"/>
      <c r="I3177" s="51"/>
      <c r="J3177" s="51"/>
      <c r="O3177" s="44"/>
    </row>
    <row r="3178" spans="6:15" ht="12.75">
      <c r="F3178" s="47"/>
      <c r="I3178" s="51"/>
      <c r="J3178" s="51"/>
      <c r="O3178" s="44"/>
    </row>
    <row r="3179" spans="6:15" ht="12.75">
      <c r="F3179" s="47"/>
      <c r="I3179" s="51"/>
      <c r="J3179" s="51"/>
      <c r="O3179" s="44"/>
    </row>
    <row r="3180" spans="6:15" ht="12.75">
      <c r="F3180" s="47"/>
      <c r="I3180" s="51"/>
      <c r="J3180" s="51"/>
      <c r="O3180" s="44"/>
    </row>
    <row r="3181" spans="6:15" ht="12.75">
      <c r="F3181" s="47"/>
      <c r="I3181" s="51"/>
      <c r="J3181" s="51"/>
      <c r="O3181" s="44"/>
    </row>
    <row r="3182" spans="6:15" ht="12.75">
      <c r="F3182" s="47"/>
      <c r="I3182" s="51"/>
      <c r="J3182" s="51"/>
      <c r="O3182" s="44"/>
    </row>
    <row r="3183" spans="6:15" ht="12.75">
      <c r="F3183" s="47"/>
      <c r="I3183" s="51"/>
      <c r="J3183" s="51"/>
      <c r="O3183" s="44"/>
    </row>
    <row r="3184" spans="6:15" ht="12.75">
      <c r="F3184" s="47"/>
      <c r="I3184" s="51"/>
      <c r="J3184" s="51"/>
      <c r="O3184" s="44"/>
    </row>
    <row r="3185" spans="6:15" ht="12.75">
      <c r="F3185" s="47"/>
      <c r="I3185" s="51"/>
      <c r="J3185" s="51"/>
      <c r="O3185" s="44"/>
    </row>
    <row r="3186" spans="6:15" ht="12.75">
      <c r="F3186" s="47"/>
      <c r="I3186" s="51"/>
      <c r="J3186" s="51"/>
      <c r="O3186" s="44"/>
    </row>
    <row r="3187" spans="6:15" ht="12.75">
      <c r="F3187" s="47"/>
      <c r="I3187" s="51"/>
      <c r="J3187" s="51"/>
      <c r="O3187" s="44"/>
    </row>
    <row r="3188" spans="6:15" ht="12.75">
      <c r="F3188" s="47"/>
      <c r="I3188" s="51"/>
      <c r="J3188" s="51"/>
      <c r="O3188" s="44"/>
    </row>
    <row r="3189" spans="6:15" ht="12.75">
      <c r="F3189" s="47"/>
      <c r="I3189" s="51"/>
      <c r="J3189" s="51"/>
      <c r="O3189" s="44"/>
    </row>
    <row r="3190" spans="6:15" ht="12.75">
      <c r="F3190" s="47"/>
      <c r="I3190" s="51"/>
      <c r="J3190" s="51"/>
      <c r="O3190" s="44"/>
    </row>
    <row r="3191" spans="6:15" ht="12.75">
      <c r="F3191" s="47"/>
      <c r="I3191" s="51"/>
      <c r="J3191" s="51"/>
      <c r="O3191" s="44"/>
    </row>
    <row r="3192" spans="6:15" ht="12.75">
      <c r="F3192" s="47"/>
      <c r="I3192" s="51"/>
      <c r="J3192" s="51"/>
      <c r="O3192" s="44"/>
    </row>
    <row r="3193" spans="6:15" ht="12.75">
      <c r="F3193" s="47"/>
      <c r="I3193" s="51"/>
      <c r="J3193" s="51"/>
      <c r="O3193" s="44"/>
    </row>
    <row r="3194" spans="6:15" ht="12.75">
      <c r="F3194" s="47"/>
      <c r="I3194" s="51"/>
      <c r="J3194" s="51"/>
      <c r="O3194" s="44"/>
    </row>
    <row r="3195" spans="6:15" ht="12.75">
      <c r="F3195" s="47"/>
      <c r="I3195" s="51"/>
      <c r="J3195" s="51"/>
      <c r="O3195" s="44"/>
    </row>
    <row r="3196" spans="6:15" ht="12.75">
      <c r="F3196" s="47"/>
      <c r="I3196" s="51"/>
      <c r="J3196" s="51"/>
      <c r="O3196" s="44"/>
    </row>
    <row r="3197" spans="6:15" ht="12.75">
      <c r="F3197" s="47"/>
      <c r="I3197" s="51"/>
      <c r="J3197" s="51"/>
      <c r="O3197" s="44"/>
    </row>
    <row r="3198" spans="6:15" ht="12.75">
      <c r="F3198" s="47"/>
      <c r="I3198" s="51"/>
      <c r="J3198" s="51"/>
      <c r="O3198" s="44"/>
    </row>
    <row r="3199" spans="6:15" ht="12.75">
      <c r="F3199" s="47"/>
      <c r="I3199" s="51"/>
      <c r="J3199" s="51"/>
      <c r="O3199" s="44"/>
    </row>
    <row r="3200" spans="6:15" ht="12.75">
      <c r="F3200" s="47"/>
      <c r="I3200" s="51"/>
      <c r="J3200" s="51"/>
      <c r="O3200" s="44"/>
    </row>
    <row r="3201" spans="6:15" ht="12.75">
      <c r="F3201" s="47"/>
      <c r="I3201" s="51"/>
      <c r="J3201" s="51"/>
      <c r="O3201" s="44"/>
    </row>
    <row r="3202" spans="6:15" ht="12.75">
      <c r="F3202" s="47"/>
      <c r="I3202" s="51"/>
      <c r="J3202" s="51"/>
      <c r="O3202" s="44"/>
    </row>
    <row r="3203" spans="6:15" ht="12.75">
      <c r="F3203" s="47"/>
      <c r="I3203" s="51"/>
      <c r="J3203" s="51"/>
      <c r="O3203" s="44"/>
    </row>
    <row r="3204" spans="6:15" ht="12.75">
      <c r="F3204" s="47"/>
      <c r="I3204" s="51"/>
      <c r="J3204" s="51"/>
      <c r="O3204" s="44"/>
    </row>
    <row r="3205" spans="6:15" ht="12.75">
      <c r="F3205" s="47"/>
      <c r="I3205" s="51"/>
      <c r="J3205" s="51"/>
      <c r="O3205" s="44"/>
    </row>
    <row r="3206" spans="6:15" ht="12.75">
      <c r="F3206" s="47"/>
      <c r="I3206" s="51"/>
      <c r="J3206" s="51"/>
      <c r="O3206" s="44"/>
    </row>
    <row r="3207" spans="6:15" ht="12.75">
      <c r="F3207" s="47"/>
      <c r="I3207" s="51"/>
      <c r="J3207" s="51"/>
      <c r="O3207" s="44"/>
    </row>
    <row r="3208" spans="6:15" ht="12.75">
      <c r="F3208" s="47"/>
      <c r="I3208" s="51"/>
      <c r="J3208" s="51"/>
      <c r="O3208" s="44"/>
    </row>
    <row r="3209" spans="6:15" ht="12.75">
      <c r="F3209" s="47"/>
      <c r="I3209" s="51"/>
      <c r="J3209" s="51"/>
      <c r="O3209" s="44"/>
    </row>
    <row r="3210" spans="6:15" ht="12.75">
      <c r="F3210" s="47"/>
      <c r="I3210" s="51"/>
      <c r="J3210" s="51"/>
      <c r="O3210" s="44"/>
    </row>
    <row r="3211" spans="6:15" ht="12.75">
      <c r="F3211" s="47"/>
      <c r="I3211" s="51"/>
      <c r="J3211" s="51"/>
      <c r="O3211" s="44"/>
    </row>
    <row r="3212" spans="6:15" ht="12.75">
      <c r="F3212" s="47"/>
      <c r="I3212" s="51"/>
      <c r="J3212" s="51"/>
      <c r="O3212" s="44"/>
    </row>
    <row r="3213" spans="6:15" ht="12.75">
      <c r="F3213" s="47"/>
      <c r="I3213" s="51"/>
      <c r="J3213" s="51"/>
      <c r="O3213" s="44"/>
    </row>
    <row r="3214" spans="6:15" ht="12.75">
      <c r="F3214" s="47"/>
      <c r="I3214" s="51"/>
      <c r="J3214" s="51"/>
      <c r="O3214" s="44"/>
    </row>
    <row r="3215" spans="6:15" ht="12.75">
      <c r="F3215" s="47"/>
      <c r="I3215" s="51"/>
      <c r="J3215" s="51"/>
      <c r="O3215" s="44"/>
    </row>
    <row r="3216" spans="6:15" ht="12.75">
      <c r="F3216" s="47"/>
      <c r="I3216" s="51"/>
      <c r="J3216" s="51"/>
      <c r="O3216" s="44"/>
    </row>
    <row r="3217" spans="6:15" ht="12.75">
      <c r="F3217" s="47"/>
      <c r="I3217" s="51"/>
      <c r="J3217" s="51"/>
      <c r="O3217" s="44"/>
    </row>
    <row r="3218" spans="6:15" ht="12.75">
      <c r="F3218" s="47"/>
      <c r="I3218" s="51"/>
      <c r="J3218" s="51"/>
      <c r="O3218" s="44"/>
    </row>
    <row r="3219" spans="6:15" ht="12.75">
      <c r="F3219" s="47"/>
      <c r="I3219" s="51"/>
      <c r="J3219" s="51"/>
      <c r="O3219" s="44"/>
    </row>
    <row r="3220" spans="6:15" ht="12.75">
      <c r="F3220" s="47"/>
      <c r="I3220" s="51"/>
      <c r="J3220" s="51"/>
      <c r="O3220" s="44"/>
    </row>
    <row r="3221" spans="6:15" ht="12.75">
      <c r="F3221" s="47"/>
      <c r="I3221" s="51"/>
      <c r="J3221" s="51"/>
      <c r="O3221" s="44"/>
    </row>
    <row r="3222" spans="6:15" ht="12.75">
      <c r="F3222" s="47"/>
      <c r="I3222" s="51"/>
      <c r="J3222" s="51"/>
      <c r="O3222" s="44"/>
    </row>
    <row r="3223" spans="6:15" ht="12.75">
      <c r="F3223" s="47"/>
      <c r="I3223" s="51"/>
      <c r="J3223" s="51"/>
      <c r="O3223" s="44"/>
    </row>
    <row r="3224" spans="6:15" ht="12.75">
      <c r="F3224" s="47"/>
      <c r="I3224" s="51"/>
      <c r="J3224" s="51"/>
      <c r="O3224" s="44"/>
    </row>
    <row r="3225" spans="6:15" ht="12.75">
      <c r="F3225" s="47"/>
      <c r="I3225" s="51"/>
      <c r="J3225" s="51"/>
      <c r="O3225" s="44"/>
    </row>
    <row r="3226" spans="6:15" ht="12.75">
      <c r="F3226" s="47"/>
      <c r="I3226" s="51"/>
      <c r="J3226" s="51"/>
      <c r="O3226" s="44"/>
    </row>
    <row r="3227" spans="6:15" ht="12.75">
      <c r="F3227" s="47"/>
      <c r="I3227" s="51"/>
      <c r="J3227" s="51"/>
      <c r="O3227" s="44"/>
    </row>
    <row r="3228" spans="6:15" ht="12.75">
      <c r="F3228" s="47"/>
      <c r="I3228" s="51"/>
      <c r="J3228" s="51"/>
      <c r="O3228" s="44"/>
    </row>
    <row r="3229" spans="6:15" ht="12.75">
      <c r="F3229" s="47"/>
      <c r="I3229" s="51"/>
      <c r="J3229" s="51"/>
      <c r="O3229" s="44"/>
    </row>
    <row r="3230" spans="6:15" ht="12.75">
      <c r="F3230" s="47"/>
      <c r="I3230" s="51"/>
      <c r="J3230" s="51"/>
      <c r="O3230" s="44"/>
    </row>
    <row r="3231" spans="6:15" ht="12.75">
      <c r="F3231" s="47"/>
      <c r="I3231" s="51"/>
      <c r="J3231" s="51"/>
      <c r="O3231" s="44"/>
    </row>
    <row r="3232" spans="6:15" ht="12.75">
      <c r="F3232" s="47"/>
      <c r="I3232" s="51"/>
      <c r="J3232" s="51"/>
      <c r="O3232" s="44"/>
    </row>
    <row r="3233" spans="6:15" ht="12.75">
      <c r="F3233" s="47"/>
      <c r="I3233" s="51"/>
      <c r="J3233" s="51"/>
      <c r="O3233" s="44"/>
    </row>
    <row r="3234" spans="6:15" ht="12.75">
      <c r="F3234" s="47"/>
      <c r="I3234" s="51"/>
      <c r="J3234" s="51"/>
      <c r="O3234" s="44"/>
    </row>
    <row r="3235" spans="6:15" ht="12.75">
      <c r="F3235" s="47"/>
      <c r="I3235" s="51"/>
      <c r="J3235" s="51"/>
      <c r="O3235" s="44"/>
    </row>
    <row r="3236" spans="6:15" ht="12.75">
      <c r="F3236" s="47"/>
      <c r="I3236" s="51"/>
      <c r="J3236" s="51"/>
      <c r="O3236" s="44"/>
    </row>
    <row r="3237" spans="6:15" ht="12.75">
      <c r="F3237" s="47"/>
      <c r="I3237" s="51"/>
      <c r="J3237" s="51"/>
      <c r="O3237" s="44"/>
    </row>
    <row r="3238" spans="6:15" ht="12.75">
      <c r="F3238" s="47"/>
      <c r="I3238" s="51"/>
      <c r="J3238" s="51"/>
      <c r="O3238" s="44"/>
    </row>
    <row r="3239" spans="6:15" ht="12.75">
      <c r="F3239" s="47"/>
      <c r="I3239" s="51"/>
      <c r="J3239" s="51"/>
      <c r="O3239" s="44"/>
    </row>
    <row r="3240" spans="6:15" ht="12.75">
      <c r="F3240" s="47"/>
      <c r="I3240" s="51"/>
      <c r="J3240" s="51"/>
      <c r="O3240" s="44"/>
    </row>
    <row r="3241" spans="6:15" ht="12.75">
      <c r="F3241" s="47"/>
      <c r="I3241" s="51"/>
      <c r="J3241" s="51"/>
      <c r="O3241" s="44"/>
    </row>
    <row r="3242" spans="6:15" ht="12.75">
      <c r="F3242" s="47"/>
      <c r="I3242" s="51"/>
      <c r="J3242" s="51"/>
      <c r="O3242" s="44"/>
    </row>
    <row r="3243" spans="6:15" ht="12.75">
      <c r="F3243" s="47"/>
      <c r="I3243" s="51"/>
      <c r="J3243" s="51"/>
      <c r="O3243" s="44"/>
    </row>
    <row r="3244" spans="6:15" ht="12.75">
      <c r="F3244" s="47"/>
      <c r="I3244" s="51"/>
      <c r="J3244" s="51"/>
      <c r="O3244" s="44"/>
    </row>
    <row r="3245" spans="6:15" ht="12.75">
      <c r="F3245" s="47"/>
      <c r="I3245" s="51"/>
      <c r="J3245" s="51"/>
      <c r="O3245" s="44"/>
    </row>
    <row r="3246" spans="6:15" ht="12.75">
      <c r="F3246" s="47"/>
      <c r="I3246" s="51"/>
      <c r="J3246" s="51"/>
      <c r="O3246" s="44"/>
    </row>
    <row r="3247" spans="6:15" ht="12.75">
      <c r="F3247" s="47"/>
      <c r="I3247" s="51"/>
      <c r="J3247" s="51"/>
      <c r="O3247" s="44"/>
    </row>
    <row r="3248" spans="6:15" ht="12.75">
      <c r="F3248" s="47"/>
      <c r="I3248" s="51"/>
      <c r="J3248" s="51"/>
      <c r="O3248" s="44"/>
    </row>
    <row r="3249" spans="6:15" ht="12.75">
      <c r="F3249" s="47"/>
      <c r="I3249" s="51"/>
      <c r="J3249" s="51"/>
      <c r="O3249" s="44"/>
    </row>
    <row r="3250" spans="6:15" ht="12.75">
      <c r="F3250" s="47"/>
      <c r="I3250" s="51"/>
      <c r="J3250" s="51"/>
      <c r="O3250" s="44"/>
    </row>
    <row r="3251" spans="6:15" ht="12.75">
      <c r="F3251" s="47"/>
      <c r="I3251" s="51"/>
      <c r="J3251" s="51"/>
      <c r="O3251" s="44"/>
    </row>
    <row r="3252" spans="6:15" ht="12.75">
      <c r="F3252" s="47"/>
      <c r="I3252" s="51"/>
      <c r="J3252" s="51"/>
      <c r="O3252" s="44"/>
    </row>
    <row r="3253" spans="6:15" ht="12.75">
      <c r="F3253" s="47"/>
      <c r="I3253" s="51"/>
      <c r="J3253" s="51"/>
      <c r="O3253" s="44"/>
    </row>
    <row r="3254" spans="6:15" ht="12.75">
      <c r="F3254" s="47"/>
      <c r="I3254" s="51"/>
      <c r="J3254" s="51"/>
      <c r="O3254" s="44"/>
    </row>
    <row r="3255" spans="6:15" ht="12.75">
      <c r="F3255" s="47"/>
      <c r="I3255" s="51"/>
      <c r="J3255" s="51"/>
      <c r="O3255" s="44"/>
    </row>
    <row r="3256" spans="6:15" ht="12.75">
      <c r="F3256" s="47"/>
      <c r="I3256" s="51"/>
      <c r="J3256" s="51"/>
      <c r="O3256" s="44"/>
    </row>
    <row r="3257" spans="6:15" ht="12.75">
      <c r="F3257" s="47"/>
      <c r="I3257" s="51"/>
      <c r="J3257" s="51"/>
      <c r="O3257" s="44"/>
    </row>
    <row r="3258" spans="6:15" ht="12.75">
      <c r="F3258" s="47"/>
      <c r="I3258" s="51"/>
      <c r="J3258" s="51"/>
      <c r="O3258" s="44"/>
    </row>
    <row r="3259" spans="6:15" ht="12.75">
      <c r="F3259" s="47"/>
      <c r="I3259" s="51"/>
      <c r="J3259" s="51"/>
      <c r="O3259" s="44"/>
    </row>
    <row r="3260" spans="6:15" ht="12.75">
      <c r="F3260" s="47"/>
      <c r="I3260" s="51"/>
      <c r="J3260" s="51"/>
      <c r="O3260" s="44"/>
    </row>
    <row r="3261" spans="6:15" ht="12.75">
      <c r="F3261" s="47"/>
      <c r="I3261" s="51"/>
      <c r="J3261" s="51"/>
      <c r="O3261" s="44"/>
    </row>
    <row r="3262" spans="6:15" ht="12.75">
      <c r="F3262" s="47"/>
      <c r="I3262" s="51"/>
      <c r="J3262" s="51"/>
      <c r="O3262" s="44"/>
    </row>
    <row r="3263" spans="6:15" ht="12.75">
      <c r="F3263" s="47"/>
      <c r="I3263" s="51"/>
      <c r="J3263" s="51"/>
      <c r="O3263" s="44"/>
    </row>
    <row r="3264" spans="6:15" ht="12.75">
      <c r="F3264" s="47"/>
      <c r="I3264" s="51"/>
      <c r="J3264" s="51"/>
      <c r="O3264" s="44"/>
    </row>
    <row r="3265" spans="6:15" ht="12.75">
      <c r="F3265" s="47"/>
      <c r="I3265" s="51"/>
      <c r="J3265" s="51"/>
      <c r="O3265" s="44"/>
    </row>
    <row r="3266" spans="6:15" ht="12.75">
      <c r="F3266" s="47"/>
      <c r="I3266" s="51"/>
      <c r="J3266" s="51"/>
      <c r="O3266" s="44"/>
    </row>
    <row r="3267" spans="6:15" ht="12.75">
      <c r="F3267" s="47"/>
      <c r="I3267" s="51"/>
      <c r="J3267" s="51"/>
      <c r="O3267" s="44"/>
    </row>
    <row r="3268" spans="6:15" ht="12.75">
      <c r="F3268" s="47"/>
      <c r="I3268" s="51"/>
      <c r="J3268" s="51"/>
      <c r="O3268" s="44"/>
    </row>
    <row r="3269" spans="6:15" ht="12.75">
      <c r="F3269" s="47"/>
      <c r="I3269" s="51"/>
      <c r="J3269" s="51"/>
      <c r="O3269" s="44"/>
    </row>
    <row r="3270" spans="6:15" ht="12.75">
      <c r="F3270" s="47"/>
      <c r="I3270" s="51"/>
      <c r="J3270" s="51"/>
      <c r="O3270" s="44"/>
    </row>
    <row r="3271" spans="6:15" ht="12.75">
      <c r="F3271" s="47"/>
      <c r="I3271" s="51"/>
      <c r="J3271" s="51"/>
      <c r="O3271" s="44"/>
    </row>
    <row r="3272" spans="6:15" ht="12.75">
      <c r="F3272" s="47"/>
      <c r="I3272" s="51"/>
      <c r="J3272" s="51"/>
      <c r="O3272" s="44"/>
    </row>
    <row r="3273" spans="6:15" ht="12.75">
      <c r="F3273" s="47"/>
      <c r="I3273" s="51"/>
      <c r="J3273" s="51"/>
      <c r="O3273" s="44"/>
    </row>
    <row r="3274" spans="6:15" ht="12.75">
      <c r="F3274" s="47"/>
      <c r="I3274" s="51"/>
      <c r="J3274" s="51"/>
      <c r="O3274" s="44"/>
    </row>
    <row r="3275" spans="6:15" ht="12.75">
      <c r="F3275" s="47"/>
      <c r="I3275" s="51"/>
      <c r="J3275" s="51"/>
      <c r="O3275" s="44"/>
    </row>
    <row r="3276" spans="6:15" ht="12.75">
      <c r="F3276" s="47"/>
      <c r="I3276" s="51"/>
      <c r="J3276" s="51"/>
      <c r="O3276" s="44"/>
    </row>
    <row r="3277" spans="6:15" ht="12.75">
      <c r="F3277" s="47"/>
      <c r="I3277" s="51"/>
      <c r="J3277" s="51"/>
      <c r="O3277" s="44"/>
    </row>
    <row r="3278" spans="6:15" ht="12.75">
      <c r="F3278" s="47"/>
      <c r="I3278" s="51"/>
      <c r="J3278" s="51"/>
      <c r="O3278" s="44"/>
    </row>
    <row r="3279" spans="6:15" ht="12.75">
      <c r="F3279" s="47"/>
      <c r="I3279" s="51"/>
      <c r="J3279" s="51"/>
      <c r="O3279" s="44"/>
    </row>
    <row r="3280" spans="6:15" ht="12.75">
      <c r="F3280" s="47"/>
      <c r="I3280" s="51"/>
      <c r="J3280" s="51"/>
      <c r="O3280" s="44"/>
    </row>
    <row r="3281" spans="6:15" ht="12.75">
      <c r="F3281" s="47"/>
      <c r="I3281" s="51"/>
      <c r="J3281" s="51"/>
      <c r="O3281" s="44"/>
    </row>
    <row r="3282" spans="6:15" ht="12.75">
      <c r="F3282" s="47"/>
      <c r="I3282" s="51"/>
      <c r="J3282" s="51"/>
      <c r="O3282" s="44"/>
    </row>
    <row r="3283" spans="6:15" ht="12.75">
      <c r="F3283" s="47"/>
      <c r="I3283" s="51"/>
      <c r="J3283" s="51"/>
      <c r="O3283" s="44"/>
    </row>
    <row r="3284" spans="6:15" ht="12.75">
      <c r="F3284" s="47"/>
      <c r="I3284" s="51"/>
      <c r="J3284" s="51"/>
      <c r="O3284" s="44"/>
    </row>
    <row r="3285" spans="6:15" ht="12.75">
      <c r="F3285" s="47"/>
      <c r="I3285" s="51"/>
      <c r="J3285" s="51"/>
      <c r="O3285" s="44"/>
    </row>
    <row r="3286" spans="6:15" ht="12.75">
      <c r="F3286" s="47"/>
      <c r="I3286" s="51"/>
      <c r="J3286" s="51"/>
      <c r="O3286" s="44"/>
    </row>
    <row r="3287" spans="6:15" ht="12.75">
      <c r="F3287" s="47"/>
      <c r="I3287" s="51"/>
      <c r="J3287" s="51"/>
      <c r="O3287" s="44"/>
    </row>
    <row r="3288" spans="6:15" ht="12.75">
      <c r="F3288" s="47"/>
      <c r="I3288" s="51"/>
      <c r="J3288" s="51"/>
      <c r="O3288" s="44"/>
    </row>
    <row r="3289" spans="6:15" ht="12.75">
      <c r="F3289" s="47"/>
      <c r="I3289" s="51"/>
      <c r="J3289" s="51"/>
      <c r="O3289" s="44"/>
    </row>
    <row r="3290" spans="6:15" ht="12.75">
      <c r="F3290" s="47"/>
      <c r="I3290" s="51"/>
      <c r="J3290" s="51"/>
      <c r="O3290" s="44"/>
    </row>
    <row r="3291" spans="6:15" ht="12.75">
      <c r="F3291" s="47"/>
      <c r="I3291" s="51"/>
      <c r="J3291" s="51"/>
      <c r="O3291" s="44"/>
    </row>
    <row r="3292" spans="6:15" ht="12.75">
      <c r="F3292" s="47"/>
      <c r="I3292" s="51"/>
      <c r="J3292" s="51"/>
      <c r="O3292" s="44"/>
    </row>
    <row r="3293" spans="6:15" ht="12.75">
      <c r="F3293" s="47"/>
      <c r="I3293" s="51"/>
      <c r="J3293" s="51"/>
      <c r="O3293" s="44"/>
    </row>
    <row r="3294" spans="6:15" ht="12.75">
      <c r="F3294" s="47"/>
      <c r="I3294" s="51"/>
      <c r="J3294" s="51"/>
      <c r="O3294" s="44"/>
    </row>
    <row r="3295" spans="6:15" ht="12.75">
      <c r="F3295" s="47"/>
      <c r="I3295" s="51"/>
      <c r="J3295" s="51"/>
      <c r="O3295" s="44"/>
    </row>
    <row r="3296" spans="6:15" ht="12.75">
      <c r="F3296" s="47"/>
      <c r="I3296" s="51"/>
      <c r="J3296" s="51"/>
      <c r="O3296" s="44"/>
    </row>
    <row r="3297" spans="6:15" ht="12.75">
      <c r="F3297" s="47"/>
      <c r="I3297" s="51"/>
      <c r="J3297" s="51"/>
      <c r="O3297" s="44"/>
    </row>
    <row r="3298" spans="6:15" ht="12.75">
      <c r="F3298" s="47"/>
      <c r="I3298" s="51"/>
      <c r="J3298" s="51"/>
      <c r="O3298" s="44"/>
    </row>
    <row r="3299" spans="6:15" ht="12.75">
      <c r="F3299" s="47"/>
      <c r="I3299" s="51"/>
      <c r="J3299" s="51"/>
      <c r="O3299" s="44"/>
    </row>
    <row r="3300" spans="6:15" ht="12.75">
      <c r="F3300" s="47"/>
      <c r="I3300" s="51"/>
      <c r="J3300" s="51"/>
      <c r="O3300" s="44"/>
    </row>
    <row r="3301" spans="6:15" ht="12.75">
      <c r="F3301" s="47"/>
      <c r="I3301" s="51"/>
      <c r="J3301" s="51"/>
      <c r="O3301" s="44"/>
    </row>
    <row r="3302" spans="6:15" ht="12.75">
      <c r="F3302" s="47"/>
      <c r="I3302" s="51"/>
      <c r="J3302" s="51"/>
      <c r="O3302" s="44"/>
    </row>
    <row r="3303" spans="6:15" ht="12.75">
      <c r="F3303" s="47"/>
      <c r="I3303" s="51"/>
      <c r="J3303" s="51"/>
      <c r="O3303" s="44"/>
    </row>
    <row r="3304" spans="6:15" ht="12.75">
      <c r="F3304" s="47"/>
      <c r="I3304" s="51"/>
      <c r="J3304" s="51"/>
      <c r="O3304" s="44"/>
    </row>
    <row r="3305" spans="6:15" ht="12.75">
      <c r="F3305" s="47"/>
      <c r="I3305" s="51"/>
      <c r="J3305" s="51"/>
      <c r="O3305" s="44"/>
    </row>
    <row r="3306" spans="6:15" ht="12.75">
      <c r="F3306" s="47"/>
      <c r="I3306" s="51"/>
      <c r="J3306" s="51"/>
      <c r="O3306" s="44"/>
    </row>
    <row r="3307" spans="6:15" ht="12.75">
      <c r="F3307" s="47"/>
      <c r="I3307" s="51"/>
      <c r="J3307" s="51"/>
      <c r="O3307" s="44"/>
    </row>
    <row r="3308" spans="6:15" ht="12.75">
      <c r="F3308" s="47"/>
      <c r="I3308" s="51"/>
      <c r="J3308" s="51"/>
      <c r="O3308" s="44"/>
    </row>
    <row r="3309" spans="6:15" ht="12.75">
      <c r="F3309" s="47"/>
      <c r="I3309" s="51"/>
      <c r="J3309" s="51"/>
      <c r="O3309" s="44"/>
    </row>
    <row r="3310" spans="6:15" ht="12.75">
      <c r="F3310" s="47"/>
      <c r="I3310" s="51"/>
      <c r="J3310" s="51"/>
      <c r="O3310" s="44"/>
    </row>
    <row r="3311" spans="6:15" ht="12.75">
      <c r="F3311" s="47"/>
      <c r="I3311" s="51"/>
      <c r="J3311" s="51"/>
      <c r="O3311" s="44"/>
    </row>
    <row r="3312" spans="6:15" ht="12.75">
      <c r="F3312" s="47"/>
      <c r="I3312" s="51"/>
      <c r="J3312" s="51"/>
      <c r="O3312" s="44"/>
    </row>
    <row r="3313" spans="6:15" ht="12.75">
      <c r="F3313" s="47"/>
      <c r="I3313" s="51"/>
      <c r="J3313" s="51"/>
      <c r="O3313" s="44"/>
    </row>
    <row r="3314" spans="6:15" ht="12.75">
      <c r="F3314" s="47"/>
      <c r="I3314" s="51"/>
      <c r="J3314" s="51"/>
      <c r="O3314" s="44"/>
    </row>
    <row r="3315" spans="6:15" ht="12.75">
      <c r="F3315" s="47"/>
      <c r="I3315" s="51"/>
      <c r="J3315" s="51"/>
      <c r="O3315" s="44"/>
    </row>
    <row r="3316" spans="6:15" ht="12.75">
      <c r="F3316" s="47"/>
      <c r="I3316" s="51"/>
      <c r="J3316" s="51"/>
      <c r="O3316" s="44"/>
    </row>
    <row r="3317" spans="6:15" ht="12.75">
      <c r="F3317" s="47"/>
      <c r="I3317" s="51"/>
      <c r="J3317" s="51"/>
      <c r="O3317" s="44"/>
    </row>
    <row r="3318" spans="6:15" ht="12.75">
      <c r="F3318" s="47"/>
      <c r="I3318" s="51"/>
      <c r="J3318" s="51"/>
      <c r="O3318" s="44"/>
    </row>
    <row r="3319" spans="6:15" ht="12.75">
      <c r="F3319" s="47"/>
      <c r="I3319" s="51"/>
      <c r="J3319" s="51"/>
      <c r="O3319" s="44"/>
    </row>
    <row r="3320" spans="6:15" ht="12.75">
      <c r="F3320" s="47"/>
      <c r="I3320" s="51"/>
      <c r="J3320" s="51"/>
      <c r="O3320" s="44"/>
    </row>
    <row r="3321" spans="6:15" ht="12.75">
      <c r="F3321" s="47"/>
      <c r="I3321" s="51"/>
      <c r="J3321" s="51"/>
      <c r="O3321" s="44"/>
    </row>
    <row r="3322" spans="6:15" ht="12.75">
      <c r="F3322" s="47"/>
      <c r="I3322" s="51"/>
      <c r="J3322" s="51"/>
      <c r="O3322" s="44"/>
    </row>
    <row r="3323" spans="6:15" ht="12.75">
      <c r="F3323" s="47"/>
      <c r="I3323" s="51"/>
      <c r="J3323" s="51"/>
      <c r="O3323" s="44"/>
    </row>
    <row r="3324" spans="6:15" ht="12.75">
      <c r="F3324" s="47"/>
      <c r="I3324" s="51"/>
      <c r="J3324" s="51"/>
      <c r="O3324" s="44"/>
    </row>
    <row r="3325" spans="6:15" ht="12.75">
      <c r="F3325" s="47"/>
      <c r="I3325" s="51"/>
      <c r="J3325" s="51"/>
      <c r="O3325" s="44"/>
    </row>
    <row r="3326" spans="6:15" ht="12.75">
      <c r="F3326" s="47"/>
      <c r="I3326" s="51"/>
      <c r="J3326" s="51"/>
      <c r="O3326" s="44"/>
    </row>
    <row r="3327" spans="6:15" ht="12.75">
      <c r="F3327" s="47"/>
      <c r="I3327" s="51"/>
      <c r="J3327" s="51"/>
      <c r="O3327" s="44"/>
    </row>
    <row r="3328" spans="6:15" ht="12.75">
      <c r="F3328" s="47"/>
      <c r="I3328" s="51"/>
      <c r="J3328" s="51"/>
      <c r="O3328" s="44"/>
    </row>
    <row r="3329" spans="6:15" ht="12.75">
      <c r="F3329" s="47"/>
      <c r="I3329" s="51"/>
      <c r="J3329" s="51"/>
      <c r="O3329" s="44"/>
    </row>
    <row r="3330" spans="6:15" ht="12.75">
      <c r="F3330" s="47"/>
      <c r="I3330" s="51"/>
      <c r="J3330" s="51"/>
      <c r="O3330" s="44"/>
    </row>
    <row r="3331" spans="6:15" ht="12.75">
      <c r="F3331" s="47"/>
      <c r="I3331" s="51"/>
      <c r="J3331" s="51"/>
      <c r="O3331" s="44"/>
    </row>
    <row r="3332" spans="6:15" ht="12.75">
      <c r="F3332" s="47"/>
      <c r="I3332" s="51"/>
      <c r="J3332" s="51"/>
      <c r="O3332" s="44"/>
    </row>
    <row r="3333" spans="6:15" ht="12.75">
      <c r="F3333" s="47"/>
      <c r="I3333" s="51"/>
      <c r="J3333" s="51"/>
      <c r="O3333" s="44"/>
    </row>
    <row r="3334" spans="6:15" ht="12.75">
      <c r="F3334" s="47"/>
      <c r="I3334" s="51"/>
      <c r="J3334" s="51"/>
      <c r="O3334" s="44"/>
    </row>
    <row r="3335" spans="6:15" ht="12.75">
      <c r="F3335" s="47"/>
      <c r="I3335" s="51"/>
      <c r="J3335" s="51"/>
      <c r="O3335" s="44"/>
    </row>
    <row r="3336" spans="6:15" ht="12.75">
      <c r="F3336" s="47"/>
      <c r="I3336" s="51"/>
      <c r="J3336" s="51"/>
      <c r="O3336" s="44"/>
    </row>
    <row r="3337" spans="6:15" ht="12.75">
      <c r="F3337" s="47"/>
      <c r="I3337" s="51"/>
      <c r="J3337" s="51"/>
      <c r="O3337" s="44"/>
    </row>
    <row r="3338" spans="6:15" ht="12.75">
      <c r="F3338" s="47"/>
      <c r="I3338" s="51"/>
      <c r="J3338" s="51"/>
      <c r="O3338" s="44"/>
    </row>
    <row r="3339" spans="6:15" ht="12.75">
      <c r="F3339" s="47"/>
      <c r="I3339" s="51"/>
      <c r="J3339" s="51"/>
      <c r="O3339" s="44"/>
    </row>
    <row r="3340" spans="6:15" ht="12.75">
      <c r="F3340" s="47"/>
      <c r="I3340" s="51"/>
      <c r="J3340" s="51"/>
      <c r="O3340" s="44"/>
    </row>
    <row r="3341" spans="6:15" ht="12.75">
      <c r="F3341" s="47"/>
      <c r="I3341" s="51"/>
      <c r="J3341" s="51"/>
      <c r="O3341" s="44"/>
    </row>
    <row r="3342" spans="6:15" ht="12.75">
      <c r="F3342" s="47"/>
      <c r="I3342" s="51"/>
      <c r="J3342" s="51"/>
      <c r="O3342" s="44"/>
    </row>
    <row r="3343" spans="6:15" ht="12.75">
      <c r="F3343" s="47"/>
      <c r="I3343" s="51"/>
      <c r="J3343" s="51"/>
      <c r="O3343" s="44"/>
    </row>
    <row r="3344" spans="6:15" ht="12.75">
      <c r="F3344" s="47"/>
      <c r="I3344" s="51"/>
      <c r="J3344" s="51"/>
      <c r="O3344" s="44"/>
    </row>
    <row r="3345" spans="6:15" ht="12.75">
      <c r="F3345" s="47"/>
      <c r="I3345" s="51"/>
      <c r="J3345" s="51"/>
      <c r="O3345" s="44"/>
    </row>
    <row r="3346" spans="6:15" ht="12.75">
      <c r="F3346" s="47"/>
      <c r="I3346" s="51"/>
      <c r="J3346" s="51"/>
      <c r="O3346" s="44"/>
    </row>
    <row r="3347" spans="6:15" ht="12.75">
      <c r="F3347" s="47"/>
      <c r="I3347" s="51"/>
      <c r="J3347" s="51"/>
      <c r="O3347" s="44"/>
    </row>
    <row r="3348" spans="6:15" ht="12.75">
      <c r="F3348" s="47"/>
      <c r="I3348" s="51"/>
      <c r="J3348" s="51"/>
      <c r="O3348" s="44"/>
    </row>
    <row r="3349" spans="6:15" ht="12.75">
      <c r="F3349" s="47"/>
      <c r="I3349" s="51"/>
      <c r="J3349" s="51"/>
      <c r="O3349" s="44"/>
    </row>
    <row r="3350" spans="6:15" ht="12.75">
      <c r="F3350" s="47"/>
      <c r="I3350" s="51"/>
      <c r="J3350" s="51"/>
      <c r="O3350" s="44"/>
    </row>
    <row r="3351" spans="6:15" ht="12.75">
      <c r="F3351" s="47"/>
      <c r="I3351" s="51"/>
      <c r="J3351" s="51"/>
      <c r="O3351" s="44"/>
    </row>
    <row r="3352" spans="6:15" ht="12.75">
      <c r="F3352" s="47"/>
      <c r="I3352" s="51"/>
      <c r="J3352" s="51"/>
      <c r="O3352" s="44"/>
    </row>
    <row r="3353" spans="6:15" ht="12.75">
      <c r="F3353" s="47"/>
      <c r="I3353" s="51"/>
      <c r="J3353" s="51"/>
      <c r="O3353" s="44"/>
    </row>
    <row r="3354" spans="6:15" ht="12.75">
      <c r="F3354" s="47"/>
      <c r="I3354" s="51"/>
      <c r="J3354" s="51"/>
      <c r="O3354" s="44"/>
    </row>
    <row r="3355" spans="6:15" ht="12.75">
      <c r="F3355" s="47"/>
      <c r="I3355" s="51"/>
      <c r="J3355" s="51"/>
      <c r="O3355" s="44"/>
    </row>
    <row r="3356" spans="6:15" ht="12.75">
      <c r="F3356" s="47"/>
      <c r="I3356" s="51"/>
      <c r="J3356" s="51"/>
      <c r="O3356" s="44"/>
    </row>
    <row r="3357" spans="6:15" ht="12.75">
      <c r="F3357" s="47"/>
      <c r="I3357" s="51"/>
      <c r="J3357" s="51"/>
      <c r="O3357" s="44"/>
    </row>
    <row r="3358" spans="6:15" ht="12.75">
      <c r="F3358" s="47"/>
      <c r="I3358" s="51"/>
      <c r="J3358" s="51"/>
      <c r="O3358" s="44"/>
    </row>
    <row r="3359" spans="6:15" ht="12.75">
      <c r="F3359" s="47"/>
      <c r="I3359" s="51"/>
      <c r="J3359" s="51"/>
      <c r="O3359" s="44"/>
    </row>
    <row r="3360" spans="6:15" ht="12.75">
      <c r="F3360" s="47"/>
      <c r="I3360" s="51"/>
      <c r="J3360" s="51"/>
      <c r="O3360" s="44"/>
    </row>
    <row r="3361" spans="6:15" ht="12.75">
      <c r="F3361" s="47"/>
      <c r="I3361" s="51"/>
      <c r="J3361" s="51"/>
      <c r="O3361" s="44"/>
    </row>
    <row r="3362" spans="6:15" ht="12.75">
      <c r="F3362" s="47"/>
      <c r="I3362" s="51"/>
      <c r="J3362" s="51"/>
      <c r="O3362" s="44"/>
    </row>
    <row r="3363" spans="6:15" ht="12.75">
      <c r="F3363" s="47"/>
      <c r="I3363" s="51"/>
      <c r="J3363" s="51"/>
      <c r="O3363" s="44"/>
    </row>
    <row r="3364" spans="6:15" ht="12.75">
      <c r="F3364" s="47"/>
      <c r="I3364" s="51"/>
      <c r="J3364" s="51"/>
      <c r="O3364" s="44"/>
    </row>
    <row r="3365" spans="6:15" ht="12.75">
      <c r="F3365" s="47"/>
      <c r="I3365" s="51"/>
      <c r="J3365" s="51"/>
      <c r="O3365" s="44"/>
    </row>
    <row r="3366" spans="6:15" ht="12.75">
      <c r="F3366" s="47"/>
      <c r="I3366" s="51"/>
      <c r="J3366" s="51"/>
      <c r="O3366" s="44"/>
    </row>
    <row r="3367" spans="6:15" ht="12.75">
      <c r="F3367" s="47"/>
      <c r="I3367" s="51"/>
      <c r="J3367" s="51"/>
      <c r="O3367" s="44"/>
    </row>
    <row r="3368" spans="6:15" ht="12.75">
      <c r="F3368" s="47"/>
      <c r="I3368" s="51"/>
      <c r="J3368" s="51"/>
      <c r="O3368" s="44"/>
    </row>
    <row r="3369" spans="6:15" ht="12.75">
      <c r="F3369" s="47"/>
      <c r="I3369" s="51"/>
      <c r="J3369" s="51"/>
      <c r="O3369" s="44"/>
    </row>
    <row r="3370" spans="6:15" ht="12.75">
      <c r="F3370" s="47"/>
      <c r="I3370" s="51"/>
      <c r="J3370" s="51"/>
      <c r="O3370" s="44"/>
    </row>
    <row r="3371" spans="6:15" ht="12.75">
      <c r="F3371" s="47"/>
      <c r="I3371" s="51"/>
      <c r="J3371" s="51"/>
      <c r="O3371" s="44"/>
    </row>
    <row r="3372" spans="6:15" ht="12.75">
      <c r="F3372" s="47"/>
      <c r="I3372" s="51"/>
      <c r="J3372" s="51"/>
      <c r="O3372" s="44"/>
    </row>
    <row r="3373" spans="6:15" ht="12.75">
      <c r="F3373" s="47"/>
      <c r="I3373" s="51"/>
      <c r="J3373" s="51"/>
      <c r="O3373" s="44"/>
    </row>
    <row r="3374" spans="6:15" ht="12.75">
      <c r="F3374" s="47"/>
      <c r="I3374" s="51"/>
      <c r="J3374" s="51"/>
      <c r="O3374" s="44"/>
    </row>
    <row r="3375" spans="6:15" ht="12.75">
      <c r="F3375" s="47"/>
      <c r="I3375" s="51"/>
      <c r="J3375" s="51"/>
      <c r="O3375" s="44"/>
    </row>
    <row r="3376" spans="6:15" ht="12.75">
      <c r="F3376" s="47"/>
      <c r="I3376" s="51"/>
      <c r="J3376" s="51"/>
      <c r="O3376" s="44"/>
    </row>
    <row r="3377" spans="6:15" ht="12.75">
      <c r="F3377" s="47"/>
      <c r="I3377" s="51"/>
      <c r="J3377" s="51"/>
      <c r="O3377" s="44"/>
    </row>
    <row r="3378" spans="6:15" ht="12.75">
      <c r="F3378" s="47"/>
      <c r="I3378" s="51"/>
      <c r="J3378" s="51"/>
      <c r="O3378" s="44"/>
    </row>
    <row r="3379" spans="6:15" ht="12.75">
      <c r="F3379" s="47"/>
      <c r="I3379" s="51"/>
      <c r="J3379" s="51"/>
      <c r="O3379" s="44"/>
    </row>
    <row r="3380" spans="6:15" ht="12.75">
      <c r="F3380" s="47"/>
      <c r="I3380" s="51"/>
      <c r="J3380" s="51"/>
      <c r="O3380" s="44"/>
    </row>
    <row r="3381" spans="6:15" ht="12.75">
      <c r="F3381" s="47"/>
      <c r="I3381" s="51"/>
      <c r="J3381" s="51"/>
      <c r="O3381" s="44"/>
    </row>
    <row r="3382" spans="6:15" ht="12.75">
      <c r="F3382" s="47"/>
      <c r="I3382" s="51"/>
      <c r="J3382" s="51"/>
      <c r="O3382" s="44"/>
    </row>
    <row r="3383" spans="6:15" ht="12.75">
      <c r="F3383" s="47"/>
      <c r="I3383" s="51"/>
      <c r="J3383" s="51"/>
      <c r="O3383" s="44"/>
    </row>
    <row r="3384" spans="6:15" ht="12.75">
      <c r="F3384" s="47"/>
      <c r="I3384" s="51"/>
      <c r="J3384" s="51"/>
      <c r="O3384" s="44"/>
    </row>
    <row r="3385" spans="6:15" ht="12.75">
      <c r="F3385" s="47"/>
      <c r="I3385" s="51"/>
      <c r="J3385" s="51"/>
      <c r="O3385" s="44"/>
    </row>
    <row r="3386" spans="6:15" ht="12.75">
      <c r="F3386" s="47"/>
      <c r="I3386" s="51"/>
      <c r="J3386" s="51"/>
      <c r="O3386" s="44"/>
    </row>
    <row r="3387" spans="6:15" ht="12.75">
      <c r="F3387" s="47"/>
      <c r="I3387" s="51"/>
      <c r="J3387" s="51"/>
      <c r="O3387" s="44"/>
    </row>
    <row r="3388" spans="6:15" ht="12.75">
      <c r="F3388" s="47"/>
      <c r="I3388" s="51"/>
      <c r="J3388" s="51"/>
      <c r="O3388" s="44"/>
    </row>
    <row r="3389" spans="6:15" ht="12.75">
      <c r="F3389" s="47"/>
      <c r="I3389" s="51"/>
      <c r="J3389" s="51"/>
      <c r="O3389" s="44"/>
    </row>
    <row r="3390" spans="6:15" ht="12.75">
      <c r="F3390" s="47"/>
      <c r="I3390" s="51"/>
      <c r="J3390" s="51"/>
      <c r="O3390" s="44"/>
    </row>
    <row r="3391" spans="6:15" ht="12.75">
      <c r="F3391" s="47"/>
      <c r="I3391" s="51"/>
      <c r="J3391" s="51"/>
      <c r="O3391" s="44"/>
    </row>
    <row r="3392" spans="6:15" ht="12.75">
      <c r="F3392" s="47"/>
      <c r="I3392" s="51"/>
      <c r="J3392" s="51"/>
      <c r="O3392" s="44"/>
    </row>
    <row r="3393" spans="6:15" ht="12.75">
      <c r="F3393" s="47"/>
      <c r="I3393" s="51"/>
      <c r="J3393" s="51"/>
      <c r="O3393" s="44"/>
    </row>
    <row r="3394" spans="6:15" ht="12.75">
      <c r="F3394" s="47"/>
      <c r="I3394" s="51"/>
      <c r="J3394" s="51"/>
      <c r="O3394" s="44"/>
    </row>
    <row r="3395" spans="6:15" ht="12.75">
      <c r="F3395" s="47"/>
      <c r="I3395" s="51"/>
      <c r="J3395" s="51"/>
      <c r="O3395" s="44"/>
    </row>
    <row r="3396" spans="6:15" ht="12.75">
      <c r="F3396" s="47"/>
      <c r="I3396" s="51"/>
      <c r="J3396" s="51"/>
      <c r="O3396" s="44"/>
    </row>
    <row r="3397" spans="6:15" ht="12.75">
      <c r="F3397" s="47"/>
      <c r="I3397" s="51"/>
      <c r="J3397" s="51"/>
      <c r="O3397" s="44"/>
    </row>
    <row r="3398" spans="6:15" ht="12.75">
      <c r="F3398" s="47"/>
      <c r="I3398" s="51"/>
      <c r="J3398" s="51"/>
      <c r="O3398" s="44"/>
    </row>
    <row r="3399" spans="6:15" ht="12.75">
      <c r="F3399" s="47"/>
      <c r="I3399" s="51"/>
      <c r="J3399" s="51"/>
      <c r="O3399" s="44"/>
    </row>
    <row r="3400" spans="6:15" ht="12.75">
      <c r="F3400" s="47"/>
      <c r="I3400" s="51"/>
      <c r="J3400" s="51"/>
      <c r="O3400" s="44"/>
    </row>
    <row r="3401" spans="6:15" ht="12.75">
      <c r="F3401" s="47"/>
      <c r="I3401" s="51"/>
      <c r="J3401" s="51"/>
      <c r="O3401" s="44"/>
    </row>
    <row r="3402" spans="6:15" ht="12.75">
      <c r="F3402" s="47"/>
      <c r="I3402" s="51"/>
      <c r="J3402" s="51"/>
      <c r="O3402" s="44"/>
    </row>
    <row r="3403" spans="6:15" ht="12.75">
      <c r="F3403" s="47"/>
      <c r="I3403" s="51"/>
      <c r="J3403" s="51"/>
      <c r="O3403" s="44"/>
    </row>
    <row r="3404" spans="6:15" ht="12.75">
      <c r="F3404" s="47"/>
      <c r="I3404" s="51"/>
      <c r="J3404" s="51"/>
      <c r="O3404" s="44"/>
    </row>
    <row r="3405" spans="6:15" ht="12.75">
      <c r="F3405" s="47"/>
      <c r="I3405" s="51"/>
      <c r="J3405" s="51"/>
      <c r="O3405" s="44"/>
    </row>
    <row r="3406" spans="6:15" ht="12.75">
      <c r="F3406" s="47"/>
      <c r="I3406" s="51"/>
      <c r="J3406" s="51"/>
      <c r="O3406" s="44"/>
    </row>
    <row r="3407" spans="6:15" ht="12.75">
      <c r="F3407" s="47"/>
      <c r="I3407" s="51"/>
      <c r="J3407" s="51"/>
      <c r="O3407" s="44"/>
    </row>
    <row r="3408" spans="6:15" ht="12.75">
      <c r="F3408" s="47"/>
      <c r="I3408" s="51"/>
      <c r="J3408" s="51"/>
      <c r="O3408" s="44"/>
    </row>
    <row r="3409" spans="6:15" ht="12.75">
      <c r="F3409" s="47"/>
      <c r="I3409" s="51"/>
      <c r="J3409" s="51"/>
      <c r="O3409" s="44"/>
    </row>
    <row r="3410" spans="6:15" ht="12.75">
      <c r="F3410" s="47"/>
      <c r="I3410" s="51"/>
      <c r="J3410" s="51"/>
      <c r="O3410" s="44"/>
    </row>
    <row r="3411" spans="6:15" ht="12.75">
      <c r="F3411" s="47"/>
      <c r="I3411" s="51"/>
      <c r="J3411" s="51"/>
      <c r="O3411" s="44"/>
    </row>
    <row r="3412" spans="6:15" ht="12.75">
      <c r="F3412" s="47"/>
      <c r="I3412" s="51"/>
      <c r="J3412" s="51"/>
      <c r="O3412" s="44"/>
    </row>
    <row r="3413" spans="6:15" ht="12.75">
      <c r="F3413" s="47"/>
      <c r="I3413" s="51"/>
      <c r="J3413" s="51"/>
      <c r="O3413" s="44"/>
    </row>
    <row r="3414" spans="6:15" ht="12.75">
      <c r="F3414" s="47"/>
      <c r="I3414" s="51"/>
      <c r="J3414" s="51"/>
      <c r="O3414" s="44"/>
    </row>
    <row r="3415" spans="6:15" ht="12.75">
      <c r="F3415" s="47"/>
      <c r="I3415" s="51"/>
      <c r="J3415" s="51"/>
      <c r="O3415" s="44"/>
    </row>
    <row r="3416" spans="6:15" ht="12.75">
      <c r="F3416" s="47"/>
      <c r="I3416" s="51"/>
      <c r="J3416" s="51"/>
      <c r="O3416" s="44"/>
    </row>
    <row r="3417" spans="6:15" ht="12.75">
      <c r="F3417" s="47"/>
      <c r="I3417" s="51"/>
      <c r="J3417" s="51"/>
      <c r="O3417" s="44"/>
    </row>
    <row r="3418" spans="6:15" ht="12.75">
      <c r="F3418" s="47"/>
      <c r="I3418" s="51"/>
      <c r="J3418" s="51"/>
      <c r="O3418" s="44"/>
    </row>
    <row r="3419" spans="6:15" ht="12.75">
      <c r="F3419" s="47"/>
      <c r="I3419" s="51"/>
      <c r="J3419" s="51"/>
      <c r="O3419" s="44"/>
    </row>
    <row r="3420" spans="6:15" ht="12.75">
      <c r="F3420" s="47"/>
      <c r="I3420" s="51"/>
      <c r="J3420" s="51"/>
      <c r="O3420" s="44"/>
    </row>
    <row r="3421" spans="6:15" ht="12.75">
      <c r="F3421" s="47"/>
      <c r="I3421" s="51"/>
      <c r="J3421" s="51"/>
      <c r="O3421" s="44"/>
    </row>
    <row r="3422" spans="6:15" ht="12.75">
      <c r="F3422" s="47"/>
      <c r="I3422" s="51"/>
      <c r="J3422" s="51"/>
      <c r="O3422" s="44"/>
    </row>
    <row r="3423" spans="6:15" ht="12.75">
      <c r="F3423" s="47"/>
      <c r="I3423" s="51"/>
      <c r="J3423" s="51"/>
      <c r="O3423" s="44"/>
    </row>
    <row r="3424" spans="6:15" ht="12.75">
      <c r="F3424" s="47"/>
      <c r="I3424" s="51"/>
      <c r="J3424" s="51"/>
      <c r="O3424" s="44"/>
    </row>
    <row r="3425" spans="6:15" ht="12.75">
      <c r="F3425" s="47"/>
      <c r="I3425" s="51"/>
      <c r="J3425" s="51"/>
      <c r="O3425" s="44"/>
    </row>
    <row r="3426" spans="6:15" ht="12.75">
      <c r="F3426" s="47"/>
      <c r="I3426" s="51"/>
      <c r="J3426" s="51"/>
      <c r="O3426" s="44"/>
    </row>
    <row r="3427" spans="6:15" ht="12.75">
      <c r="F3427" s="47"/>
      <c r="I3427" s="51"/>
      <c r="J3427" s="51"/>
      <c r="O3427" s="44"/>
    </row>
    <row r="3428" spans="6:15" ht="12.75">
      <c r="F3428" s="47"/>
      <c r="I3428" s="51"/>
      <c r="J3428" s="51"/>
      <c r="O3428" s="44"/>
    </row>
    <row r="3429" spans="6:15" ht="12.75">
      <c r="F3429" s="47"/>
      <c r="I3429" s="51"/>
      <c r="J3429" s="51"/>
      <c r="O3429" s="44"/>
    </row>
    <row r="3430" spans="6:15" ht="12.75">
      <c r="F3430" s="47"/>
      <c r="I3430" s="51"/>
      <c r="J3430" s="51"/>
      <c r="O3430" s="44"/>
    </row>
    <row r="3431" spans="6:15" ht="12.75">
      <c r="F3431" s="47"/>
      <c r="I3431" s="51"/>
      <c r="J3431" s="51"/>
      <c r="O3431" s="44"/>
    </row>
    <row r="3432" spans="6:15" ht="12.75">
      <c r="F3432" s="47"/>
      <c r="I3432" s="51"/>
      <c r="J3432" s="51"/>
      <c r="O3432" s="44"/>
    </row>
    <row r="3433" spans="6:15" ht="12.75">
      <c r="F3433" s="47"/>
      <c r="I3433" s="51"/>
      <c r="J3433" s="51"/>
      <c r="O3433" s="44"/>
    </row>
    <row r="3434" spans="6:15" ht="12.75">
      <c r="F3434" s="47"/>
      <c r="I3434" s="51"/>
      <c r="J3434" s="51"/>
      <c r="O3434" s="44"/>
    </row>
    <row r="3435" spans="6:15" ht="12.75">
      <c r="F3435" s="47"/>
      <c r="I3435" s="51"/>
      <c r="J3435" s="51"/>
      <c r="O3435" s="44"/>
    </row>
    <row r="3436" spans="6:15" ht="12.75">
      <c r="F3436" s="47"/>
      <c r="I3436" s="51"/>
      <c r="J3436" s="51"/>
      <c r="O3436" s="44"/>
    </row>
    <row r="3437" spans="6:15" ht="12.75">
      <c r="F3437" s="47"/>
      <c r="I3437" s="51"/>
      <c r="J3437" s="51"/>
      <c r="O3437" s="44"/>
    </row>
    <row r="3438" spans="6:15" ht="12.75">
      <c r="F3438" s="47"/>
      <c r="I3438" s="51"/>
      <c r="J3438" s="51"/>
      <c r="O3438" s="44"/>
    </row>
    <row r="3439" spans="6:15" ht="12.75">
      <c r="F3439" s="47"/>
      <c r="I3439" s="51"/>
      <c r="J3439" s="51"/>
      <c r="O3439" s="44"/>
    </row>
    <row r="3440" spans="6:15" ht="12.75">
      <c r="F3440" s="47"/>
      <c r="I3440" s="51"/>
      <c r="J3440" s="51"/>
      <c r="O3440" s="44"/>
    </row>
    <row r="3441" spans="6:15" ht="12.75">
      <c r="F3441" s="47"/>
      <c r="I3441" s="51"/>
      <c r="J3441" s="51"/>
      <c r="O3441" s="44"/>
    </row>
    <row r="3442" spans="6:15" ht="12.75">
      <c r="F3442" s="47"/>
      <c r="I3442" s="51"/>
      <c r="J3442" s="51"/>
      <c r="O3442" s="44"/>
    </row>
    <row r="3443" spans="6:15" ht="12.75">
      <c r="F3443" s="47"/>
      <c r="I3443" s="51"/>
      <c r="J3443" s="51"/>
      <c r="O3443" s="44"/>
    </row>
    <row r="3444" spans="6:15" ht="12.75">
      <c r="F3444" s="47"/>
      <c r="I3444" s="51"/>
      <c r="J3444" s="51"/>
      <c r="O3444" s="44"/>
    </row>
    <row r="3445" spans="6:15" ht="12.75">
      <c r="F3445" s="47"/>
      <c r="I3445" s="51"/>
      <c r="J3445" s="51"/>
      <c r="O3445" s="44"/>
    </row>
    <row r="3446" spans="6:15" ht="12.75">
      <c r="F3446" s="47"/>
      <c r="I3446" s="51"/>
      <c r="J3446" s="51"/>
      <c r="O3446" s="44"/>
    </row>
    <row r="3447" spans="6:15" ht="12.75">
      <c r="F3447" s="47"/>
      <c r="I3447" s="51"/>
      <c r="J3447" s="51"/>
      <c r="O3447" s="44"/>
    </row>
    <row r="3448" spans="6:15" ht="12.75">
      <c r="F3448" s="47"/>
      <c r="I3448" s="51"/>
      <c r="J3448" s="51"/>
      <c r="O3448" s="44"/>
    </row>
    <row r="3449" spans="6:15" ht="12.75">
      <c r="F3449" s="47"/>
      <c r="I3449" s="51"/>
      <c r="J3449" s="51"/>
      <c r="O3449" s="44"/>
    </row>
    <row r="3450" spans="6:15" ht="12.75">
      <c r="F3450" s="47"/>
      <c r="I3450" s="51"/>
      <c r="J3450" s="51"/>
      <c r="O3450" s="44"/>
    </row>
    <row r="3451" spans="6:15" ht="12.75">
      <c r="F3451" s="47"/>
      <c r="I3451" s="51"/>
      <c r="J3451" s="51"/>
      <c r="O3451" s="44"/>
    </row>
    <row r="3452" spans="6:15" ht="12.75">
      <c r="F3452" s="47"/>
      <c r="I3452" s="51"/>
      <c r="J3452" s="51"/>
      <c r="O3452" s="44"/>
    </row>
    <row r="3453" spans="6:15" ht="12.75">
      <c r="F3453" s="47"/>
      <c r="I3453" s="51"/>
      <c r="J3453" s="51"/>
      <c r="O3453" s="44"/>
    </row>
    <row r="3454" spans="6:15" ht="12.75">
      <c r="F3454" s="47"/>
      <c r="I3454" s="51"/>
      <c r="J3454" s="51"/>
      <c r="O3454" s="44"/>
    </row>
    <row r="3455" spans="6:15" ht="12.75">
      <c r="F3455" s="47"/>
      <c r="I3455" s="51"/>
      <c r="J3455" s="51"/>
      <c r="O3455" s="44"/>
    </row>
    <row r="3456" spans="6:15" ht="12.75">
      <c r="F3456" s="47"/>
      <c r="I3456" s="51"/>
      <c r="J3456" s="51"/>
      <c r="O3456" s="44"/>
    </row>
    <row r="3457" spans="6:15" ht="12.75">
      <c r="F3457" s="47"/>
      <c r="I3457" s="51"/>
      <c r="J3457" s="51"/>
      <c r="O3457" s="44"/>
    </row>
    <row r="3458" spans="6:15" ht="12.75">
      <c r="F3458" s="47"/>
      <c r="I3458" s="51"/>
      <c r="J3458" s="51"/>
      <c r="O3458" s="44"/>
    </row>
    <row r="3459" spans="6:15" ht="12.75">
      <c r="F3459" s="47"/>
      <c r="I3459" s="51"/>
      <c r="J3459" s="51"/>
      <c r="O3459" s="44"/>
    </row>
    <row r="3460" spans="6:15" ht="12.75">
      <c r="F3460" s="47"/>
      <c r="I3460" s="51"/>
      <c r="J3460" s="51"/>
      <c r="O3460" s="44"/>
    </row>
    <row r="3461" spans="6:15" ht="12.75">
      <c r="F3461" s="47"/>
      <c r="I3461" s="51"/>
      <c r="J3461" s="51"/>
      <c r="O3461" s="44"/>
    </row>
    <row r="3462" spans="6:15" ht="12.75">
      <c r="F3462" s="47"/>
      <c r="I3462" s="51"/>
      <c r="J3462" s="51"/>
      <c r="O3462" s="44"/>
    </row>
    <row r="3463" spans="6:15" ht="12.75">
      <c r="F3463" s="47"/>
      <c r="I3463" s="51"/>
      <c r="J3463" s="51"/>
      <c r="O3463" s="44"/>
    </row>
    <row r="3464" spans="6:15" ht="12.75">
      <c r="F3464" s="47"/>
      <c r="I3464" s="51"/>
      <c r="J3464" s="51"/>
      <c r="O3464" s="44"/>
    </row>
    <row r="3465" spans="6:15" ht="12.75">
      <c r="F3465" s="47"/>
      <c r="I3465" s="51"/>
      <c r="J3465" s="51"/>
      <c r="O3465" s="44"/>
    </row>
    <row r="3466" spans="6:15" ht="12.75">
      <c r="F3466" s="47"/>
      <c r="I3466" s="51"/>
      <c r="J3466" s="51"/>
      <c r="O3466" s="44"/>
    </row>
    <row r="3467" spans="6:15" ht="12.75">
      <c r="F3467" s="47"/>
      <c r="I3467" s="51"/>
      <c r="J3467" s="51"/>
      <c r="O3467" s="44"/>
    </row>
    <row r="3468" spans="6:15" ht="12.75">
      <c r="F3468" s="47"/>
      <c r="I3468" s="51"/>
      <c r="J3468" s="51"/>
      <c r="O3468" s="44"/>
    </row>
    <row r="3469" spans="6:15" ht="12.75">
      <c r="F3469" s="47"/>
      <c r="I3469" s="51"/>
      <c r="J3469" s="51"/>
      <c r="O3469" s="44"/>
    </row>
    <row r="3470" spans="6:15" ht="12.75">
      <c r="F3470" s="47"/>
      <c r="I3470" s="51"/>
      <c r="J3470" s="51"/>
      <c r="O3470" s="44"/>
    </row>
    <row r="3471" spans="6:15" ht="12.75">
      <c r="F3471" s="47"/>
      <c r="I3471" s="51"/>
      <c r="J3471" s="51"/>
      <c r="O3471" s="44"/>
    </row>
    <row r="3472" spans="6:15" ht="12.75">
      <c r="F3472" s="47"/>
      <c r="I3472" s="51"/>
      <c r="J3472" s="51"/>
      <c r="O3472" s="44"/>
    </row>
    <row r="3473" spans="6:15" ht="12.75">
      <c r="F3473" s="47"/>
      <c r="I3473" s="51"/>
      <c r="J3473" s="51"/>
      <c r="O3473" s="44"/>
    </row>
    <row r="3474" spans="6:15" ht="12.75">
      <c r="F3474" s="47"/>
      <c r="I3474" s="51"/>
      <c r="J3474" s="51"/>
      <c r="O3474" s="44"/>
    </row>
    <row r="3475" spans="6:15" ht="12.75">
      <c r="F3475" s="47"/>
      <c r="I3475" s="51"/>
      <c r="J3475" s="51"/>
      <c r="O3475" s="44"/>
    </row>
    <row r="3476" spans="6:15" ht="12.75">
      <c r="F3476" s="47"/>
      <c r="I3476" s="51"/>
      <c r="J3476" s="51"/>
      <c r="O3476" s="44"/>
    </row>
    <row r="3477" spans="6:15" ht="12.75">
      <c r="F3477" s="47"/>
      <c r="I3477" s="51"/>
      <c r="J3477" s="51"/>
      <c r="O3477" s="44"/>
    </row>
    <row r="3478" spans="6:15" ht="12.75">
      <c r="F3478" s="47"/>
      <c r="I3478" s="51"/>
      <c r="J3478" s="51"/>
      <c r="O3478" s="44"/>
    </row>
    <row r="3479" spans="6:15" ht="12.75">
      <c r="F3479" s="47"/>
      <c r="I3479" s="51"/>
      <c r="J3479" s="51"/>
      <c r="O3479" s="44"/>
    </row>
    <row r="3480" spans="6:15" ht="12.75">
      <c r="F3480" s="47"/>
      <c r="I3480" s="51"/>
      <c r="J3480" s="51"/>
      <c r="O3480" s="44"/>
    </row>
    <row r="3481" spans="6:15" ht="12.75">
      <c r="F3481" s="47"/>
      <c r="I3481" s="51"/>
      <c r="J3481" s="51"/>
      <c r="O3481" s="44"/>
    </row>
    <row r="3482" spans="6:15" ht="12.75">
      <c r="F3482" s="47"/>
      <c r="I3482" s="51"/>
      <c r="J3482" s="51"/>
      <c r="O3482" s="44"/>
    </row>
    <row r="3483" spans="6:15" ht="12.75">
      <c r="F3483" s="47"/>
      <c r="I3483" s="51"/>
      <c r="J3483" s="51"/>
      <c r="O3483" s="44"/>
    </row>
    <row r="3484" spans="6:15" ht="12.75">
      <c r="F3484" s="47"/>
      <c r="I3484" s="51"/>
      <c r="J3484" s="51"/>
      <c r="O3484" s="44"/>
    </row>
    <row r="3485" spans="6:15" ht="12.75">
      <c r="F3485" s="47"/>
      <c r="I3485" s="51"/>
      <c r="J3485" s="51"/>
      <c r="O3485" s="44"/>
    </row>
    <row r="3486" spans="6:15" ht="12.75">
      <c r="F3486" s="47"/>
      <c r="I3486" s="51"/>
      <c r="J3486" s="51"/>
      <c r="O3486" s="44"/>
    </row>
    <row r="3487" spans="6:15" ht="12.75">
      <c r="F3487" s="47"/>
      <c r="I3487" s="51"/>
      <c r="J3487" s="51"/>
      <c r="O3487" s="44"/>
    </row>
    <row r="3488" spans="6:15" ht="12.75">
      <c r="F3488" s="47"/>
      <c r="I3488" s="51"/>
      <c r="J3488" s="51"/>
      <c r="O3488" s="44"/>
    </row>
    <row r="3489" spans="6:15" ht="12.75">
      <c r="F3489" s="47"/>
      <c r="I3489" s="51"/>
      <c r="J3489" s="51"/>
      <c r="O3489" s="44"/>
    </row>
    <row r="3490" spans="6:15" ht="12.75">
      <c r="F3490" s="47"/>
      <c r="I3490" s="51"/>
      <c r="J3490" s="51"/>
      <c r="O3490" s="44"/>
    </row>
    <row r="3491" spans="6:15" ht="12.75">
      <c r="F3491" s="47"/>
      <c r="I3491" s="51"/>
      <c r="J3491" s="51"/>
      <c r="O3491" s="44"/>
    </row>
    <row r="3492" spans="6:15" ht="12.75">
      <c r="F3492" s="47"/>
      <c r="I3492" s="51"/>
      <c r="J3492" s="51"/>
      <c r="O3492" s="44"/>
    </row>
    <row r="3493" spans="6:15" ht="12.75">
      <c r="F3493" s="47"/>
      <c r="I3493" s="51"/>
      <c r="J3493" s="51"/>
      <c r="O3493" s="44"/>
    </row>
    <row r="3494" spans="6:15" ht="12.75">
      <c r="F3494" s="47"/>
      <c r="I3494" s="51"/>
      <c r="J3494" s="51"/>
      <c r="O3494" s="44"/>
    </row>
    <row r="3495" spans="6:15" ht="12.75">
      <c r="F3495" s="47"/>
      <c r="I3495" s="51"/>
      <c r="J3495" s="51"/>
      <c r="O3495" s="44"/>
    </row>
    <row r="3496" spans="6:15" ht="12.75">
      <c r="F3496" s="47"/>
      <c r="I3496" s="51"/>
      <c r="J3496" s="51"/>
      <c r="O3496" s="44"/>
    </row>
    <row r="3497" spans="6:15" ht="12.75">
      <c r="F3497" s="47"/>
      <c r="I3497" s="51"/>
      <c r="J3497" s="51"/>
      <c r="O3497" s="44"/>
    </row>
    <row r="3498" spans="6:15" ht="12.75">
      <c r="F3498" s="47"/>
      <c r="I3498" s="51"/>
      <c r="J3498" s="51"/>
      <c r="O3498" s="44"/>
    </row>
    <row r="3499" spans="6:15" ht="12.75">
      <c r="F3499" s="47"/>
      <c r="I3499" s="51"/>
      <c r="J3499" s="51"/>
      <c r="O3499" s="44"/>
    </row>
    <row r="3500" spans="6:15" ht="12.75">
      <c r="F3500" s="47"/>
      <c r="I3500" s="51"/>
      <c r="J3500" s="51"/>
      <c r="O3500" s="44"/>
    </row>
    <row r="3501" spans="6:15" ht="12.75">
      <c r="F3501" s="47"/>
      <c r="I3501" s="51"/>
      <c r="J3501" s="51"/>
      <c r="O3501" s="44"/>
    </row>
    <row r="3502" spans="6:15" ht="12.75">
      <c r="F3502" s="47"/>
      <c r="I3502" s="51"/>
      <c r="J3502" s="51"/>
      <c r="O3502" s="44"/>
    </row>
    <row r="3503" spans="6:15" ht="12.75">
      <c r="F3503" s="47"/>
      <c r="I3503" s="51"/>
      <c r="J3503" s="51"/>
      <c r="O3503" s="44"/>
    </row>
    <row r="3504" spans="6:15" ht="12.75">
      <c r="F3504" s="47"/>
      <c r="I3504" s="51"/>
      <c r="J3504" s="51"/>
      <c r="O3504" s="44"/>
    </row>
    <row r="3505" spans="6:15" ht="12.75">
      <c r="F3505" s="47"/>
      <c r="I3505" s="51"/>
      <c r="J3505" s="51"/>
      <c r="O3505" s="44"/>
    </row>
    <row r="3506" spans="6:15" ht="12.75">
      <c r="F3506" s="47"/>
      <c r="I3506" s="51"/>
      <c r="J3506" s="51"/>
      <c r="O3506" s="44"/>
    </row>
    <row r="3507" spans="6:15" ht="12.75">
      <c r="F3507" s="47"/>
      <c r="I3507" s="51"/>
      <c r="J3507" s="51"/>
      <c r="O3507" s="44"/>
    </row>
    <row r="3508" spans="6:15" ht="12.75">
      <c r="F3508" s="47"/>
      <c r="I3508" s="51"/>
      <c r="J3508" s="51"/>
      <c r="O3508" s="44"/>
    </row>
    <row r="3509" spans="6:15" ht="12.75">
      <c r="F3509" s="47"/>
      <c r="I3509" s="51"/>
      <c r="J3509" s="51"/>
      <c r="O3509" s="44"/>
    </row>
    <row r="3510" spans="6:15" ht="12.75">
      <c r="F3510" s="47"/>
      <c r="I3510" s="51"/>
      <c r="J3510" s="51"/>
      <c r="O3510" s="44"/>
    </row>
    <row r="3511" spans="6:15" ht="12.75">
      <c r="F3511" s="47"/>
      <c r="I3511" s="51"/>
      <c r="J3511" s="51"/>
      <c r="O3511" s="44"/>
    </row>
    <row r="3512" spans="6:15" ht="12.75">
      <c r="F3512" s="47"/>
      <c r="I3512" s="51"/>
      <c r="J3512" s="51"/>
      <c r="O3512" s="44"/>
    </row>
    <row r="3513" spans="6:15" ht="12.75">
      <c r="F3513" s="47"/>
      <c r="I3513" s="51"/>
      <c r="J3513" s="51"/>
      <c r="O3513" s="44"/>
    </row>
    <row r="3514" spans="6:15" ht="12.75">
      <c r="F3514" s="47"/>
      <c r="I3514" s="51"/>
      <c r="J3514" s="51"/>
      <c r="O3514" s="44"/>
    </row>
    <row r="3515" spans="6:15" ht="12.75">
      <c r="F3515" s="47"/>
      <c r="I3515" s="51"/>
      <c r="J3515" s="51"/>
      <c r="O3515" s="44"/>
    </row>
    <row r="3516" spans="6:15" ht="12.75">
      <c r="F3516" s="47"/>
      <c r="I3516" s="51"/>
      <c r="J3516" s="51"/>
      <c r="O3516" s="44"/>
    </row>
    <row r="3517" spans="6:15" ht="12.75">
      <c r="F3517" s="47"/>
      <c r="I3517" s="51"/>
      <c r="J3517" s="51"/>
      <c r="O3517" s="44"/>
    </row>
    <row r="3518" spans="6:15" ht="12.75">
      <c r="F3518" s="47"/>
      <c r="I3518" s="51"/>
      <c r="J3518" s="51"/>
      <c r="O3518" s="44"/>
    </row>
    <row r="3519" spans="6:15" ht="12.75">
      <c r="F3519" s="47"/>
      <c r="I3519" s="51"/>
      <c r="J3519" s="51"/>
      <c r="O3519" s="44"/>
    </row>
    <row r="3520" spans="6:15" ht="12.75">
      <c r="F3520" s="47"/>
      <c r="I3520" s="51"/>
      <c r="J3520" s="51"/>
      <c r="O3520" s="44"/>
    </row>
    <row r="3521" spans="6:15" ht="12.75">
      <c r="F3521" s="47"/>
      <c r="I3521" s="51"/>
      <c r="J3521" s="51"/>
      <c r="O3521" s="44"/>
    </row>
    <row r="3522" spans="6:15" ht="12.75">
      <c r="F3522" s="47"/>
      <c r="I3522" s="51"/>
      <c r="J3522" s="51"/>
      <c r="O3522" s="44"/>
    </row>
    <row r="3523" spans="6:15" ht="12.75">
      <c r="F3523" s="47"/>
      <c r="I3523" s="51"/>
      <c r="J3523" s="51"/>
      <c r="O3523" s="44"/>
    </row>
    <row r="3524" spans="6:15" ht="12.75">
      <c r="F3524" s="47"/>
      <c r="I3524" s="51"/>
      <c r="J3524" s="51"/>
      <c r="O3524" s="44"/>
    </row>
    <row r="3525" spans="6:15" ht="12.75">
      <c r="F3525" s="47"/>
      <c r="I3525" s="51"/>
      <c r="J3525" s="51"/>
      <c r="O3525" s="44"/>
    </row>
    <row r="3526" spans="6:15" ht="12.75">
      <c r="F3526" s="47"/>
      <c r="I3526" s="51"/>
      <c r="J3526" s="51"/>
      <c r="O3526" s="44"/>
    </row>
    <row r="3527" spans="6:15" ht="12.75">
      <c r="F3527" s="47"/>
      <c r="I3527" s="51"/>
      <c r="J3527" s="51"/>
      <c r="O3527" s="44"/>
    </row>
    <row r="3528" spans="6:15" ht="12.75">
      <c r="F3528" s="47"/>
      <c r="I3528" s="51"/>
      <c r="J3528" s="51"/>
      <c r="O3528" s="44"/>
    </row>
    <row r="3529" spans="6:15" ht="12.75">
      <c r="F3529" s="47"/>
      <c r="I3529" s="51"/>
      <c r="J3529" s="51"/>
      <c r="O3529" s="44"/>
    </row>
    <row r="3530" spans="6:15" ht="12.75">
      <c r="F3530" s="47"/>
      <c r="I3530" s="51"/>
      <c r="J3530" s="51"/>
      <c r="O3530" s="44"/>
    </row>
    <row r="3531" spans="6:15" ht="12.75">
      <c r="F3531" s="47"/>
      <c r="I3531" s="51"/>
      <c r="J3531" s="51"/>
      <c r="O3531" s="44"/>
    </row>
    <row r="3532" spans="6:15" ht="12.75">
      <c r="F3532" s="47"/>
      <c r="I3532" s="51"/>
      <c r="J3532" s="51"/>
      <c r="O3532" s="44"/>
    </row>
    <row r="3533" spans="6:15" ht="12.75">
      <c r="F3533" s="47"/>
      <c r="I3533" s="51"/>
      <c r="J3533" s="51"/>
      <c r="O3533" s="44"/>
    </row>
    <row r="3534" spans="6:15" ht="12.75">
      <c r="F3534" s="47"/>
      <c r="I3534" s="51"/>
      <c r="J3534" s="51"/>
      <c r="O3534" s="44"/>
    </row>
    <row r="3535" spans="6:15" ht="12.75">
      <c r="F3535" s="47"/>
      <c r="I3535" s="51"/>
      <c r="J3535" s="51"/>
      <c r="O3535" s="44"/>
    </row>
    <row r="3536" spans="6:15" ht="12.75">
      <c r="F3536" s="47"/>
      <c r="I3536" s="51"/>
      <c r="J3536" s="51"/>
      <c r="O3536" s="44"/>
    </row>
    <row r="3537" spans="6:15" ht="12.75">
      <c r="F3537" s="47"/>
      <c r="I3537" s="51"/>
      <c r="J3537" s="51"/>
      <c r="O3537" s="44"/>
    </row>
    <row r="3538" spans="6:15" ht="12.75">
      <c r="F3538" s="47"/>
      <c r="I3538" s="51"/>
      <c r="J3538" s="51"/>
      <c r="O3538" s="44"/>
    </row>
    <row r="3539" spans="6:15" ht="12.75">
      <c r="F3539" s="47"/>
      <c r="I3539" s="51"/>
      <c r="J3539" s="51"/>
      <c r="O3539" s="44"/>
    </row>
    <row r="3540" spans="6:15" ht="12.75">
      <c r="F3540" s="47"/>
      <c r="I3540" s="51"/>
      <c r="J3540" s="51"/>
      <c r="O3540" s="44"/>
    </row>
    <row r="3541" spans="6:15" ht="12.75">
      <c r="F3541" s="47"/>
      <c r="I3541" s="51"/>
      <c r="J3541" s="51"/>
      <c r="O3541" s="44"/>
    </row>
    <row r="3542" spans="6:15" ht="12.75">
      <c r="F3542" s="47"/>
      <c r="I3542" s="51"/>
      <c r="J3542" s="51"/>
      <c r="O3542" s="44"/>
    </row>
    <row r="3543" spans="6:15" ht="12.75">
      <c r="F3543" s="47"/>
      <c r="I3543" s="51"/>
      <c r="J3543" s="51"/>
      <c r="O3543" s="44"/>
    </row>
    <row r="3544" spans="6:15" ht="12.75">
      <c r="F3544" s="47"/>
      <c r="I3544" s="51"/>
      <c r="J3544" s="51"/>
      <c r="O3544" s="44"/>
    </row>
    <row r="3545" spans="6:15" ht="12.75">
      <c r="F3545" s="47"/>
      <c r="I3545" s="51"/>
      <c r="J3545" s="51"/>
      <c r="O3545" s="44"/>
    </row>
    <row r="3546" spans="6:15" ht="12.75">
      <c r="F3546" s="47"/>
      <c r="I3546" s="51"/>
      <c r="J3546" s="51"/>
      <c r="O3546" s="44"/>
    </row>
    <row r="3547" spans="6:15" ht="12.75">
      <c r="F3547" s="47"/>
      <c r="I3547" s="51"/>
      <c r="J3547" s="51"/>
      <c r="O3547" s="44"/>
    </row>
    <row r="3548" spans="6:15" ht="12.75">
      <c r="F3548" s="47"/>
      <c r="I3548" s="51"/>
      <c r="J3548" s="51"/>
      <c r="O3548" s="44"/>
    </row>
    <row r="3549" spans="6:15" ht="12.75">
      <c r="F3549" s="47"/>
      <c r="I3549" s="51"/>
      <c r="J3549" s="51"/>
      <c r="O3549" s="44"/>
    </row>
    <row r="3550" spans="6:15" ht="12.75">
      <c r="F3550" s="47"/>
      <c r="I3550" s="51"/>
      <c r="J3550" s="51"/>
      <c r="O3550" s="44"/>
    </row>
    <row r="3551" spans="6:15" ht="12.75">
      <c r="F3551" s="47"/>
      <c r="I3551" s="51"/>
      <c r="J3551" s="51"/>
      <c r="O3551" s="44"/>
    </row>
    <row r="3552" spans="6:15" ht="12.75">
      <c r="F3552" s="47"/>
      <c r="I3552" s="51"/>
      <c r="J3552" s="51"/>
      <c r="O3552" s="44"/>
    </row>
    <row r="3553" spans="6:15" ht="12.75">
      <c r="F3553" s="47"/>
      <c r="I3553" s="51"/>
      <c r="J3553" s="51"/>
      <c r="O3553" s="44"/>
    </row>
    <row r="3554" spans="6:15" ht="12.75">
      <c r="F3554" s="47"/>
      <c r="I3554" s="51"/>
      <c r="J3554" s="51"/>
      <c r="O3554" s="44"/>
    </row>
    <row r="3555" spans="6:15" ht="12.75">
      <c r="F3555" s="47"/>
      <c r="I3555" s="51"/>
      <c r="J3555" s="51"/>
      <c r="O3555" s="44"/>
    </row>
    <row r="3556" spans="6:15" ht="12.75">
      <c r="F3556" s="47"/>
      <c r="I3556" s="51"/>
      <c r="J3556" s="51"/>
      <c r="O3556" s="44"/>
    </row>
    <row r="3557" spans="6:15" ht="12.75">
      <c r="F3557" s="47"/>
      <c r="I3557" s="51"/>
      <c r="J3557" s="51"/>
      <c r="O3557" s="44"/>
    </row>
    <row r="3558" spans="6:15" ht="12.75">
      <c r="F3558" s="47"/>
      <c r="I3558" s="51"/>
      <c r="J3558" s="51"/>
      <c r="O3558" s="44"/>
    </row>
    <row r="3559" spans="6:15" ht="12.75">
      <c r="F3559" s="47"/>
      <c r="I3559" s="51"/>
      <c r="J3559" s="51"/>
      <c r="O3559" s="44"/>
    </row>
    <row r="3560" spans="6:15" ht="12.75">
      <c r="F3560" s="47"/>
      <c r="I3560" s="51"/>
      <c r="J3560" s="51"/>
      <c r="O3560" s="44"/>
    </row>
    <row r="3561" spans="6:15" ht="12.75">
      <c r="F3561" s="47"/>
      <c r="I3561" s="51"/>
      <c r="J3561" s="51"/>
      <c r="O3561" s="44"/>
    </row>
    <row r="3562" spans="6:15" ht="12.75">
      <c r="F3562" s="47"/>
      <c r="I3562" s="51"/>
      <c r="J3562" s="51"/>
      <c r="O3562" s="44"/>
    </row>
    <row r="3563" spans="6:15" ht="12.75">
      <c r="F3563" s="47"/>
      <c r="I3563" s="51"/>
      <c r="J3563" s="51"/>
      <c r="O3563" s="44"/>
    </row>
    <row r="3564" spans="6:15" ht="12.75">
      <c r="F3564" s="47"/>
      <c r="I3564" s="51"/>
      <c r="J3564" s="51"/>
      <c r="O3564" s="44"/>
    </row>
    <row r="3565" spans="6:15" ht="12.75">
      <c r="F3565" s="47"/>
      <c r="I3565" s="51"/>
      <c r="J3565" s="51"/>
      <c r="O3565" s="44"/>
    </row>
    <row r="3566" spans="6:15" ht="12.75">
      <c r="F3566" s="47"/>
      <c r="I3566" s="51"/>
      <c r="J3566" s="51"/>
      <c r="O3566" s="44"/>
    </row>
    <row r="3567" spans="6:15" ht="12.75">
      <c r="F3567" s="47"/>
      <c r="I3567" s="51"/>
      <c r="J3567" s="51"/>
      <c r="O3567" s="44"/>
    </row>
    <row r="3568" spans="6:15" ht="12.75">
      <c r="F3568" s="47"/>
      <c r="I3568" s="51"/>
      <c r="J3568" s="51"/>
      <c r="O3568" s="44"/>
    </row>
    <row r="3569" spans="6:15" ht="12.75">
      <c r="F3569" s="47"/>
      <c r="I3569" s="51"/>
      <c r="J3569" s="51"/>
      <c r="O3569" s="44"/>
    </row>
    <row r="3570" spans="6:15" ht="12.75">
      <c r="F3570" s="47"/>
      <c r="I3570" s="51"/>
      <c r="J3570" s="51"/>
      <c r="O3570" s="44"/>
    </row>
    <row r="3571" spans="6:15" ht="12.75">
      <c r="F3571" s="47"/>
      <c r="I3571" s="51"/>
      <c r="J3571" s="51"/>
      <c r="O3571" s="44"/>
    </row>
    <row r="3572" spans="6:15" ht="12.75">
      <c r="F3572" s="47"/>
      <c r="I3572" s="51"/>
      <c r="J3572" s="51"/>
      <c r="O3572" s="44"/>
    </row>
    <row r="3573" spans="6:15" ht="12.75">
      <c r="F3573" s="47"/>
      <c r="I3573" s="51"/>
      <c r="J3573" s="51"/>
      <c r="O3573" s="44"/>
    </row>
    <row r="3574" spans="6:15" ht="12.75">
      <c r="F3574" s="47"/>
      <c r="I3574" s="51"/>
      <c r="J3574" s="51"/>
      <c r="O3574" s="44"/>
    </row>
    <row r="3575" spans="6:15" ht="12.75">
      <c r="F3575" s="47"/>
      <c r="I3575" s="51"/>
      <c r="J3575" s="51"/>
      <c r="O3575" s="44"/>
    </row>
    <row r="3576" spans="6:15" ht="12.75">
      <c r="F3576" s="47"/>
      <c r="I3576" s="51"/>
      <c r="J3576" s="51"/>
      <c r="O3576" s="44"/>
    </row>
    <row r="3577" spans="6:15" ht="12.75">
      <c r="F3577" s="47"/>
      <c r="I3577" s="51"/>
      <c r="J3577" s="51"/>
      <c r="O3577" s="44"/>
    </row>
    <row r="3578" spans="6:15" ht="12.75">
      <c r="F3578" s="47"/>
      <c r="I3578" s="51"/>
      <c r="J3578" s="51"/>
      <c r="O3578" s="44"/>
    </row>
    <row r="3579" spans="6:15" ht="12.75">
      <c r="F3579" s="47"/>
      <c r="I3579" s="51"/>
      <c r="J3579" s="51"/>
      <c r="O3579" s="44"/>
    </row>
    <row r="3580" spans="6:15" ht="12.75">
      <c r="F3580" s="47"/>
      <c r="I3580" s="51"/>
      <c r="J3580" s="51"/>
      <c r="O3580" s="44"/>
    </row>
    <row r="3581" spans="6:15" ht="12.75">
      <c r="F3581" s="47"/>
      <c r="I3581" s="51"/>
      <c r="J3581" s="51"/>
      <c r="O3581" s="44"/>
    </row>
    <row r="3582" spans="6:15" ht="12.75">
      <c r="F3582" s="47"/>
      <c r="I3582" s="51"/>
      <c r="J3582" s="51"/>
      <c r="O3582" s="44"/>
    </row>
    <row r="3583" spans="6:15" ht="12.75">
      <c r="F3583" s="47"/>
      <c r="I3583" s="51"/>
      <c r="J3583" s="51"/>
      <c r="O3583" s="44"/>
    </row>
    <row r="3584" spans="6:15" ht="12.75">
      <c r="F3584" s="47"/>
      <c r="I3584" s="51"/>
      <c r="J3584" s="51"/>
      <c r="O3584" s="44"/>
    </row>
    <row r="3585" spans="6:15" ht="12.75">
      <c r="F3585" s="47"/>
      <c r="I3585" s="51"/>
      <c r="J3585" s="51"/>
      <c r="O3585" s="44"/>
    </row>
    <row r="3586" spans="6:15" ht="12.75">
      <c r="F3586" s="47"/>
      <c r="I3586" s="51"/>
      <c r="J3586" s="51"/>
      <c r="O3586" s="44"/>
    </row>
    <row r="3587" spans="6:15" ht="12.75">
      <c r="F3587" s="47"/>
      <c r="I3587" s="51"/>
      <c r="J3587" s="51"/>
      <c r="O3587" s="44"/>
    </row>
    <row r="3588" spans="6:15" ht="12.75">
      <c r="F3588" s="47"/>
      <c r="I3588" s="51"/>
      <c r="J3588" s="51"/>
      <c r="O3588" s="44"/>
    </row>
    <row r="3589" spans="6:15" ht="12.75">
      <c r="F3589" s="47"/>
      <c r="I3589" s="51"/>
      <c r="J3589" s="51"/>
      <c r="O3589" s="44"/>
    </row>
    <row r="3590" spans="6:15" ht="12.75">
      <c r="F3590" s="47"/>
      <c r="I3590" s="51"/>
      <c r="J3590" s="51"/>
      <c r="O3590" s="44"/>
    </row>
    <row r="3591" spans="6:15" ht="12.75">
      <c r="F3591" s="47"/>
      <c r="I3591" s="51"/>
      <c r="J3591" s="51"/>
      <c r="O3591" s="44"/>
    </row>
    <row r="3592" spans="6:15" ht="12.75">
      <c r="F3592" s="47"/>
      <c r="I3592" s="51"/>
      <c r="J3592" s="51"/>
      <c r="O3592" s="44"/>
    </row>
    <row r="3593" spans="6:15" ht="12.75">
      <c r="F3593" s="47"/>
      <c r="I3593" s="51"/>
      <c r="J3593" s="51"/>
      <c r="O3593" s="44"/>
    </row>
    <row r="3594" spans="6:15" ht="12.75">
      <c r="F3594" s="47"/>
      <c r="I3594" s="51"/>
      <c r="J3594" s="51"/>
      <c r="O3594" s="44"/>
    </row>
    <row r="3595" spans="6:15" ht="12.75">
      <c r="F3595" s="47"/>
      <c r="I3595" s="51"/>
      <c r="J3595" s="51"/>
      <c r="O3595" s="44"/>
    </row>
    <row r="3596" spans="6:15" ht="12.75">
      <c r="F3596" s="47"/>
      <c r="I3596" s="51"/>
      <c r="J3596" s="51"/>
      <c r="O3596" s="44"/>
    </row>
    <row r="3597" spans="6:15" ht="12.75">
      <c r="F3597" s="47"/>
      <c r="I3597" s="51"/>
      <c r="J3597" s="51"/>
      <c r="O3597" s="44"/>
    </row>
    <row r="3598" spans="6:15" ht="12.75">
      <c r="F3598" s="47"/>
      <c r="I3598" s="51"/>
      <c r="J3598" s="51"/>
      <c r="O3598" s="44"/>
    </row>
    <row r="3599" spans="6:15" ht="12.75">
      <c r="F3599" s="47"/>
      <c r="I3599" s="51"/>
      <c r="J3599" s="51"/>
      <c r="O3599" s="44"/>
    </row>
    <row r="3600" spans="6:15" ht="12.75">
      <c r="F3600" s="47"/>
      <c r="I3600" s="51"/>
      <c r="J3600" s="51"/>
      <c r="O3600" s="44"/>
    </row>
    <row r="3601" spans="6:15" ht="12.75">
      <c r="F3601" s="47"/>
      <c r="I3601" s="51"/>
      <c r="J3601" s="51"/>
      <c r="O3601" s="44"/>
    </row>
    <row r="3602" spans="6:15" ht="12.75">
      <c r="F3602" s="47"/>
      <c r="I3602" s="51"/>
      <c r="J3602" s="51"/>
      <c r="O3602" s="44"/>
    </row>
    <row r="3603" spans="6:15" ht="12.75">
      <c r="F3603" s="47"/>
      <c r="I3603" s="51"/>
      <c r="J3603" s="51"/>
      <c r="O3603" s="44"/>
    </row>
    <row r="3604" spans="6:15" ht="12.75">
      <c r="F3604" s="47"/>
      <c r="I3604" s="51"/>
      <c r="J3604" s="51"/>
      <c r="O3604" s="44"/>
    </row>
    <row r="3605" spans="6:15" ht="12.75">
      <c r="F3605" s="47"/>
      <c r="I3605" s="51"/>
      <c r="J3605" s="51"/>
      <c r="O3605" s="44"/>
    </row>
    <row r="3606" spans="6:15" ht="12.75">
      <c r="F3606" s="47"/>
      <c r="I3606" s="51"/>
      <c r="J3606" s="51"/>
      <c r="O3606" s="44"/>
    </row>
    <row r="3607" spans="6:15" ht="12.75">
      <c r="F3607" s="47"/>
      <c r="I3607" s="51"/>
      <c r="J3607" s="51"/>
      <c r="O3607" s="44"/>
    </row>
    <row r="3608" spans="6:15" ht="12.75">
      <c r="F3608" s="47"/>
      <c r="I3608" s="51"/>
      <c r="J3608" s="51"/>
      <c r="O3608" s="44"/>
    </row>
    <row r="3609" spans="6:15" ht="12.75">
      <c r="F3609" s="47"/>
      <c r="I3609" s="51"/>
      <c r="J3609" s="51"/>
      <c r="O3609" s="44"/>
    </row>
    <row r="3610" spans="6:15" ht="12.75">
      <c r="F3610" s="47"/>
      <c r="I3610" s="51"/>
      <c r="J3610" s="51"/>
      <c r="O3610" s="44"/>
    </row>
    <row r="3611" spans="6:15" ht="12.75">
      <c r="F3611" s="47"/>
      <c r="I3611" s="51"/>
      <c r="J3611" s="51"/>
      <c r="O3611" s="44"/>
    </row>
    <row r="3612" spans="6:15" ht="12.75">
      <c r="F3612" s="47"/>
      <c r="I3612" s="51"/>
      <c r="J3612" s="51"/>
      <c r="O3612" s="44"/>
    </row>
    <row r="3613" spans="6:15" ht="12.75">
      <c r="F3613" s="47"/>
      <c r="I3613" s="51"/>
      <c r="J3613" s="51"/>
      <c r="O3613" s="44"/>
    </row>
    <row r="3614" spans="6:15" ht="12.75">
      <c r="F3614" s="47"/>
      <c r="I3614" s="51"/>
      <c r="J3614" s="51"/>
      <c r="O3614" s="44"/>
    </row>
    <row r="3615" spans="6:15" ht="12.75">
      <c r="F3615" s="47"/>
      <c r="I3615" s="51"/>
      <c r="J3615" s="51"/>
      <c r="O3615" s="44"/>
    </row>
    <row r="3616" spans="6:15" ht="12.75">
      <c r="F3616" s="47"/>
      <c r="I3616" s="51"/>
      <c r="J3616" s="51"/>
      <c r="O3616" s="44"/>
    </row>
    <row r="3617" spans="6:15" ht="12.75">
      <c r="F3617" s="47"/>
      <c r="I3617" s="51"/>
      <c r="J3617" s="51"/>
      <c r="O3617" s="44"/>
    </row>
    <row r="3618" spans="6:15" ht="12.75">
      <c r="F3618" s="47"/>
      <c r="I3618" s="51"/>
      <c r="J3618" s="51"/>
      <c r="O3618" s="44"/>
    </row>
    <row r="3619" spans="6:15" ht="12.75">
      <c r="F3619" s="47"/>
      <c r="I3619" s="51"/>
      <c r="J3619" s="51"/>
      <c r="O3619" s="44"/>
    </row>
    <row r="3620" spans="6:15" ht="12.75">
      <c r="F3620" s="47"/>
      <c r="I3620" s="51"/>
      <c r="J3620" s="51"/>
      <c r="O3620" s="44"/>
    </row>
    <row r="3621" spans="6:15" ht="12.75">
      <c r="F3621" s="47"/>
      <c r="I3621" s="51"/>
      <c r="J3621" s="51"/>
      <c r="O3621" s="44"/>
    </row>
    <row r="3622" spans="6:15" ht="12.75">
      <c r="F3622" s="47"/>
      <c r="I3622" s="51"/>
      <c r="J3622" s="51"/>
      <c r="O3622" s="44"/>
    </row>
    <row r="3623" spans="6:15" ht="12.75">
      <c r="F3623" s="47"/>
      <c r="I3623" s="51"/>
      <c r="J3623" s="51"/>
      <c r="O3623" s="44"/>
    </row>
    <row r="3624" spans="6:15" ht="12.75">
      <c r="F3624" s="47"/>
      <c r="I3624" s="51"/>
      <c r="J3624" s="51"/>
      <c r="O3624" s="44"/>
    </row>
    <row r="3625" spans="6:15" ht="12.75">
      <c r="F3625" s="47"/>
      <c r="I3625" s="51"/>
      <c r="J3625" s="51"/>
      <c r="O3625" s="44"/>
    </row>
    <row r="3626" spans="6:15" ht="12.75">
      <c r="F3626" s="47"/>
      <c r="I3626" s="51"/>
      <c r="J3626" s="51"/>
      <c r="O3626" s="44"/>
    </row>
    <row r="3627" spans="6:15" ht="12.75">
      <c r="F3627" s="47"/>
      <c r="I3627" s="51"/>
      <c r="J3627" s="51"/>
      <c r="O3627" s="44"/>
    </row>
    <row r="3628" spans="6:15" ht="12.75">
      <c r="F3628" s="47"/>
      <c r="I3628" s="51"/>
      <c r="J3628" s="51"/>
      <c r="O3628" s="44"/>
    </row>
    <row r="3629" spans="6:15" ht="12.75">
      <c r="F3629" s="47"/>
      <c r="I3629" s="51"/>
      <c r="J3629" s="51"/>
      <c r="O3629" s="44"/>
    </row>
    <row r="3630" spans="6:15" ht="12.75">
      <c r="F3630" s="47"/>
      <c r="I3630" s="51"/>
      <c r="J3630" s="51"/>
      <c r="O3630" s="44"/>
    </row>
    <row r="3631" spans="6:15" ht="12.75">
      <c r="F3631" s="47"/>
      <c r="I3631" s="51"/>
      <c r="J3631" s="51"/>
      <c r="O3631" s="44"/>
    </row>
    <row r="3632" spans="6:15" ht="12.75">
      <c r="F3632" s="47"/>
      <c r="I3632" s="51"/>
      <c r="J3632" s="51"/>
      <c r="O3632" s="44"/>
    </row>
    <row r="3633" spans="6:15" ht="12.75">
      <c r="F3633" s="47"/>
      <c r="I3633" s="51"/>
      <c r="J3633" s="51"/>
      <c r="O3633" s="44"/>
    </row>
    <row r="3634" spans="6:15" ht="12.75">
      <c r="F3634" s="47"/>
      <c r="I3634" s="51"/>
      <c r="J3634" s="51"/>
      <c r="O3634" s="44"/>
    </row>
    <row r="3635" spans="6:15" ht="12.75">
      <c r="F3635" s="47"/>
      <c r="I3635" s="51"/>
      <c r="J3635" s="51"/>
      <c r="O3635" s="44"/>
    </row>
    <row r="3636" spans="6:15" ht="12.75">
      <c r="F3636" s="47"/>
      <c r="I3636" s="51"/>
      <c r="J3636" s="51"/>
      <c r="O3636" s="44"/>
    </row>
    <row r="3637" spans="6:15" ht="12.75">
      <c r="F3637" s="47"/>
      <c r="I3637" s="51"/>
      <c r="J3637" s="51"/>
      <c r="O3637" s="44"/>
    </row>
    <row r="3638" spans="6:15" ht="12.75">
      <c r="F3638" s="47"/>
      <c r="I3638" s="51"/>
      <c r="J3638" s="51"/>
      <c r="O3638" s="44"/>
    </row>
    <row r="3639" spans="6:15" ht="12.75">
      <c r="F3639" s="47"/>
      <c r="I3639" s="51"/>
      <c r="J3639" s="51"/>
      <c r="O3639" s="44"/>
    </row>
    <row r="3640" spans="6:15" ht="12.75">
      <c r="F3640" s="47"/>
      <c r="I3640" s="51"/>
      <c r="J3640" s="51"/>
      <c r="O3640" s="44"/>
    </row>
    <row r="3641" spans="6:15" ht="12.75">
      <c r="F3641" s="47"/>
      <c r="I3641" s="51"/>
      <c r="J3641" s="51"/>
      <c r="O3641" s="44"/>
    </row>
    <row r="3642" spans="6:15" ht="12.75">
      <c r="F3642" s="47"/>
      <c r="I3642" s="51"/>
      <c r="J3642" s="51"/>
      <c r="O3642" s="44"/>
    </row>
    <row r="3643" spans="6:15" ht="12.75">
      <c r="F3643" s="47"/>
      <c r="I3643" s="51"/>
      <c r="J3643" s="51"/>
      <c r="O3643" s="44"/>
    </row>
    <row r="3644" spans="6:15" ht="12.75">
      <c r="F3644" s="47"/>
      <c r="I3644" s="51"/>
      <c r="J3644" s="51"/>
      <c r="O3644" s="44"/>
    </row>
    <row r="3645" spans="6:15" ht="12.75">
      <c r="F3645" s="47"/>
      <c r="I3645" s="51"/>
      <c r="J3645" s="51"/>
      <c r="O3645" s="44"/>
    </row>
    <row r="3646" spans="6:15" ht="12.75">
      <c r="F3646" s="47"/>
      <c r="I3646" s="51"/>
      <c r="J3646" s="51"/>
      <c r="O3646" s="44"/>
    </row>
    <row r="3647" spans="6:15" ht="12.75">
      <c r="F3647" s="47"/>
      <c r="I3647" s="51"/>
      <c r="J3647" s="51"/>
      <c r="O3647" s="44"/>
    </row>
    <row r="3648" spans="6:15" ht="12.75">
      <c r="F3648" s="47"/>
      <c r="I3648" s="51"/>
      <c r="J3648" s="51"/>
      <c r="O3648" s="44"/>
    </row>
    <row r="3649" spans="6:15" ht="12.75">
      <c r="F3649" s="47"/>
      <c r="I3649" s="51"/>
      <c r="J3649" s="51"/>
      <c r="O3649" s="44"/>
    </row>
    <row r="3650" spans="6:15" ht="12.75">
      <c r="F3650" s="47"/>
      <c r="I3650" s="51"/>
      <c r="J3650" s="51"/>
      <c r="O3650" s="44"/>
    </row>
    <row r="3651" spans="6:15" ht="12.75">
      <c r="F3651" s="47"/>
      <c r="I3651" s="51"/>
      <c r="J3651" s="51"/>
      <c r="O3651" s="44"/>
    </row>
    <row r="3652" spans="6:15" ht="12.75">
      <c r="F3652" s="47"/>
      <c r="I3652" s="51"/>
      <c r="J3652" s="51"/>
      <c r="O3652" s="44"/>
    </row>
    <row r="3653" spans="6:15" ht="12.75">
      <c r="F3653" s="47"/>
      <c r="I3653" s="51"/>
      <c r="J3653" s="51"/>
      <c r="O3653" s="44"/>
    </row>
    <row r="3654" spans="6:15" ht="12.75">
      <c r="F3654" s="47"/>
      <c r="I3654" s="51"/>
      <c r="J3654" s="51"/>
      <c r="O3654" s="44"/>
    </row>
    <row r="3655" spans="6:15" ht="12.75">
      <c r="F3655" s="47"/>
      <c r="I3655" s="51"/>
      <c r="J3655" s="51"/>
      <c r="O3655" s="44"/>
    </row>
    <row r="3656" spans="6:15" ht="12.75">
      <c r="F3656" s="47"/>
      <c r="I3656" s="51"/>
      <c r="J3656" s="51"/>
      <c r="O3656" s="44"/>
    </row>
    <row r="3657" spans="6:15" ht="12.75">
      <c r="F3657" s="47"/>
      <c r="I3657" s="51"/>
      <c r="J3657" s="51"/>
      <c r="O3657" s="44"/>
    </row>
    <row r="3658" spans="6:15" ht="12.75">
      <c r="F3658" s="47"/>
      <c r="I3658" s="51"/>
      <c r="J3658" s="51"/>
      <c r="O3658" s="44"/>
    </row>
    <row r="3659" spans="6:15" ht="12.75">
      <c r="F3659" s="47"/>
      <c r="I3659" s="51"/>
      <c r="J3659" s="51"/>
      <c r="O3659" s="44"/>
    </row>
    <row r="3660" spans="6:15" ht="12.75">
      <c r="F3660" s="47"/>
      <c r="I3660" s="51"/>
      <c r="J3660" s="51"/>
      <c r="O3660" s="44"/>
    </row>
    <row r="3661" spans="6:15" ht="12.75">
      <c r="F3661" s="47"/>
      <c r="I3661" s="51"/>
      <c r="J3661" s="51"/>
      <c r="O3661" s="44"/>
    </row>
    <row r="3662" spans="6:15" ht="12.75">
      <c r="F3662" s="47"/>
      <c r="O3662" s="44"/>
    </row>
    <row r="3663" spans="6:15" ht="12.75">
      <c r="F3663" s="47"/>
      <c r="O3663" s="44"/>
    </row>
    <row r="3664" spans="6:15" ht="12.75">
      <c r="F3664" s="47"/>
      <c r="O3664" s="44"/>
    </row>
    <row r="3665" spans="6:15" ht="12.75">
      <c r="F3665" s="47"/>
      <c r="O3665" s="44"/>
    </row>
    <row r="3666" spans="6:15" ht="12.75">
      <c r="F3666" s="47"/>
      <c r="O3666" s="44"/>
    </row>
    <row r="3667" spans="6:15" ht="12.75">
      <c r="F3667" s="47"/>
      <c r="O3667" s="44"/>
    </row>
    <row r="3668" spans="6:15" ht="12.75">
      <c r="F3668" s="47"/>
      <c r="O3668" s="44"/>
    </row>
    <row r="3669" spans="6:15" ht="12.75">
      <c r="F3669" s="47"/>
      <c r="O3669" s="44"/>
    </row>
    <row r="3670" spans="6:15" ht="12.75">
      <c r="F3670" s="47"/>
      <c r="O3670" s="44"/>
    </row>
    <row r="3671" spans="6:15" ht="12.75">
      <c r="F3671" s="47"/>
      <c r="O3671" s="44"/>
    </row>
    <row r="3672" spans="6:15" ht="12.75">
      <c r="F3672" s="47"/>
      <c r="O3672" s="44"/>
    </row>
    <row r="3673" spans="6:15" ht="12.75">
      <c r="F3673" s="47"/>
      <c r="O3673" s="44"/>
    </row>
    <row r="3674" spans="6:15" ht="12.75">
      <c r="F3674" s="47"/>
      <c r="O3674" s="44"/>
    </row>
    <row r="3675" spans="6:15" ht="12.75">
      <c r="F3675" s="47"/>
      <c r="O3675" s="44"/>
    </row>
    <row r="3676" spans="6:15" ht="12.75">
      <c r="F3676" s="47"/>
      <c r="O3676" s="44"/>
    </row>
    <row r="3677" spans="6:15" ht="12.75">
      <c r="F3677" s="47"/>
      <c r="O3677" s="44"/>
    </row>
    <row r="3678" spans="6:15" ht="12.75">
      <c r="F3678" s="47"/>
      <c r="O3678" s="44"/>
    </row>
    <row r="3679" spans="6:15" ht="12.75">
      <c r="F3679" s="47"/>
      <c r="O3679" s="44"/>
    </row>
    <row r="3680" spans="6:15" ht="12.75">
      <c r="F3680" s="47"/>
      <c r="O3680" s="44"/>
    </row>
    <row r="3681" spans="6:15" ht="12.75">
      <c r="F3681" s="47"/>
      <c r="O3681" s="44"/>
    </row>
    <row r="3682" spans="6:15" ht="12.75">
      <c r="F3682" s="47"/>
      <c r="O3682" s="44"/>
    </row>
    <row r="3683" spans="6:15" ht="12.75">
      <c r="F3683" s="47"/>
      <c r="O3683" s="44"/>
    </row>
    <row r="3684" spans="6:15" ht="12.75">
      <c r="F3684" s="47"/>
      <c r="O3684" s="44"/>
    </row>
    <row r="3685" spans="6:15" ht="12.75">
      <c r="F3685" s="47"/>
      <c r="O3685" s="44"/>
    </row>
    <row r="3686" spans="6:15" ht="12.75">
      <c r="F3686" s="47"/>
      <c r="O3686" s="44"/>
    </row>
    <row r="3687" spans="6:15" ht="12.75">
      <c r="F3687" s="47"/>
      <c r="O3687" s="44"/>
    </row>
    <row r="3688" spans="6:15" ht="12.75">
      <c r="F3688" s="47"/>
      <c r="O3688" s="44"/>
    </row>
    <row r="3689" spans="6:15" ht="12.75">
      <c r="F3689" s="47"/>
      <c r="O3689" s="44"/>
    </row>
    <row r="3690" spans="6:15" ht="12.75">
      <c r="F3690" s="47"/>
      <c r="O3690" s="44"/>
    </row>
    <row r="3691" spans="6:15" ht="12.75">
      <c r="F3691" s="47"/>
      <c r="O3691" s="44"/>
    </row>
    <row r="3692" spans="6:15" ht="12.75">
      <c r="F3692" s="47"/>
      <c r="O3692" s="44"/>
    </row>
    <row r="3693" spans="6:15" ht="12.75">
      <c r="F3693" s="47"/>
      <c r="O3693" s="44"/>
    </row>
    <row r="3694" spans="6:15" ht="12.75">
      <c r="F3694" s="47"/>
      <c r="O3694" s="44"/>
    </row>
    <row r="3695" spans="6:15" ht="12.75">
      <c r="F3695" s="47"/>
      <c r="O3695" s="44"/>
    </row>
    <row r="3696" spans="6:15" ht="12.75">
      <c r="F3696" s="47"/>
      <c r="O3696" s="44"/>
    </row>
    <row r="3697" spans="6:15" ht="12.75">
      <c r="F3697" s="47"/>
      <c r="O3697" s="44"/>
    </row>
    <row r="3698" spans="6:15" ht="12.75">
      <c r="F3698" s="47"/>
      <c r="O3698" s="44"/>
    </row>
    <row r="3699" spans="6:15" ht="12.75">
      <c r="F3699" s="47"/>
      <c r="O3699" s="44"/>
    </row>
    <row r="3700" spans="6:15" ht="12.75">
      <c r="F3700" s="47"/>
      <c r="O3700" s="44"/>
    </row>
    <row r="3701" spans="6:15" ht="12.75">
      <c r="F3701" s="47"/>
      <c r="O3701" s="44"/>
    </row>
    <row r="3702" spans="6:15" ht="12.75">
      <c r="F3702" s="47"/>
      <c r="O3702" s="44"/>
    </row>
    <row r="3703" spans="6:15" ht="12.75">
      <c r="F3703" s="47"/>
      <c r="O3703" s="44"/>
    </row>
    <row r="3704" spans="6:15" ht="12.75">
      <c r="F3704" s="47"/>
      <c r="O3704" s="44"/>
    </row>
    <row r="3705" spans="6:15" ht="12.75">
      <c r="F3705" s="47"/>
      <c r="O3705" s="44"/>
    </row>
    <row r="3706" spans="6:15" ht="12.75">
      <c r="F3706" s="47"/>
      <c r="O3706" s="44"/>
    </row>
    <row r="3707" spans="6:15" ht="12.75">
      <c r="F3707" s="47"/>
      <c r="O3707" s="44"/>
    </row>
    <row r="3708" spans="6:15" ht="12.75">
      <c r="F3708" s="47"/>
      <c r="O3708" s="44"/>
    </row>
    <row r="3709" spans="6:15" ht="12.75">
      <c r="F3709" s="47"/>
      <c r="O3709" s="44"/>
    </row>
    <row r="3710" spans="6:15" ht="12.75">
      <c r="F3710" s="47"/>
      <c r="O3710" s="44"/>
    </row>
    <row r="3711" spans="6:15" ht="12.75">
      <c r="F3711" s="47"/>
      <c r="O3711" s="44"/>
    </row>
    <row r="3712" spans="6:15" ht="12.75">
      <c r="F3712" s="47"/>
      <c r="O3712" s="44"/>
    </row>
    <row r="3713" spans="6:15" ht="12.75">
      <c r="F3713" s="47"/>
      <c r="O3713" s="44"/>
    </row>
    <row r="3714" spans="6:15" ht="12.75">
      <c r="F3714" s="47"/>
      <c r="O3714" s="44"/>
    </row>
    <row r="3715" spans="6:15" ht="12.75">
      <c r="F3715" s="47"/>
      <c r="O3715" s="44"/>
    </row>
    <row r="3716" spans="6:15" ht="12.75">
      <c r="F3716" s="47"/>
      <c r="O3716" s="44"/>
    </row>
    <row r="3717" spans="6:15" ht="12.75">
      <c r="F3717" s="47"/>
      <c r="O3717" s="44"/>
    </row>
    <row r="3718" spans="6:15" ht="12.75">
      <c r="F3718" s="47"/>
      <c r="O3718" s="44"/>
    </row>
    <row r="3719" spans="6:15" ht="12.75">
      <c r="F3719" s="47"/>
      <c r="O3719" s="44"/>
    </row>
    <row r="3720" spans="6:15" ht="12.75">
      <c r="F3720" s="47"/>
      <c r="O3720" s="44"/>
    </row>
    <row r="3721" spans="6:15" ht="12.75">
      <c r="F3721" s="47"/>
      <c r="O3721" s="44"/>
    </row>
    <row r="3722" spans="6:15" ht="12.75">
      <c r="F3722" s="47"/>
      <c r="O3722" s="44"/>
    </row>
    <row r="3723" spans="6:15" ht="12.75">
      <c r="F3723" s="47"/>
      <c r="O3723" s="44"/>
    </row>
    <row r="3724" spans="6:15" ht="12.75">
      <c r="F3724" s="47"/>
      <c r="O3724" s="44"/>
    </row>
    <row r="3725" spans="6:15" ht="12.75">
      <c r="F3725" s="47"/>
      <c r="O3725" s="44"/>
    </row>
    <row r="3726" spans="6:15" ht="12.75">
      <c r="F3726" s="47"/>
      <c r="O3726" s="44"/>
    </row>
    <row r="3727" spans="6:15" ht="12.75">
      <c r="F3727" s="47"/>
      <c r="O3727" s="44"/>
    </row>
    <row r="3728" spans="6:15" ht="12.75">
      <c r="F3728" s="47"/>
      <c r="O3728" s="44"/>
    </row>
    <row r="3729" spans="6:15" ht="12.75">
      <c r="F3729" s="47"/>
      <c r="O3729" s="44"/>
    </row>
    <row r="3730" spans="6:15" ht="12.75">
      <c r="F3730" s="47"/>
      <c r="O3730" s="44"/>
    </row>
    <row r="3731" spans="6:15" ht="12.75">
      <c r="F3731" s="47"/>
      <c r="O3731" s="44"/>
    </row>
    <row r="3732" spans="6:15" ht="12.75">
      <c r="F3732" s="47"/>
      <c r="O3732" s="44"/>
    </row>
    <row r="3733" spans="6:15" ht="12.75">
      <c r="F3733" s="47"/>
      <c r="O3733" s="44"/>
    </row>
    <row r="3734" spans="6:15" ht="12.75">
      <c r="F3734" s="47"/>
      <c r="O3734" s="44"/>
    </row>
    <row r="3735" spans="6:15" ht="12.75">
      <c r="F3735" s="47"/>
      <c r="O3735" s="44"/>
    </row>
    <row r="3736" spans="6:15" ht="12.75">
      <c r="F3736" s="47"/>
      <c r="O3736" s="44"/>
    </row>
    <row r="3737" spans="6:15" ht="12.75">
      <c r="F3737" s="47"/>
      <c r="O3737" s="44"/>
    </row>
    <row r="3738" spans="6:15" ht="12.75">
      <c r="F3738" s="47"/>
      <c r="O3738" s="44"/>
    </row>
    <row r="3739" spans="6:15" ht="12.75">
      <c r="F3739" s="47"/>
      <c r="O3739" s="44"/>
    </row>
    <row r="3740" spans="6:15" ht="12.75">
      <c r="F3740" s="47"/>
      <c r="O3740" s="44"/>
    </row>
    <row r="3741" spans="6:15" ht="12.75">
      <c r="F3741" s="47"/>
      <c r="O3741" s="44"/>
    </row>
    <row r="3742" spans="6:15" ht="12.75">
      <c r="F3742" s="47"/>
      <c r="O3742" s="44"/>
    </row>
    <row r="3743" spans="6:15" ht="12.75">
      <c r="F3743" s="47"/>
      <c r="O3743" s="44"/>
    </row>
    <row r="3744" spans="6:15" ht="12.75">
      <c r="F3744" s="47"/>
      <c r="O3744" s="44"/>
    </row>
    <row r="3745" spans="6:15" ht="12.75">
      <c r="F3745" s="47"/>
      <c r="O3745" s="44"/>
    </row>
    <row r="3746" spans="6:15" ht="12.75">
      <c r="F3746" s="47"/>
      <c r="O3746" s="44"/>
    </row>
    <row r="3747" spans="6:15" ht="12.75">
      <c r="F3747" s="47"/>
      <c r="O3747" s="44"/>
    </row>
    <row r="3748" spans="6:15" ht="12.75">
      <c r="F3748" s="47"/>
      <c r="O3748" s="44"/>
    </row>
    <row r="3749" spans="6:15" ht="12.75">
      <c r="F3749" s="47"/>
      <c r="O3749" s="44"/>
    </row>
    <row r="3750" spans="6:15" ht="12.75">
      <c r="F3750" s="47"/>
      <c r="O3750" s="44"/>
    </row>
    <row r="3751" spans="6:15" ht="12.75">
      <c r="F3751" s="47"/>
      <c r="O3751" s="44"/>
    </row>
    <row r="3752" spans="6:15" ht="12.75">
      <c r="F3752" s="47"/>
      <c r="O3752" s="44"/>
    </row>
    <row r="3753" spans="6:15" ht="12.75">
      <c r="F3753" s="47"/>
      <c r="O3753" s="44"/>
    </row>
    <row r="3754" spans="6:15" ht="12.75">
      <c r="F3754" s="47"/>
      <c r="O3754" s="44"/>
    </row>
    <row r="3755" spans="6:15" ht="12.75">
      <c r="F3755" s="47"/>
      <c r="O3755" s="44"/>
    </row>
    <row r="3756" spans="6:15" ht="12.75">
      <c r="F3756" s="47"/>
      <c r="O3756" s="44"/>
    </row>
    <row r="3757" spans="6:15" ht="12.75">
      <c r="F3757" s="47"/>
      <c r="O3757" s="44"/>
    </row>
    <row r="3758" spans="6:15" ht="12.75">
      <c r="F3758" s="47"/>
      <c r="O3758" s="44"/>
    </row>
    <row r="3759" spans="6:15" ht="12.75">
      <c r="F3759" s="47"/>
      <c r="O3759" s="44"/>
    </row>
    <row r="3760" spans="6:15" ht="12.75">
      <c r="F3760" s="47"/>
      <c r="O3760" s="44"/>
    </row>
    <row r="3761" spans="6:15" ht="12.75">
      <c r="F3761" s="47"/>
      <c r="O3761" s="44"/>
    </row>
    <row r="3762" spans="6:15" ht="12.75">
      <c r="F3762" s="47"/>
      <c r="O3762" s="44"/>
    </row>
    <row r="3763" spans="6:15" ht="12.75">
      <c r="F3763" s="47"/>
      <c r="O3763" s="44"/>
    </row>
    <row r="3764" spans="6:15" ht="12.75">
      <c r="F3764" s="47"/>
      <c r="O3764" s="44"/>
    </row>
    <row r="3765" spans="6:15" ht="12.75">
      <c r="F3765" s="47"/>
      <c r="O3765" s="44"/>
    </row>
    <row r="3766" spans="6:15" ht="12.75">
      <c r="F3766" s="47"/>
      <c r="O3766" s="44"/>
    </row>
    <row r="3767" spans="6:15" ht="12.75">
      <c r="F3767" s="47"/>
      <c r="O3767" s="44"/>
    </row>
    <row r="3768" spans="6:15" ht="12.75">
      <c r="F3768" s="47"/>
      <c r="O3768" s="44"/>
    </row>
    <row r="3769" spans="6:15" ht="12.75">
      <c r="F3769" s="47"/>
      <c r="O3769" s="44"/>
    </row>
    <row r="3770" spans="6:15" ht="12.75">
      <c r="F3770" s="47"/>
      <c r="O3770" s="44"/>
    </row>
    <row r="3771" spans="6:15" ht="12.75">
      <c r="F3771" s="47"/>
      <c r="O3771" s="44"/>
    </row>
    <row r="3772" spans="6:15" ht="12.75">
      <c r="F3772" s="47"/>
      <c r="O3772" s="44"/>
    </row>
    <row r="3773" spans="6:15" ht="12.75">
      <c r="F3773" s="47"/>
      <c r="O3773" s="44"/>
    </row>
    <row r="3774" spans="6:15" ht="12.75">
      <c r="F3774" s="47"/>
      <c r="O3774" s="44"/>
    </row>
    <row r="3775" spans="6:15" ht="12.75">
      <c r="F3775" s="47"/>
      <c r="O3775" s="44"/>
    </row>
    <row r="3776" spans="6:15" ht="12.75">
      <c r="F3776" s="47"/>
      <c r="O3776" s="44"/>
    </row>
    <row r="3777" spans="6:15" ht="12.75">
      <c r="F3777" s="47"/>
      <c r="O3777" s="44"/>
    </row>
    <row r="3778" spans="6:15" ht="12.75">
      <c r="F3778" s="47"/>
      <c r="O3778" s="44"/>
    </row>
    <row r="3779" spans="6:15" ht="12.75">
      <c r="F3779" s="47"/>
      <c r="O3779" s="44"/>
    </row>
    <row r="3780" spans="6:15" ht="12.75">
      <c r="F3780" s="47"/>
      <c r="O3780" s="44"/>
    </row>
    <row r="3781" spans="6:15" ht="12.75">
      <c r="F3781" s="47"/>
      <c r="O3781" s="44"/>
    </row>
    <row r="3782" spans="6:15" ht="12.75">
      <c r="F3782" s="47"/>
      <c r="O3782" s="44"/>
    </row>
    <row r="3783" spans="6:15" ht="12.75">
      <c r="F3783" s="47"/>
      <c r="O3783" s="44"/>
    </row>
    <row r="3784" spans="6:15" ht="12.75">
      <c r="F3784" s="47"/>
      <c r="O3784" s="44"/>
    </row>
    <row r="3785" spans="6:15" ht="12.75">
      <c r="F3785" s="47"/>
      <c r="O3785" s="44"/>
    </row>
    <row r="3786" spans="6:15" ht="12.75">
      <c r="F3786" s="47"/>
      <c r="O3786" s="44"/>
    </row>
    <row r="3787" spans="6:15" ht="12.75">
      <c r="F3787" s="47"/>
      <c r="O3787" s="44"/>
    </row>
    <row r="3788" spans="6:15" ht="12.75">
      <c r="F3788" s="47"/>
      <c r="O3788" s="44"/>
    </row>
    <row r="3789" spans="6:15" ht="12.75">
      <c r="F3789" s="47"/>
      <c r="O3789" s="44"/>
    </row>
    <row r="3790" spans="6:15" ht="12.75">
      <c r="F3790" s="47"/>
      <c r="O3790" s="44"/>
    </row>
    <row r="3791" spans="6:15" ht="12.75">
      <c r="F3791" s="47"/>
      <c r="O3791" s="44"/>
    </row>
    <row r="3792" spans="6:15" ht="12.75">
      <c r="F3792" s="47"/>
      <c r="O3792" s="44"/>
    </row>
    <row r="3793" spans="6:15" ht="12.75">
      <c r="F3793" s="47"/>
      <c r="O3793" s="44"/>
    </row>
    <row r="3794" spans="6:15" ht="12.75">
      <c r="F3794" s="47"/>
      <c r="O3794" s="44"/>
    </row>
    <row r="3795" spans="6:15" ht="12.75">
      <c r="F3795" s="47"/>
      <c r="O3795" s="44"/>
    </row>
    <row r="3796" spans="6:15" ht="12.75">
      <c r="F3796" s="47"/>
      <c r="O3796" s="44"/>
    </row>
    <row r="3797" spans="6:15" ht="12.75">
      <c r="F3797" s="47"/>
      <c r="O3797" s="44"/>
    </row>
    <row r="3798" spans="6:15" ht="12.75">
      <c r="F3798" s="47"/>
      <c r="O3798" s="44"/>
    </row>
    <row r="3799" spans="6:15" ht="12.75">
      <c r="F3799" s="47"/>
      <c r="O3799" s="44"/>
    </row>
    <row r="3800" spans="6:15" ht="12.75">
      <c r="F3800" s="47"/>
      <c r="O3800" s="44"/>
    </row>
    <row r="3801" spans="6:15" ht="12.75">
      <c r="F3801" s="47"/>
      <c r="O3801" s="44"/>
    </row>
    <row r="3802" spans="6:15" ht="12.75">
      <c r="F3802" s="47"/>
      <c r="O3802" s="44"/>
    </row>
    <row r="3803" spans="6:15" ht="12.75">
      <c r="F3803" s="47"/>
      <c r="O3803" s="44"/>
    </row>
    <row r="3804" spans="6:15" ht="12.75">
      <c r="F3804" s="47"/>
      <c r="O3804" s="44"/>
    </row>
    <row r="3805" spans="6:15" ht="12.75">
      <c r="F3805" s="47"/>
      <c r="O3805" s="44"/>
    </row>
    <row r="3806" spans="6:15" ht="12.75">
      <c r="F3806" s="47"/>
      <c r="O3806" s="44"/>
    </row>
    <row r="3807" spans="6:15" ht="12.75">
      <c r="F3807" s="47"/>
      <c r="O3807" s="44"/>
    </row>
    <row r="3808" spans="6:15" ht="12.75">
      <c r="F3808" s="47"/>
      <c r="O3808" s="44"/>
    </row>
    <row r="3809" spans="6:15" ht="12.75">
      <c r="F3809" s="47"/>
      <c r="O3809" s="44"/>
    </row>
    <row r="3810" spans="6:15" ht="12.75">
      <c r="F3810" s="47"/>
      <c r="O3810" s="44"/>
    </row>
    <row r="3811" spans="6:15" ht="12.75">
      <c r="F3811" s="47"/>
      <c r="O3811" s="44"/>
    </row>
    <row r="3812" spans="6:15" ht="12.75">
      <c r="F3812" s="47"/>
      <c r="O3812" s="44"/>
    </row>
    <row r="3813" spans="6:15" ht="12.75">
      <c r="F3813" s="47"/>
      <c r="O3813" s="44"/>
    </row>
    <row r="3814" spans="6:15" ht="12.75">
      <c r="F3814" s="47"/>
      <c r="O3814" s="44"/>
    </row>
    <row r="3815" spans="6:15" ht="12.75">
      <c r="F3815" s="47"/>
      <c r="O3815" s="44"/>
    </row>
    <row r="3816" spans="6:15" ht="12.75">
      <c r="F3816" s="47"/>
      <c r="O3816" s="44"/>
    </row>
    <row r="3817" spans="6:15" ht="12.75">
      <c r="F3817" s="47"/>
      <c r="O3817" s="44"/>
    </row>
    <row r="3818" spans="6:15" ht="12.75">
      <c r="F3818" s="47"/>
      <c r="O3818" s="44"/>
    </row>
    <row r="3819" spans="6:15" ht="12.75">
      <c r="F3819" s="47"/>
      <c r="O3819" s="44"/>
    </row>
    <row r="3820" spans="6:15" ht="12.75">
      <c r="F3820" s="47"/>
      <c r="O3820" s="44"/>
    </row>
    <row r="3821" spans="6:15" ht="12.75">
      <c r="F3821" s="47"/>
      <c r="O3821" s="44"/>
    </row>
    <row r="3822" spans="6:15" ht="12.75">
      <c r="F3822" s="47"/>
      <c r="O3822" s="44"/>
    </row>
    <row r="3823" spans="6:15" ht="12.75">
      <c r="F3823" s="47"/>
      <c r="O3823" s="44"/>
    </row>
    <row r="3824" spans="6:15" ht="12.75">
      <c r="F3824" s="47"/>
      <c r="O3824" s="44"/>
    </row>
    <row r="3825" spans="6:15" ht="12.75">
      <c r="F3825" s="47"/>
      <c r="O3825" s="44"/>
    </row>
    <row r="3826" spans="6:15" ht="12.75">
      <c r="F3826" s="47"/>
      <c r="O3826" s="44"/>
    </row>
    <row r="3827" spans="6:15" ht="12.75">
      <c r="F3827" s="47"/>
      <c r="O3827" s="44"/>
    </row>
    <row r="3828" spans="6:15" ht="12.75">
      <c r="F3828" s="47"/>
      <c r="O3828" s="44"/>
    </row>
    <row r="3829" spans="6:15" ht="12.75">
      <c r="F3829" s="47"/>
      <c r="O3829" s="44"/>
    </row>
    <row r="3830" spans="6:15" ht="12.75">
      <c r="F3830" s="47"/>
      <c r="O3830" s="44"/>
    </row>
    <row r="3831" spans="6:15" ht="12.75">
      <c r="F3831" s="47"/>
      <c r="O3831" s="44"/>
    </row>
    <row r="3832" spans="6:15" ht="12.75">
      <c r="F3832" s="47"/>
      <c r="O3832" s="44"/>
    </row>
    <row r="3833" spans="6:15" ht="12.75">
      <c r="F3833" s="47"/>
      <c r="O3833" s="44"/>
    </row>
    <row r="3834" spans="6:15" ht="12.75">
      <c r="F3834" s="47"/>
      <c r="O3834" s="44"/>
    </row>
    <row r="3835" spans="6:15" ht="12.75">
      <c r="F3835" s="47"/>
      <c r="O3835" s="44"/>
    </row>
    <row r="3836" spans="6:15" ht="12.75">
      <c r="F3836" s="47"/>
      <c r="O3836" s="44"/>
    </row>
    <row r="3837" spans="6:15" ht="12.75">
      <c r="F3837" s="47"/>
      <c r="O3837" s="44"/>
    </row>
    <row r="3838" spans="6:15" ht="12.75">
      <c r="F3838" s="47"/>
      <c r="O3838" s="44"/>
    </row>
    <row r="3839" spans="6:15" ht="12.75">
      <c r="F3839" s="47"/>
      <c r="O3839" s="44"/>
    </row>
    <row r="3840" spans="6:15" ht="12.75">
      <c r="F3840" s="47"/>
      <c r="O3840" s="44"/>
    </row>
    <row r="3841" spans="6:15" ht="12.75">
      <c r="F3841" s="47"/>
      <c r="O3841" s="44"/>
    </row>
    <row r="3842" spans="6:15" ht="12.75">
      <c r="F3842" s="47"/>
      <c r="O3842" s="44"/>
    </row>
    <row r="3843" spans="6:15" ht="12.75">
      <c r="F3843" s="47"/>
      <c r="O3843" s="44"/>
    </row>
    <row r="3844" spans="6:15" ht="12.75">
      <c r="F3844" s="47"/>
      <c r="O3844" s="44"/>
    </row>
    <row r="3845" spans="6:15" ht="12.75">
      <c r="F3845" s="47"/>
      <c r="O3845" s="44"/>
    </row>
    <row r="3846" spans="6:15" ht="12.75">
      <c r="F3846" s="47"/>
      <c r="O3846" s="44"/>
    </row>
    <row r="3847" spans="6:15" ht="12.75">
      <c r="F3847" s="47"/>
      <c r="O3847" s="44"/>
    </row>
    <row r="3848" spans="6:15" ht="12.75">
      <c r="F3848" s="47"/>
      <c r="O3848" s="44"/>
    </row>
    <row r="3849" spans="6:15" ht="12.75">
      <c r="F3849" s="47"/>
      <c r="O3849" s="44"/>
    </row>
    <row r="3850" spans="6:15" ht="12.75">
      <c r="F3850" s="47"/>
      <c r="O3850" s="44"/>
    </row>
    <row r="3851" spans="6:15" ht="12.75">
      <c r="F3851" s="47"/>
      <c r="O3851" s="44"/>
    </row>
    <row r="3852" spans="6:15" ht="12.75">
      <c r="F3852" s="47"/>
      <c r="O3852" s="44"/>
    </row>
    <row r="3853" spans="6:15" ht="12.75">
      <c r="F3853" s="47"/>
      <c r="O3853" s="44"/>
    </row>
    <row r="3854" spans="6:15" ht="12.75">
      <c r="F3854" s="47"/>
      <c r="O3854" s="44"/>
    </row>
    <row r="3855" spans="6:15" ht="12.75">
      <c r="F3855" s="47"/>
      <c r="O3855" s="44"/>
    </row>
    <row r="3856" spans="6:15" ht="12.75">
      <c r="F3856" s="47"/>
      <c r="O3856" s="44"/>
    </row>
    <row r="3857" spans="6:15" ht="12.75">
      <c r="F3857" s="47"/>
      <c r="O3857" s="44"/>
    </row>
    <row r="3858" spans="6:15" ht="12.75">
      <c r="F3858" s="47"/>
      <c r="O3858" s="44"/>
    </row>
    <row r="3859" spans="6:15" ht="12.75">
      <c r="F3859" s="47"/>
      <c r="O3859" s="44"/>
    </row>
    <row r="3860" spans="6:15" ht="12.75">
      <c r="F3860" s="47"/>
      <c r="O3860" s="44"/>
    </row>
    <row r="3861" spans="6:15" ht="12.75">
      <c r="F3861" s="47"/>
      <c r="O3861" s="44"/>
    </row>
    <row r="3862" spans="6:15" ht="12.75">
      <c r="F3862" s="47"/>
      <c r="O3862" s="44"/>
    </row>
    <row r="3863" spans="6:15" ht="12.75">
      <c r="F3863" s="47"/>
      <c r="O3863" s="44"/>
    </row>
    <row r="3864" spans="6:15" ht="12.75">
      <c r="F3864" s="47"/>
      <c r="O3864" s="44"/>
    </row>
    <row r="3865" spans="6:15" ht="12.75">
      <c r="F3865" s="47"/>
      <c r="O3865" s="44"/>
    </row>
    <row r="3866" spans="6:15" ht="12.75">
      <c r="F3866" s="47"/>
      <c r="O3866" s="44"/>
    </row>
    <row r="3867" spans="6:15" ht="12.75">
      <c r="F3867" s="47"/>
      <c r="O3867" s="44"/>
    </row>
    <row r="3868" spans="6:15" ht="12.75">
      <c r="F3868" s="47"/>
      <c r="O3868" s="44"/>
    </row>
    <row r="3869" spans="6:15" ht="12.75">
      <c r="F3869" s="47"/>
      <c r="O3869" s="44"/>
    </row>
    <row r="3870" spans="6:15" ht="12.75">
      <c r="F3870" s="47"/>
      <c r="O3870" s="44"/>
    </row>
    <row r="3871" spans="6:15" ht="12.75">
      <c r="F3871" s="47"/>
      <c r="O3871" s="44"/>
    </row>
    <row r="3872" spans="6:15" ht="12.75">
      <c r="F3872" s="47"/>
      <c r="O3872" s="44"/>
    </row>
    <row r="3873" spans="6:15" ht="12.75">
      <c r="F3873" s="47"/>
      <c r="O3873" s="44"/>
    </row>
    <row r="3874" spans="6:15" ht="12.75">
      <c r="F3874" s="47"/>
      <c r="O3874" s="44"/>
    </row>
    <row r="3875" spans="6:15" ht="12.75">
      <c r="F3875" s="47"/>
      <c r="O3875" s="44"/>
    </row>
    <row r="3876" spans="6:15" ht="12.75">
      <c r="F3876" s="47"/>
      <c r="O3876" s="44"/>
    </row>
    <row r="3877" spans="6:15" ht="12.75">
      <c r="F3877" s="47"/>
      <c r="O3877" s="44"/>
    </row>
    <row r="3878" spans="6:15" ht="12.75">
      <c r="F3878" s="47"/>
      <c r="O3878" s="44"/>
    </row>
    <row r="3879" spans="6:15" ht="12.75">
      <c r="F3879" s="47"/>
      <c r="O3879" s="44"/>
    </row>
    <row r="3880" spans="6:15" ht="12.75">
      <c r="F3880" s="47"/>
      <c r="O3880" s="44"/>
    </row>
    <row r="3881" spans="6:15" ht="12.75">
      <c r="F3881" s="47"/>
      <c r="O3881" s="44"/>
    </row>
    <row r="3882" spans="6:15" ht="12.75">
      <c r="F3882" s="47"/>
      <c r="O3882" s="44"/>
    </row>
    <row r="3883" spans="6:15" ht="12.75">
      <c r="F3883" s="47"/>
      <c r="O3883" s="44"/>
    </row>
    <row r="3884" spans="6:15" ht="12.75">
      <c r="F3884" s="47"/>
      <c r="O3884" s="44"/>
    </row>
    <row r="3885" spans="6:15" ht="12.75">
      <c r="F3885" s="47"/>
      <c r="O3885" s="44"/>
    </row>
    <row r="3886" spans="6:15" ht="12.75">
      <c r="F3886" s="47"/>
      <c r="O3886" s="44"/>
    </row>
    <row r="3887" spans="6:15" ht="12.75">
      <c r="F3887" s="47"/>
      <c r="O3887" s="44"/>
    </row>
    <row r="3888" spans="6:15" ht="12.75">
      <c r="F3888" s="47"/>
      <c r="O3888" s="44"/>
    </row>
    <row r="3889" spans="6:15" ht="12.75">
      <c r="F3889" s="47"/>
      <c r="O3889" s="44"/>
    </row>
    <row r="3890" spans="6:15" ht="12.75">
      <c r="F3890" s="47"/>
      <c r="O3890" s="44"/>
    </row>
    <row r="3891" spans="6:15" ht="12.75">
      <c r="F3891" s="47"/>
      <c r="O3891" s="44"/>
    </row>
    <row r="3892" spans="6:15" ht="12.75">
      <c r="F3892" s="47"/>
      <c r="O3892" s="44"/>
    </row>
    <row r="3893" spans="6:15" ht="12.75">
      <c r="F3893" s="47"/>
      <c r="O3893" s="44"/>
    </row>
    <row r="3894" spans="6:15" ht="12.75">
      <c r="F3894" s="47"/>
      <c r="O3894" s="44"/>
    </row>
    <row r="3895" spans="6:15" ht="12.75">
      <c r="F3895" s="47"/>
      <c r="O3895" s="44"/>
    </row>
    <row r="3896" spans="6:15" ht="12.75">
      <c r="F3896" s="47"/>
      <c r="O3896" s="44"/>
    </row>
    <row r="3897" spans="6:15" ht="12.75">
      <c r="F3897" s="47"/>
      <c r="O3897" s="44"/>
    </row>
    <row r="3898" spans="6:15" ht="12.75">
      <c r="F3898" s="47"/>
      <c r="O3898" s="44"/>
    </row>
    <row r="3899" spans="6:15" ht="12.75">
      <c r="F3899" s="47"/>
      <c r="O3899" s="44"/>
    </row>
    <row r="3900" spans="6:15" ht="12.75">
      <c r="F3900" s="47"/>
      <c r="O3900" s="44"/>
    </row>
    <row r="3901" spans="6:15" ht="12.75">
      <c r="F3901" s="47"/>
      <c r="O3901" s="44"/>
    </row>
    <row r="3902" spans="6:15" ht="12.75">
      <c r="F3902" s="47"/>
      <c r="O3902" s="44"/>
    </row>
    <row r="3903" spans="6:15" ht="12.75">
      <c r="F3903" s="47"/>
      <c r="O3903" s="44"/>
    </row>
    <row r="3904" spans="6:15" ht="12.75">
      <c r="F3904" s="47"/>
      <c r="O3904" s="44"/>
    </row>
    <row r="3905" spans="6:15" ht="12.75">
      <c r="F3905" s="47"/>
      <c r="O3905" s="44"/>
    </row>
    <row r="3906" spans="6:15" ht="12.75">
      <c r="F3906" s="47"/>
      <c r="O3906" s="44"/>
    </row>
    <row r="3907" spans="6:15" ht="12.75">
      <c r="F3907" s="47"/>
      <c r="O3907" s="44"/>
    </row>
    <row r="3908" spans="6:15" ht="12.75">
      <c r="F3908" s="47"/>
      <c r="O3908" s="44"/>
    </row>
    <row r="3909" spans="6:15" ht="12.75">
      <c r="F3909" s="47"/>
      <c r="O3909" s="44"/>
    </row>
    <row r="3910" spans="6:15" ht="12.75">
      <c r="F3910" s="47"/>
      <c r="O3910" s="44"/>
    </row>
    <row r="3911" spans="6:15" ht="12.75">
      <c r="F3911" s="47"/>
      <c r="O3911" s="44"/>
    </row>
    <row r="3912" spans="6:15" ht="12.75">
      <c r="F3912" s="47"/>
      <c r="O3912" s="44"/>
    </row>
    <row r="3913" spans="6:15" ht="12.75">
      <c r="F3913" s="47"/>
      <c r="O3913" s="44"/>
    </row>
    <row r="3914" spans="6:15" ht="12.75">
      <c r="F3914" s="47"/>
      <c r="O3914" s="44"/>
    </row>
    <row r="3915" spans="6:15" ht="12.75">
      <c r="F3915" s="47"/>
      <c r="O3915" s="44"/>
    </row>
    <row r="3916" spans="6:15" ht="12.75">
      <c r="F3916" s="47"/>
      <c r="O3916" s="44"/>
    </row>
    <row r="3917" spans="6:15" ht="12.75">
      <c r="F3917" s="47"/>
      <c r="O3917" s="44"/>
    </row>
    <row r="3918" spans="6:15" ht="12.75">
      <c r="F3918" s="47"/>
      <c r="O3918" s="44"/>
    </row>
    <row r="3919" spans="6:15" ht="12.75">
      <c r="F3919" s="47"/>
      <c r="O3919" s="44"/>
    </row>
    <row r="3920" spans="6:15" ht="12.75">
      <c r="F3920" s="47"/>
      <c r="O3920" s="44"/>
    </row>
    <row r="3921" spans="6:15" ht="12.75">
      <c r="F3921" s="47"/>
      <c r="O3921" s="44"/>
    </row>
    <row r="3922" spans="6:15" ht="12.75">
      <c r="F3922" s="47"/>
      <c r="O3922" s="44"/>
    </row>
    <row r="3923" spans="6:15" ht="12.75">
      <c r="F3923" s="47"/>
      <c r="O3923" s="44"/>
    </row>
    <row r="3924" spans="6:15" ht="12.75">
      <c r="F3924" s="47"/>
      <c r="O3924" s="44"/>
    </row>
    <row r="3925" spans="6:15" ht="12.75">
      <c r="F3925" s="47"/>
      <c r="O3925" s="44"/>
    </row>
    <row r="3926" spans="6:15" ht="12.75">
      <c r="F3926" s="47"/>
      <c r="O3926" s="44"/>
    </row>
    <row r="3927" spans="6:15" ht="12.75">
      <c r="F3927" s="47"/>
      <c r="O3927" s="44"/>
    </row>
    <row r="3928" spans="6:15" ht="12.75">
      <c r="F3928" s="47"/>
      <c r="O3928" s="44"/>
    </row>
    <row r="3929" spans="6:15" ht="12.75">
      <c r="F3929" s="47"/>
      <c r="O3929" s="44"/>
    </row>
    <row r="3930" spans="6:15" ht="12.75">
      <c r="F3930" s="47"/>
      <c r="O3930" s="44"/>
    </row>
    <row r="3931" spans="6:15" ht="12.75">
      <c r="F3931" s="47"/>
      <c r="O3931" s="44"/>
    </row>
    <row r="3932" spans="6:15" ht="12.75">
      <c r="F3932" s="47"/>
      <c r="O3932" s="44"/>
    </row>
    <row r="3933" spans="6:15" ht="12.75">
      <c r="F3933" s="47"/>
      <c r="O3933" s="44"/>
    </row>
    <row r="3934" spans="6:15" ht="12.75">
      <c r="F3934" s="47"/>
      <c r="O3934" s="44"/>
    </row>
    <row r="3935" spans="6:15" ht="12.75">
      <c r="F3935" s="47"/>
      <c r="O3935" s="44"/>
    </row>
    <row r="3936" spans="6:15" ht="12.75">
      <c r="F3936" s="47"/>
      <c r="O3936" s="44"/>
    </row>
    <row r="3937" spans="6:15" ht="12.75">
      <c r="F3937" s="47"/>
      <c r="O3937" s="44"/>
    </row>
    <row r="3938" spans="6:15" ht="12.75">
      <c r="F3938" s="47"/>
      <c r="O3938" s="44"/>
    </row>
    <row r="3939" spans="6:15" ht="12.75">
      <c r="F3939" s="47"/>
      <c r="O3939" s="44"/>
    </row>
    <row r="3940" spans="6:15" ht="12.75">
      <c r="F3940" s="47"/>
      <c r="O3940" s="44"/>
    </row>
    <row r="3941" spans="6:15" ht="12.75">
      <c r="F3941" s="47"/>
      <c r="O3941" s="44"/>
    </row>
    <row r="3942" spans="6:15" ht="12.75">
      <c r="F3942" s="47"/>
      <c r="O3942" s="44"/>
    </row>
    <row r="3943" spans="6:15" ht="12.75">
      <c r="F3943" s="47"/>
      <c r="O3943" s="44"/>
    </row>
    <row r="3944" spans="6:15" ht="12.75">
      <c r="F3944" s="47"/>
      <c r="O3944" s="44"/>
    </row>
    <row r="3945" spans="6:15" ht="12.75">
      <c r="F3945" s="47"/>
      <c r="O3945" s="44"/>
    </row>
    <row r="3946" spans="6:15" ht="12.75">
      <c r="F3946" s="47"/>
      <c r="O3946" s="44"/>
    </row>
    <row r="3947" spans="6:15" ht="12.75">
      <c r="F3947" s="47"/>
      <c r="O3947" s="44"/>
    </row>
    <row r="3948" spans="6:15" ht="12.75">
      <c r="F3948" s="47"/>
      <c r="O3948" s="44"/>
    </row>
    <row r="3949" spans="6:15" ht="12.75">
      <c r="F3949" s="47"/>
      <c r="O3949" s="44"/>
    </row>
    <row r="3950" spans="6:15" ht="12.75">
      <c r="F3950" s="47"/>
      <c r="O3950" s="44"/>
    </row>
    <row r="3951" spans="6:15" ht="12.75">
      <c r="F3951" s="47"/>
      <c r="O3951" s="44"/>
    </row>
    <row r="3952" spans="6:15" ht="12.75">
      <c r="F3952" s="47"/>
      <c r="O3952" s="44"/>
    </row>
    <row r="3953" spans="6:15" ht="12.75">
      <c r="F3953" s="47"/>
      <c r="O3953" s="44"/>
    </row>
    <row r="3954" spans="6:15" ht="12.75">
      <c r="F3954" s="47"/>
      <c r="O3954" s="44"/>
    </row>
    <row r="3955" spans="6:15" ht="12.75">
      <c r="F3955" s="47"/>
      <c r="O3955" s="44"/>
    </row>
    <row r="3956" spans="6:15" ht="12.75">
      <c r="F3956" s="47"/>
      <c r="O3956" s="44"/>
    </row>
    <row r="3957" spans="6:15" ht="12.75">
      <c r="F3957" s="47"/>
      <c r="O3957" s="44"/>
    </row>
    <row r="3958" spans="6:15" ht="12.75">
      <c r="F3958" s="47"/>
      <c r="O3958" s="44"/>
    </row>
    <row r="3959" spans="6:15" ht="12.75">
      <c r="F3959" s="47"/>
      <c r="O3959" s="44"/>
    </row>
    <row r="3960" spans="6:15" ht="12.75">
      <c r="F3960" s="47"/>
      <c r="O3960" s="44"/>
    </row>
    <row r="3961" spans="6:15" ht="12.75">
      <c r="F3961" s="47"/>
      <c r="O3961" s="44"/>
    </row>
    <row r="3962" spans="6:15" ht="12.75">
      <c r="F3962" s="47"/>
      <c r="O3962" s="44"/>
    </row>
    <row r="3963" spans="6:15" ht="12.75">
      <c r="F3963" s="47"/>
      <c r="O3963" s="44"/>
    </row>
    <row r="3964" spans="6:15" ht="12.75">
      <c r="F3964" s="47"/>
      <c r="O3964" s="44"/>
    </row>
    <row r="3965" spans="6:15" ht="12.75">
      <c r="F3965" s="47"/>
      <c r="O3965" s="44"/>
    </row>
    <row r="3966" spans="6:15" ht="12.75">
      <c r="F3966" s="47"/>
      <c r="O3966" s="44"/>
    </row>
    <row r="3967" spans="6:15" ht="12.75">
      <c r="F3967" s="47"/>
      <c r="O3967" s="44"/>
    </row>
    <row r="3968" spans="6:15" ht="12.75">
      <c r="F3968" s="47"/>
      <c r="O3968" s="44"/>
    </row>
    <row r="3969" spans="6:15" ht="12.75">
      <c r="F3969" s="47"/>
      <c r="O3969" s="44"/>
    </row>
    <row r="3970" spans="6:15" ht="12.75">
      <c r="F3970" s="47"/>
      <c r="O3970" s="44"/>
    </row>
    <row r="3971" spans="6:15" ht="12.75">
      <c r="F3971" s="47"/>
      <c r="O3971" s="44"/>
    </row>
    <row r="3972" spans="6:15" ht="12.75">
      <c r="F3972" s="47"/>
      <c r="O3972" s="44"/>
    </row>
    <row r="3973" spans="6:15" ht="12.75">
      <c r="F3973" s="47"/>
      <c r="O3973" s="44"/>
    </row>
    <row r="3974" spans="6:15" ht="12.75">
      <c r="F3974" s="47"/>
      <c r="O3974" s="44"/>
    </row>
    <row r="3975" spans="6:15" ht="12.75">
      <c r="F3975" s="47"/>
      <c r="O3975" s="44"/>
    </row>
    <row r="3976" spans="6:15" ht="12.75">
      <c r="F3976" s="47"/>
      <c r="O3976" s="44"/>
    </row>
    <row r="3977" spans="6:15" ht="12.75">
      <c r="F3977" s="47"/>
      <c r="O3977" s="44"/>
    </row>
    <row r="3978" spans="6:15" ht="12.75">
      <c r="F3978" s="47"/>
      <c r="O3978" s="44"/>
    </row>
    <row r="3979" spans="6:15" ht="12.75">
      <c r="F3979" s="47"/>
      <c r="O3979" s="44"/>
    </row>
    <row r="3980" spans="6:15" ht="12.75">
      <c r="F3980" s="47"/>
      <c r="O3980" s="44"/>
    </row>
    <row r="3981" spans="6:15" ht="12.75">
      <c r="F3981" s="47"/>
      <c r="O3981" s="44"/>
    </row>
    <row r="3982" spans="6:15" ht="12.75">
      <c r="F3982" s="47"/>
      <c r="O3982" s="44"/>
    </row>
    <row r="3983" spans="6:15" ht="12.75">
      <c r="F3983" s="47"/>
      <c r="O3983" s="44"/>
    </row>
    <row r="3984" spans="6:15" ht="12.75">
      <c r="F3984" s="47"/>
      <c r="O3984" s="44"/>
    </row>
    <row r="3985" spans="6:15" ht="12.75">
      <c r="F3985" s="47"/>
      <c r="O3985" s="44"/>
    </row>
    <row r="3986" spans="6:15" ht="12.75">
      <c r="F3986" s="47"/>
      <c r="O3986" s="44"/>
    </row>
    <row r="3987" spans="6:15" ht="12.75">
      <c r="F3987" s="47"/>
      <c r="O3987" s="44"/>
    </row>
    <row r="3988" spans="6:15" ht="12.75">
      <c r="F3988" s="47"/>
      <c r="O3988" s="44"/>
    </row>
    <row r="3989" spans="6:15" ht="12.75">
      <c r="F3989" s="47"/>
      <c r="O3989" s="44"/>
    </row>
    <row r="3990" spans="6:15" ht="12.75">
      <c r="F3990" s="47"/>
      <c r="O3990" s="44"/>
    </row>
    <row r="3991" spans="6:15" ht="12.75">
      <c r="F3991" s="47"/>
      <c r="O3991" s="44"/>
    </row>
    <row r="3992" spans="6:15" ht="12.75">
      <c r="F3992" s="47"/>
      <c r="O3992" s="44"/>
    </row>
    <row r="3993" spans="6:15" ht="12.75">
      <c r="F3993" s="47"/>
      <c r="O3993" s="44"/>
    </row>
    <row r="3994" spans="6:15" ht="12.75">
      <c r="F3994" s="47"/>
      <c r="O3994" s="44"/>
    </row>
    <row r="3995" spans="6:15" ht="12.75">
      <c r="F3995" s="47"/>
      <c r="O3995" s="44"/>
    </row>
    <row r="3996" spans="6:15" ht="12.75">
      <c r="F3996" s="47"/>
      <c r="O3996" s="44"/>
    </row>
    <row r="3997" spans="6:15" ht="12.75">
      <c r="F3997" s="47"/>
      <c r="O3997" s="44"/>
    </row>
    <row r="3998" spans="6:15" ht="12.75">
      <c r="F3998" s="47"/>
      <c r="O3998" s="44"/>
    </row>
    <row r="3999" spans="6:15" ht="12.75">
      <c r="F3999" s="47"/>
      <c r="O3999" s="44"/>
    </row>
    <row r="4000" spans="6:15" ht="12.75">
      <c r="F4000" s="47"/>
      <c r="O4000" s="44"/>
    </row>
    <row r="4001" spans="6:15" ht="12.75">
      <c r="F4001" s="47"/>
      <c r="O4001" s="44"/>
    </row>
    <row r="4002" spans="6:15" ht="12.75">
      <c r="F4002" s="47"/>
      <c r="O4002" s="44"/>
    </row>
    <row r="4003" spans="6:15" ht="12.75">
      <c r="F4003" s="47"/>
      <c r="O4003" s="44"/>
    </row>
    <row r="4004" spans="6:15" ht="12.75">
      <c r="F4004" s="47"/>
      <c r="O4004" s="44"/>
    </row>
    <row r="4005" spans="6:15" ht="12.75">
      <c r="F4005" s="47"/>
      <c r="O4005" s="44"/>
    </row>
    <row r="4006" spans="6:15" ht="12.75">
      <c r="F4006" s="47"/>
      <c r="O4006" s="44"/>
    </row>
    <row r="4007" spans="6:15" ht="12.75">
      <c r="F4007" s="47"/>
      <c r="O4007" s="44"/>
    </row>
    <row r="4008" spans="6:15" ht="12.75">
      <c r="F4008" s="47"/>
      <c r="O4008" s="44"/>
    </row>
    <row r="4009" spans="6:15" ht="12.75">
      <c r="F4009" s="47"/>
      <c r="O4009" s="44"/>
    </row>
    <row r="4010" spans="6:15" ht="12.75">
      <c r="F4010" s="47"/>
      <c r="O4010" s="44"/>
    </row>
    <row r="4011" spans="6:15" ht="12.75">
      <c r="F4011" s="47"/>
      <c r="O4011" s="44"/>
    </row>
    <row r="4012" spans="6:15" ht="12.75">
      <c r="F4012" s="47"/>
      <c r="O4012" s="44"/>
    </row>
    <row r="4013" spans="6:15" ht="12.75">
      <c r="F4013" s="47"/>
      <c r="O4013" s="44"/>
    </row>
    <row r="4014" spans="6:15" ht="12.75">
      <c r="F4014" s="47"/>
      <c r="O4014" s="44"/>
    </row>
    <row r="4015" spans="6:15" ht="12.75">
      <c r="F4015" s="47"/>
      <c r="O4015" s="44"/>
    </row>
    <row r="4016" spans="6:15" ht="12.75">
      <c r="F4016" s="47"/>
      <c r="O4016" s="44"/>
    </row>
    <row r="4017" spans="6:15" ht="12.75">
      <c r="F4017" s="47"/>
      <c r="O4017" s="44"/>
    </row>
    <row r="4018" spans="6:15" ht="12.75">
      <c r="F4018" s="47"/>
      <c r="O4018" s="44"/>
    </row>
    <row r="4019" spans="6:15" ht="12.75">
      <c r="F4019" s="47"/>
      <c r="O4019" s="44"/>
    </row>
    <row r="4020" spans="6:15" ht="12.75">
      <c r="F4020" s="47"/>
      <c r="O4020" s="44"/>
    </row>
    <row r="4021" spans="6:15" ht="12.75">
      <c r="F4021" s="47"/>
      <c r="O4021" s="44"/>
    </row>
    <row r="4022" spans="6:15" ht="12.75">
      <c r="F4022" s="47"/>
      <c r="O4022" s="44"/>
    </row>
    <row r="4023" spans="6:15" ht="12.75">
      <c r="F4023" s="47"/>
      <c r="O4023" s="44"/>
    </row>
    <row r="4024" spans="6:15" ht="12.75">
      <c r="F4024" s="47"/>
      <c r="O4024" s="44"/>
    </row>
    <row r="4025" spans="6:15" ht="12.75">
      <c r="F4025" s="47"/>
      <c r="O4025" s="44"/>
    </row>
    <row r="4026" spans="6:15" ht="12.75">
      <c r="F4026" s="47"/>
      <c r="O4026" s="44"/>
    </row>
    <row r="4027" spans="6:15" ht="12.75">
      <c r="F4027" s="47"/>
      <c r="O4027" s="44"/>
    </row>
    <row r="4028" spans="6:15" ht="12.75">
      <c r="F4028" s="47"/>
      <c r="O4028" s="44"/>
    </row>
    <row r="4029" spans="6:15" ht="12.75">
      <c r="F4029" s="47"/>
      <c r="O4029" s="44"/>
    </row>
    <row r="4030" spans="6:15" ht="12.75">
      <c r="F4030" s="47"/>
      <c r="O4030" s="44"/>
    </row>
    <row r="4031" spans="6:15" ht="12.75">
      <c r="F4031" s="47"/>
      <c r="O4031" s="44"/>
    </row>
    <row r="4032" spans="6:15" ht="12.75">
      <c r="F4032" s="47"/>
      <c r="O4032" s="44"/>
    </row>
    <row r="4033" spans="6:15" ht="12.75">
      <c r="F4033" s="47"/>
      <c r="O4033" s="44"/>
    </row>
    <row r="4034" spans="6:15" ht="12.75">
      <c r="F4034" s="47"/>
      <c r="O4034" s="44"/>
    </row>
    <row r="4035" spans="6:15" ht="12.75">
      <c r="F4035" s="47"/>
      <c r="O4035" s="44"/>
    </row>
    <row r="4036" spans="6:15" ht="12.75">
      <c r="F4036" s="47"/>
      <c r="O4036" s="44"/>
    </row>
    <row r="4037" spans="6:15" ht="12.75">
      <c r="F4037" s="47"/>
      <c r="O4037" s="44"/>
    </row>
    <row r="4038" spans="6:15" ht="12.75">
      <c r="F4038" s="47"/>
      <c r="O4038" s="44"/>
    </row>
    <row r="4039" spans="6:15" ht="12.75">
      <c r="F4039" s="47"/>
      <c r="O4039" s="44"/>
    </row>
    <row r="4040" spans="6:15" ht="12.75">
      <c r="F4040" s="47"/>
      <c r="O4040" s="44"/>
    </row>
    <row r="4041" spans="6:15" ht="12.75">
      <c r="F4041" s="47"/>
      <c r="O4041" s="44"/>
    </row>
    <row r="4042" spans="6:15" ht="12.75">
      <c r="F4042" s="47"/>
      <c r="O4042" s="44"/>
    </row>
    <row r="4043" spans="6:15" ht="12.75">
      <c r="F4043" s="47"/>
      <c r="O4043" s="44"/>
    </row>
    <row r="4044" spans="6:15" ht="12.75">
      <c r="F4044" s="47"/>
      <c r="O4044" s="44"/>
    </row>
    <row r="4045" spans="6:15" ht="12.75">
      <c r="F4045" s="47"/>
      <c r="O4045" s="44"/>
    </row>
    <row r="4046" spans="6:15" ht="12.75">
      <c r="F4046" s="47"/>
      <c r="O4046" s="44"/>
    </row>
    <row r="4047" spans="6:15" ht="12.75">
      <c r="F4047" s="47"/>
      <c r="O4047" s="44"/>
    </row>
    <row r="4048" spans="6:15" ht="12.75">
      <c r="F4048" s="47"/>
      <c r="O4048" s="44"/>
    </row>
    <row r="4049" spans="6:15" ht="12.75">
      <c r="F4049" s="47"/>
      <c r="O4049" s="44"/>
    </row>
    <row r="4050" spans="6:15" ht="12.75">
      <c r="F4050" s="47"/>
      <c r="O4050" s="44"/>
    </row>
    <row r="4051" spans="6:15" ht="12.75">
      <c r="F4051" s="47"/>
      <c r="O4051" s="44"/>
    </row>
    <row r="4052" spans="6:15" ht="12.75">
      <c r="F4052" s="47"/>
      <c r="O4052" s="44"/>
    </row>
    <row r="4053" spans="6:15" ht="12.75">
      <c r="F4053" s="47"/>
      <c r="O4053" s="44"/>
    </row>
    <row r="4054" spans="6:15" ht="12.75">
      <c r="F4054" s="47"/>
      <c r="O4054" s="44"/>
    </row>
    <row r="4055" spans="6:15" ht="12.75">
      <c r="F4055" s="47"/>
      <c r="O4055" s="44"/>
    </row>
    <row r="4056" spans="6:15" ht="12.75">
      <c r="F4056" s="47"/>
      <c r="O4056" s="44"/>
    </row>
    <row r="4057" spans="6:15" ht="12.75">
      <c r="F4057" s="47"/>
      <c r="O4057" s="44"/>
    </row>
    <row r="4058" spans="6:15" ht="12.75">
      <c r="F4058" s="47"/>
      <c r="O4058" s="44"/>
    </row>
    <row r="4059" spans="6:15" ht="12.75">
      <c r="F4059" s="47"/>
      <c r="O4059" s="44"/>
    </row>
    <row r="4060" spans="6:15" ht="12.75">
      <c r="F4060" s="47"/>
      <c r="O4060" s="44"/>
    </row>
    <row r="4061" spans="6:15" ht="12.75">
      <c r="F4061" s="47"/>
      <c r="O4061" s="44"/>
    </row>
    <row r="4062" spans="6:15" ht="12.75">
      <c r="F4062" s="47"/>
      <c r="O4062" s="44"/>
    </row>
    <row r="4063" spans="6:15" ht="12.75">
      <c r="F4063" s="47"/>
      <c r="O4063" s="44"/>
    </row>
    <row r="4064" spans="6:15" ht="12.75">
      <c r="F4064" s="47"/>
      <c r="O4064" s="44"/>
    </row>
    <row r="4065" spans="6:15" ht="12.75">
      <c r="F4065" s="47"/>
      <c r="O4065" s="44"/>
    </row>
    <row r="4066" spans="6:15" ht="12.75">
      <c r="F4066" s="47"/>
      <c r="O4066" s="44"/>
    </row>
    <row r="4067" spans="6:15" ht="12.75">
      <c r="F4067" s="47"/>
      <c r="O4067" s="44"/>
    </row>
    <row r="4068" spans="6:15" ht="12.75">
      <c r="F4068" s="47"/>
      <c r="O4068" s="44"/>
    </row>
    <row r="4069" spans="6:15" ht="12.75">
      <c r="F4069" s="47"/>
      <c r="O4069" s="44"/>
    </row>
    <row r="4070" spans="6:15" ht="12.75">
      <c r="F4070" s="47"/>
      <c r="O4070" s="44"/>
    </row>
    <row r="4071" spans="6:15" ht="12.75">
      <c r="F4071" s="47"/>
      <c r="O4071" s="44"/>
    </row>
    <row r="4072" spans="6:15" ht="12.75">
      <c r="F4072" s="47"/>
      <c r="O4072" s="44"/>
    </row>
    <row r="4073" spans="6:15" ht="12.75">
      <c r="F4073" s="47"/>
      <c r="O4073" s="44"/>
    </row>
    <row r="4074" spans="6:15" ht="12.75">
      <c r="F4074" s="47"/>
      <c r="O4074" s="44"/>
    </row>
    <row r="4075" spans="6:15" ht="12.75">
      <c r="F4075" s="47"/>
      <c r="O4075" s="44"/>
    </row>
    <row r="4076" spans="6:15" ht="12.75">
      <c r="F4076" s="47"/>
      <c r="O4076" s="44"/>
    </row>
    <row r="4077" spans="6:15" ht="12.75">
      <c r="F4077" s="47"/>
      <c r="O4077" s="44"/>
    </row>
    <row r="4078" spans="6:15" ht="12.75">
      <c r="F4078" s="47"/>
      <c r="O4078" s="44"/>
    </row>
    <row r="4079" spans="6:15" ht="12.75">
      <c r="F4079" s="47"/>
      <c r="O4079" s="44"/>
    </row>
    <row r="4080" spans="6:15" ht="12.75">
      <c r="F4080" s="47"/>
      <c r="O4080" s="44"/>
    </row>
    <row r="4081" spans="6:15" ht="12.75">
      <c r="F4081" s="47"/>
      <c r="O4081" s="44"/>
    </row>
    <row r="4082" spans="6:15" ht="12.75">
      <c r="F4082" s="47"/>
      <c r="O4082" s="44"/>
    </row>
    <row r="4083" spans="6:15" ht="12.75">
      <c r="F4083" s="47"/>
      <c r="O4083" s="44"/>
    </row>
    <row r="4084" spans="6:15" ht="12.75">
      <c r="F4084" s="47"/>
      <c r="O4084" s="44"/>
    </row>
    <row r="4085" spans="6:15" ht="12.75">
      <c r="F4085" s="47"/>
      <c r="O4085" s="44"/>
    </row>
    <row r="4086" spans="6:15" ht="12.75">
      <c r="F4086" s="47"/>
      <c r="O4086" s="44"/>
    </row>
    <row r="4087" spans="6:15" ht="12.75">
      <c r="F4087" s="47"/>
      <c r="O4087" s="44"/>
    </row>
    <row r="4088" spans="6:15" ht="12.75">
      <c r="F4088" s="47"/>
      <c r="O4088" s="44"/>
    </row>
    <row r="4089" spans="6:15" ht="12.75">
      <c r="F4089" s="47"/>
      <c r="O4089" s="44"/>
    </row>
    <row r="4090" spans="6:15" ht="12.75">
      <c r="F4090" s="47"/>
      <c r="O4090" s="44"/>
    </row>
    <row r="4091" spans="6:15" ht="12.75">
      <c r="F4091" s="47"/>
      <c r="O4091" s="44"/>
    </row>
    <row r="4092" spans="6:15" ht="12.75">
      <c r="F4092" s="47"/>
      <c r="O4092" s="44"/>
    </row>
    <row r="4093" spans="6:15" ht="12.75">
      <c r="F4093" s="47"/>
      <c r="O4093" s="44"/>
    </row>
    <row r="4094" spans="6:15" ht="12.75">
      <c r="F4094" s="47"/>
      <c r="O4094" s="44"/>
    </row>
    <row r="4095" spans="6:15" ht="12.75">
      <c r="F4095" s="47"/>
      <c r="O4095" s="44"/>
    </row>
    <row r="4096" spans="6:15" ht="12.75">
      <c r="F4096" s="47"/>
      <c r="O4096" s="44"/>
    </row>
    <row r="4097" spans="6:15" ht="12.75">
      <c r="F4097" s="47"/>
      <c r="O4097" s="44"/>
    </row>
    <row r="4098" spans="6:15" ht="12.75">
      <c r="F4098" s="47"/>
      <c r="O4098" s="44"/>
    </row>
    <row r="4099" spans="6:15" ht="12.75">
      <c r="F4099" s="47"/>
      <c r="O4099" s="44"/>
    </row>
    <row r="4100" spans="6:15" ht="12.75">
      <c r="F4100" s="47"/>
      <c r="O4100" s="44"/>
    </row>
    <row r="4101" spans="6:15" ht="12.75">
      <c r="F4101" s="47"/>
      <c r="O4101" s="44"/>
    </row>
    <row r="4102" spans="6:15" ht="12.75">
      <c r="F4102" s="47"/>
      <c r="O4102" s="44"/>
    </row>
    <row r="4103" spans="6:15" ht="12.75">
      <c r="F4103" s="47"/>
      <c r="O4103" s="44"/>
    </row>
    <row r="4104" spans="6:15" ht="12.75">
      <c r="F4104" s="47"/>
      <c r="O4104" s="44"/>
    </row>
    <row r="4105" spans="6:15" ht="12.75">
      <c r="F4105" s="47"/>
      <c r="O4105" s="44"/>
    </row>
    <row r="4106" spans="6:15" ht="12.75">
      <c r="F4106" s="47"/>
      <c r="O4106" s="44"/>
    </row>
    <row r="4107" spans="6:15" ht="12.75">
      <c r="F4107" s="47"/>
      <c r="O4107" s="44"/>
    </row>
    <row r="4108" spans="6:15" ht="12.75">
      <c r="F4108" s="47"/>
      <c r="O4108" s="44"/>
    </row>
    <row r="4109" spans="6:15" ht="12.75">
      <c r="F4109" s="47"/>
      <c r="O4109" s="44"/>
    </row>
    <row r="4110" spans="6:15" ht="12.75">
      <c r="F4110" s="47"/>
      <c r="O4110" s="44"/>
    </row>
    <row r="4111" spans="6:15" ht="12.75">
      <c r="F4111" s="47"/>
      <c r="O4111" s="44"/>
    </row>
    <row r="4112" spans="6:15" ht="12.75">
      <c r="F4112" s="47"/>
      <c r="O4112" s="44"/>
    </row>
    <row r="4113" spans="6:15" ht="12.75">
      <c r="F4113" s="47"/>
      <c r="O4113" s="44"/>
    </row>
    <row r="4114" spans="6:15" ht="12.75">
      <c r="F4114" s="47"/>
      <c r="O4114" s="44"/>
    </row>
    <row r="4115" spans="6:15" ht="12.75">
      <c r="F4115" s="47"/>
      <c r="O4115" s="44"/>
    </row>
    <row r="4116" spans="6:15" ht="12.75">
      <c r="F4116" s="47"/>
      <c r="O4116" s="44"/>
    </row>
    <row r="4117" spans="6:15" ht="12.75">
      <c r="F4117" s="47"/>
      <c r="O4117" s="44"/>
    </row>
    <row r="4118" spans="6:15" ht="12.75">
      <c r="F4118" s="47"/>
      <c r="O4118" s="44"/>
    </row>
    <row r="4119" spans="6:15" ht="12.75">
      <c r="F4119" s="47"/>
      <c r="O4119" s="44"/>
    </row>
    <row r="4120" spans="6:15" ht="12.75">
      <c r="F4120" s="47"/>
      <c r="O4120" s="44"/>
    </row>
    <row r="4121" spans="6:15" ht="12.75">
      <c r="F4121" s="47"/>
      <c r="O4121" s="44"/>
    </row>
    <row r="4122" spans="6:15" ht="12.75">
      <c r="F4122" s="47"/>
      <c r="O4122" s="44"/>
    </row>
    <row r="4123" spans="6:15" ht="12.75">
      <c r="F4123" s="47"/>
      <c r="O4123" s="44"/>
    </row>
    <row r="4124" spans="6:15" ht="12.75">
      <c r="F4124" s="47"/>
      <c r="O4124" s="44"/>
    </row>
    <row r="4125" spans="6:15" ht="12.75">
      <c r="F4125" s="47"/>
      <c r="O4125" s="44"/>
    </row>
    <row r="4126" spans="6:15" ht="12.75">
      <c r="F4126" s="47"/>
      <c r="O4126" s="44"/>
    </row>
    <row r="4127" spans="6:15" ht="12.75">
      <c r="F4127" s="47"/>
      <c r="O4127" s="44"/>
    </row>
    <row r="4128" spans="6:15" ht="12.75">
      <c r="F4128" s="47"/>
      <c r="O4128" s="44"/>
    </row>
    <row r="4129" spans="6:15" ht="12.75">
      <c r="F4129" s="47"/>
      <c r="O4129" s="44"/>
    </row>
    <row r="4130" spans="6:15" ht="12.75">
      <c r="F4130" s="47"/>
      <c r="O4130" s="44"/>
    </row>
    <row r="4131" spans="6:15" ht="12.75">
      <c r="F4131" s="47"/>
      <c r="O4131" s="44"/>
    </row>
    <row r="4132" spans="6:15" ht="12.75">
      <c r="F4132" s="47"/>
      <c r="O4132" s="44"/>
    </row>
    <row r="4133" spans="6:15" ht="12.75">
      <c r="F4133" s="47"/>
      <c r="O4133" s="44"/>
    </row>
    <row r="4134" spans="6:15" ht="12.75">
      <c r="F4134" s="47"/>
      <c r="O4134" s="44"/>
    </row>
    <row r="4135" spans="6:15" ht="12.75">
      <c r="F4135" s="47"/>
      <c r="O4135" s="44"/>
    </row>
    <row r="4136" spans="6:15" ht="12.75">
      <c r="F4136" s="47"/>
      <c r="O4136" s="44"/>
    </row>
    <row r="4137" spans="6:15" ht="12.75">
      <c r="F4137" s="47"/>
      <c r="O4137" s="44"/>
    </row>
    <row r="4138" spans="6:15" ht="12.75">
      <c r="F4138" s="47"/>
      <c r="O4138" s="44"/>
    </row>
    <row r="4139" spans="6:15" ht="12.75">
      <c r="F4139" s="47"/>
      <c r="O4139" s="44"/>
    </row>
    <row r="4140" spans="6:15" ht="12.75">
      <c r="F4140" s="47"/>
      <c r="O4140" s="44"/>
    </row>
    <row r="4141" spans="6:15" ht="12.75">
      <c r="F4141" s="47"/>
      <c r="O4141" s="44"/>
    </row>
    <row r="4142" spans="6:15" ht="12.75">
      <c r="F4142" s="47"/>
      <c r="O4142" s="44"/>
    </row>
    <row r="4143" spans="6:15" ht="12.75">
      <c r="F4143" s="47"/>
      <c r="O4143" s="44"/>
    </row>
    <row r="4144" spans="6:15" ht="12.75">
      <c r="F4144" s="47"/>
      <c r="O4144" s="44"/>
    </row>
    <row r="4145" spans="6:15" ht="12.75">
      <c r="F4145" s="47"/>
      <c r="O4145" s="44"/>
    </row>
    <row r="4146" spans="6:15" ht="12.75">
      <c r="F4146" s="47"/>
      <c r="O4146" s="44"/>
    </row>
    <row r="4147" spans="6:15" ht="12.75">
      <c r="F4147" s="47"/>
      <c r="O4147" s="44"/>
    </row>
    <row r="4148" spans="6:15" ht="12.75">
      <c r="F4148" s="47"/>
      <c r="O4148" s="44"/>
    </row>
    <row r="4149" spans="6:15" ht="12.75">
      <c r="F4149" s="47"/>
      <c r="O4149" s="44"/>
    </row>
    <row r="4150" spans="6:15" ht="12.75">
      <c r="F4150" s="47"/>
      <c r="O4150" s="44"/>
    </row>
    <row r="4151" spans="6:15" ht="12.75">
      <c r="F4151" s="47"/>
      <c r="O4151" s="44"/>
    </row>
    <row r="4152" spans="6:15" ht="12.75">
      <c r="F4152" s="47"/>
      <c r="O4152" s="44"/>
    </row>
    <row r="4153" spans="6:15" ht="12.75">
      <c r="F4153" s="47"/>
      <c r="O4153" s="44"/>
    </row>
    <row r="4154" spans="6:15" ht="12.75">
      <c r="F4154" s="47"/>
      <c r="O4154" s="44"/>
    </row>
    <row r="4155" spans="6:15" ht="12.75">
      <c r="F4155" s="47"/>
      <c r="O4155" s="44"/>
    </row>
    <row r="4156" spans="6:15" ht="12.75">
      <c r="F4156" s="47"/>
      <c r="O4156" s="44"/>
    </row>
    <row r="4157" spans="6:15" ht="12.75">
      <c r="F4157" s="47"/>
      <c r="O4157" s="44"/>
    </row>
    <row r="4158" spans="6:15" ht="12.75">
      <c r="F4158" s="47"/>
      <c r="O4158" s="44"/>
    </row>
    <row r="4159" spans="6:15" ht="12.75">
      <c r="F4159" s="47"/>
      <c r="O4159" s="44"/>
    </row>
    <row r="4160" spans="6:15" ht="12.75">
      <c r="F4160" s="47"/>
      <c r="O4160" s="44"/>
    </row>
    <row r="4161" spans="6:15" ht="12.75">
      <c r="F4161" s="47"/>
      <c r="O4161" s="44"/>
    </row>
    <row r="4162" spans="6:15" ht="12.75">
      <c r="F4162" s="47"/>
      <c r="O4162" s="44"/>
    </row>
    <row r="4163" spans="6:15" ht="12.75">
      <c r="F4163" s="47"/>
      <c r="O4163" s="44"/>
    </row>
    <row r="4164" spans="6:15" ht="12.75">
      <c r="F4164" s="47"/>
      <c r="O4164" s="44"/>
    </row>
    <row r="4165" spans="6:15" ht="12.75">
      <c r="F4165" s="47"/>
      <c r="O4165" s="44"/>
    </row>
    <row r="4166" spans="6:15" ht="12.75">
      <c r="F4166" s="47"/>
      <c r="O4166" s="44"/>
    </row>
    <row r="4167" spans="6:15" ht="12.75">
      <c r="F4167" s="47"/>
      <c r="O4167" s="44"/>
    </row>
    <row r="4168" spans="6:15" ht="12.75">
      <c r="F4168" s="47"/>
      <c r="O4168" s="44"/>
    </row>
    <row r="4169" spans="6:15" ht="12.75">
      <c r="F4169" s="47"/>
      <c r="O4169" s="44"/>
    </row>
    <row r="4170" spans="6:15" ht="12.75">
      <c r="F4170" s="47"/>
      <c r="O4170" s="44"/>
    </row>
    <row r="4171" spans="6:15" ht="12.75">
      <c r="F4171" s="47"/>
      <c r="O4171" s="44"/>
    </row>
    <row r="4172" spans="6:15" ht="12.75">
      <c r="F4172" s="47"/>
      <c r="O4172" s="44"/>
    </row>
    <row r="4173" spans="6:15" ht="12.75">
      <c r="F4173" s="47"/>
      <c r="O4173" s="44"/>
    </row>
    <row r="4174" spans="6:15" ht="12.75">
      <c r="F4174" s="47"/>
      <c r="O4174" s="44"/>
    </row>
    <row r="4175" spans="6:15" ht="12.75">
      <c r="F4175" s="47"/>
      <c r="O4175" s="44"/>
    </row>
    <row r="4176" spans="6:15" ht="12.75">
      <c r="F4176" s="47"/>
      <c r="O4176" s="44"/>
    </row>
    <row r="4177" spans="6:15" ht="12.75">
      <c r="F4177" s="47"/>
      <c r="O4177" s="44"/>
    </row>
    <row r="4178" spans="6:15" ht="12.75">
      <c r="F4178" s="47"/>
      <c r="O4178" s="44"/>
    </row>
    <row r="4179" spans="6:15" ht="12.75">
      <c r="F4179" s="47"/>
      <c r="O4179" s="44"/>
    </row>
    <row r="4180" spans="6:15" ht="12.75">
      <c r="F4180" s="47"/>
      <c r="O4180" s="44"/>
    </row>
    <row r="4181" spans="6:15" ht="12.75">
      <c r="F4181" s="47"/>
      <c r="O4181" s="44"/>
    </row>
    <row r="4182" spans="6:15" ht="12.75">
      <c r="F4182" s="47"/>
      <c r="O4182" s="44"/>
    </row>
    <row r="4183" spans="6:15" ht="12.75">
      <c r="F4183" s="47"/>
      <c r="O4183" s="44"/>
    </row>
    <row r="4184" spans="6:15" ht="12.75">
      <c r="F4184" s="47"/>
      <c r="O4184" s="44"/>
    </row>
    <row r="4185" spans="6:15" ht="12.75">
      <c r="F4185" s="47"/>
      <c r="O4185" s="44"/>
    </row>
    <row r="4186" spans="6:15" ht="12.75">
      <c r="F4186" s="47"/>
      <c r="O4186" s="44"/>
    </row>
    <row r="4187" spans="6:15" ht="12.75">
      <c r="F4187" s="47"/>
      <c r="O4187" s="44"/>
    </row>
    <row r="4188" spans="6:15" ht="12.75">
      <c r="F4188" s="47"/>
      <c r="O4188" s="44"/>
    </row>
    <row r="4189" spans="6:15" ht="12.75">
      <c r="F4189" s="47"/>
      <c r="O4189" s="44"/>
    </row>
    <row r="4190" spans="6:15" ht="12.75">
      <c r="F4190" s="47"/>
      <c r="O4190" s="44"/>
    </row>
    <row r="4191" spans="6:15" ht="12.75">
      <c r="F4191" s="47"/>
      <c r="O4191" s="44"/>
    </row>
    <row r="4192" spans="6:15" ht="12.75">
      <c r="F4192" s="47"/>
      <c r="O4192" s="44"/>
    </row>
    <row r="4193" spans="6:15" ht="12.75">
      <c r="F4193" s="47"/>
      <c r="O4193" s="44"/>
    </row>
    <row r="4194" spans="6:15" ht="12.75">
      <c r="F4194" s="47"/>
      <c r="O4194" s="44"/>
    </row>
    <row r="4195" spans="6:15" ht="12.75">
      <c r="F4195" s="47"/>
      <c r="O4195" s="44"/>
    </row>
    <row r="4196" spans="6:15" ht="12.75">
      <c r="F4196" s="47"/>
      <c r="O4196" s="44"/>
    </row>
    <row r="4197" spans="6:15" ht="12.75">
      <c r="F4197" s="47"/>
      <c r="O4197" s="44"/>
    </row>
    <row r="4198" spans="6:15" ht="12.75">
      <c r="F4198" s="47"/>
      <c r="O4198" s="44"/>
    </row>
    <row r="4199" spans="6:15" ht="12.75">
      <c r="F4199" s="47"/>
      <c r="O4199" s="44"/>
    </row>
    <row r="4200" spans="6:15" ht="12.75">
      <c r="F4200" s="47"/>
      <c r="O4200" s="44"/>
    </row>
    <row r="4201" spans="6:15" ht="12.75">
      <c r="F4201" s="47"/>
      <c r="O4201" s="44"/>
    </row>
    <row r="4202" spans="6:15" ht="12.75">
      <c r="F4202" s="47"/>
      <c r="O4202" s="44"/>
    </row>
    <row r="4203" spans="6:15" ht="12.75">
      <c r="F4203" s="47"/>
      <c r="O4203" s="44"/>
    </row>
    <row r="4204" spans="6:15" ht="12.75">
      <c r="F4204" s="47"/>
      <c r="O4204" s="44"/>
    </row>
    <row r="4205" spans="6:15" ht="12.75">
      <c r="F4205" s="47"/>
      <c r="O4205" s="44"/>
    </row>
    <row r="4206" spans="6:15" ht="12.75">
      <c r="F4206" s="47"/>
      <c r="O4206" s="44"/>
    </row>
    <row r="4207" spans="6:15" ht="12.75">
      <c r="F4207" s="47"/>
      <c r="O4207" s="44"/>
    </row>
    <row r="4208" spans="6:15" ht="12.75">
      <c r="F4208" s="47"/>
      <c r="O4208" s="44"/>
    </row>
    <row r="4209" spans="6:15" ht="12.75">
      <c r="F4209" s="47"/>
      <c r="O4209" s="44"/>
    </row>
    <row r="4210" spans="6:15" ht="12.75">
      <c r="F4210" s="47"/>
      <c r="O4210" s="44"/>
    </row>
    <row r="4211" spans="6:15" ht="12.75">
      <c r="F4211" s="47"/>
      <c r="O4211" s="44"/>
    </row>
    <row r="4212" spans="6:15" ht="12.75">
      <c r="F4212" s="47"/>
      <c r="O4212" s="44"/>
    </row>
    <row r="4213" spans="6:15" ht="12.75">
      <c r="F4213" s="47"/>
      <c r="O4213" s="44"/>
    </row>
    <row r="4214" spans="6:15" ht="12.75">
      <c r="F4214" s="47"/>
      <c r="O4214" s="44"/>
    </row>
    <row r="4215" spans="6:15" ht="12.75">
      <c r="F4215" s="47"/>
      <c r="O4215" s="44"/>
    </row>
    <row r="4216" spans="6:15" ht="12.75">
      <c r="F4216" s="47"/>
      <c r="O4216" s="44"/>
    </row>
    <row r="4217" spans="6:15" ht="12.75">
      <c r="F4217" s="47"/>
      <c r="O4217" s="44"/>
    </row>
    <row r="4218" spans="6:15" ht="12.75">
      <c r="F4218" s="47"/>
      <c r="O4218" s="44"/>
    </row>
    <row r="4219" spans="6:15" ht="12.75">
      <c r="F4219" s="47"/>
      <c r="O4219" s="44"/>
    </row>
    <row r="4220" spans="6:15" ht="12.75">
      <c r="F4220" s="47"/>
      <c r="O4220" s="44"/>
    </row>
    <row r="4221" spans="6:15" ht="12.75">
      <c r="F4221" s="47"/>
      <c r="O4221" s="44"/>
    </row>
    <row r="4222" spans="6:15" ht="12.75">
      <c r="F4222" s="47"/>
      <c r="O4222" s="44"/>
    </row>
    <row r="4223" spans="6:15" ht="12.75">
      <c r="F4223" s="47"/>
      <c r="O4223" s="44"/>
    </row>
    <row r="4224" spans="6:15" ht="12.75">
      <c r="F4224" s="47"/>
      <c r="O4224" s="44"/>
    </row>
    <row r="4225" spans="6:15" ht="12.75">
      <c r="F4225" s="47"/>
      <c r="O4225" s="44"/>
    </row>
    <row r="4226" spans="6:15" ht="12.75">
      <c r="F4226" s="47"/>
      <c r="O4226" s="44"/>
    </row>
    <row r="4227" spans="6:15" ht="12.75">
      <c r="F4227" s="47"/>
      <c r="O4227" s="44"/>
    </row>
    <row r="4228" spans="6:15" ht="12.75">
      <c r="F4228" s="47"/>
      <c r="O4228" s="44"/>
    </row>
    <row r="4229" spans="6:15" ht="12.75">
      <c r="F4229" s="47"/>
      <c r="O4229" s="44"/>
    </row>
    <row r="4230" spans="6:15" ht="12.75">
      <c r="F4230" s="47"/>
      <c r="O4230" s="44"/>
    </row>
    <row r="4231" spans="6:15" ht="12.75">
      <c r="F4231" s="47"/>
      <c r="O4231" s="44"/>
    </row>
    <row r="4232" spans="6:15" ht="12.75">
      <c r="F4232" s="47"/>
      <c r="O4232" s="44"/>
    </row>
    <row r="4233" spans="6:15" ht="12.75">
      <c r="F4233" s="47"/>
      <c r="O4233" s="44"/>
    </row>
    <row r="4234" spans="6:15" ht="12.75">
      <c r="F4234" s="47"/>
      <c r="O4234" s="44"/>
    </row>
    <row r="4235" spans="6:15" ht="12.75">
      <c r="F4235" s="47"/>
      <c r="O4235" s="44"/>
    </row>
    <row r="4236" spans="6:15" ht="12.75">
      <c r="F4236" s="47"/>
      <c r="O4236" s="44"/>
    </row>
    <row r="4237" spans="6:15" ht="12.75">
      <c r="F4237" s="47"/>
      <c r="O4237" s="44"/>
    </row>
    <row r="4238" spans="6:15" ht="12.75">
      <c r="F4238" s="47"/>
      <c r="O4238" s="44"/>
    </row>
    <row r="4239" spans="6:15" ht="12.75">
      <c r="F4239" s="47"/>
      <c r="O4239" s="44"/>
    </row>
    <row r="4240" spans="6:15" ht="12.75">
      <c r="F4240" s="47"/>
      <c r="O4240" s="44"/>
    </row>
    <row r="4241" spans="6:15" ht="12.75">
      <c r="F4241" s="47"/>
      <c r="O4241" s="44"/>
    </row>
    <row r="4242" spans="6:15" ht="12.75">
      <c r="F4242" s="47"/>
      <c r="O4242" s="44"/>
    </row>
    <row r="4243" spans="6:15" ht="12.75">
      <c r="F4243" s="47"/>
      <c r="O4243" s="44"/>
    </row>
    <row r="4244" spans="6:15" ht="12.75">
      <c r="F4244" s="47"/>
      <c r="O4244" s="44"/>
    </row>
    <row r="4245" spans="6:15" ht="12.75">
      <c r="F4245" s="47"/>
      <c r="O4245" s="44"/>
    </row>
    <row r="4246" spans="6:15" ht="12.75">
      <c r="F4246" s="47"/>
      <c r="O4246" s="44"/>
    </row>
    <row r="4247" spans="6:15" ht="12.75">
      <c r="F4247" s="47"/>
      <c r="O4247" s="44"/>
    </row>
    <row r="4248" spans="6:15" ht="12.75">
      <c r="F4248" s="47"/>
      <c r="O4248" s="44"/>
    </row>
    <row r="4249" spans="6:15" ht="12.75">
      <c r="F4249" s="47"/>
      <c r="O4249" s="44"/>
    </row>
    <row r="4250" spans="6:15" ht="12.75">
      <c r="F4250" s="47"/>
      <c r="O4250" s="44"/>
    </row>
    <row r="4251" spans="6:15" ht="12.75">
      <c r="F4251" s="47"/>
      <c r="O4251" s="44"/>
    </row>
    <row r="4252" spans="6:15" ht="12.75">
      <c r="F4252" s="47"/>
      <c r="O4252" s="44"/>
    </row>
    <row r="4253" spans="6:15" ht="12.75">
      <c r="F4253" s="47"/>
      <c r="O4253" s="44"/>
    </row>
    <row r="4254" spans="6:15" ht="12.75">
      <c r="F4254" s="47"/>
      <c r="O4254" s="44"/>
    </row>
    <row r="4255" spans="6:15" ht="12.75">
      <c r="F4255" s="47"/>
      <c r="O4255" s="44"/>
    </row>
    <row r="4256" spans="6:15" ht="12.75">
      <c r="F4256" s="47"/>
      <c r="O4256" s="44"/>
    </row>
    <row r="4257" spans="6:15" ht="12.75">
      <c r="F4257" s="47"/>
      <c r="O4257" s="44"/>
    </row>
    <row r="4258" spans="6:15" ht="12.75">
      <c r="F4258" s="47"/>
      <c r="O4258" s="44"/>
    </row>
    <row r="4259" spans="6:15" ht="12.75">
      <c r="F4259" s="47"/>
      <c r="O4259" s="44"/>
    </row>
    <row r="4260" spans="6:15" ht="12.75">
      <c r="F4260" s="47"/>
      <c r="O4260" s="44"/>
    </row>
    <row r="4261" spans="6:15" ht="12.75">
      <c r="F4261" s="47"/>
      <c r="O4261" s="44"/>
    </row>
    <row r="4262" spans="6:15" ht="12.75">
      <c r="F4262" s="47"/>
      <c r="O4262" s="44"/>
    </row>
    <row r="4263" spans="6:15" ht="12.75">
      <c r="F4263" s="47"/>
      <c r="O4263" s="44"/>
    </row>
    <row r="4264" spans="6:15" ht="12.75">
      <c r="F4264" s="47"/>
      <c r="O4264" s="44"/>
    </row>
    <row r="4265" spans="6:15" ht="12.75">
      <c r="F4265" s="47"/>
      <c r="O4265" s="44"/>
    </row>
    <row r="4266" spans="6:15" ht="12.75">
      <c r="F4266" s="47"/>
      <c r="O4266" s="44"/>
    </row>
    <row r="4267" spans="6:15" ht="12.75">
      <c r="F4267" s="47"/>
      <c r="O4267" s="44"/>
    </row>
    <row r="4268" spans="6:15" ht="12.75">
      <c r="F4268" s="47"/>
      <c r="O4268" s="44"/>
    </row>
    <row r="4269" spans="6:15" ht="12.75">
      <c r="F4269" s="47"/>
      <c r="O4269" s="44"/>
    </row>
    <row r="4270" spans="6:15" ht="12.75">
      <c r="F4270" s="47"/>
      <c r="O4270" s="44"/>
    </row>
    <row r="4271" spans="6:15" ht="12.75">
      <c r="F4271" s="47"/>
      <c r="O4271" s="44"/>
    </row>
    <row r="4272" spans="6:15" ht="12.75">
      <c r="F4272" s="47"/>
      <c r="O4272" s="44"/>
    </row>
    <row r="4273" spans="6:15" ht="12.75">
      <c r="F4273" s="47"/>
      <c r="O4273" s="44"/>
    </row>
    <row r="4274" spans="6:15" ht="12.75">
      <c r="F4274" s="47"/>
      <c r="O4274" s="44"/>
    </row>
    <row r="4275" spans="6:15" ht="12.75">
      <c r="F4275" s="47"/>
      <c r="O4275" s="44"/>
    </row>
    <row r="4276" spans="6:15" ht="12.75">
      <c r="F4276" s="47"/>
      <c r="O4276" s="44"/>
    </row>
    <row r="4277" spans="6:15" ht="12.75">
      <c r="F4277" s="47"/>
      <c r="O4277" s="44"/>
    </row>
    <row r="4278" spans="6:15" ht="12.75">
      <c r="F4278" s="47"/>
      <c r="O4278" s="44"/>
    </row>
    <row r="4279" spans="6:15" ht="12.75">
      <c r="F4279" s="47"/>
      <c r="O4279" s="44"/>
    </row>
    <row r="4280" spans="6:15" ht="12.75">
      <c r="F4280" s="47"/>
      <c r="O4280" s="44"/>
    </row>
    <row r="4281" spans="6:15" ht="12.75">
      <c r="F4281" s="47"/>
      <c r="O4281" s="44"/>
    </row>
    <row r="4282" spans="6:15" ht="12.75">
      <c r="F4282" s="47"/>
      <c r="O4282" s="44"/>
    </row>
    <row r="4283" spans="6:15" ht="12.75">
      <c r="F4283" s="47"/>
      <c r="O4283" s="44"/>
    </row>
    <row r="4284" spans="6:15" ht="12.75">
      <c r="F4284" s="47"/>
      <c r="O4284" s="44"/>
    </row>
    <row r="4285" spans="6:15" ht="12.75">
      <c r="F4285" s="47"/>
      <c r="O4285" s="44"/>
    </row>
    <row r="4286" spans="6:15" ht="12.75">
      <c r="F4286" s="47"/>
      <c r="O4286" s="44"/>
    </row>
    <row r="4287" spans="6:15" ht="12.75">
      <c r="F4287" s="47"/>
      <c r="O4287" s="44"/>
    </row>
    <row r="4288" spans="6:15" ht="12.75">
      <c r="F4288" s="47"/>
      <c r="O4288" s="44"/>
    </row>
    <row r="4289" spans="6:15" ht="12.75">
      <c r="F4289" s="47"/>
      <c r="O4289" s="44"/>
    </row>
    <row r="4290" spans="6:15" ht="12.75">
      <c r="F4290" s="47"/>
      <c r="O4290" s="44"/>
    </row>
    <row r="4291" spans="6:15" ht="12.75">
      <c r="F4291" s="47"/>
      <c r="O4291" s="44"/>
    </row>
    <row r="4292" spans="6:15" ht="12.75">
      <c r="F4292" s="47"/>
      <c r="O4292" s="44"/>
    </row>
    <row r="4293" spans="6:15" ht="12.75">
      <c r="F4293" s="47"/>
      <c r="O4293" s="44"/>
    </row>
    <row r="4294" spans="6:15" ht="12.75">
      <c r="F4294" s="47"/>
      <c r="O4294" s="44"/>
    </row>
    <row r="4295" spans="6:15" ht="12.75">
      <c r="F4295" s="47"/>
      <c r="O4295" s="44"/>
    </row>
    <row r="4296" spans="6:15" ht="12.75">
      <c r="F4296" s="47"/>
      <c r="O4296" s="44"/>
    </row>
    <row r="4297" spans="6:15" ht="12.75">
      <c r="F4297" s="47"/>
      <c r="O4297" s="44"/>
    </row>
    <row r="4298" spans="6:15" ht="12.75">
      <c r="F4298" s="47"/>
      <c r="O4298" s="44"/>
    </row>
    <row r="4299" spans="6:15" ht="12.75">
      <c r="F4299" s="47"/>
      <c r="O4299" s="44"/>
    </row>
    <row r="4300" spans="6:15" ht="12.75">
      <c r="F4300" s="47"/>
      <c r="O4300" s="44"/>
    </row>
    <row r="4301" spans="6:15" ht="12.75">
      <c r="F4301" s="47"/>
      <c r="O4301" s="44"/>
    </row>
    <row r="4302" spans="6:15" ht="12.75">
      <c r="F4302" s="47"/>
      <c r="O4302" s="44"/>
    </row>
    <row r="4303" spans="6:15" ht="12.75">
      <c r="F4303" s="47"/>
      <c r="O4303" s="44"/>
    </row>
    <row r="4304" spans="6:15" ht="12.75">
      <c r="F4304" s="47"/>
      <c r="O4304" s="44"/>
    </row>
    <row r="4305" spans="6:15" ht="12.75">
      <c r="F4305" s="47"/>
      <c r="O4305" s="44"/>
    </row>
    <row r="4306" spans="6:15" ht="12.75">
      <c r="F4306" s="47"/>
      <c r="O4306" s="44"/>
    </row>
    <row r="4307" spans="6:15" ht="12.75">
      <c r="F4307" s="47"/>
      <c r="O4307" s="44"/>
    </row>
    <row r="4308" spans="6:15" ht="12.75">
      <c r="F4308" s="47"/>
      <c r="O4308" s="44"/>
    </row>
    <row r="4309" spans="6:15" ht="12.75">
      <c r="F4309" s="47"/>
      <c r="O4309" s="44"/>
    </row>
    <row r="4310" spans="6:15" ht="12.75">
      <c r="F4310" s="47"/>
      <c r="O4310" s="44"/>
    </row>
    <row r="4311" spans="6:15" ht="12.75">
      <c r="F4311" s="47"/>
      <c r="O4311" s="44"/>
    </row>
    <row r="4312" spans="6:15" ht="12.75">
      <c r="F4312" s="47"/>
      <c r="O4312" s="44"/>
    </row>
    <row r="4313" spans="6:15" ht="12.75">
      <c r="F4313" s="47"/>
      <c r="O4313" s="44"/>
    </row>
    <row r="4314" spans="6:15" ht="12.75">
      <c r="F4314" s="47"/>
      <c r="O4314" s="44"/>
    </row>
    <row r="4315" spans="6:15" ht="12.75">
      <c r="F4315" s="47"/>
      <c r="O4315" s="44"/>
    </row>
    <row r="4316" spans="6:15" ht="12.75">
      <c r="F4316" s="47"/>
      <c r="O4316" s="44"/>
    </row>
    <row r="4317" spans="6:15" ht="12.75">
      <c r="F4317" s="47"/>
      <c r="O4317" s="44"/>
    </row>
    <row r="4318" spans="6:15" ht="12.75">
      <c r="F4318" s="47"/>
      <c r="O4318" s="44"/>
    </row>
    <row r="4319" spans="6:15" ht="12.75">
      <c r="F4319" s="47"/>
      <c r="O4319" s="44"/>
    </row>
    <row r="4320" spans="6:15" ht="12.75">
      <c r="F4320" s="47"/>
      <c r="O4320" s="44"/>
    </row>
    <row r="4321" spans="6:15" ht="12.75">
      <c r="F4321" s="47"/>
      <c r="O4321" s="44"/>
    </row>
    <row r="4322" spans="6:15" ht="12.75">
      <c r="F4322" s="47"/>
      <c r="O4322" s="44"/>
    </row>
    <row r="4323" spans="6:15" ht="12.75">
      <c r="F4323" s="47"/>
      <c r="O4323" s="44"/>
    </row>
    <row r="4324" spans="6:15" ht="12.75">
      <c r="F4324" s="47"/>
      <c r="O4324" s="44"/>
    </row>
    <row r="4325" spans="6:15" ht="12.75">
      <c r="F4325" s="47"/>
      <c r="O4325" s="44"/>
    </row>
    <row r="4326" spans="6:15" ht="12.75">
      <c r="F4326" s="47"/>
      <c r="O4326" s="44"/>
    </row>
    <row r="4327" spans="6:15" ht="12.75">
      <c r="F4327" s="47"/>
      <c r="O4327" s="44"/>
    </row>
    <row r="4328" spans="6:15" ht="12.75">
      <c r="F4328" s="47"/>
      <c r="O4328" s="44"/>
    </row>
    <row r="4329" spans="6:15" ht="12.75">
      <c r="F4329" s="47"/>
      <c r="O4329" s="44"/>
    </row>
    <row r="4330" spans="6:15" ht="12.75">
      <c r="F4330" s="47"/>
      <c r="O4330" s="44"/>
    </row>
    <row r="4331" spans="6:15" ht="12.75">
      <c r="F4331" s="47"/>
      <c r="O4331" s="44"/>
    </row>
    <row r="4332" spans="6:15" ht="12.75">
      <c r="F4332" s="47"/>
      <c r="O4332" s="44"/>
    </row>
    <row r="4333" spans="6:15" ht="12.75">
      <c r="F4333" s="47"/>
      <c r="O4333" s="44"/>
    </row>
    <row r="4334" spans="6:15" ht="12.75">
      <c r="F4334" s="47"/>
      <c r="O4334" s="44"/>
    </row>
    <row r="4335" spans="6:15" ht="12.75">
      <c r="F4335" s="47"/>
      <c r="O4335" s="44"/>
    </row>
    <row r="4336" spans="6:15" ht="12.75">
      <c r="F4336" s="47"/>
      <c r="O4336" s="44"/>
    </row>
    <row r="4337" spans="6:15" ht="12.75">
      <c r="F4337" s="47"/>
      <c r="O4337" s="44"/>
    </row>
    <row r="4338" spans="6:15" ht="12.75">
      <c r="F4338" s="47"/>
      <c r="O4338" s="44"/>
    </row>
    <row r="4339" spans="6:15" ht="12.75">
      <c r="F4339" s="47"/>
      <c r="O4339" s="44"/>
    </row>
    <row r="4340" spans="6:15" ht="12.75">
      <c r="F4340" s="47"/>
      <c r="O4340" s="44"/>
    </row>
    <row r="4341" spans="6:15" ht="12.75">
      <c r="F4341" s="47"/>
      <c r="O4341" s="44"/>
    </row>
    <row r="4342" spans="6:15" ht="12.75">
      <c r="F4342" s="47"/>
      <c r="O4342" s="44"/>
    </row>
    <row r="4343" spans="6:15" ht="12.75">
      <c r="F4343" s="47"/>
      <c r="O4343" s="44"/>
    </row>
    <row r="4344" spans="6:15" ht="12.75">
      <c r="F4344" s="47"/>
      <c r="O4344" s="44"/>
    </row>
    <row r="4345" spans="6:15" ht="12.75">
      <c r="F4345" s="47"/>
      <c r="O4345" s="44"/>
    </row>
    <row r="4346" spans="6:15" ht="12.75">
      <c r="F4346" s="47"/>
      <c r="O4346" s="44"/>
    </row>
    <row r="4347" spans="6:15" ht="12.75">
      <c r="F4347" s="47"/>
      <c r="O4347" s="44"/>
    </row>
    <row r="4348" spans="6:15" ht="12.75">
      <c r="F4348" s="47"/>
      <c r="O4348" s="44"/>
    </row>
    <row r="4349" spans="6:15" ht="12.75">
      <c r="F4349" s="47"/>
      <c r="O4349" s="44"/>
    </row>
    <row r="4350" spans="6:15" ht="12.75">
      <c r="F4350" s="47"/>
      <c r="O4350" s="44"/>
    </row>
    <row r="4351" spans="6:15" ht="12.75">
      <c r="F4351" s="47"/>
      <c r="O4351" s="44"/>
    </row>
    <row r="4352" spans="6:15" ht="12.75">
      <c r="F4352" s="47"/>
      <c r="O4352" s="44"/>
    </row>
    <row r="4353" spans="6:15" ht="12.75">
      <c r="F4353" s="47"/>
      <c r="O4353" s="44"/>
    </row>
    <row r="4354" spans="6:15" ht="12.75">
      <c r="F4354" s="47"/>
      <c r="O4354" s="44"/>
    </row>
    <row r="4355" spans="6:15" ht="12.75">
      <c r="F4355" s="47"/>
      <c r="O4355" s="44"/>
    </row>
    <row r="4356" spans="6:15" ht="12.75">
      <c r="F4356" s="47"/>
      <c r="O4356" s="44"/>
    </row>
    <row r="4357" spans="6:15" ht="12.75">
      <c r="F4357" s="47"/>
      <c r="O4357" s="44"/>
    </row>
    <row r="4358" spans="6:15" ht="12.75">
      <c r="F4358" s="47"/>
      <c r="O4358" s="44"/>
    </row>
    <row r="4359" spans="6:15" ht="12.75">
      <c r="F4359" s="47"/>
      <c r="O4359" s="44"/>
    </row>
    <row r="4360" spans="6:15" ht="12.75">
      <c r="F4360" s="47"/>
      <c r="O4360" s="44"/>
    </row>
    <row r="4361" spans="6:15" ht="12.75">
      <c r="F4361" s="47"/>
      <c r="O4361" s="44"/>
    </row>
    <row r="4362" spans="6:15" ht="12.75">
      <c r="F4362" s="47"/>
      <c r="O4362" s="44"/>
    </row>
    <row r="4363" spans="6:15" ht="12.75">
      <c r="F4363" s="47"/>
      <c r="O4363" s="44"/>
    </row>
    <row r="4364" spans="6:15" ht="12.75">
      <c r="F4364" s="47"/>
      <c r="O4364" s="44"/>
    </row>
    <row r="4365" spans="6:15" ht="12.75">
      <c r="F4365" s="47"/>
      <c r="O4365" s="44"/>
    </row>
    <row r="4366" spans="6:15" ht="12.75">
      <c r="F4366" s="47"/>
      <c r="O4366" s="44"/>
    </row>
    <row r="4367" spans="6:15" ht="12.75">
      <c r="F4367" s="47"/>
      <c r="O4367" s="44"/>
    </row>
    <row r="4368" spans="6:15" ht="12.75">
      <c r="F4368" s="47"/>
      <c r="O4368" s="44"/>
    </row>
    <row r="4369" spans="6:15" ht="12.75">
      <c r="F4369" s="47"/>
      <c r="O4369" s="44"/>
    </row>
    <row r="4370" spans="6:15" ht="12.75">
      <c r="F4370" s="47"/>
      <c r="O4370" s="44"/>
    </row>
    <row r="4371" spans="6:15" ht="12.75">
      <c r="F4371" s="47"/>
      <c r="O4371" s="44"/>
    </row>
    <row r="4372" spans="6:15" ht="12.75">
      <c r="F4372" s="47"/>
      <c r="O4372" s="44"/>
    </row>
    <row r="4373" spans="6:15" ht="12.75">
      <c r="F4373" s="47"/>
      <c r="O4373" s="44"/>
    </row>
    <row r="4374" spans="6:15" ht="12.75">
      <c r="F4374" s="47"/>
      <c r="O4374" s="44"/>
    </row>
    <row r="4375" spans="6:15" ht="12.75">
      <c r="F4375" s="47"/>
      <c r="O4375" s="44"/>
    </row>
    <row r="4376" spans="6:15" ht="12.75">
      <c r="F4376" s="47"/>
      <c r="O4376" s="44"/>
    </row>
    <row r="4377" spans="6:15" ht="12.75">
      <c r="F4377" s="47"/>
      <c r="O4377" s="44"/>
    </row>
    <row r="4378" spans="6:15" ht="12.75">
      <c r="F4378" s="47"/>
      <c r="O4378" s="44"/>
    </row>
    <row r="4379" spans="6:15" ht="12.75">
      <c r="F4379" s="47"/>
      <c r="O4379" s="44"/>
    </row>
    <row r="4380" spans="6:15" ht="12.75">
      <c r="F4380" s="47"/>
      <c r="O4380" s="44"/>
    </row>
    <row r="4381" spans="6:15" ht="12.75">
      <c r="F4381" s="47"/>
      <c r="O4381" s="44"/>
    </row>
    <row r="4382" spans="6:15" ht="12.75">
      <c r="F4382" s="47"/>
      <c r="O4382" s="44"/>
    </row>
    <row r="4383" spans="6:15" ht="12.75">
      <c r="F4383" s="47"/>
      <c r="O4383" s="44"/>
    </row>
    <row r="4384" spans="6:15" ht="12.75">
      <c r="F4384" s="47"/>
      <c r="O4384" s="44"/>
    </row>
    <row r="4385" spans="6:15" ht="12.75">
      <c r="F4385" s="47"/>
      <c r="O4385" s="44"/>
    </row>
    <row r="4386" spans="6:15" ht="12.75">
      <c r="F4386" s="47"/>
      <c r="O4386" s="44"/>
    </row>
    <row r="4387" spans="6:15" ht="12.75">
      <c r="F4387" s="47"/>
      <c r="O4387" s="44"/>
    </row>
    <row r="4388" spans="6:15" ht="12.75">
      <c r="F4388" s="47"/>
      <c r="O4388" s="44"/>
    </row>
    <row r="4389" spans="6:15" ht="12.75">
      <c r="F4389" s="47"/>
      <c r="O4389" s="44"/>
    </row>
    <row r="4390" spans="6:15" ht="12.75">
      <c r="F4390" s="47"/>
      <c r="O4390" s="44"/>
    </row>
    <row r="4391" spans="6:15" ht="12.75">
      <c r="F4391" s="47"/>
      <c r="O4391" s="44"/>
    </row>
    <row r="4392" spans="6:15" ht="12.75">
      <c r="F4392" s="47"/>
      <c r="O4392" s="44"/>
    </row>
    <row r="4393" spans="6:15" ht="12.75">
      <c r="F4393" s="47"/>
      <c r="O4393" s="44"/>
    </row>
    <row r="4394" spans="6:15" ht="12.75">
      <c r="F4394" s="47"/>
      <c r="O4394" s="44"/>
    </row>
    <row r="4395" spans="6:15" ht="12.75">
      <c r="F4395" s="47"/>
      <c r="O4395" s="44"/>
    </row>
    <row r="4396" spans="6:15" ht="12.75">
      <c r="F4396" s="47"/>
      <c r="O4396" s="44"/>
    </row>
    <row r="4397" spans="6:15" ht="12.75">
      <c r="F4397" s="47"/>
      <c r="O4397" s="44"/>
    </row>
    <row r="4398" spans="6:15" ht="12.75">
      <c r="F4398" s="47"/>
      <c r="O4398" s="44"/>
    </row>
    <row r="4399" spans="6:15" ht="12.75">
      <c r="F4399" s="47"/>
      <c r="O4399" s="44"/>
    </row>
    <row r="4400" spans="6:15" ht="12.75">
      <c r="F4400" s="47"/>
      <c r="O4400" s="44"/>
    </row>
    <row r="4401" spans="6:15" ht="12.75">
      <c r="F4401" s="47"/>
      <c r="O4401" s="44"/>
    </row>
    <row r="4402" spans="6:15" ht="12.75">
      <c r="F4402" s="47"/>
      <c r="O4402" s="44"/>
    </row>
    <row r="4403" spans="6:15" ht="12.75">
      <c r="F4403" s="47"/>
      <c r="O4403" s="44"/>
    </row>
    <row r="4404" spans="6:15" ht="12.75">
      <c r="F4404" s="47"/>
      <c r="O4404" s="44"/>
    </row>
    <row r="4405" ht="12.75">
      <c r="O4405" s="44"/>
    </row>
    <row r="4406" ht="12.75">
      <c r="O4406" s="44"/>
    </row>
    <row r="4407" ht="12.75">
      <c r="O4407" s="44"/>
    </row>
    <row r="4408" ht="12.75">
      <c r="O4408" s="44"/>
    </row>
    <row r="4409" ht="12.75">
      <c r="O4409" s="44"/>
    </row>
    <row r="4410" ht="12.75">
      <c r="O4410" s="44"/>
    </row>
    <row r="4411" ht="12.75">
      <c r="O4411" s="44"/>
    </row>
    <row r="4412" ht="12.75">
      <c r="O4412" s="44"/>
    </row>
    <row r="4413" ht="12.75">
      <c r="O4413" s="44"/>
    </row>
    <row r="4414" ht="12.75">
      <c r="O4414" s="44"/>
    </row>
    <row r="4415" ht="12.75">
      <c r="O4415" s="44"/>
    </row>
    <row r="4416" ht="12.75">
      <c r="O4416" s="44"/>
    </row>
    <row r="4417" ht="12.75">
      <c r="O4417" s="44"/>
    </row>
    <row r="4418" ht="12.75">
      <c r="O4418" s="44"/>
    </row>
    <row r="4419" ht="12.75">
      <c r="O4419" s="44"/>
    </row>
    <row r="4420" ht="12.75">
      <c r="O4420" s="44"/>
    </row>
    <row r="4421" ht="12.75">
      <c r="O4421" s="44"/>
    </row>
    <row r="4422" ht="12.75">
      <c r="O4422" s="44"/>
    </row>
    <row r="4423" ht="12.75">
      <c r="O4423" s="44"/>
    </row>
    <row r="4424" ht="12.75">
      <c r="O4424" s="44"/>
    </row>
    <row r="4425" ht="12.75">
      <c r="O4425" s="44"/>
    </row>
    <row r="4426" ht="12.75">
      <c r="O4426" s="44"/>
    </row>
    <row r="4427" ht="12.75">
      <c r="O4427" s="44"/>
    </row>
    <row r="4428" ht="12.75">
      <c r="O4428" s="44"/>
    </row>
    <row r="4429" ht="12.75">
      <c r="O4429" s="44"/>
    </row>
    <row r="4430" ht="12.75">
      <c r="O4430" s="44"/>
    </row>
    <row r="4431" ht="12.75">
      <c r="O4431" s="44"/>
    </row>
    <row r="4432" ht="12.75">
      <c r="O4432" s="44"/>
    </row>
    <row r="4433" ht="12.75">
      <c r="O4433" s="44"/>
    </row>
    <row r="4434" ht="12.75">
      <c r="O4434" s="44"/>
    </row>
    <row r="4435" ht="12.75">
      <c r="O4435" s="44"/>
    </row>
    <row r="4436" ht="12.75">
      <c r="O4436" s="44"/>
    </row>
    <row r="4437" ht="12.75">
      <c r="O4437" s="44"/>
    </row>
    <row r="4438" ht="12.75">
      <c r="O4438" s="44"/>
    </row>
    <row r="4439" ht="12.75">
      <c r="O4439" s="44"/>
    </row>
    <row r="4440" ht="12.75">
      <c r="O4440" s="44"/>
    </row>
    <row r="4441" ht="12.75">
      <c r="O4441" s="44"/>
    </row>
    <row r="4442" ht="12.75">
      <c r="O4442" s="44"/>
    </row>
    <row r="4443" ht="12.75">
      <c r="O4443" s="44"/>
    </row>
    <row r="4444" ht="12.75">
      <c r="O4444" s="44"/>
    </row>
    <row r="4445" ht="12.75">
      <c r="O4445" s="44"/>
    </row>
    <row r="4446" ht="12.75">
      <c r="O4446" s="44"/>
    </row>
    <row r="4447" ht="12.75">
      <c r="O4447" s="44"/>
    </row>
    <row r="4448" ht="12.75">
      <c r="O4448" s="44"/>
    </row>
    <row r="4449" ht="12.75">
      <c r="O4449" s="44"/>
    </row>
    <row r="4450" ht="12.75">
      <c r="O4450" s="44"/>
    </row>
    <row r="4451" ht="12.75">
      <c r="O4451" s="44"/>
    </row>
    <row r="4452" ht="12.75">
      <c r="O4452" s="44"/>
    </row>
    <row r="4453" ht="12.75">
      <c r="O4453" s="44"/>
    </row>
    <row r="4454" ht="12.75">
      <c r="O4454" s="44"/>
    </row>
    <row r="4455" ht="12.75">
      <c r="O4455" s="44"/>
    </row>
    <row r="4456" ht="12.75">
      <c r="O4456" s="44"/>
    </row>
    <row r="4457" ht="12.75">
      <c r="O4457" s="44"/>
    </row>
    <row r="4458" ht="12.75">
      <c r="O4458" s="44"/>
    </row>
    <row r="4459" ht="12.75">
      <c r="O4459" s="44"/>
    </row>
    <row r="4460" ht="12.75">
      <c r="O4460" s="44"/>
    </row>
    <row r="4461" ht="12.75">
      <c r="O4461" s="44"/>
    </row>
    <row r="4462" ht="12.75">
      <c r="O4462" s="44"/>
    </row>
    <row r="4463" ht="12.75">
      <c r="O4463" s="44"/>
    </row>
    <row r="4464" ht="12.75">
      <c r="O4464" s="44"/>
    </row>
    <row r="4465" ht="12.75">
      <c r="O4465" s="44"/>
    </row>
    <row r="4466" ht="12.75">
      <c r="O4466" s="44"/>
    </row>
    <row r="4467" ht="12.75">
      <c r="O4467" s="44"/>
    </row>
    <row r="4468" ht="12.75">
      <c r="O4468" s="44"/>
    </row>
    <row r="4469" ht="12.75">
      <c r="O4469" s="44"/>
    </row>
    <row r="4470" ht="12.75">
      <c r="O4470" s="44"/>
    </row>
    <row r="4471" ht="12.75">
      <c r="O4471" s="44"/>
    </row>
    <row r="4472" ht="12.75">
      <c r="O4472" s="44"/>
    </row>
    <row r="4473" ht="12.75">
      <c r="O4473" s="44"/>
    </row>
    <row r="4474" ht="12.75">
      <c r="O4474" s="44"/>
    </row>
    <row r="4475" ht="12.75">
      <c r="O4475" s="44"/>
    </row>
    <row r="4476" ht="12.75">
      <c r="O4476" s="44"/>
    </row>
    <row r="4477" ht="12.75">
      <c r="O4477" s="44"/>
    </row>
    <row r="4478" ht="12.75">
      <c r="O4478" s="44"/>
    </row>
    <row r="4479" ht="12.75">
      <c r="O4479" s="44"/>
    </row>
    <row r="4480" ht="12.75">
      <c r="O4480" s="44"/>
    </row>
    <row r="4481" ht="12.75">
      <c r="O4481" s="44"/>
    </row>
    <row r="4482" ht="12.75">
      <c r="O4482" s="44"/>
    </row>
    <row r="4483" ht="12.75">
      <c r="O4483" s="44"/>
    </row>
    <row r="4484" ht="12.75">
      <c r="O4484" s="44"/>
    </row>
    <row r="4485" ht="12.75">
      <c r="O4485" s="44"/>
    </row>
    <row r="4486" ht="12.75">
      <c r="O4486" s="44"/>
    </row>
    <row r="4487" ht="12.75">
      <c r="O4487" s="44"/>
    </row>
    <row r="4488" ht="12.75">
      <c r="O4488" s="44"/>
    </row>
    <row r="4489" ht="12.75">
      <c r="O4489" s="44"/>
    </row>
    <row r="4490" ht="12.75">
      <c r="O4490" s="44"/>
    </row>
    <row r="4491" ht="12.75">
      <c r="O4491" s="44"/>
    </row>
    <row r="4492" ht="12.75">
      <c r="O4492" s="44"/>
    </row>
    <row r="4493" ht="12.75">
      <c r="O4493" s="44"/>
    </row>
    <row r="4494" ht="12.75">
      <c r="O4494" s="44"/>
    </row>
    <row r="4495" ht="12.75">
      <c r="O4495" s="44"/>
    </row>
    <row r="4496" ht="12.75">
      <c r="O4496" s="44"/>
    </row>
    <row r="4497" ht="12.75">
      <c r="O4497" s="44"/>
    </row>
    <row r="4498" ht="12.75">
      <c r="O4498" s="44"/>
    </row>
    <row r="4499" ht="12.75">
      <c r="O4499" s="44"/>
    </row>
    <row r="4500" ht="12.75">
      <c r="O4500" s="44"/>
    </row>
    <row r="4501" ht="12.75">
      <c r="O4501" s="44"/>
    </row>
    <row r="4502" ht="12.75">
      <c r="O4502" s="44"/>
    </row>
    <row r="4503" ht="12.75">
      <c r="O4503" s="44"/>
    </row>
    <row r="4504" ht="12.75">
      <c r="O4504" s="44"/>
    </row>
    <row r="4505" ht="12.75">
      <c r="O4505" s="44"/>
    </row>
    <row r="4506" ht="12.75">
      <c r="O4506" s="44"/>
    </row>
    <row r="4507" ht="12.75">
      <c r="O4507" s="44"/>
    </row>
    <row r="4508" ht="12.75">
      <c r="O4508" s="44"/>
    </row>
    <row r="4509" ht="12.75">
      <c r="O4509" s="44"/>
    </row>
    <row r="4510" ht="12.75">
      <c r="O4510" s="44"/>
    </row>
    <row r="4511" ht="12.75">
      <c r="O4511" s="44"/>
    </row>
    <row r="4512" ht="12.75">
      <c r="O4512" s="44"/>
    </row>
    <row r="4513" ht="12.75">
      <c r="O4513" s="44"/>
    </row>
    <row r="4514" ht="12.75">
      <c r="O4514" s="44"/>
    </row>
    <row r="4515" ht="12.75">
      <c r="O4515" s="44"/>
    </row>
    <row r="4516" ht="12.75">
      <c r="O4516" s="44"/>
    </row>
    <row r="4517" ht="12.75">
      <c r="O4517" s="44"/>
    </row>
    <row r="4518" ht="12.75">
      <c r="O4518" s="44"/>
    </row>
    <row r="4519" ht="12.75">
      <c r="O4519" s="44"/>
    </row>
    <row r="4520" ht="12.75">
      <c r="O4520" s="44"/>
    </row>
    <row r="4521" ht="12.75">
      <c r="O4521" s="44"/>
    </row>
    <row r="4522" ht="12.75">
      <c r="O4522" s="44"/>
    </row>
    <row r="4523" ht="12.75">
      <c r="O4523" s="44"/>
    </row>
    <row r="4524" ht="12.75">
      <c r="O4524" s="44"/>
    </row>
    <row r="4525" ht="12.75">
      <c r="O4525" s="44"/>
    </row>
    <row r="4526" ht="12.75">
      <c r="O4526" s="44"/>
    </row>
    <row r="4527" ht="12.75">
      <c r="O4527" s="44"/>
    </row>
    <row r="4528" ht="12.75">
      <c r="O4528" s="44"/>
    </row>
    <row r="4529" ht="12.75">
      <c r="O4529" s="44"/>
    </row>
    <row r="4530" ht="12.75">
      <c r="O4530" s="44"/>
    </row>
    <row r="4531" ht="12.75">
      <c r="O4531" s="44"/>
    </row>
    <row r="4532" ht="12.75">
      <c r="O4532" s="44"/>
    </row>
    <row r="4533" ht="12.75">
      <c r="O4533" s="44"/>
    </row>
    <row r="4534" ht="12.75">
      <c r="O4534" s="44"/>
    </row>
    <row r="4535" ht="12.75">
      <c r="O4535" s="44"/>
    </row>
    <row r="4536" ht="12.75">
      <c r="O4536" s="44"/>
    </row>
    <row r="4537" ht="12.75">
      <c r="O4537" s="44"/>
    </row>
    <row r="4538" ht="12.75">
      <c r="O4538" s="44"/>
    </row>
    <row r="4539" ht="12.75">
      <c r="O4539" s="44"/>
    </row>
    <row r="4540" ht="12.75">
      <c r="O4540" s="44"/>
    </row>
    <row r="4541" ht="12.75">
      <c r="O4541" s="44"/>
    </row>
    <row r="4542" ht="12.75">
      <c r="O4542" s="44"/>
    </row>
    <row r="4543" ht="12.75">
      <c r="O4543" s="44"/>
    </row>
    <row r="4544" ht="12.75">
      <c r="O4544" s="44"/>
    </row>
    <row r="4545" ht="12.75">
      <c r="O4545" s="44"/>
    </row>
    <row r="4546" ht="12.75">
      <c r="O4546" s="44"/>
    </row>
    <row r="4547" ht="12.75">
      <c r="O4547" s="44"/>
    </row>
    <row r="4548" ht="12.75">
      <c r="O4548" s="44"/>
    </row>
    <row r="4549" ht="12.75">
      <c r="O4549" s="44"/>
    </row>
    <row r="4550" ht="12.75">
      <c r="O4550" s="44"/>
    </row>
    <row r="4551" ht="12.75">
      <c r="O4551" s="44"/>
    </row>
    <row r="4552" ht="12.75">
      <c r="O4552" s="44"/>
    </row>
    <row r="4553" ht="12.75">
      <c r="O4553" s="44"/>
    </row>
    <row r="4554" ht="12.75">
      <c r="O4554" s="44"/>
    </row>
    <row r="4555" ht="12.75">
      <c r="O4555" s="44"/>
    </row>
    <row r="4556" ht="12.75">
      <c r="O4556" s="44"/>
    </row>
    <row r="4557" ht="12.75">
      <c r="O4557" s="44"/>
    </row>
    <row r="4558" ht="12.75">
      <c r="O4558" s="44"/>
    </row>
    <row r="4559" ht="12.75">
      <c r="O4559" s="44"/>
    </row>
    <row r="4560" ht="12.75">
      <c r="O4560" s="44"/>
    </row>
    <row r="4561" ht="12.75">
      <c r="O4561" s="44"/>
    </row>
    <row r="4562" ht="12.75">
      <c r="O4562" s="44"/>
    </row>
    <row r="4563" ht="12.75">
      <c r="O4563" s="44"/>
    </row>
    <row r="4564" ht="12.75">
      <c r="O4564" s="44"/>
    </row>
    <row r="4565" ht="12.75">
      <c r="O4565" s="44"/>
    </row>
    <row r="4566" ht="12.75">
      <c r="O4566" s="44"/>
    </row>
    <row r="4567" ht="12.75">
      <c r="O4567" s="44"/>
    </row>
    <row r="4568" ht="12.75">
      <c r="O4568" s="44"/>
    </row>
    <row r="4569" ht="12.75">
      <c r="O4569" s="44"/>
    </row>
    <row r="4570" ht="12.75">
      <c r="O4570" s="44"/>
    </row>
    <row r="4571" ht="12.75">
      <c r="O4571" s="44"/>
    </row>
    <row r="4572" ht="12.75">
      <c r="O4572" s="44"/>
    </row>
    <row r="4573" ht="12.75">
      <c r="O4573" s="44"/>
    </row>
    <row r="4574" ht="12.75">
      <c r="O4574" s="44"/>
    </row>
    <row r="4575" ht="12.75">
      <c r="O4575" s="44"/>
    </row>
    <row r="4576" ht="12.75">
      <c r="O4576" s="44"/>
    </row>
    <row r="4577" ht="12.75">
      <c r="O4577" s="44"/>
    </row>
    <row r="4578" ht="12.75">
      <c r="O4578" s="44"/>
    </row>
    <row r="4579" ht="12.75">
      <c r="O4579" s="44"/>
    </row>
    <row r="4580" ht="12.75">
      <c r="O4580" s="44"/>
    </row>
    <row r="4581" ht="12.75">
      <c r="O4581" s="44"/>
    </row>
    <row r="4582" ht="12.75">
      <c r="O4582" s="44"/>
    </row>
    <row r="4583" ht="12.75">
      <c r="O4583" s="44"/>
    </row>
    <row r="4584" ht="12.75">
      <c r="O4584" s="44"/>
    </row>
    <row r="4585" ht="12.75">
      <c r="O4585" s="44"/>
    </row>
    <row r="4586" ht="12.75">
      <c r="O4586" s="44"/>
    </row>
    <row r="4587" ht="12.75">
      <c r="O4587" s="44"/>
    </row>
    <row r="4588" ht="12.75">
      <c r="O4588" s="44"/>
    </row>
    <row r="4589" ht="12.75">
      <c r="O4589" s="44"/>
    </row>
    <row r="4590" ht="12.75">
      <c r="O4590" s="44"/>
    </row>
    <row r="4591" ht="12.75">
      <c r="O4591" s="44"/>
    </row>
    <row r="4592" ht="12.75">
      <c r="O4592" s="44"/>
    </row>
    <row r="4593" ht="12.75">
      <c r="O4593" s="44"/>
    </row>
    <row r="4594" ht="12.75">
      <c r="O4594" s="44"/>
    </row>
    <row r="4595" ht="12.75">
      <c r="O4595" s="44"/>
    </row>
    <row r="4596" ht="12.75">
      <c r="O4596" s="44"/>
    </row>
    <row r="4597" ht="12.75">
      <c r="O4597" s="44"/>
    </row>
    <row r="4598" ht="12.75">
      <c r="O4598" s="44"/>
    </row>
    <row r="4599" ht="12.75">
      <c r="O4599" s="44"/>
    </row>
    <row r="4600" ht="12.75">
      <c r="O4600" s="44"/>
    </row>
    <row r="4601" ht="12.75">
      <c r="O4601" s="44"/>
    </row>
    <row r="4602" ht="12.75">
      <c r="O4602" s="44"/>
    </row>
    <row r="4603" ht="12.75">
      <c r="O4603" s="44"/>
    </row>
    <row r="4604" ht="12.75">
      <c r="O4604" s="44"/>
    </row>
    <row r="4605" ht="12.75">
      <c r="O4605" s="44"/>
    </row>
    <row r="4606" ht="12.75">
      <c r="O4606" s="44"/>
    </row>
    <row r="4607" ht="12.75">
      <c r="O4607" s="44"/>
    </row>
    <row r="4608" ht="12.75">
      <c r="O4608" s="44"/>
    </row>
    <row r="4609" ht="12.75">
      <c r="O4609" s="44"/>
    </row>
    <row r="4610" ht="12.75">
      <c r="O4610" s="44"/>
    </row>
    <row r="4611" ht="12.75">
      <c r="O4611" s="44"/>
    </row>
    <row r="4612" ht="12.75">
      <c r="O4612" s="44"/>
    </row>
    <row r="4613" ht="12.75">
      <c r="O4613" s="44"/>
    </row>
    <row r="4614" ht="12.75">
      <c r="O4614" s="44"/>
    </row>
    <row r="4615" ht="12.75">
      <c r="O4615" s="44"/>
    </row>
    <row r="4616" ht="12.75">
      <c r="O4616" s="44"/>
    </row>
    <row r="4617" ht="12.75">
      <c r="O4617" s="44"/>
    </row>
    <row r="4618" ht="12.75">
      <c r="O4618" s="44"/>
    </row>
    <row r="4619" ht="12.75">
      <c r="O4619" s="44"/>
    </row>
    <row r="4620" ht="12.75">
      <c r="O4620" s="44"/>
    </row>
    <row r="4621" ht="12.75">
      <c r="O4621" s="44"/>
    </row>
    <row r="4622" ht="12.75">
      <c r="O4622" s="44"/>
    </row>
    <row r="4623" ht="12.75">
      <c r="O4623" s="44"/>
    </row>
    <row r="4624" ht="12.75">
      <c r="O4624" s="44"/>
    </row>
    <row r="4625" ht="12.75">
      <c r="O4625" s="44"/>
    </row>
    <row r="4626" ht="12.75">
      <c r="O4626" s="44"/>
    </row>
    <row r="4627" ht="12.75">
      <c r="O4627" s="44"/>
    </row>
    <row r="4628" ht="12.75">
      <c r="O4628" s="44"/>
    </row>
    <row r="4629" ht="12.75">
      <c r="O4629" s="44"/>
    </row>
    <row r="4630" ht="12.75">
      <c r="O4630" s="44"/>
    </row>
    <row r="4631" ht="12.75">
      <c r="O4631" s="44"/>
    </row>
    <row r="4632" ht="12.75">
      <c r="O4632" s="44"/>
    </row>
    <row r="4633" ht="12.75">
      <c r="O4633" s="44"/>
    </row>
    <row r="4634" ht="12.75">
      <c r="O4634" s="44"/>
    </row>
    <row r="4635" ht="12.75">
      <c r="O4635" s="44"/>
    </row>
    <row r="4636" ht="12.75">
      <c r="O4636" s="44"/>
    </row>
    <row r="4637" ht="12.75">
      <c r="O4637" s="44"/>
    </row>
    <row r="4638" ht="12.75">
      <c r="O4638" s="44"/>
    </row>
    <row r="4639" ht="12.75">
      <c r="O4639" s="44"/>
    </row>
    <row r="4640" ht="12.75">
      <c r="O4640" s="44"/>
    </row>
    <row r="4641" ht="12.75">
      <c r="O4641" s="44"/>
    </row>
    <row r="4642" ht="12.75">
      <c r="O4642" s="44"/>
    </row>
    <row r="4643" ht="12.75">
      <c r="O4643" s="44"/>
    </row>
    <row r="4644" ht="12.75">
      <c r="O4644" s="44"/>
    </row>
    <row r="4645" ht="12.75">
      <c r="O4645" s="44"/>
    </row>
    <row r="4646" ht="12.75">
      <c r="O4646" s="44"/>
    </row>
    <row r="4647" ht="12.75">
      <c r="O4647" s="44"/>
    </row>
    <row r="4648" ht="12.75">
      <c r="O4648" s="44"/>
    </row>
    <row r="4649" ht="12.75">
      <c r="O4649" s="44"/>
    </row>
    <row r="4650" ht="12.75">
      <c r="O4650" s="44"/>
    </row>
    <row r="4651" ht="12.75">
      <c r="O4651" s="44"/>
    </row>
    <row r="4652" ht="12.75">
      <c r="O4652" s="44"/>
    </row>
    <row r="4653" ht="12.75">
      <c r="O4653" s="44"/>
    </row>
    <row r="4654" ht="12.75">
      <c r="O4654" s="44"/>
    </row>
    <row r="4655" ht="12.75">
      <c r="O4655" s="44"/>
    </row>
    <row r="4656" ht="12.75">
      <c r="O4656" s="44"/>
    </row>
    <row r="4657" ht="12.75">
      <c r="O4657" s="44"/>
    </row>
    <row r="4658" ht="12.75">
      <c r="O4658" s="44"/>
    </row>
    <row r="4659" ht="12.75">
      <c r="O4659" s="44"/>
    </row>
    <row r="4660" ht="12.75">
      <c r="O4660" s="44"/>
    </row>
    <row r="4661" ht="12.75">
      <c r="O4661" s="44"/>
    </row>
    <row r="4662" ht="12.75">
      <c r="O4662" s="44"/>
    </row>
    <row r="4663" ht="12.75">
      <c r="O4663" s="44"/>
    </row>
    <row r="4664" ht="12.75">
      <c r="O4664" s="44"/>
    </row>
    <row r="4665" ht="12.75">
      <c r="O4665" s="44"/>
    </row>
    <row r="4666" ht="12.75">
      <c r="O4666" s="44"/>
    </row>
    <row r="4667" ht="12.75">
      <c r="O4667" s="44"/>
    </row>
    <row r="4668" ht="12.75">
      <c r="O4668" s="44"/>
    </row>
    <row r="4669" ht="12.75">
      <c r="O4669" s="44"/>
    </row>
    <row r="4670" ht="12.75">
      <c r="O4670" s="44"/>
    </row>
    <row r="4671" ht="12.75">
      <c r="O4671" s="44"/>
    </row>
    <row r="4672" ht="12.75">
      <c r="O4672" s="44"/>
    </row>
    <row r="4673" ht="12.75">
      <c r="O4673" s="44"/>
    </row>
    <row r="4674" ht="12.75">
      <c r="O4674" s="44"/>
    </row>
    <row r="4675" ht="12.75">
      <c r="O4675" s="44"/>
    </row>
    <row r="4676" ht="12.75">
      <c r="O4676" s="44"/>
    </row>
    <row r="4677" ht="12.75">
      <c r="O4677" s="44"/>
    </row>
    <row r="4678" ht="12.75">
      <c r="O4678" s="44"/>
    </row>
    <row r="4679" ht="12.75">
      <c r="O4679" s="44"/>
    </row>
    <row r="4680" ht="12.75">
      <c r="O4680" s="44"/>
    </row>
    <row r="4681" ht="12.75">
      <c r="O4681" s="44"/>
    </row>
    <row r="4682" ht="12.75">
      <c r="O4682" s="44"/>
    </row>
    <row r="4683" ht="12.75">
      <c r="O4683" s="44"/>
    </row>
    <row r="4684" ht="12.75">
      <c r="O4684" s="44"/>
    </row>
    <row r="4685" ht="12.75">
      <c r="O4685" s="44"/>
    </row>
    <row r="4686" ht="12.75">
      <c r="O4686" s="44"/>
    </row>
    <row r="4687" ht="12.75">
      <c r="O4687" s="44"/>
    </row>
    <row r="4688" ht="12.75">
      <c r="O4688" s="44"/>
    </row>
    <row r="4689" ht="12.75">
      <c r="O4689" s="44"/>
    </row>
    <row r="4690" ht="12.75">
      <c r="O4690" s="44"/>
    </row>
    <row r="4691" ht="12.75">
      <c r="O4691" s="44"/>
    </row>
    <row r="4692" ht="12.75">
      <c r="O4692" s="44"/>
    </row>
    <row r="4693" ht="12.75">
      <c r="O4693" s="44"/>
    </row>
    <row r="4694" ht="12.75">
      <c r="O4694" s="44"/>
    </row>
    <row r="4695" ht="12.75">
      <c r="O4695" s="44"/>
    </row>
    <row r="4696" ht="12.75">
      <c r="O4696" s="44"/>
    </row>
    <row r="4697" ht="12.75">
      <c r="O4697" s="44"/>
    </row>
    <row r="4698" ht="12.75">
      <c r="O4698" s="44"/>
    </row>
    <row r="4699" ht="12.75">
      <c r="O4699" s="44"/>
    </row>
    <row r="4700" ht="12.75">
      <c r="O4700" s="44"/>
    </row>
    <row r="4701" ht="12.75">
      <c r="O4701" s="44"/>
    </row>
    <row r="4702" ht="12.75">
      <c r="O4702" s="44"/>
    </row>
    <row r="4703" ht="12.75">
      <c r="O4703" s="44"/>
    </row>
    <row r="4704" ht="12.75">
      <c r="O4704" s="44"/>
    </row>
    <row r="4705" ht="12.75">
      <c r="O4705" s="44"/>
    </row>
    <row r="4706" ht="12.75">
      <c r="O4706" s="44"/>
    </row>
    <row r="4707" ht="12.75">
      <c r="O4707" s="44"/>
    </row>
    <row r="4708" ht="12.75">
      <c r="O4708" s="44"/>
    </row>
    <row r="4709" ht="12.75">
      <c r="O4709" s="44"/>
    </row>
    <row r="4710" ht="12.75">
      <c r="O4710" s="44"/>
    </row>
    <row r="4711" ht="12.75">
      <c r="O4711" s="44"/>
    </row>
    <row r="4712" ht="12.75">
      <c r="O4712" s="44"/>
    </row>
    <row r="4713" ht="12.75">
      <c r="O4713" s="44"/>
    </row>
    <row r="4714" ht="12.75">
      <c r="O4714" s="44"/>
    </row>
    <row r="4715" ht="12.75">
      <c r="O4715" s="44"/>
    </row>
    <row r="4716" ht="12.75">
      <c r="O4716" s="44"/>
    </row>
    <row r="4717" ht="12.75">
      <c r="O4717" s="44"/>
    </row>
    <row r="4718" ht="12.75">
      <c r="O4718" s="44"/>
    </row>
    <row r="4719" ht="12.75">
      <c r="O4719" s="44"/>
    </row>
    <row r="4720" ht="12.75">
      <c r="O4720" s="44"/>
    </row>
    <row r="4721" ht="12.75">
      <c r="O4721" s="44"/>
    </row>
    <row r="4722" ht="12.75">
      <c r="O4722" s="44"/>
    </row>
    <row r="4723" ht="12.75">
      <c r="O4723" s="44"/>
    </row>
    <row r="4724" ht="12.75">
      <c r="O4724" s="44"/>
    </row>
    <row r="4725" ht="12.75">
      <c r="O4725" s="44"/>
    </row>
    <row r="4726" ht="12.75">
      <c r="O4726" s="44"/>
    </row>
    <row r="4727" ht="12.75">
      <c r="O4727" s="44"/>
    </row>
    <row r="4728" ht="12.75">
      <c r="O4728" s="44"/>
    </row>
    <row r="4729" ht="12.75">
      <c r="O4729" s="44"/>
    </row>
    <row r="4730" ht="12.75">
      <c r="O4730" s="44"/>
    </row>
    <row r="4731" ht="12.75">
      <c r="O4731" s="44"/>
    </row>
    <row r="4732" ht="12.75">
      <c r="O4732" s="44"/>
    </row>
    <row r="4733" ht="12.75">
      <c r="O4733" s="44"/>
    </row>
    <row r="4734" ht="12.75">
      <c r="O4734" s="44"/>
    </row>
    <row r="4735" ht="12.75">
      <c r="O4735" s="44"/>
    </row>
    <row r="4736" ht="12.75">
      <c r="O4736" s="44"/>
    </row>
    <row r="4737" ht="12.75">
      <c r="O4737" s="44"/>
    </row>
    <row r="4738" ht="12.75">
      <c r="O4738" s="44"/>
    </row>
    <row r="4739" ht="12.75">
      <c r="O4739" s="44"/>
    </row>
    <row r="4740" ht="12.75">
      <c r="O4740" s="44"/>
    </row>
    <row r="4741" ht="12.75">
      <c r="O4741" s="44"/>
    </row>
    <row r="4742" ht="12.75">
      <c r="O4742" s="44"/>
    </row>
    <row r="4743" ht="12.75">
      <c r="O4743" s="44"/>
    </row>
    <row r="4744" ht="12.75">
      <c r="O4744" s="44"/>
    </row>
    <row r="4745" ht="12.75">
      <c r="O4745" s="44"/>
    </row>
    <row r="4746" ht="12.75">
      <c r="O4746" s="44"/>
    </row>
    <row r="4747" ht="12.75">
      <c r="O4747" s="44"/>
    </row>
    <row r="4748" ht="12.75">
      <c r="O4748" s="44"/>
    </row>
    <row r="4749" ht="12.75">
      <c r="O4749" s="44"/>
    </row>
    <row r="4750" ht="12.75">
      <c r="O4750" s="44"/>
    </row>
    <row r="4751" ht="12.75">
      <c r="O4751" s="44"/>
    </row>
    <row r="4752" ht="12.75">
      <c r="O4752" s="44"/>
    </row>
    <row r="4753" ht="12.75">
      <c r="O4753" s="44"/>
    </row>
    <row r="4754" ht="12.75">
      <c r="O4754" s="44"/>
    </row>
    <row r="4755" ht="12.75">
      <c r="O4755" s="44"/>
    </row>
    <row r="4756" ht="12.75">
      <c r="O4756" s="44"/>
    </row>
    <row r="4757" ht="12.75">
      <c r="O4757" s="44"/>
    </row>
    <row r="4758" ht="12.75">
      <c r="O4758" s="44"/>
    </row>
    <row r="4759" ht="12.75">
      <c r="O4759" s="44"/>
    </row>
    <row r="4760" ht="12.75">
      <c r="O4760" s="44"/>
    </row>
    <row r="4761" ht="12.75">
      <c r="O4761" s="44"/>
    </row>
    <row r="4762" ht="12.75">
      <c r="O4762" s="44"/>
    </row>
    <row r="4763" ht="12.75">
      <c r="O4763" s="44"/>
    </row>
    <row r="4764" ht="12.75">
      <c r="O4764" s="44"/>
    </row>
    <row r="4765" ht="12.75">
      <c r="O4765" s="44"/>
    </row>
    <row r="4766" ht="12.75">
      <c r="O4766" s="44"/>
    </row>
    <row r="4767" ht="12.75">
      <c r="O4767" s="44"/>
    </row>
    <row r="4768" ht="12.75">
      <c r="O4768" s="44"/>
    </row>
    <row r="4769" ht="12.75">
      <c r="O4769" s="44"/>
    </row>
    <row r="4770" ht="12.75">
      <c r="O4770" s="44"/>
    </row>
    <row r="4771" ht="12.75">
      <c r="O4771" s="44"/>
    </row>
    <row r="4772" ht="12.75">
      <c r="O4772" s="44"/>
    </row>
    <row r="4773" ht="12.75">
      <c r="O4773" s="44"/>
    </row>
    <row r="4774" ht="12.75">
      <c r="O4774" s="44"/>
    </row>
    <row r="4775" ht="12.75">
      <c r="O4775" s="44"/>
    </row>
    <row r="4776" ht="12.75">
      <c r="O4776" s="44"/>
    </row>
    <row r="4777" ht="12.75">
      <c r="O4777" s="44"/>
    </row>
    <row r="4778" ht="12.75">
      <c r="O4778" s="44"/>
    </row>
    <row r="4779" ht="12.75">
      <c r="O4779" s="44"/>
    </row>
    <row r="4780" ht="12.75">
      <c r="O4780" s="44"/>
    </row>
    <row r="4781" ht="12.75">
      <c r="O4781" s="44"/>
    </row>
    <row r="4782" ht="12.75">
      <c r="O4782" s="44"/>
    </row>
    <row r="4783" ht="12.75">
      <c r="O4783" s="44"/>
    </row>
    <row r="4784" ht="12.75">
      <c r="O4784" s="44"/>
    </row>
    <row r="4785" ht="12.75">
      <c r="O4785" s="44"/>
    </row>
    <row r="4786" ht="12.75">
      <c r="O4786" s="44"/>
    </row>
    <row r="4787" ht="12.75">
      <c r="O4787" s="44"/>
    </row>
    <row r="4788" ht="12.75">
      <c r="O4788" s="44"/>
    </row>
    <row r="4789" ht="12.75">
      <c r="O4789" s="44"/>
    </row>
    <row r="4790" ht="12.75">
      <c r="O4790" s="44"/>
    </row>
    <row r="4791" ht="12.75">
      <c r="O4791" s="44"/>
    </row>
    <row r="4792" ht="12.75">
      <c r="O4792" s="44"/>
    </row>
    <row r="4793" ht="12.75">
      <c r="O4793" s="44"/>
    </row>
    <row r="4794" ht="12.75">
      <c r="O4794" s="44"/>
    </row>
    <row r="4795" ht="12.75">
      <c r="O4795" s="44"/>
    </row>
    <row r="4796" ht="12.75">
      <c r="O4796" s="44"/>
    </row>
    <row r="4797" ht="12.75">
      <c r="O4797" s="44"/>
    </row>
    <row r="4798" ht="12.75">
      <c r="O4798" s="44"/>
    </row>
    <row r="4799" ht="12.75">
      <c r="O4799" s="44"/>
    </row>
    <row r="4800" ht="12.75">
      <c r="O4800" s="44"/>
    </row>
    <row r="4801" ht="12.75">
      <c r="O4801" s="44"/>
    </row>
    <row r="4802" ht="12.75">
      <c r="O4802" s="44"/>
    </row>
    <row r="4803" ht="12.75">
      <c r="O4803" s="44"/>
    </row>
    <row r="4804" ht="12.75">
      <c r="O4804" s="44"/>
    </row>
    <row r="4805" ht="12.75">
      <c r="O4805" s="44"/>
    </row>
    <row r="4806" ht="12.75">
      <c r="O4806" s="44"/>
    </row>
    <row r="4807" ht="12.75">
      <c r="O4807" s="44"/>
    </row>
    <row r="4808" ht="12.75">
      <c r="O4808" s="44"/>
    </row>
    <row r="4809" ht="12.75">
      <c r="O4809" s="44"/>
    </row>
    <row r="4810" ht="12.75">
      <c r="O4810" s="44"/>
    </row>
    <row r="4811" ht="12.75">
      <c r="O4811" s="44"/>
    </row>
    <row r="4812" ht="12.75">
      <c r="O4812" s="44"/>
    </row>
    <row r="4813" ht="12.75">
      <c r="O4813" s="44"/>
    </row>
    <row r="4814" ht="12.75">
      <c r="O4814" s="44"/>
    </row>
    <row r="4815" ht="12.75">
      <c r="O4815" s="44"/>
    </row>
    <row r="4816" ht="12.75">
      <c r="O4816" s="44"/>
    </row>
    <row r="4817" ht="12.75">
      <c r="O4817" s="44"/>
    </row>
    <row r="4818" ht="12.75">
      <c r="O4818" s="44"/>
    </row>
    <row r="4819" ht="12.75">
      <c r="O4819" s="44"/>
    </row>
    <row r="4820" ht="12.75">
      <c r="O4820" s="44"/>
    </row>
    <row r="4821" ht="12.75">
      <c r="O4821" s="44"/>
    </row>
    <row r="4822" ht="12.75">
      <c r="O4822" s="44"/>
    </row>
    <row r="4823" ht="12.75">
      <c r="O4823" s="44"/>
    </row>
    <row r="4824" ht="12.75">
      <c r="O4824" s="44"/>
    </row>
    <row r="4825" ht="12.75">
      <c r="O4825" s="44"/>
    </row>
    <row r="4826" ht="12.75">
      <c r="O4826" s="44"/>
    </row>
    <row r="4827" ht="12.75">
      <c r="O4827" s="44"/>
    </row>
    <row r="4828" ht="12.75">
      <c r="O4828" s="44"/>
    </row>
    <row r="4829" ht="12.75">
      <c r="O4829" s="44"/>
    </row>
    <row r="4830" ht="12.75">
      <c r="O4830" s="44"/>
    </row>
    <row r="4831" ht="12.75">
      <c r="O4831" s="44"/>
    </row>
    <row r="4832" ht="12.75">
      <c r="O4832" s="44"/>
    </row>
    <row r="4833" ht="12.75">
      <c r="O4833" s="44"/>
    </row>
    <row r="4834" ht="12.75">
      <c r="O4834" s="44"/>
    </row>
    <row r="4835" ht="12.75">
      <c r="O4835" s="44"/>
    </row>
    <row r="4836" ht="12.75">
      <c r="O4836" s="44"/>
    </row>
    <row r="4837" ht="12.75">
      <c r="O4837" s="44"/>
    </row>
    <row r="4838" ht="12.75">
      <c r="O4838" s="44"/>
    </row>
    <row r="4839" ht="12.75">
      <c r="O4839" s="44"/>
    </row>
    <row r="4840" ht="12.75">
      <c r="O4840" s="44"/>
    </row>
    <row r="4841" ht="12.75">
      <c r="O4841" s="44"/>
    </row>
    <row r="4842" ht="12.75">
      <c r="O4842" s="44"/>
    </row>
    <row r="4843" ht="12.75">
      <c r="O4843" s="44"/>
    </row>
    <row r="4844" ht="12.75">
      <c r="O4844" s="44"/>
    </row>
    <row r="4845" ht="12.75">
      <c r="O4845" s="44"/>
    </row>
    <row r="4846" ht="12.75">
      <c r="O4846" s="44"/>
    </row>
    <row r="4847" ht="12.75">
      <c r="O4847" s="44"/>
    </row>
    <row r="4848" ht="12.75">
      <c r="O4848" s="44"/>
    </row>
    <row r="4849" ht="12.75">
      <c r="O4849" s="44"/>
    </row>
    <row r="4850" ht="12.75">
      <c r="O4850" s="44"/>
    </row>
    <row r="4851" ht="12.75">
      <c r="O4851" s="44"/>
    </row>
    <row r="4852" ht="12.75">
      <c r="O4852" s="44"/>
    </row>
    <row r="4853" ht="12.75">
      <c r="O4853" s="44"/>
    </row>
    <row r="4854" ht="12.75">
      <c r="O4854" s="44"/>
    </row>
    <row r="4855" ht="12.75">
      <c r="O4855" s="44"/>
    </row>
    <row r="4856" ht="12.75">
      <c r="O4856" s="44"/>
    </row>
    <row r="4857" ht="12.75">
      <c r="O4857" s="44"/>
    </row>
    <row r="4858" ht="12.75">
      <c r="O4858" s="44"/>
    </row>
    <row r="4859" ht="12.75">
      <c r="O4859" s="44"/>
    </row>
    <row r="4860" ht="12.75">
      <c r="O4860" s="44"/>
    </row>
    <row r="4861" ht="12.75">
      <c r="O4861" s="44"/>
    </row>
    <row r="4862" ht="12.75">
      <c r="O4862" s="44"/>
    </row>
    <row r="4863" ht="12.75">
      <c r="O4863" s="44"/>
    </row>
    <row r="4864" ht="12.75">
      <c r="O4864" s="44"/>
    </row>
    <row r="4865" ht="12.75">
      <c r="O4865" s="44"/>
    </row>
    <row r="4866" ht="12.75">
      <c r="O4866" s="44"/>
    </row>
    <row r="4867" ht="12.75">
      <c r="O4867" s="44"/>
    </row>
    <row r="4868" ht="12.75">
      <c r="O4868" s="44"/>
    </row>
    <row r="4869" ht="12.75">
      <c r="O4869" s="44"/>
    </row>
    <row r="4870" ht="12.75">
      <c r="O4870" s="44"/>
    </row>
    <row r="4871" ht="12.75">
      <c r="O4871" s="44"/>
    </row>
    <row r="4872" ht="12.75">
      <c r="O4872" s="44"/>
    </row>
    <row r="4873" ht="12.75">
      <c r="O4873" s="44"/>
    </row>
    <row r="4874" ht="12.75">
      <c r="O4874" s="44"/>
    </row>
    <row r="4875" ht="12.75">
      <c r="O4875" s="44"/>
    </row>
    <row r="4876" ht="12.75">
      <c r="O4876" s="44"/>
    </row>
    <row r="4877" ht="12.75">
      <c r="O4877" s="44"/>
    </row>
    <row r="4878" ht="12.75">
      <c r="O4878" s="44"/>
    </row>
    <row r="4879" ht="12.75">
      <c r="O4879" s="44"/>
    </row>
    <row r="4880" ht="12.75">
      <c r="O4880" s="44"/>
    </row>
    <row r="4881" ht="12.75">
      <c r="O4881" s="44"/>
    </row>
    <row r="4882" ht="12.75">
      <c r="O4882" s="44"/>
    </row>
    <row r="4883" ht="12.75">
      <c r="O4883" s="44"/>
    </row>
    <row r="4884" ht="12.75">
      <c r="O4884" s="44"/>
    </row>
    <row r="4885" ht="12.75">
      <c r="O4885" s="44"/>
    </row>
    <row r="4886" ht="12.75">
      <c r="O4886" s="44"/>
    </row>
    <row r="4887" ht="12.75">
      <c r="O4887" s="44"/>
    </row>
    <row r="4888" ht="12.75">
      <c r="O4888" s="44"/>
    </row>
    <row r="4889" ht="12.75">
      <c r="O4889" s="44"/>
    </row>
    <row r="4890" ht="12.75">
      <c r="O4890" s="44"/>
    </row>
    <row r="4891" ht="12.75">
      <c r="O4891" s="44"/>
    </row>
    <row r="4892" ht="12.75">
      <c r="O4892" s="44"/>
    </row>
    <row r="4893" ht="12.75">
      <c r="O4893" s="44"/>
    </row>
    <row r="4894" ht="12.75">
      <c r="O4894" s="44"/>
    </row>
    <row r="4895" ht="12.75">
      <c r="O4895" s="44"/>
    </row>
    <row r="4896" ht="12.75">
      <c r="O4896" s="44"/>
    </row>
    <row r="4897" ht="12.75">
      <c r="O4897" s="44"/>
    </row>
    <row r="4898" ht="12.75">
      <c r="O4898" s="44"/>
    </row>
    <row r="4899" ht="12.75">
      <c r="O4899" s="44"/>
    </row>
    <row r="4900" ht="12.75">
      <c r="O4900" s="44"/>
    </row>
    <row r="4901" ht="12.75">
      <c r="O4901" s="44"/>
    </row>
    <row r="4902" ht="12.75">
      <c r="O4902" s="44"/>
    </row>
    <row r="4903" ht="12.75">
      <c r="O4903" s="44"/>
    </row>
    <row r="4904" ht="12.75">
      <c r="O4904" s="44"/>
    </row>
    <row r="4905" ht="12.75">
      <c r="O4905" s="44"/>
    </row>
    <row r="4906" ht="12.75">
      <c r="O4906" s="44"/>
    </row>
    <row r="4907" ht="12.75">
      <c r="O4907" s="44"/>
    </row>
    <row r="4908" ht="12.75">
      <c r="O4908" s="44"/>
    </row>
    <row r="4909" ht="12.75">
      <c r="O4909" s="44"/>
    </row>
    <row r="4910" ht="12.75">
      <c r="O4910" s="44"/>
    </row>
    <row r="4911" ht="12.75">
      <c r="O4911" s="44"/>
    </row>
    <row r="4912" ht="12.75">
      <c r="O4912" s="44"/>
    </row>
    <row r="4913" ht="12.75">
      <c r="O4913" s="44"/>
    </row>
    <row r="4914" ht="12.75">
      <c r="O4914" s="44"/>
    </row>
    <row r="4915" ht="12.75">
      <c r="O4915" s="44"/>
    </row>
    <row r="4916" ht="12.75">
      <c r="O4916" s="44"/>
    </row>
    <row r="4917" ht="12.75">
      <c r="O4917" s="44"/>
    </row>
    <row r="4918" ht="12.75">
      <c r="O4918" s="44"/>
    </row>
    <row r="4919" ht="12.75">
      <c r="O4919" s="44"/>
    </row>
    <row r="4920" ht="12.75">
      <c r="O4920" s="44"/>
    </row>
    <row r="4921" ht="12.75">
      <c r="O4921" s="44"/>
    </row>
    <row r="4922" ht="12.75">
      <c r="O4922" s="44"/>
    </row>
    <row r="4923" ht="12.75">
      <c r="O4923" s="44"/>
    </row>
    <row r="4924" ht="12.75">
      <c r="O4924" s="44"/>
    </row>
    <row r="4925" ht="12.75">
      <c r="O4925" s="44"/>
    </row>
    <row r="4926" ht="12.75">
      <c r="O4926" s="44"/>
    </row>
    <row r="4927" ht="12.75">
      <c r="O4927" s="44"/>
    </row>
    <row r="4928" ht="12.75">
      <c r="O4928" s="44"/>
    </row>
    <row r="4929" ht="12.75">
      <c r="O4929" s="44"/>
    </row>
    <row r="4930" ht="12.75">
      <c r="O4930" s="44"/>
    </row>
    <row r="4931" ht="12.75">
      <c r="O4931" s="44"/>
    </row>
    <row r="4932" ht="12.75">
      <c r="O4932" s="44"/>
    </row>
    <row r="4933" ht="12.75">
      <c r="O4933" s="44"/>
    </row>
    <row r="4934" ht="12.75">
      <c r="O4934" s="44"/>
    </row>
    <row r="4935" ht="12.75">
      <c r="O4935" s="44"/>
    </row>
    <row r="4936" ht="12.75">
      <c r="O4936" s="44"/>
    </row>
    <row r="4937" ht="12.75">
      <c r="O4937" s="44"/>
    </row>
    <row r="4938" ht="12.75">
      <c r="O4938" s="44"/>
    </row>
    <row r="4939" ht="12.75">
      <c r="O4939" s="44"/>
    </row>
    <row r="4940" ht="12.75">
      <c r="O4940" s="44"/>
    </row>
    <row r="4941" ht="12.75">
      <c r="O4941" s="44"/>
    </row>
    <row r="4942" ht="12.75">
      <c r="O4942" s="44"/>
    </row>
    <row r="4943" ht="12.75">
      <c r="O4943" s="44"/>
    </row>
    <row r="4944" ht="12.75">
      <c r="O4944" s="44"/>
    </row>
    <row r="4945" ht="12.75">
      <c r="O4945" s="44"/>
    </row>
    <row r="4946" ht="12.75">
      <c r="O4946" s="44"/>
    </row>
    <row r="4947" ht="12.75">
      <c r="O4947" s="44"/>
    </row>
    <row r="4948" ht="12.75">
      <c r="O4948" s="44"/>
    </row>
    <row r="4949" ht="12.75">
      <c r="O4949" s="44"/>
    </row>
    <row r="4950" ht="12.75">
      <c r="O4950" s="44"/>
    </row>
    <row r="4951" ht="12.75">
      <c r="O4951" s="44"/>
    </row>
    <row r="4952" ht="12.75">
      <c r="O4952" s="44"/>
    </row>
    <row r="4953" ht="12.75">
      <c r="O4953" s="44"/>
    </row>
    <row r="4954" ht="12.75">
      <c r="O4954" s="44"/>
    </row>
    <row r="4955" ht="12.75">
      <c r="O4955" s="44"/>
    </row>
    <row r="4956" ht="12.75">
      <c r="O4956" s="44"/>
    </row>
    <row r="4957" ht="12.75">
      <c r="O4957" s="44"/>
    </row>
    <row r="4958" ht="12.75">
      <c r="O4958" s="44"/>
    </row>
    <row r="4959" ht="12.75">
      <c r="O4959" s="44"/>
    </row>
    <row r="4960" ht="12.75">
      <c r="O4960" s="44"/>
    </row>
    <row r="4961" ht="12.75">
      <c r="O4961" s="44"/>
    </row>
    <row r="4962" ht="12.75">
      <c r="O4962" s="44"/>
    </row>
    <row r="4963" ht="12.75">
      <c r="O4963" s="44"/>
    </row>
    <row r="4964" ht="12.75">
      <c r="O4964" s="44"/>
    </row>
    <row r="4965" ht="12.75">
      <c r="O4965" s="44"/>
    </row>
    <row r="4966" ht="12.75">
      <c r="O4966" s="44"/>
    </row>
    <row r="4967" ht="12.75">
      <c r="O4967" s="44"/>
    </row>
    <row r="4968" ht="12.75">
      <c r="O4968" s="44"/>
    </row>
    <row r="4969" ht="12.75">
      <c r="O4969" s="44"/>
    </row>
    <row r="4970" ht="12.75">
      <c r="O4970" s="44"/>
    </row>
    <row r="4971" ht="12.75">
      <c r="O4971" s="44"/>
    </row>
    <row r="4972" ht="12.75">
      <c r="O4972" s="44"/>
    </row>
    <row r="4973" ht="12.75">
      <c r="O4973" s="44"/>
    </row>
    <row r="4974" ht="12.75">
      <c r="O4974" s="44"/>
    </row>
    <row r="4975" ht="12.75">
      <c r="O4975" s="44"/>
    </row>
    <row r="4976" ht="12.75">
      <c r="O4976" s="44"/>
    </row>
    <row r="4977" ht="12.75">
      <c r="O4977" s="44"/>
    </row>
    <row r="4978" ht="12.75">
      <c r="O4978" s="44"/>
    </row>
    <row r="4979" ht="12.75">
      <c r="O4979" s="44"/>
    </row>
    <row r="4980" ht="12.75">
      <c r="O4980" s="44"/>
    </row>
    <row r="4981" ht="12.75">
      <c r="O4981" s="44"/>
    </row>
    <row r="4982" ht="12.75">
      <c r="O4982" s="44"/>
    </row>
    <row r="4983" ht="12.75">
      <c r="O4983" s="44"/>
    </row>
    <row r="4984" ht="12.75">
      <c r="O4984" s="44"/>
    </row>
    <row r="4985" ht="12.75">
      <c r="O4985" s="44"/>
    </row>
    <row r="4986" ht="12.75">
      <c r="O4986" s="44"/>
    </row>
    <row r="4987" ht="12.75">
      <c r="O4987" s="44"/>
    </row>
    <row r="4988" ht="12.75">
      <c r="O4988" s="44"/>
    </row>
    <row r="4989" ht="12.75">
      <c r="O4989" s="44"/>
    </row>
    <row r="4990" ht="12.75">
      <c r="O4990" s="44"/>
    </row>
    <row r="4991" ht="12.75">
      <c r="O4991" s="44"/>
    </row>
    <row r="4992" ht="12.75">
      <c r="O4992" s="44"/>
    </row>
    <row r="4993" ht="12.75">
      <c r="O4993" s="44"/>
    </row>
    <row r="4994" ht="12.75">
      <c r="O4994" s="44"/>
    </row>
    <row r="4995" ht="12.75">
      <c r="O4995" s="44"/>
    </row>
    <row r="4996" ht="12.75">
      <c r="O4996" s="44"/>
    </row>
    <row r="4997" ht="12.75">
      <c r="O4997" s="44"/>
    </row>
    <row r="4998" ht="12.75">
      <c r="O4998" s="44"/>
    </row>
    <row r="4999" ht="12.75">
      <c r="O4999" s="44"/>
    </row>
    <row r="5000" ht="12.75">
      <c r="O5000" s="44"/>
    </row>
    <row r="5001" ht="12.75">
      <c r="O5001" s="44"/>
    </row>
    <row r="5002" ht="12.75">
      <c r="O5002" s="44"/>
    </row>
    <row r="5003" ht="12.75">
      <c r="O5003" s="44"/>
    </row>
    <row r="5004" ht="12.75">
      <c r="O5004" s="44"/>
    </row>
    <row r="5005" ht="12.75">
      <c r="O5005" s="44"/>
    </row>
    <row r="5006" ht="12.75">
      <c r="O5006" s="44"/>
    </row>
    <row r="5007" ht="12.75">
      <c r="O5007" s="44"/>
    </row>
    <row r="5008" ht="12.75">
      <c r="O5008" s="44"/>
    </row>
    <row r="5009" ht="12.75">
      <c r="O5009" s="44"/>
    </row>
    <row r="5010" ht="12.75">
      <c r="O5010" s="44"/>
    </row>
    <row r="5011" ht="12.75">
      <c r="O5011" s="44"/>
    </row>
    <row r="5012" ht="12.75">
      <c r="O5012" s="44"/>
    </row>
    <row r="5013" ht="12.75">
      <c r="O5013" s="44"/>
    </row>
    <row r="5014" ht="12.75">
      <c r="O5014" s="44"/>
    </row>
    <row r="5015" ht="12.75">
      <c r="O5015" s="44"/>
    </row>
    <row r="5016" ht="12.75">
      <c r="O5016" s="44"/>
    </row>
    <row r="5017" ht="12.75">
      <c r="O5017" s="44"/>
    </row>
    <row r="5018" ht="12.75">
      <c r="O5018" s="44"/>
    </row>
    <row r="5019" ht="12.75">
      <c r="O5019" s="44"/>
    </row>
    <row r="5020" ht="12.75">
      <c r="O5020" s="44"/>
    </row>
    <row r="5021" ht="12.75">
      <c r="O5021" s="44"/>
    </row>
    <row r="5022" ht="12.75">
      <c r="O5022" s="44"/>
    </row>
    <row r="5023" ht="12.75">
      <c r="O5023" s="44"/>
    </row>
    <row r="5024" ht="12.75">
      <c r="O5024" s="44"/>
    </row>
    <row r="5025" ht="12.75">
      <c r="O5025" s="44"/>
    </row>
    <row r="5026" ht="12.75">
      <c r="O5026" s="44"/>
    </row>
    <row r="5027" ht="12.75">
      <c r="O5027" s="44"/>
    </row>
    <row r="5028" ht="12.75">
      <c r="O5028" s="44"/>
    </row>
    <row r="5029" ht="12.75">
      <c r="O5029" s="44"/>
    </row>
    <row r="5030" ht="12.75">
      <c r="O5030" s="44"/>
    </row>
    <row r="5031" ht="12.75">
      <c r="O5031" s="44"/>
    </row>
    <row r="5032" ht="12.75">
      <c r="O5032" s="44"/>
    </row>
    <row r="5033" ht="12.75">
      <c r="O5033" s="44"/>
    </row>
    <row r="5034" ht="12.75">
      <c r="O5034" s="44"/>
    </row>
    <row r="5035" ht="12.75">
      <c r="O5035" s="44"/>
    </row>
    <row r="5036" ht="12.75">
      <c r="O5036" s="44"/>
    </row>
    <row r="5037" ht="12.75">
      <c r="O5037" s="44"/>
    </row>
    <row r="5038" ht="12.75">
      <c r="O5038" s="44"/>
    </row>
    <row r="5039" ht="12.75">
      <c r="O5039" s="44"/>
    </row>
    <row r="5040" ht="12.75">
      <c r="O5040" s="44"/>
    </row>
    <row r="5041" ht="12.75">
      <c r="O5041" s="44"/>
    </row>
    <row r="5042" ht="12.75">
      <c r="O5042" s="44"/>
    </row>
    <row r="5043" ht="12.75">
      <c r="O5043" s="44"/>
    </row>
    <row r="5044" ht="12.75">
      <c r="O5044" s="44"/>
    </row>
    <row r="5045" ht="12.75">
      <c r="O5045" s="44"/>
    </row>
    <row r="5046" ht="12.75">
      <c r="O5046" s="44"/>
    </row>
    <row r="5047" ht="12.75">
      <c r="O5047" s="44"/>
    </row>
    <row r="5048" ht="12.75">
      <c r="O5048" s="44"/>
    </row>
    <row r="5049" ht="12.75">
      <c r="O5049" s="44"/>
    </row>
    <row r="5050" ht="12.75">
      <c r="O5050" s="44"/>
    </row>
    <row r="5051" ht="12.75">
      <c r="O5051" s="44"/>
    </row>
    <row r="5052" ht="12.75">
      <c r="O5052" s="44"/>
    </row>
    <row r="5053" ht="12.75">
      <c r="O5053" s="44"/>
    </row>
    <row r="5054" ht="12.75">
      <c r="O5054" s="44"/>
    </row>
    <row r="5055" ht="12.75">
      <c r="O5055" s="44"/>
    </row>
    <row r="5056" ht="12.75">
      <c r="O5056" s="44"/>
    </row>
    <row r="5057" ht="12.75">
      <c r="O5057" s="44"/>
    </row>
    <row r="5058" ht="12.75">
      <c r="O5058" s="44"/>
    </row>
    <row r="5059" ht="12.75">
      <c r="O5059" s="44"/>
    </row>
    <row r="5060" ht="12.75">
      <c r="O5060" s="44"/>
    </row>
    <row r="5061" ht="12.75">
      <c r="O5061" s="44"/>
    </row>
    <row r="5062" ht="12.75">
      <c r="O5062" s="44"/>
    </row>
    <row r="5063" ht="12.75">
      <c r="O5063" s="44"/>
    </row>
    <row r="5064" ht="12.75">
      <c r="O5064" s="44"/>
    </row>
    <row r="5065" ht="12.75">
      <c r="O5065" s="44"/>
    </row>
    <row r="5066" ht="12.75">
      <c r="O5066" s="44"/>
    </row>
    <row r="5067" ht="12.75">
      <c r="O5067" s="44"/>
    </row>
    <row r="5068" ht="12.75">
      <c r="O5068" s="44"/>
    </row>
    <row r="5069" ht="12.75">
      <c r="O5069" s="44"/>
    </row>
    <row r="5070" ht="12.75">
      <c r="O5070" s="44"/>
    </row>
    <row r="5071" ht="12.75">
      <c r="O5071" s="44"/>
    </row>
    <row r="5072" ht="12.75">
      <c r="O5072" s="44"/>
    </row>
    <row r="5073" ht="12.75">
      <c r="O5073" s="44"/>
    </row>
    <row r="5074" ht="12.75">
      <c r="O5074" s="44"/>
    </row>
    <row r="5075" ht="12.75">
      <c r="O5075" s="44"/>
    </row>
    <row r="5076" ht="12.75">
      <c r="O5076" s="44"/>
    </row>
    <row r="5077" ht="12.75">
      <c r="O5077" s="44"/>
    </row>
    <row r="5078" ht="12.75">
      <c r="O5078" s="44"/>
    </row>
    <row r="5079" ht="12.75">
      <c r="O5079" s="44"/>
    </row>
    <row r="5080" ht="12.75">
      <c r="O5080" s="44"/>
    </row>
    <row r="5081" ht="12.75">
      <c r="O5081" s="44"/>
    </row>
    <row r="5082" ht="12.75">
      <c r="O5082" s="44"/>
    </row>
    <row r="5083" ht="12.75">
      <c r="O5083" s="44"/>
    </row>
    <row r="5084" ht="12.75">
      <c r="O5084" s="44"/>
    </row>
    <row r="5085" ht="12.75">
      <c r="O5085" s="44"/>
    </row>
    <row r="5086" ht="12.75">
      <c r="O5086" s="44"/>
    </row>
    <row r="5087" ht="12.75">
      <c r="O5087" s="44"/>
    </row>
    <row r="5088" ht="12.75">
      <c r="O5088" s="44"/>
    </row>
    <row r="5089" ht="12.75">
      <c r="O5089" s="44"/>
    </row>
    <row r="5090" ht="12.75">
      <c r="O5090" s="44"/>
    </row>
    <row r="5091" ht="12.75">
      <c r="O5091" s="44"/>
    </row>
    <row r="5092" ht="12.75">
      <c r="O5092" s="44"/>
    </row>
    <row r="5093" ht="12.75">
      <c r="O5093" s="44"/>
    </row>
    <row r="5094" ht="12.75">
      <c r="O5094" s="44"/>
    </row>
    <row r="5095" ht="12.75">
      <c r="O5095" s="44"/>
    </row>
    <row r="5096" ht="12.75">
      <c r="O5096" s="44"/>
    </row>
    <row r="5097" ht="12.75">
      <c r="O5097" s="44"/>
    </row>
    <row r="5098" ht="12.75">
      <c r="O5098" s="44"/>
    </row>
    <row r="5099" ht="12.75">
      <c r="O5099" s="44"/>
    </row>
    <row r="5100" ht="12.75">
      <c r="O5100" s="44"/>
    </row>
    <row r="5101" ht="12.75">
      <c r="O5101" s="44"/>
    </row>
    <row r="5102" ht="12.75">
      <c r="O5102" s="44"/>
    </row>
    <row r="5103" ht="12.75">
      <c r="O5103" s="44"/>
    </row>
    <row r="5104" ht="12.75">
      <c r="O5104" s="44"/>
    </row>
    <row r="5105" ht="12.75">
      <c r="O5105" s="44"/>
    </row>
    <row r="5106" ht="12.75">
      <c r="O5106" s="44"/>
    </row>
    <row r="5107" ht="12.75">
      <c r="O5107" s="44"/>
    </row>
    <row r="5108" ht="12.75">
      <c r="O5108" s="44"/>
    </row>
    <row r="5109" ht="12.75">
      <c r="O5109" s="44"/>
    </row>
    <row r="5110" ht="12.75">
      <c r="O5110" s="44"/>
    </row>
    <row r="5111" ht="12.75">
      <c r="O5111" s="44"/>
    </row>
    <row r="5112" ht="12.75">
      <c r="O5112" s="44"/>
    </row>
    <row r="5113" ht="12.75">
      <c r="O5113" s="44"/>
    </row>
    <row r="5114" ht="12.75">
      <c r="O5114" s="44"/>
    </row>
    <row r="5115" ht="12.75">
      <c r="O5115" s="44"/>
    </row>
    <row r="5116" ht="12.75">
      <c r="O5116" s="44"/>
    </row>
    <row r="5117" ht="12.75">
      <c r="O5117" s="44"/>
    </row>
    <row r="5118" ht="12.75">
      <c r="O5118" s="44"/>
    </row>
    <row r="5119" ht="12.75">
      <c r="O5119" s="44"/>
    </row>
    <row r="5120" ht="12.75">
      <c r="O5120" s="44"/>
    </row>
    <row r="5121" ht="12.75">
      <c r="O5121" s="44"/>
    </row>
    <row r="5122" ht="12.75">
      <c r="O5122" s="44"/>
    </row>
    <row r="5123" ht="12.75">
      <c r="O5123" s="44"/>
    </row>
    <row r="5124" ht="12.75">
      <c r="O5124" s="44"/>
    </row>
    <row r="5125" ht="12.75">
      <c r="O5125" s="44"/>
    </row>
    <row r="5126" ht="12.75">
      <c r="O5126" s="44"/>
    </row>
    <row r="5127" ht="12.75">
      <c r="O5127" s="44"/>
    </row>
    <row r="5128" ht="12.75">
      <c r="O5128" s="44"/>
    </row>
    <row r="5129" ht="12.75">
      <c r="O5129" s="44"/>
    </row>
    <row r="5130" ht="12.75">
      <c r="O5130" s="44"/>
    </row>
    <row r="5131" ht="12.75">
      <c r="O5131" s="44"/>
    </row>
    <row r="5132" ht="12.75">
      <c r="O5132" s="44"/>
    </row>
    <row r="5133" ht="12.75">
      <c r="O5133" s="44"/>
    </row>
    <row r="5134" ht="12.75">
      <c r="O5134" s="44"/>
    </row>
    <row r="5135" ht="12.75">
      <c r="O5135" s="44"/>
    </row>
    <row r="5136" ht="12.75">
      <c r="O5136" s="44"/>
    </row>
    <row r="5137" ht="12.75">
      <c r="O5137" s="44"/>
    </row>
    <row r="5138" ht="12.75">
      <c r="O5138" s="44"/>
    </row>
    <row r="5139" ht="12.75">
      <c r="O5139" s="44"/>
    </row>
    <row r="5140" ht="12.75">
      <c r="O5140" s="44"/>
    </row>
    <row r="5141" ht="12.75">
      <c r="O5141" s="44"/>
    </row>
    <row r="5142" ht="12.75">
      <c r="O5142" s="44"/>
    </row>
    <row r="5143" ht="12.75">
      <c r="O5143" s="44"/>
    </row>
    <row r="5144" ht="12.75">
      <c r="O5144" s="44"/>
    </row>
    <row r="5145" ht="12.75">
      <c r="O5145" s="44"/>
    </row>
    <row r="5146" ht="12.75">
      <c r="O5146" s="44"/>
    </row>
    <row r="5147" ht="12.75">
      <c r="O5147" s="44"/>
    </row>
    <row r="5148" ht="12.75">
      <c r="O5148" s="44"/>
    </row>
    <row r="5149" ht="12.75">
      <c r="O5149" s="44"/>
    </row>
    <row r="5150" ht="12.75">
      <c r="O5150" s="44"/>
    </row>
    <row r="5151" ht="12.75">
      <c r="O5151" s="44"/>
    </row>
    <row r="5152" ht="12.75">
      <c r="O5152" s="44"/>
    </row>
    <row r="5153" ht="12.75">
      <c r="O5153" s="44"/>
    </row>
    <row r="5154" ht="12.75">
      <c r="O5154" s="44"/>
    </row>
    <row r="5155" ht="12.75">
      <c r="O5155" s="44"/>
    </row>
    <row r="5156" ht="12.75">
      <c r="O5156" s="44"/>
    </row>
    <row r="5157" ht="12.75">
      <c r="O5157" s="44"/>
    </row>
    <row r="5158" ht="12.75">
      <c r="O5158" s="44"/>
    </row>
    <row r="5159" ht="12.75">
      <c r="O5159" s="44"/>
    </row>
    <row r="5160" ht="12.75">
      <c r="O5160" s="44"/>
    </row>
    <row r="5161" ht="12.75">
      <c r="O5161" s="44"/>
    </row>
    <row r="5162" ht="12.75">
      <c r="O5162" s="44"/>
    </row>
    <row r="5163" ht="12.75">
      <c r="O5163" s="44"/>
    </row>
    <row r="5164" ht="12.75">
      <c r="O5164" s="44"/>
    </row>
    <row r="5165" ht="12.75">
      <c r="O5165" s="44"/>
    </row>
    <row r="5166" ht="12.75">
      <c r="O5166" s="44"/>
    </row>
    <row r="5167" ht="12.75">
      <c r="O5167" s="44"/>
    </row>
    <row r="5168" ht="12.75">
      <c r="O5168" s="44"/>
    </row>
    <row r="5169" ht="12.75">
      <c r="O5169" s="44"/>
    </row>
    <row r="5170" ht="12.75">
      <c r="O5170" s="44"/>
    </row>
    <row r="5171" ht="12.75">
      <c r="O5171" s="44"/>
    </row>
    <row r="5172" ht="12.75">
      <c r="O5172" s="44"/>
    </row>
    <row r="5173" ht="12.75">
      <c r="O5173" s="44"/>
    </row>
    <row r="5174" ht="12.75">
      <c r="O5174" s="44"/>
    </row>
    <row r="5175" ht="12.75">
      <c r="O5175" s="44"/>
    </row>
    <row r="5176" ht="12.75">
      <c r="O5176" s="44"/>
    </row>
    <row r="5177" ht="12.75">
      <c r="O5177" s="44"/>
    </row>
    <row r="5178" ht="12.75">
      <c r="O5178" s="44"/>
    </row>
    <row r="5179" ht="12.75">
      <c r="O5179" s="44"/>
    </row>
    <row r="5180" ht="12.75">
      <c r="O5180" s="44"/>
    </row>
    <row r="5181" ht="12.75">
      <c r="O5181" s="44"/>
    </row>
    <row r="5182" ht="12.75">
      <c r="O5182" s="44"/>
    </row>
    <row r="5183" ht="12.75">
      <c r="O5183" s="44"/>
    </row>
    <row r="5184" ht="12.75">
      <c r="O5184" s="44"/>
    </row>
    <row r="5185" ht="12.75">
      <c r="O5185" s="44"/>
    </row>
    <row r="5186" ht="12.75">
      <c r="O5186" s="44"/>
    </row>
    <row r="5187" ht="12.75">
      <c r="O5187" s="44"/>
    </row>
    <row r="5188" ht="12.75">
      <c r="O5188" s="44"/>
    </row>
    <row r="5189" ht="12.75">
      <c r="O5189" s="44"/>
    </row>
    <row r="5190" ht="12.75">
      <c r="O5190" s="44"/>
    </row>
    <row r="5191" ht="12.75">
      <c r="O5191" s="44"/>
    </row>
    <row r="5192" ht="12.75">
      <c r="O5192" s="44"/>
    </row>
    <row r="5193" ht="12.75">
      <c r="O5193" s="44"/>
    </row>
    <row r="5194" ht="12.75">
      <c r="O5194" s="44"/>
    </row>
    <row r="5195" ht="12.75">
      <c r="O5195" s="44"/>
    </row>
    <row r="5196" ht="12.75">
      <c r="O5196" s="44"/>
    </row>
    <row r="5197" ht="12.75">
      <c r="O5197" s="44"/>
    </row>
    <row r="5198" ht="12.75">
      <c r="O5198" s="44"/>
    </row>
    <row r="5199" ht="12.75">
      <c r="O5199" s="44"/>
    </row>
    <row r="5200" ht="12.75">
      <c r="O5200" s="44"/>
    </row>
    <row r="5201" ht="12.75">
      <c r="O5201" s="44"/>
    </row>
    <row r="5202" ht="12.75">
      <c r="O5202" s="44"/>
    </row>
    <row r="5203" ht="12.75">
      <c r="O5203" s="44"/>
    </row>
    <row r="5204" ht="12.75">
      <c r="O5204" s="44"/>
    </row>
    <row r="5205" ht="12.75">
      <c r="O5205" s="44"/>
    </row>
    <row r="5206" ht="12.75">
      <c r="O5206" s="44"/>
    </row>
    <row r="5207" ht="12.75">
      <c r="O5207" s="44"/>
    </row>
    <row r="5208" ht="12.75">
      <c r="O5208" s="44"/>
    </row>
    <row r="5209" ht="12.75">
      <c r="O5209" s="44"/>
    </row>
    <row r="5210" ht="12.75">
      <c r="O5210" s="44"/>
    </row>
    <row r="5211" ht="12.75">
      <c r="O5211" s="44"/>
    </row>
    <row r="5212" ht="12.75">
      <c r="O5212" s="44"/>
    </row>
    <row r="5213" ht="12.75">
      <c r="O5213" s="44"/>
    </row>
    <row r="5214" ht="12.75">
      <c r="O5214" s="44"/>
    </row>
    <row r="5215" ht="12.75">
      <c r="O5215" s="44"/>
    </row>
    <row r="5216" ht="12.75">
      <c r="O5216" s="44"/>
    </row>
    <row r="5217" ht="12.75">
      <c r="O5217" s="44"/>
    </row>
    <row r="5218" ht="12.75">
      <c r="O5218" s="44"/>
    </row>
    <row r="5219" ht="12.75">
      <c r="O5219" s="44"/>
    </row>
    <row r="5220" ht="12.75">
      <c r="O5220" s="44"/>
    </row>
    <row r="5221" ht="12.75">
      <c r="O5221" s="44"/>
    </row>
    <row r="5222" ht="12.75">
      <c r="O5222" s="44"/>
    </row>
    <row r="5223" ht="12.75">
      <c r="O5223" s="44"/>
    </row>
    <row r="5224" ht="12.75">
      <c r="O5224" s="44"/>
    </row>
    <row r="5225" ht="12.75">
      <c r="O5225" s="44"/>
    </row>
    <row r="5226" ht="12.75">
      <c r="O5226" s="44"/>
    </row>
    <row r="5227" ht="12.75">
      <c r="O5227" s="44"/>
    </row>
    <row r="5228" ht="12.75">
      <c r="O5228" s="44"/>
    </row>
    <row r="5229" ht="12.75">
      <c r="O5229" s="44"/>
    </row>
    <row r="5230" ht="12.75">
      <c r="O5230" s="44"/>
    </row>
    <row r="5231" ht="12.75">
      <c r="O5231" s="44"/>
    </row>
    <row r="5232" ht="12.75">
      <c r="O5232" s="44"/>
    </row>
    <row r="5233" ht="12.75">
      <c r="O5233" s="44"/>
    </row>
    <row r="5234" ht="12.75">
      <c r="O5234" s="44"/>
    </row>
    <row r="5235" ht="12.75">
      <c r="O5235" s="44"/>
    </row>
    <row r="5236" ht="12.75">
      <c r="O5236" s="44"/>
    </row>
    <row r="5237" ht="12.75">
      <c r="O5237" s="44"/>
    </row>
    <row r="5238" ht="12.75">
      <c r="O5238" s="44"/>
    </row>
    <row r="5239" ht="12.75">
      <c r="O5239" s="44"/>
    </row>
    <row r="5240" ht="12.75">
      <c r="O5240" s="44"/>
    </row>
    <row r="5241" ht="12.75">
      <c r="O5241" s="44"/>
    </row>
    <row r="5242" ht="12.75">
      <c r="O5242" s="44"/>
    </row>
    <row r="5243" ht="12.75">
      <c r="O5243" s="44"/>
    </row>
    <row r="5244" ht="12.75">
      <c r="O5244" s="44"/>
    </row>
    <row r="5245" ht="12.75">
      <c r="O5245" s="44"/>
    </row>
    <row r="5246" ht="12.75">
      <c r="O5246" s="44"/>
    </row>
    <row r="5247" ht="12.75">
      <c r="O5247" s="44"/>
    </row>
    <row r="5248" ht="12.75">
      <c r="O5248" s="44"/>
    </row>
    <row r="5249" ht="12.75">
      <c r="O5249" s="44"/>
    </row>
    <row r="5250" ht="12.75">
      <c r="O5250" s="44"/>
    </row>
    <row r="5251" ht="12.75">
      <c r="O5251" s="44"/>
    </row>
    <row r="5252" ht="12.75">
      <c r="O5252" s="44"/>
    </row>
    <row r="5253" ht="12.75">
      <c r="O5253" s="44"/>
    </row>
    <row r="5254" ht="12.75">
      <c r="O5254" s="44"/>
    </row>
    <row r="5255" ht="12.75">
      <c r="O5255" s="44"/>
    </row>
    <row r="5256" ht="12.75">
      <c r="O5256" s="44"/>
    </row>
    <row r="5257" ht="12.75">
      <c r="O5257" s="44"/>
    </row>
    <row r="5258" ht="12.75">
      <c r="O5258" s="44"/>
    </row>
    <row r="5259" ht="12.75">
      <c r="O5259" s="44"/>
    </row>
    <row r="5260" ht="12.75">
      <c r="O5260" s="44"/>
    </row>
    <row r="5261" ht="12.75">
      <c r="O5261" s="44"/>
    </row>
    <row r="5262" ht="12.75">
      <c r="O5262" s="44"/>
    </row>
    <row r="5263" ht="12.75">
      <c r="O5263" s="44"/>
    </row>
    <row r="5264" ht="12.75">
      <c r="O5264" s="44"/>
    </row>
    <row r="5265" ht="12.75">
      <c r="O5265" s="44"/>
    </row>
    <row r="5266" ht="12.75">
      <c r="O5266" s="44"/>
    </row>
    <row r="5267" ht="12.75">
      <c r="O5267" s="44"/>
    </row>
    <row r="5268" ht="12.75">
      <c r="O5268" s="44"/>
    </row>
    <row r="5269" ht="12.75">
      <c r="O5269" s="44"/>
    </row>
    <row r="5270" ht="12.75">
      <c r="O5270" s="44"/>
    </row>
    <row r="5271" ht="12.75">
      <c r="O5271" s="44"/>
    </row>
    <row r="5272" ht="12.75">
      <c r="O5272" s="44"/>
    </row>
    <row r="5273" ht="12.75">
      <c r="O5273" s="44"/>
    </row>
    <row r="5274" ht="12.75">
      <c r="O5274" s="44"/>
    </row>
    <row r="5275" ht="12.75">
      <c r="O5275" s="44"/>
    </row>
    <row r="5276" ht="12.75">
      <c r="O5276" s="44"/>
    </row>
    <row r="5277" ht="12.75">
      <c r="O5277" s="44"/>
    </row>
    <row r="5278" ht="12.75">
      <c r="O5278" s="44"/>
    </row>
    <row r="5279" ht="12.75">
      <c r="O5279" s="44"/>
    </row>
    <row r="5280" ht="12.75">
      <c r="O5280" s="44"/>
    </row>
    <row r="5281" ht="12.75">
      <c r="O5281" s="44"/>
    </row>
    <row r="5282" ht="12.75">
      <c r="O5282" s="44"/>
    </row>
    <row r="5283" ht="12.75">
      <c r="O5283" s="44"/>
    </row>
    <row r="5284" ht="12.75">
      <c r="O5284" s="44"/>
    </row>
    <row r="5285" ht="12.75">
      <c r="O5285" s="44"/>
    </row>
    <row r="5286" ht="12.75">
      <c r="O5286" s="44"/>
    </row>
    <row r="5287" ht="12.75">
      <c r="O5287" s="44"/>
    </row>
    <row r="5288" ht="12.75">
      <c r="O5288" s="44"/>
    </row>
    <row r="5289" ht="12.75">
      <c r="O5289" s="44"/>
    </row>
    <row r="5290" ht="12.75">
      <c r="O5290" s="44"/>
    </row>
    <row r="5291" ht="12.75">
      <c r="O5291" s="44"/>
    </row>
    <row r="5292" ht="12.75">
      <c r="O5292" s="44"/>
    </row>
    <row r="5293" ht="12.75">
      <c r="O5293" s="44"/>
    </row>
    <row r="5294" ht="12.75">
      <c r="O5294" s="44"/>
    </row>
    <row r="5295" ht="12.75">
      <c r="O5295" s="44"/>
    </row>
    <row r="5296" ht="12.75">
      <c r="O5296" s="44"/>
    </row>
    <row r="5297" ht="12.75">
      <c r="O5297" s="44"/>
    </row>
    <row r="5298" ht="12.75">
      <c r="O5298" s="44"/>
    </row>
    <row r="5299" ht="12.75">
      <c r="O5299" s="44"/>
    </row>
    <row r="5300" ht="12.75">
      <c r="O5300" s="44"/>
    </row>
    <row r="5301" ht="12.75">
      <c r="O5301" s="44"/>
    </row>
    <row r="5302" ht="12.75">
      <c r="O5302" s="44"/>
    </row>
    <row r="5303" ht="12.75">
      <c r="O5303" s="44"/>
    </row>
    <row r="5304" ht="12.75">
      <c r="O5304" s="44"/>
    </row>
    <row r="5305" ht="12.75">
      <c r="O5305" s="44"/>
    </row>
    <row r="5306" ht="12.75">
      <c r="O5306" s="44"/>
    </row>
    <row r="5307" ht="12.75">
      <c r="O5307" s="44"/>
    </row>
    <row r="5308" ht="12.75">
      <c r="O5308" s="44"/>
    </row>
    <row r="5309" ht="12.75">
      <c r="O5309" s="44"/>
    </row>
    <row r="5310" ht="12.75">
      <c r="O5310" s="44"/>
    </row>
    <row r="5311" ht="12.75">
      <c r="O5311" s="44"/>
    </row>
    <row r="5312" ht="12.75">
      <c r="O5312" s="44"/>
    </row>
    <row r="5313" ht="12.75">
      <c r="O5313" s="44"/>
    </row>
    <row r="5314" ht="12.75">
      <c r="O5314" s="44"/>
    </row>
    <row r="5315" ht="12.75">
      <c r="O5315" s="44"/>
    </row>
    <row r="5316" ht="12.75">
      <c r="O5316" s="44"/>
    </row>
    <row r="5317" ht="12.75">
      <c r="O5317" s="44"/>
    </row>
    <row r="5318" ht="12.75">
      <c r="O5318" s="44"/>
    </row>
    <row r="5319" ht="12.75">
      <c r="O5319" s="44"/>
    </row>
    <row r="5320" ht="12.75">
      <c r="O5320" s="44"/>
    </row>
    <row r="5321" ht="12.75">
      <c r="O5321" s="44"/>
    </row>
    <row r="5322" ht="12.75">
      <c r="O5322" s="44"/>
    </row>
    <row r="5323" ht="12.75">
      <c r="O5323" s="44"/>
    </row>
    <row r="5324" ht="12.75">
      <c r="O5324" s="44"/>
    </row>
    <row r="5325" ht="12.75">
      <c r="O5325" s="44"/>
    </row>
    <row r="5326" ht="12.75">
      <c r="O5326" s="44"/>
    </row>
    <row r="5327" ht="12.75">
      <c r="O5327" s="44"/>
    </row>
    <row r="5328" ht="12.75">
      <c r="O5328" s="44"/>
    </row>
    <row r="5329" ht="12.75">
      <c r="O5329" s="44"/>
    </row>
    <row r="5330" ht="12.75">
      <c r="O5330" s="44"/>
    </row>
    <row r="5331" ht="12.75">
      <c r="O5331" s="44"/>
    </row>
    <row r="5332" ht="12.75">
      <c r="O5332" s="44"/>
    </row>
    <row r="5333" ht="12.75">
      <c r="O5333" s="44"/>
    </row>
    <row r="5334" ht="12.75">
      <c r="O5334" s="44"/>
    </row>
    <row r="5335" ht="12.75">
      <c r="O5335" s="44"/>
    </row>
    <row r="5336" ht="12.75">
      <c r="O5336" s="44"/>
    </row>
    <row r="5337" ht="12.75">
      <c r="O5337" s="44"/>
    </row>
    <row r="5338" ht="12.75">
      <c r="O5338" s="44"/>
    </row>
    <row r="5339" ht="12.75">
      <c r="O5339" s="44"/>
    </row>
    <row r="5340" ht="12.75">
      <c r="O5340" s="44"/>
    </row>
    <row r="5341" ht="12.75">
      <c r="O5341" s="44"/>
    </row>
    <row r="5342" ht="12.75">
      <c r="O5342" s="44"/>
    </row>
    <row r="5343" ht="12.75">
      <c r="O5343" s="44"/>
    </row>
    <row r="5344" ht="12.75">
      <c r="O5344" s="44"/>
    </row>
    <row r="5345" ht="12.75">
      <c r="O5345" s="44"/>
    </row>
    <row r="5346" ht="12.75">
      <c r="O5346" s="44"/>
    </row>
    <row r="5347" ht="12.75">
      <c r="O5347" s="44"/>
    </row>
    <row r="5348" ht="12.75">
      <c r="O5348" s="44"/>
    </row>
    <row r="5349" ht="12.75">
      <c r="O5349" s="44"/>
    </row>
    <row r="5350" ht="12.75">
      <c r="O5350" s="44"/>
    </row>
    <row r="5351" ht="12.75">
      <c r="O5351" s="44"/>
    </row>
    <row r="5352" ht="12.75">
      <c r="O5352" s="44"/>
    </row>
    <row r="5353" ht="12.75">
      <c r="O5353" s="44"/>
    </row>
    <row r="5354" ht="12.75">
      <c r="O5354" s="44"/>
    </row>
    <row r="5355" ht="12.75">
      <c r="O5355" s="44"/>
    </row>
    <row r="5356" ht="12.75">
      <c r="O5356" s="44"/>
    </row>
    <row r="5357" ht="12.75">
      <c r="O5357" s="44"/>
    </row>
    <row r="5358" ht="12.75">
      <c r="O5358" s="44"/>
    </row>
    <row r="5359" ht="12.75">
      <c r="O5359" s="44"/>
    </row>
    <row r="5360" ht="12.75">
      <c r="O5360" s="44"/>
    </row>
    <row r="5361" ht="12.75">
      <c r="O5361" s="44"/>
    </row>
    <row r="5362" ht="12.75">
      <c r="O5362" s="44"/>
    </row>
    <row r="5363" ht="12.75">
      <c r="O5363" s="44"/>
    </row>
    <row r="5364" ht="12.75">
      <c r="O5364" s="44"/>
    </row>
    <row r="5365" ht="12.75">
      <c r="O5365" s="44"/>
    </row>
    <row r="5366" ht="12.75">
      <c r="O5366" s="44"/>
    </row>
    <row r="5367" ht="12.75">
      <c r="O5367" s="44"/>
    </row>
    <row r="5368" ht="12.75">
      <c r="O5368" s="44"/>
    </row>
    <row r="5369" ht="12.75">
      <c r="O5369" s="44"/>
    </row>
    <row r="5370" ht="12.75">
      <c r="O5370" s="44"/>
    </row>
    <row r="5371" ht="12.75">
      <c r="O5371" s="44"/>
    </row>
    <row r="5372" ht="12.75">
      <c r="O5372" s="44"/>
    </row>
    <row r="5373" ht="12.75">
      <c r="O5373" s="44"/>
    </row>
    <row r="5374" ht="12.75">
      <c r="O5374" s="44"/>
    </row>
    <row r="5375" ht="12.75">
      <c r="O5375" s="44"/>
    </row>
    <row r="5376" ht="12.75">
      <c r="O5376" s="44"/>
    </row>
    <row r="5377" ht="12.75">
      <c r="O5377" s="44"/>
    </row>
    <row r="5378" ht="12.75">
      <c r="O5378" s="44"/>
    </row>
    <row r="5379" ht="12.75">
      <c r="O5379" s="44"/>
    </row>
    <row r="5380" ht="12.75">
      <c r="O5380" s="44"/>
    </row>
    <row r="5381" ht="12.75">
      <c r="O5381" s="44"/>
    </row>
    <row r="5382" ht="12.75">
      <c r="O5382" s="44"/>
    </row>
    <row r="5383" ht="12.75">
      <c r="O5383" s="44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93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47.57421875" style="40" bestFit="1" customWidth="1"/>
    <col min="4" max="4" width="30.140625" style="40" bestFit="1" customWidth="1"/>
    <col min="5" max="5" width="21.8515625" style="40" bestFit="1" customWidth="1"/>
    <col min="6" max="6" width="6.8515625" style="40" customWidth="1"/>
    <col min="7" max="7" width="7.421875" style="43" hidden="1" customWidth="1"/>
    <col min="8" max="8" width="11.7109375" style="40" bestFit="1" customWidth="1"/>
    <col min="9" max="9" width="13.421875" style="48" customWidth="1"/>
    <col min="10" max="10" width="7.00390625" style="40" bestFit="1" customWidth="1"/>
    <col min="11" max="11" width="7.00390625" style="40" hidden="1" customWidth="1"/>
    <col min="12" max="12" width="7.00390625" style="40" bestFit="1" customWidth="1"/>
    <col min="13" max="13" width="9.140625" style="41" bestFit="1" customWidth="1"/>
    <col min="14" max="14" width="7.00390625" style="40" bestFit="1" customWidth="1"/>
    <col min="15" max="15" width="7.00390625" style="40" hidden="1" customWidth="1"/>
    <col min="16" max="17" width="7.00390625" style="40" bestFit="1" customWidth="1"/>
    <col min="18" max="18" width="7.00390625" style="40" hidden="1" customWidth="1"/>
    <col min="19" max="19" width="7.00390625" style="40" bestFit="1" customWidth="1"/>
    <col min="20" max="20" width="7.00390625" style="40" hidden="1" customWidth="1"/>
    <col min="21" max="21" width="7.00390625" style="42" hidden="1" customWidth="1"/>
    <col min="22" max="22" width="10.140625" style="42" bestFit="1" customWidth="1"/>
    <col min="23" max="25" width="9.140625" style="42" bestFit="1" customWidth="1"/>
    <col min="26" max="29" width="4.140625" style="40" hidden="1" customWidth="1"/>
    <col min="30" max="30" width="6.28125" style="40" bestFit="1" customWidth="1"/>
    <col min="31" max="33" width="7.00390625" style="40" hidden="1" customWidth="1"/>
    <col min="34" max="34" width="9.421875" style="40" hidden="1" customWidth="1"/>
    <col min="35" max="36" width="4.140625" style="40" hidden="1" customWidth="1"/>
    <col min="37" max="37" width="5.28125" style="40" hidden="1" customWidth="1"/>
    <col min="38" max="38" width="5.140625" style="40" bestFit="1" customWidth="1"/>
    <col min="39" max="39" width="6.28125" style="40" hidden="1" customWidth="1"/>
    <col min="40" max="41" width="4.140625" style="40" hidden="1" customWidth="1"/>
    <col min="42" max="16384" width="9.140625" style="40" customWidth="1"/>
  </cols>
  <sheetData>
    <row r="1" ht="15.75">
      <c r="A1" s="93" t="s">
        <v>0</v>
      </c>
    </row>
    <row r="2" ht="15.75">
      <c r="A2" s="93" t="s">
        <v>1084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6" t="s">
        <v>9</v>
      </c>
      <c r="J3" s="52" t="s">
        <v>10</v>
      </c>
      <c r="K3" s="52" t="s">
        <v>18</v>
      </c>
      <c r="L3" s="67" t="s">
        <v>12</v>
      </c>
      <c r="M3" s="68" t="s">
        <v>13</v>
      </c>
      <c r="N3" s="67" t="s">
        <v>14</v>
      </c>
      <c r="O3" s="69" t="s">
        <v>15</v>
      </c>
      <c r="P3" s="70" t="s">
        <v>16</v>
      </c>
      <c r="Q3" s="54" t="s">
        <v>17</v>
      </c>
      <c r="R3" s="54" t="s">
        <v>18</v>
      </c>
      <c r="S3" s="54" t="s">
        <v>19</v>
      </c>
      <c r="T3" s="55" t="s">
        <v>11</v>
      </c>
      <c r="U3" s="71" t="s">
        <v>20</v>
      </c>
      <c r="V3" s="72" t="s">
        <v>21</v>
      </c>
      <c r="W3" s="53" t="s">
        <v>22</v>
      </c>
      <c r="X3" s="53" t="s">
        <v>23</v>
      </c>
      <c r="Y3" s="73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9"/>
      <c r="I4" s="80">
        <v>6</v>
      </c>
      <c r="J4" s="9">
        <v>7</v>
      </c>
      <c r="K4" s="56"/>
      <c r="L4" s="13">
        <v>8</v>
      </c>
      <c r="M4" s="11">
        <v>9</v>
      </c>
      <c r="N4" s="13">
        <v>10</v>
      </c>
      <c r="O4" s="81">
        <v>11</v>
      </c>
      <c r="P4" s="14">
        <v>12</v>
      </c>
      <c r="Q4" s="15">
        <v>13</v>
      </c>
      <c r="R4" s="16"/>
      <c r="S4" s="15">
        <v>14</v>
      </c>
      <c r="T4" s="16"/>
      <c r="U4" s="82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5500045</v>
      </c>
      <c r="B5" s="19">
        <v>8110</v>
      </c>
      <c r="C5" s="19" t="s">
        <v>45</v>
      </c>
      <c r="D5" s="19" t="s">
        <v>46</v>
      </c>
      <c r="E5" s="19" t="s">
        <v>47</v>
      </c>
      <c r="F5" s="19">
        <v>53404</v>
      </c>
      <c r="G5" s="20" t="s">
        <v>48</v>
      </c>
      <c r="H5" s="23">
        <v>2625980026</v>
      </c>
      <c r="I5" s="74">
        <v>2</v>
      </c>
      <c r="J5" s="22" t="s">
        <v>49</v>
      </c>
      <c r="K5" s="19"/>
      <c r="L5" s="24" t="s">
        <v>50</v>
      </c>
      <c r="M5" s="75"/>
      <c r="N5" s="24" t="s">
        <v>49</v>
      </c>
      <c r="O5" s="76" t="s">
        <v>49</v>
      </c>
      <c r="P5" s="25" t="s">
        <v>51</v>
      </c>
      <c r="Q5" s="22" t="str">
        <f aca="true" t="shared" si="0" ref="Q5:Q68">IF(ISNUMBER(P5),IF(P5&gt;=20,"YES","NO"),"M")</f>
        <v>M</v>
      </c>
      <c r="R5" s="22" t="s">
        <v>52</v>
      </c>
      <c r="S5" s="22" t="s">
        <v>49</v>
      </c>
      <c r="T5" s="22"/>
      <c r="U5" s="77" t="s">
        <v>49</v>
      </c>
      <c r="V5" s="78">
        <v>14297</v>
      </c>
      <c r="W5" s="36">
        <v>1516</v>
      </c>
      <c r="X5" s="36">
        <v>1952</v>
      </c>
      <c r="Y5" s="37">
        <v>2366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IF(AND(AND(AK5="Initial",AM5=0),AND(ISNUMBER(M5),M5&gt;0)),"RLIS","-")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5500030</v>
      </c>
      <c r="B6" s="27">
        <v>7</v>
      </c>
      <c r="C6" s="27" t="s">
        <v>53</v>
      </c>
      <c r="D6" s="27" t="s">
        <v>54</v>
      </c>
      <c r="E6" s="27" t="s">
        <v>53</v>
      </c>
      <c r="F6" s="27">
        <v>54405</v>
      </c>
      <c r="G6" s="28">
        <v>70</v>
      </c>
      <c r="H6" s="31">
        <v>7152236715</v>
      </c>
      <c r="I6" s="59" t="s">
        <v>55</v>
      </c>
      <c r="J6" s="30" t="s">
        <v>49</v>
      </c>
      <c r="K6" s="27"/>
      <c r="L6" s="32" t="s">
        <v>56</v>
      </c>
      <c r="M6" s="61">
        <v>597</v>
      </c>
      <c r="N6" s="32" t="s">
        <v>49</v>
      </c>
      <c r="O6" s="64" t="s">
        <v>56</v>
      </c>
      <c r="P6" s="33">
        <v>7.810107197549771</v>
      </c>
      <c r="Q6" s="30" t="str">
        <f t="shared" si="0"/>
        <v>NO</v>
      </c>
      <c r="R6" s="30" t="s">
        <v>49</v>
      </c>
      <c r="S6" s="30" t="s">
        <v>56</v>
      </c>
      <c r="T6" s="30"/>
      <c r="U6" s="58" t="s">
        <v>49</v>
      </c>
      <c r="V6" s="63">
        <v>29907</v>
      </c>
      <c r="W6" s="57">
        <v>1993</v>
      </c>
      <c r="X6" s="57">
        <v>3421</v>
      </c>
      <c r="Y6" s="65">
        <v>3732</v>
      </c>
      <c r="Z6" s="34">
        <f aca="true" t="shared" si="1" ref="Z6:Z69">IF(OR(J6="YES",L6="YES"),1,0)</f>
        <v>1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SRSA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IF(AND(AND(AK6="Initial",AM6=0),AND(ISNUMBER(M6),M6&gt;0)),"RLIS","-")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5500060</v>
      </c>
      <c r="B7" s="27">
        <v>14</v>
      </c>
      <c r="C7" s="27" t="s">
        <v>57</v>
      </c>
      <c r="D7" s="27" t="s">
        <v>58</v>
      </c>
      <c r="E7" s="27" t="s">
        <v>59</v>
      </c>
      <c r="F7" s="27">
        <v>53934</v>
      </c>
      <c r="G7" s="28">
        <v>9135</v>
      </c>
      <c r="H7" s="31">
        <v>6083393213</v>
      </c>
      <c r="I7" s="59">
        <v>7</v>
      </c>
      <c r="J7" s="30" t="s">
        <v>56</v>
      </c>
      <c r="K7" s="27"/>
      <c r="L7" s="32" t="s">
        <v>50</v>
      </c>
      <c r="M7" s="61">
        <v>2000.5</v>
      </c>
      <c r="N7" s="32" t="s">
        <v>49</v>
      </c>
      <c r="O7" s="64" t="s">
        <v>49</v>
      </c>
      <c r="P7" s="33">
        <v>15.75212866603595</v>
      </c>
      <c r="Q7" s="30" t="str">
        <f t="shared" si="0"/>
        <v>NO</v>
      </c>
      <c r="R7" s="30" t="s">
        <v>49</v>
      </c>
      <c r="S7" s="30" t="s">
        <v>56</v>
      </c>
      <c r="T7" s="30"/>
      <c r="U7" s="58" t="s">
        <v>49</v>
      </c>
      <c r="V7" s="63">
        <v>142156</v>
      </c>
      <c r="W7" s="57">
        <v>12510</v>
      </c>
      <c r="X7" s="57">
        <v>16440</v>
      </c>
      <c r="Y7" s="65">
        <v>18817</v>
      </c>
      <c r="Z7" s="34">
        <f t="shared" si="1"/>
        <v>1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0</v>
      </c>
      <c r="AK7" s="29">
        <f t="shared" si="12"/>
        <v>0</v>
      </c>
      <c r="AL7" s="30" t="str">
        <f t="shared" si="13"/>
        <v>-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5500120</v>
      </c>
      <c r="B8" s="27">
        <v>63</v>
      </c>
      <c r="C8" s="27" t="s">
        <v>60</v>
      </c>
      <c r="D8" s="27" t="s">
        <v>61</v>
      </c>
      <c r="E8" s="27" t="s">
        <v>60</v>
      </c>
      <c r="F8" s="27">
        <v>53502</v>
      </c>
      <c r="G8" s="28">
        <v>349</v>
      </c>
      <c r="H8" s="31">
        <v>6088623225</v>
      </c>
      <c r="I8" s="59">
        <v>7</v>
      </c>
      <c r="J8" s="30" t="s">
        <v>56</v>
      </c>
      <c r="K8" s="27"/>
      <c r="L8" s="32" t="s">
        <v>50</v>
      </c>
      <c r="M8" s="61">
        <v>400.68611111111113</v>
      </c>
      <c r="N8" s="32" t="s">
        <v>49</v>
      </c>
      <c r="O8" s="64" t="s">
        <v>56</v>
      </c>
      <c r="P8" s="33">
        <v>0.927643784786642</v>
      </c>
      <c r="Q8" s="30" t="str">
        <f t="shared" si="0"/>
        <v>NO</v>
      </c>
      <c r="R8" s="30" t="s">
        <v>49</v>
      </c>
      <c r="S8" s="30" t="s">
        <v>56</v>
      </c>
      <c r="T8" s="30"/>
      <c r="U8" s="58" t="s">
        <v>49</v>
      </c>
      <c r="V8" s="63">
        <v>17137</v>
      </c>
      <c r="W8" s="57">
        <v>0</v>
      </c>
      <c r="X8" s="57">
        <v>2238</v>
      </c>
      <c r="Y8" s="65">
        <v>1156</v>
      </c>
      <c r="Z8" s="34">
        <f t="shared" si="1"/>
        <v>1</v>
      </c>
      <c r="AA8" s="29">
        <f t="shared" si="2"/>
        <v>1</v>
      </c>
      <c r="AB8" s="29">
        <f t="shared" si="3"/>
        <v>0</v>
      </c>
      <c r="AC8" s="29">
        <f t="shared" si="4"/>
        <v>0</v>
      </c>
      <c r="AD8" s="30" t="str">
        <f t="shared" si="5"/>
        <v>SRSA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5500150</v>
      </c>
      <c r="B9" s="27">
        <v>70</v>
      </c>
      <c r="C9" s="27" t="s">
        <v>62</v>
      </c>
      <c r="D9" s="27" t="s">
        <v>63</v>
      </c>
      <c r="E9" s="27" t="s">
        <v>62</v>
      </c>
      <c r="F9" s="27">
        <v>54201</v>
      </c>
      <c r="G9" s="28">
        <v>1498</v>
      </c>
      <c r="H9" s="31">
        <v>9204877001</v>
      </c>
      <c r="I9" s="59">
        <v>4</v>
      </c>
      <c r="J9" s="30" t="s">
        <v>49</v>
      </c>
      <c r="K9" s="27"/>
      <c r="L9" s="32" t="s">
        <v>50</v>
      </c>
      <c r="M9" s="61">
        <v>595.0988700564972</v>
      </c>
      <c r="N9" s="35" t="s">
        <v>49</v>
      </c>
      <c r="O9" s="64" t="s">
        <v>49</v>
      </c>
      <c r="P9" s="33">
        <v>7.886435331230284</v>
      </c>
      <c r="Q9" s="30" t="str">
        <f t="shared" si="0"/>
        <v>NO</v>
      </c>
      <c r="R9" s="30" t="s">
        <v>49</v>
      </c>
      <c r="S9" s="30" t="s">
        <v>49</v>
      </c>
      <c r="T9" s="30"/>
      <c r="U9" s="58" t="s">
        <v>49</v>
      </c>
      <c r="V9" s="63">
        <v>34549</v>
      </c>
      <c r="W9" s="57">
        <v>2126</v>
      </c>
      <c r="X9" s="57">
        <v>3921</v>
      </c>
      <c r="Y9" s="65">
        <v>5234</v>
      </c>
      <c r="Z9" s="34">
        <f t="shared" si="1"/>
        <v>0</v>
      </c>
      <c r="AA9" s="29">
        <f t="shared" si="2"/>
        <v>1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0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5500180</v>
      </c>
      <c r="B10" s="27">
        <v>84</v>
      </c>
      <c r="C10" s="27" t="s">
        <v>64</v>
      </c>
      <c r="D10" s="27" t="s">
        <v>65</v>
      </c>
      <c r="E10" s="27" t="s">
        <v>64</v>
      </c>
      <c r="F10" s="27">
        <v>54610</v>
      </c>
      <c r="G10" s="28">
        <v>8301</v>
      </c>
      <c r="H10" s="31">
        <v>6086854416</v>
      </c>
      <c r="I10" s="59">
        <v>7</v>
      </c>
      <c r="J10" s="30" t="s">
        <v>56</v>
      </c>
      <c r="K10" s="27"/>
      <c r="L10" s="32" t="s">
        <v>50</v>
      </c>
      <c r="M10" s="61">
        <v>376.67514124293785</v>
      </c>
      <c r="N10" s="32" t="s">
        <v>49</v>
      </c>
      <c r="O10" s="64" t="s">
        <v>56</v>
      </c>
      <c r="P10" s="33">
        <v>17.737003058103976</v>
      </c>
      <c r="Q10" s="30" t="str">
        <f t="shared" si="0"/>
        <v>NO</v>
      </c>
      <c r="R10" s="30" t="s">
        <v>49</v>
      </c>
      <c r="S10" s="30" t="s">
        <v>56</v>
      </c>
      <c r="T10" s="30"/>
      <c r="U10" s="58" t="s">
        <v>49</v>
      </c>
      <c r="V10" s="63">
        <v>18093</v>
      </c>
      <c r="W10" s="57">
        <v>1789</v>
      </c>
      <c r="X10" s="57">
        <v>1949</v>
      </c>
      <c r="Y10" s="65">
        <v>3485</v>
      </c>
      <c r="Z10" s="34">
        <f t="shared" si="1"/>
        <v>1</v>
      </c>
      <c r="AA10" s="29">
        <f t="shared" si="2"/>
        <v>1</v>
      </c>
      <c r="AB10" s="29">
        <f t="shared" si="3"/>
        <v>0</v>
      </c>
      <c r="AC10" s="29">
        <f t="shared" si="4"/>
        <v>0</v>
      </c>
      <c r="AD10" s="30" t="str">
        <f t="shared" si="5"/>
        <v>SRSA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5500210</v>
      </c>
      <c r="B11" s="27">
        <v>91</v>
      </c>
      <c r="C11" s="27" t="s">
        <v>66</v>
      </c>
      <c r="D11" s="27" t="s">
        <v>67</v>
      </c>
      <c r="E11" s="27" t="s">
        <v>66</v>
      </c>
      <c r="F11" s="27">
        <v>54611</v>
      </c>
      <c r="G11" s="28">
        <v>1308</v>
      </c>
      <c r="H11" s="31">
        <v>7159648271</v>
      </c>
      <c r="I11" s="59">
        <v>7</v>
      </c>
      <c r="J11" s="30" t="s">
        <v>56</v>
      </c>
      <c r="K11" s="27"/>
      <c r="L11" s="32" t="s">
        <v>50</v>
      </c>
      <c r="M11" s="61">
        <v>571.427374301676</v>
      </c>
      <c r="N11" s="32" t="s">
        <v>49</v>
      </c>
      <c r="O11" s="64" t="s">
        <v>56</v>
      </c>
      <c r="P11" s="33">
        <v>14.529914529914532</v>
      </c>
      <c r="Q11" s="30" t="str">
        <f t="shared" si="0"/>
        <v>NO</v>
      </c>
      <c r="R11" s="30" t="s">
        <v>49</v>
      </c>
      <c r="S11" s="30" t="s">
        <v>56</v>
      </c>
      <c r="T11" s="30"/>
      <c r="U11" s="58" t="s">
        <v>49</v>
      </c>
      <c r="V11" s="63">
        <v>35244</v>
      </c>
      <c r="W11" s="57">
        <v>2764</v>
      </c>
      <c r="X11" s="57">
        <v>4024</v>
      </c>
      <c r="Y11" s="65">
        <v>4709</v>
      </c>
      <c r="Z11" s="34">
        <f t="shared" si="1"/>
        <v>1</v>
      </c>
      <c r="AA11" s="29">
        <f t="shared" si="2"/>
        <v>1</v>
      </c>
      <c r="AB11" s="29">
        <f t="shared" si="3"/>
        <v>0</v>
      </c>
      <c r="AC11" s="29">
        <f t="shared" si="4"/>
        <v>0</v>
      </c>
      <c r="AD11" s="30" t="str">
        <f t="shared" si="5"/>
        <v>SRSA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1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5500240</v>
      </c>
      <c r="B12" s="27">
        <v>105</v>
      </c>
      <c r="C12" s="27" t="s">
        <v>68</v>
      </c>
      <c r="D12" s="27" t="s">
        <v>69</v>
      </c>
      <c r="E12" s="27" t="s">
        <v>70</v>
      </c>
      <c r="F12" s="27">
        <v>54909</v>
      </c>
      <c r="G12" s="28">
        <v>130</v>
      </c>
      <c r="H12" s="31">
        <v>7153662941</v>
      </c>
      <c r="I12" s="59">
        <v>7</v>
      </c>
      <c r="J12" s="30" t="s">
        <v>56</v>
      </c>
      <c r="K12" s="27"/>
      <c r="L12" s="32" t="s">
        <v>50</v>
      </c>
      <c r="M12" s="61">
        <v>512.7877094972067</v>
      </c>
      <c r="N12" s="32" t="s">
        <v>49</v>
      </c>
      <c r="O12" s="64" t="s">
        <v>56</v>
      </c>
      <c r="P12" s="33">
        <v>9.504950495049505</v>
      </c>
      <c r="Q12" s="30" t="str">
        <f t="shared" si="0"/>
        <v>NO</v>
      </c>
      <c r="R12" s="30" t="s">
        <v>49</v>
      </c>
      <c r="S12" s="30" t="s">
        <v>56</v>
      </c>
      <c r="T12" s="30"/>
      <c r="U12" s="58" t="s">
        <v>49</v>
      </c>
      <c r="V12" s="63">
        <v>37409</v>
      </c>
      <c r="W12" s="57">
        <v>3251</v>
      </c>
      <c r="X12" s="57">
        <v>4602</v>
      </c>
      <c r="Y12" s="65">
        <v>3656</v>
      </c>
      <c r="Z12" s="34">
        <f t="shared" si="1"/>
        <v>1</v>
      </c>
      <c r="AA12" s="29">
        <f t="shared" si="2"/>
        <v>1</v>
      </c>
      <c r="AB12" s="29">
        <f t="shared" si="3"/>
        <v>0</v>
      </c>
      <c r="AC12" s="29">
        <f t="shared" si="4"/>
        <v>0</v>
      </c>
      <c r="AD12" s="30" t="str">
        <f t="shared" si="5"/>
        <v>SRSA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5500270</v>
      </c>
      <c r="B13" s="27">
        <v>112</v>
      </c>
      <c r="C13" s="27" t="s">
        <v>71</v>
      </c>
      <c r="D13" s="27" t="s">
        <v>72</v>
      </c>
      <c r="E13" s="27" t="s">
        <v>71</v>
      </c>
      <c r="F13" s="27">
        <v>54720</v>
      </c>
      <c r="G13" s="28">
        <v>1799</v>
      </c>
      <c r="H13" s="31">
        <v>7158396032</v>
      </c>
      <c r="I13" s="59">
        <v>4</v>
      </c>
      <c r="J13" s="30" t="s">
        <v>49</v>
      </c>
      <c r="K13" s="27"/>
      <c r="L13" s="32" t="s">
        <v>50</v>
      </c>
      <c r="M13" s="61">
        <v>1355.4545454545455</v>
      </c>
      <c r="N13" s="32" t="s">
        <v>49</v>
      </c>
      <c r="O13" s="64" t="s">
        <v>49</v>
      </c>
      <c r="P13" s="33">
        <v>6.162642947903431</v>
      </c>
      <c r="Q13" s="30" t="str">
        <f t="shared" si="0"/>
        <v>NO</v>
      </c>
      <c r="R13" s="30" t="s">
        <v>49</v>
      </c>
      <c r="S13" s="30" t="s">
        <v>49</v>
      </c>
      <c r="T13" s="30"/>
      <c r="U13" s="58" t="s">
        <v>49</v>
      </c>
      <c r="V13" s="63">
        <v>52816</v>
      </c>
      <c r="W13" s="57">
        <v>3266</v>
      </c>
      <c r="X13" s="57">
        <v>6374</v>
      </c>
      <c r="Y13" s="65">
        <v>8046</v>
      </c>
      <c r="Z13" s="34">
        <f t="shared" si="1"/>
        <v>0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0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5500300</v>
      </c>
      <c r="B14" s="27">
        <v>119</v>
      </c>
      <c r="C14" s="27" t="s">
        <v>73</v>
      </c>
      <c r="D14" s="27" t="s">
        <v>74</v>
      </c>
      <c r="E14" s="27" t="s">
        <v>73</v>
      </c>
      <c r="F14" s="27">
        <v>54001</v>
      </c>
      <c r="G14" s="28">
        <v>1027</v>
      </c>
      <c r="H14" s="31">
        <v>7152680272</v>
      </c>
      <c r="I14" s="59" t="s">
        <v>55</v>
      </c>
      <c r="J14" s="30" t="s">
        <v>49</v>
      </c>
      <c r="K14" s="27"/>
      <c r="L14" s="32" t="s">
        <v>50</v>
      </c>
      <c r="M14" s="61">
        <v>1733.9608938547485</v>
      </c>
      <c r="N14" s="32" t="s">
        <v>49</v>
      </c>
      <c r="O14" s="64" t="s">
        <v>49</v>
      </c>
      <c r="P14" s="33">
        <v>7.331536388140162</v>
      </c>
      <c r="Q14" s="30" t="str">
        <f t="shared" si="0"/>
        <v>NO</v>
      </c>
      <c r="R14" s="30" t="s">
        <v>49</v>
      </c>
      <c r="S14" s="30" t="s">
        <v>56</v>
      </c>
      <c r="T14" s="30"/>
      <c r="U14" s="58" t="s">
        <v>49</v>
      </c>
      <c r="V14" s="63">
        <v>82063</v>
      </c>
      <c r="W14" s="57">
        <v>5230</v>
      </c>
      <c r="X14" s="57">
        <v>9242</v>
      </c>
      <c r="Y14" s="65">
        <v>10820</v>
      </c>
      <c r="Z14" s="34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5500360</v>
      </c>
      <c r="B15" s="27">
        <v>140</v>
      </c>
      <c r="C15" s="27" t="s">
        <v>75</v>
      </c>
      <c r="D15" s="27" t="s">
        <v>76</v>
      </c>
      <c r="E15" s="27" t="s">
        <v>75</v>
      </c>
      <c r="F15" s="27">
        <v>54409</v>
      </c>
      <c r="G15" s="28">
        <v>1220</v>
      </c>
      <c r="H15" s="31">
        <v>7156274355</v>
      </c>
      <c r="I15" s="59" t="s">
        <v>77</v>
      </c>
      <c r="J15" s="30" t="s">
        <v>49</v>
      </c>
      <c r="K15" s="27"/>
      <c r="L15" s="32" t="s">
        <v>50</v>
      </c>
      <c r="M15" s="61">
        <v>2675.030985915493</v>
      </c>
      <c r="N15" s="32" t="s">
        <v>49</v>
      </c>
      <c r="O15" s="64" t="s">
        <v>49</v>
      </c>
      <c r="P15" s="33">
        <v>12.143256855064353</v>
      </c>
      <c r="Q15" s="30" t="str">
        <f t="shared" si="0"/>
        <v>NO</v>
      </c>
      <c r="R15" s="30" t="s">
        <v>49</v>
      </c>
      <c r="S15" s="30" t="s">
        <v>56</v>
      </c>
      <c r="T15" s="30"/>
      <c r="U15" s="58" t="s">
        <v>49</v>
      </c>
      <c r="V15" s="63">
        <v>201909</v>
      </c>
      <c r="W15" s="57">
        <v>16085</v>
      </c>
      <c r="X15" s="57">
        <v>22757</v>
      </c>
      <c r="Y15" s="65">
        <v>26781</v>
      </c>
      <c r="Z15" s="34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5500390</v>
      </c>
      <c r="B16" s="27">
        <v>147</v>
      </c>
      <c r="C16" s="27" t="s">
        <v>78</v>
      </c>
      <c r="D16" s="27" t="s">
        <v>79</v>
      </c>
      <c r="E16" s="27" t="s">
        <v>80</v>
      </c>
      <c r="F16" s="27">
        <v>54912</v>
      </c>
      <c r="G16" s="28">
        <v>2019</v>
      </c>
      <c r="H16" s="31">
        <v>9208326126</v>
      </c>
      <c r="I16" s="59" t="s">
        <v>81</v>
      </c>
      <c r="J16" s="30" t="s">
        <v>49</v>
      </c>
      <c r="K16" s="27"/>
      <c r="L16" s="32" t="s">
        <v>50</v>
      </c>
      <c r="M16" s="61">
        <v>13908.551136363636</v>
      </c>
      <c r="N16" s="32" t="s">
        <v>49</v>
      </c>
      <c r="O16" s="64" t="s">
        <v>49</v>
      </c>
      <c r="P16" s="33">
        <v>5.846762793327679</v>
      </c>
      <c r="Q16" s="30" t="str">
        <f t="shared" si="0"/>
        <v>NO</v>
      </c>
      <c r="R16" s="30" t="s">
        <v>49</v>
      </c>
      <c r="S16" s="30" t="s">
        <v>49</v>
      </c>
      <c r="T16" s="30"/>
      <c r="U16" s="58" t="s">
        <v>49</v>
      </c>
      <c r="V16" s="63">
        <v>524174</v>
      </c>
      <c r="W16" s="57">
        <v>32100</v>
      </c>
      <c r="X16" s="57">
        <v>65601</v>
      </c>
      <c r="Y16" s="65">
        <v>94345</v>
      </c>
      <c r="Z16" s="34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0</v>
      </c>
      <c r="AJ16" s="29">
        <f t="shared" si="11"/>
        <v>0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5500420</v>
      </c>
      <c r="B17" s="27">
        <v>154</v>
      </c>
      <c r="C17" s="27" t="s">
        <v>82</v>
      </c>
      <c r="D17" s="27" t="s">
        <v>83</v>
      </c>
      <c r="E17" s="27" t="s">
        <v>82</v>
      </c>
      <c r="F17" s="27">
        <v>54612</v>
      </c>
      <c r="G17" s="28">
        <v>9025</v>
      </c>
      <c r="H17" s="31">
        <v>6083233315</v>
      </c>
      <c r="I17" s="59">
        <v>7</v>
      </c>
      <c r="J17" s="30" t="s">
        <v>56</v>
      </c>
      <c r="K17" s="27"/>
      <c r="L17" s="32" t="s">
        <v>50</v>
      </c>
      <c r="M17" s="61">
        <v>843.1516853932584</v>
      </c>
      <c r="N17" s="32" t="s">
        <v>49</v>
      </c>
      <c r="O17" s="64" t="s">
        <v>49</v>
      </c>
      <c r="P17" s="33">
        <v>9.202453987730062</v>
      </c>
      <c r="Q17" s="30" t="str">
        <f t="shared" si="0"/>
        <v>NO</v>
      </c>
      <c r="R17" s="30" t="s">
        <v>49</v>
      </c>
      <c r="S17" s="30" t="s">
        <v>56</v>
      </c>
      <c r="T17" s="30"/>
      <c r="U17" s="58" t="s">
        <v>49</v>
      </c>
      <c r="V17" s="63">
        <v>47067</v>
      </c>
      <c r="W17" s="57">
        <v>3020</v>
      </c>
      <c r="X17" s="57">
        <v>5336</v>
      </c>
      <c r="Y17" s="65">
        <v>6551</v>
      </c>
      <c r="Z17" s="34">
        <f t="shared" si="1"/>
        <v>1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5500450</v>
      </c>
      <c r="B18" s="27">
        <v>161</v>
      </c>
      <c r="C18" s="27" t="s">
        <v>84</v>
      </c>
      <c r="D18" s="27" t="s">
        <v>85</v>
      </c>
      <c r="E18" s="27" t="s">
        <v>84</v>
      </c>
      <c r="F18" s="27">
        <v>53504</v>
      </c>
      <c r="G18" s="28">
        <v>256</v>
      </c>
      <c r="H18" s="31">
        <v>6085433318</v>
      </c>
      <c r="I18" s="59">
        <v>7</v>
      </c>
      <c r="J18" s="30" t="s">
        <v>56</v>
      </c>
      <c r="K18" s="27"/>
      <c r="L18" s="32" t="s">
        <v>50</v>
      </c>
      <c r="M18" s="61">
        <v>291.46610169491527</v>
      </c>
      <c r="N18" s="32" t="s">
        <v>49</v>
      </c>
      <c r="O18" s="64" t="s">
        <v>56</v>
      </c>
      <c r="P18" s="33">
        <v>12.947658402203857</v>
      </c>
      <c r="Q18" s="30" t="str">
        <f t="shared" si="0"/>
        <v>NO</v>
      </c>
      <c r="R18" s="30" t="s">
        <v>49</v>
      </c>
      <c r="S18" s="30" t="s">
        <v>56</v>
      </c>
      <c r="T18" s="30"/>
      <c r="U18" s="58" t="s">
        <v>49</v>
      </c>
      <c r="V18" s="63">
        <v>15790</v>
      </c>
      <c r="W18" s="57">
        <v>1127</v>
      </c>
      <c r="X18" s="57">
        <v>1632</v>
      </c>
      <c r="Y18" s="65">
        <v>2575</v>
      </c>
      <c r="Z18" s="34">
        <f t="shared" si="1"/>
        <v>1</v>
      </c>
      <c r="AA18" s="29">
        <f t="shared" si="2"/>
        <v>1</v>
      </c>
      <c r="AB18" s="29">
        <f t="shared" si="3"/>
        <v>0</v>
      </c>
      <c r="AC18" s="29">
        <f t="shared" si="4"/>
        <v>0</v>
      </c>
      <c r="AD18" s="30" t="str">
        <f t="shared" si="5"/>
        <v>SRSA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5506180</v>
      </c>
      <c r="B19" s="27">
        <v>2450</v>
      </c>
      <c r="C19" s="27" t="s">
        <v>86</v>
      </c>
      <c r="D19" s="27" t="s">
        <v>87</v>
      </c>
      <c r="E19" s="27" t="s">
        <v>88</v>
      </c>
      <c r="F19" s="27">
        <v>53029</v>
      </c>
      <c r="G19" s="28">
        <v>9502</v>
      </c>
      <c r="H19" s="31">
        <v>2623693611</v>
      </c>
      <c r="I19" s="59">
        <v>3</v>
      </c>
      <c r="J19" s="30" t="s">
        <v>49</v>
      </c>
      <c r="K19" s="27"/>
      <c r="L19" s="32" t="s">
        <v>50</v>
      </c>
      <c r="M19" s="61">
        <v>2066.1629213483147</v>
      </c>
      <c r="N19" s="32" t="s">
        <v>49</v>
      </c>
      <c r="O19" s="64" t="s">
        <v>49</v>
      </c>
      <c r="P19" s="33">
        <v>1.8384401114206128</v>
      </c>
      <c r="Q19" s="30" t="str">
        <f t="shared" si="0"/>
        <v>NO</v>
      </c>
      <c r="R19" s="30" t="s">
        <v>49</v>
      </c>
      <c r="S19" s="30" t="s">
        <v>49</v>
      </c>
      <c r="T19" s="30"/>
      <c r="U19" s="58" t="s">
        <v>49</v>
      </c>
      <c r="V19" s="63">
        <v>37400</v>
      </c>
      <c r="W19" s="57">
        <v>870</v>
      </c>
      <c r="X19" s="57">
        <v>6391</v>
      </c>
      <c r="Y19" s="65">
        <v>5479</v>
      </c>
      <c r="Z19" s="34">
        <f t="shared" si="1"/>
        <v>0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0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5500510</v>
      </c>
      <c r="B20" s="27">
        <v>170</v>
      </c>
      <c r="C20" s="27" t="s">
        <v>89</v>
      </c>
      <c r="D20" s="27" t="s">
        <v>90</v>
      </c>
      <c r="E20" s="27" t="s">
        <v>89</v>
      </c>
      <c r="F20" s="27">
        <v>54806</v>
      </c>
      <c r="G20" s="28">
        <v>1512</v>
      </c>
      <c r="H20" s="31">
        <v>7156827080</v>
      </c>
      <c r="I20" s="59">
        <v>6</v>
      </c>
      <c r="J20" s="30" t="s">
        <v>49</v>
      </c>
      <c r="K20" s="27"/>
      <c r="L20" s="32" t="s">
        <v>50</v>
      </c>
      <c r="M20" s="61">
        <v>2179.516853932584</v>
      </c>
      <c r="N20" s="32" t="s">
        <v>49</v>
      </c>
      <c r="O20" s="64" t="s">
        <v>49</v>
      </c>
      <c r="P20" s="33">
        <v>13.747412008281573</v>
      </c>
      <c r="Q20" s="30" t="str">
        <f t="shared" si="0"/>
        <v>NO</v>
      </c>
      <c r="R20" s="30" t="s">
        <v>49</v>
      </c>
      <c r="S20" s="30" t="s">
        <v>56</v>
      </c>
      <c r="T20" s="30"/>
      <c r="U20" s="58" t="s">
        <v>49</v>
      </c>
      <c r="V20" s="63">
        <v>151326</v>
      </c>
      <c r="W20" s="57">
        <v>12836</v>
      </c>
      <c r="X20" s="57">
        <v>18027</v>
      </c>
      <c r="Y20" s="65">
        <v>20072</v>
      </c>
      <c r="Z20" s="34">
        <f t="shared" si="1"/>
        <v>0</v>
      </c>
      <c r="AA20" s="29">
        <f t="shared" si="2"/>
        <v>0</v>
      </c>
      <c r="AB20" s="29">
        <f t="shared" si="3"/>
        <v>0</v>
      </c>
      <c r="AC20" s="29">
        <f t="shared" si="4"/>
        <v>0</v>
      </c>
      <c r="AD20" s="30" t="str">
        <f t="shared" si="5"/>
        <v>-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5500540</v>
      </c>
      <c r="B21" s="27">
        <v>182</v>
      </c>
      <c r="C21" s="27" t="s">
        <v>91</v>
      </c>
      <c r="D21" s="27" t="s">
        <v>92</v>
      </c>
      <c r="E21" s="27" t="s">
        <v>93</v>
      </c>
      <c r="F21" s="27">
        <v>54304</v>
      </c>
      <c r="G21" s="28">
        <v>5599</v>
      </c>
      <c r="H21" s="31">
        <v>9204922905</v>
      </c>
      <c r="I21" s="59" t="s">
        <v>94</v>
      </c>
      <c r="J21" s="30" t="s">
        <v>49</v>
      </c>
      <c r="K21" s="27"/>
      <c r="L21" s="32" t="s">
        <v>50</v>
      </c>
      <c r="M21" s="61">
        <v>2968.5194444444446</v>
      </c>
      <c r="N21" s="32" t="s">
        <v>49</v>
      </c>
      <c r="O21" s="64" t="s">
        <v>49</v>
      </c>
      <c r="P21" s="33">
        <v>3.720106288751107</v>
      </c>
      <c r="Q21" s="30" t="str">
        <f t="shared" si="0"/>
        <v>NO</v>
      </c>
      <c r="R21" s="30" t="s">
        <v>49</v>
      </c>
      <c r="S21" s="30" t="s">
        <v>49</v>
      </c>
      <c r="T21" s="30"/>
      <c r="U21" s="58" t="s">
        <v>49</v>
      </c>
      <c r="V21" s="63">
        <v>78092</v>
      </c>
      <c r="W21" s="57">
        <v>2962</v>
      </c>
      <c r="X21" s="57">
        <v>9978</v>
      </c>
      <c r="Y21" s="65">
        <v>8262</v>
      </c>
      <c r="Z21" s="34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5500570</v>
      </c>
      <c r="B22" s="27">
        <v>196</v>
      </c>
      <c r="C22" s="27" t="s">
        <v>95</v>
      </c>
      <c r="D22" s="27" t="s">
        <v>96</v>
      </c>
      <c r="E22" s="27" t="s">
        <v>95</v>
      </c>
      <c r="F22" s="27">
        <v>54411</v>
      </c>
      <c r="G22" s="28">
        <v>906</v>
      </c>
      <c r="H22" s="31">
        <v>7152577511</v>
      </c>
      <c r="I22" s="59">
        <v>8</v>
      </c>
      <c r="J22" s="30" t="s">
        <v>56</v>
      </c>
      <c r="K22" s="27"/>
      <c r="L22" s="32" t="s">
        <v>50</v>
      </c>
      <c r="M22" s="61">
        <v>519.4085714285715</v>
      </c>
      <c r="N22" s="32" t="s">
        <v>49</v>
      </c>
      <c r="O22" s="64" t="s">
        <v>56</v>
      </c>
      <c r="P22" s="33">
        <v>7.200929152148665</v>
      </c>
      <c r="Q22" s="30" t="str">
        <f t="shared" si="0"/>
        <v>NO</v>
      </c>
      <c r="R22" s="30" t="s">
        <v>49</v>
      </c>
      <c r="S22" s="30" t="s">
        <v>56</v>
      </c>
      <c r="T22" s="30"/>
      <c r="U22" s="58" t="s">
        <v>49</v>
      </c>
      <c r="V22" s="63">
        <v>35100</v>
      </c>
      <c r="W22" s="57">
        <v>2357</v>
      </c>
      <c r="X22" s="57">
        <v>3901</v>
      </c>
      <c r="Y22" s="65">
        <v>4743</v>
      </c>
      <c r="Z22" s="34">
        <f t="shared" si="1"/>
        <v>1</v>
      </c>
      <c r="AA22" s="29">
        <f t="shared" si="2"/>
        <v>1</v>
      </c>
      <c r="AB22" s="29">
        <f t="shared" si="3"/>
        <v>0</v>
      </c>
      <c r="AC22" s="29">
        <f t="shared" si="4"/>
        <v>0</v>
      </c>
      <c r="AD22" s="30" t="str">
        <f t="shared" si="5"/>
        <v>SRSA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5500600</v>
      </c>
      <c r="B23" s="27">
        <v>203</v>
      </c>
      <c r="C23" s="27" t="s">
        <v>97</v>
      </c>
      <c r="D23" s="27" t="s">
        <v>98</v>
      </c>
      <c r="E23" s="27" t="s">
        <v>97</v>
      </c>
      <c r="F23" s="27">
        <v>54412</v>
      </c>
      <c r="G23" s="28">
        <v>139</v>
      </c>
      <c r="H23" s="31">
        <v>7156522117</v>
      </c>
      <c r="I23" s="59">
        <v>7</v>
      </c>
      <c r="J23" s="30" t="s">
        <v>56</v>
      </c>
      <c r="K23" s="27"/>
      <c r="L23" s="32" t="s">
        <v>50</v>
      </c>
      <c r="M23" s="61">
        <v>798.5926966292135</v>
      </c>
      <c r="N23" s="32" t="s">
        <v>49</v>
      </c>
      <c r="O23" s="64" t="s">
        <v>49</v>
      </c>
      <c r="P23" s="33">
        <v>7.165775401069519</v>
      </c>
      <c r="Q23" s="30" t="str">
        <f t="shared" si="0"/>
        <v>NO</v>
      </c>
      <c r="R23" s="30" t="s">
        <v>49</v>
      </c>
      <c r="S23" s="30" t="s">
        <v>56</v>
      </c>
      <c r="T23" s="30"/>
      <c r="U23" s="58" t="s">
        <v>49</v>
      </c>
      <c r="V23" s="63">
        <v>39998</v>
      </c>
      <c r="W23" s="57">
        <v>2488</v>
      </c>
      <c r="X23" s="57">
        <v>4497</v>
      </c>
      <c r="Y23" s="65">
        <v>5430</v>
      </c>
      <c r="Z23" s="34">
        <f t="shared" si="1"/>
        <v>1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5500630</v>
      </c>
      <c r="B24" s="27">
        <v>217</v>
      </c>
      <c r="C24" s="27" t="s">
        <v>99</v>
      </c>
      <c r="D24" s="27" t="s">
        <v>100</v>
      </c>
      <c r="E24" s="27" t="s">
        <v>99</v>
      </c>
      <c r="F24" s="27">
        <v>54722</v>
      </c>
      <c r="G24" s="28">
        <v>7501</v>
      </c>
      <c r="H24" s="31">
        <v>7152863300</v>
      </c>
      <c r="I24" s="59">
        <v>8</v>
      </c>
      <c r="J24" s="30" t="s">
        <v>56</v>
      </c>
      <c r="K24" s="27"/>
      <c r="L24" s="32" t="s">
        <v>50</v>
      </c>
      <c r="M24" s="61">
        <v>616.6988636363636</v>
      </c>
      <c r="N24" s="32" t="s">
        <v>49</v>
      </c>
      <c r="O24" s="64" t="s">
        <v>49</v>
      </c>
      <c r="P24" s="33">
        <v>27.83400809716599</v>
      </c>
      <c r="Q24" s="30" t="str">
        <f t="shared" si="0"/>
        <v>YES</v>
      </c>
      <c r="R24" s="30" t="s">
        <v>49</v>
      </c>
      <c r="S24" s="30" t="s">
        <v>56</v>
      </c>
      <c r="T24" s="30"/>
      <c r="U24" s="58" t="s">
        <v>56</v>
      </c>
      <c r="V24" s="63">
        <v>91676</v>
      </c>
      <c r="W24" s="57">
        <v>9922</v>
      </c>
      <c r="X24" s="57">
        <v>9452</v>
      </c>
      <c r="Y24" s="65">
        <v>13260</v>
      </c>
      <c r="Z24" s="34">
        <f t="shared" si="1"/>
        <v>1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1</v>
      </c>
      <c r="AK24" s="29" t="str">
        <f t="shared" si="12"/>
        <v>Initial</v>
      </c>
      <c r="AL24" s="30" t="str">
        <f t="shared" si="13"/>
        <v>RLIS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5500720</v>
      </c>
      <c r="B25" s="27">
        <v>231</v>
      </c>
      <c r="C25" s="27" t="s">
        <v>101</v>
      </c>
      <c r="D25" s="27" t="s">
        <v>102</v>
      </c>
      <c r="E25" s="27" t="s">
        <v>103</v>
      </c>
      <c r="F25" s="27">
        <v>54002</v>
      </c>
      <c r="G25" s="28" t="s">
        <v>48</v>
      </c>
      <c r="H25" s="31">
        <v>7156843411</v>
      </c>
      <c r="I25" s="59" t="s">
        <v>104</v>
      </c>
      <c r="J25" s="30" t="s">
        <v>49</v>
      </c>
      <c r="K25" s="27"/>
      <c r="L25" s="32" t="s">
        <v>50</v>
      </c>
      <c r="M25" s="61">
        <v>1287.385269121813</v>
      </c>
      <c r="N25" s="32" t="s">
        <v>49</v>
      </c>
      <c r="O25" s="64" t="s">
        <v>49</v>
      </c>
      <c r="P25" s="33">
        <v>3.088235294117647</v>
      </c>
      <c r="Q25" s="30" t="str">
        <f t="shared" si="0"/>
        <v>NO</v>
      </c>
      <c r="R25" s="30" t="s">
        <v>49</v>
      </c>
      <c r="S25" s="30" t="s">
        <v>49</v>
      </c>
      <c r="T25" s="30"/>
      <c r="U25" s="58" t="s">
        <v>49</v>
      </c>
      <c r="V25" s="63">
        <v>29247</v>
      </c>
      <c r="W25" s="57">
        <v>975</v>
      </c>
      <c r="X25" s="57">
        <v>4131</v>
      </c>
      <c r="Y25" s="65">
        <v>3719</v>
      </c>
      <c r="Z25" s="34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0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5500780</v>
      </c>
      <c r="B26" s="27">
        <v>245</v>
      </c>
      <c r="C26" s="27" t="s">
        <v>105</v>
      </c>
      <c r="D26" s="27" t="s">
        <v>106</v>
      </c>
      <c r="E26" s="27" t="s">
        <v>105</v>
      </c>
      <c r="F26" s="27">
        <v>54614</v>
      </c>
      <c r="G26" s="28">
        <v>99</v>
      </c>
      <c r="H26" s="31">
        <v>6084865202</v>
      </c>
      <c r="I26" s="59">
        <v>8</v>
      </c>
      <c r="J26" s="30" t="s">
        <v>56</v>
      </c>
      <c r="K26" s="27"/>
      <c r="L26" s="32" t="s">
        <v>50</v>
      </c>
      <c r="M26" s="61">
        <v>626.9237288135594</v>
      </c>
      <c r="N26" s="32" t="s">
        <v>49</v>
      </c>
      <c r="O26" s="64" t="s">
        <v>49</v>
      </c>
      <c r="P26" s="33">
        <v>6.377551020408164</v>
      </c>
      <c r="Q26" s="30" t="str">
        <f t="shared" si="0"/>
        <v>NO</v>
      </c>
      <c r="R26" s="30" t="s">
        <v>49</v>
      </c>
      <c r="S26" s="30" t="s">
        <v>56</v>
      </c>
      <c r="T26" s="30"/>
      <c r="U26" s="58" t="s">
        <v>49</v>
      </c>
      <c r="V26" s="63">
        <v>33686</v>
      </c>
      <c r="W26" s="57">
        <v>2388</v>
      </c>
      <c r="X26" s="57">
        <v>4000</v>
      </c>
      <c r="Y26" s="65">
        <v>4191</v>
      </c>
      <c r="Z26" s="34">
        <f t="shared" si="1"/>
        <v>1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5500810</v>
      </c>
      <c r="B27" s="27">
        <v>280</v>
      </c>
      <c r="C27" s="27" t="s">
        <v>107</v>
      </c>
      <c r="D27" s="27" t="s">
        <v>108</v>
      </c>
      <c r="E27" s="27" t="s">
        <v>107</v>
      </c>
      <c r="F27" s="27">
        <v>53913</v>
      </c>
      <c r="G27" s="28">
        <v>2494</v>
      </c>
      <c r="H27" s="31">
        <v>6083553950</v>
      </c>
      <c r="I27" s="59" t="s">
        <v>109</v>
      </c>
      <c r="J27" s="30" t="s">
        <v>49</v>
      </c>
      <c r="K27" s="27"/>
      <c r="L27" s="32" t="s">
        <v>50</v>
      </c>
      <c r="M27" s="61">
        <v>2821.3455056179773</v>
      </c>
      <c r="N27" s="32" t="s">
        <v>49</v>
      </c>
      <c r="O27" s="64" t="s">
        <v>49</v>
      </c>
      <c r="P27" s="33">
        <v>5.7514450867052025</v>
      </c>
      <c r="Q27" s="30" t="str">
        <f t="shared" si="0"/>
        <v>NO</v>
      </c>
      <c r="R27" s="30" t="s">
        <v>49</v>
      </c>
      <c r="S27" s="30" t="s">
        <v>49</v>
      </c>
      <c r="T27" s="30"/>
      <c r="U27" s="58" t="s">
        <v>49</v>
      </c>
      <c r="V27" s="63">
        <v>120470</v>
      </c>
      <c r="W27" s="57">
        <v>7461</v>
      </c>
      <c r="X27" s="57">
        <v>14597</v>
      </c>
      <c r="Y27" s="65">
        <v>17176</v>
      </c>
      <c r="Z27" s="34">
        <f t="shared" si="1"/>
        <v>0</v>
      </c>
      <c r="AA27" s="29">
        <f t="shared" si="2"/>
        <v>0</v>
      </c>
      <c r="AB27" s="29">
        <f t="shared" si="3"/>
        <v>0</v>
      </c>
      <c r="AC27" s="29">
        <f t="shared" si="4"/>
        <v>0</v>
      </c>
      <c r="AD27" s="30" t="str">
        <f t="shared" si="5"/>
        <v>-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0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5500840</v>
      </c>
      <c r="B28" s="27">
        <v>287</v>
      </c>
      <c r="C28" s="27" t="s">
        <v>110</v>
      </c>
      <c r="D28" s="27" t="s">
        <v>111</v>
      </c>
      <c r="E28" s="27" t="s">
        <v>110</v>
      </c>
      <c r="F28" s="27">
        <v>53507</v>
      </c>
      <c r="G28" s="28">
        <v>98</v>
      </c>
      <c r="H28" s="31">
        <v>6089244711</v>
      </c>
      <c r="I28" s="59">
        <v>8</v>
      </c>
      <c r="J28" s="30" t="s">
        <v>56</v>
      </c>
      <c r="K28" s="27"/>
      <c r="L28" s="32" t="s">
        <v>50</v>
      </c>
      <c r="M28" s="61">
        <v>408.6685393258427</v>
      </c>
      <c r="N28" s="32" t="s">
        <v>49</v>
      </c>
      <c r="O28" s="64" t="s">
        <v>56</v>
      </c>
      <c r="P28" s="33">
        <v>9.324009324009324</v>
      </c>
      <c r="Q28" s="30" t="str">
        <f t="shared" si="0"/>
        <v>NO</v>
      </c>
      <c r="R28" s="30" t="s">
        <v>49</v>
      </c>
      <c r="S28" s="30" t="s">
        <v>56</v>
      </c>
      <c r="T28" s="30"/>
      <c r="U28" s="58" t="s">
        <v>49</v>
      </c>
      <c r="V28" s="63">
        <v>14218</v>
      </c>
      <c r="W28" s="57">
        <v>1110</v>
      </c>
      <c r="X28" s="57">
        <v>1673</v>
      </c>
      <c r="Y28" s="65">
        <v>2820</v>
      </c>
      <c r="Z28" s="34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5500870</v>
      </c>
      <c r="B29" s="27">
        <v>308</v>
      </c>
      <c r="C29" s="27" t="s">
        <v>112</v>
      </c>
      <c r="D29" s="27" t="s">
        <v>113</v>
      </c>
      <c r="E29" s="27" t="s">
        <v>114</v>
      </c>
      <c r="F29" s="27">
        <v>54812</v>
      </c>
      <c r="G29" s="28">
        <v>1052</v>
      </c>
      <c r="H29" s="31">
        <v>7155375612</v>
      </c>
      <c r="I29" s="59" t="s">
        <v>55</v>
      </c>
      <c r="J29" s="30" t="s">
        <v>49</v>
      </c>
      <c r="K29" s="27"/>
      <c r="L29" s="32" t="s">
        <v>50</v>
      </c>
      <c r="M29" s="61">
        <v>1341.0167597765362</v>
      </c>
      <c r="N29" s="32" t="s">
        <v>49</v>
      </c>
      <c r="O29" s="64" t="s">
        <v>49</v>
      </c>
      <c r="P29" s="33">
        <v>8.587570621468926</v>
      </c>
      <c r="Q29" s="30" t="str">
        <f t="shared" si="0"/>
        <v>NO</v>
      </c>
      <c r="R29" s="30" t="s">
        <v>49</v>
      </c>
      <c r="S29" s="30" t="s">
        <v>115</v>
      </c>
      <c r="T29" s="30"/>
      <c r="U29" s="58" t="s">
        <v>49</v>
      </c>
      <c r="V29" s="63">
        <v>82443</v>
      </c>
      <c r="W29" s="57">
        <v>5608</v>
      </c>
      <c r="X29" s="57">
        <v>9906</v>
      </c>
      <c r="Y29" s="65">
        <v>10236</v>
      </c>
      <c r="Z29" s="34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1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5500900</v>
      </c>
      <c r="B30" s="27">
        <v>315</v>
      </c>
      <c r="C30" s="27" t="s">
        <v>116</v>
      </c>
      <c r="D30" s="27" t="s">
        <v>117</v>
      </c>
      <c r="E30" s="27" t="s">
        <v>116</v>
      </c>
      <c r="F30" s="27">
        <v>54814</v>
      </c>
      <c r="G30" s="28">
        <v>5001</v>
      </c>
      <c r="H30" s="31">
        <v>7157793201</v>
      </c>
      <c r="I30" s="59">
        <v>7</v>
      </c>
      <c r="J30" s="30" t="s">
        <v>56</v>
      </c>
      <c r="K30" s="27"/>
      <c r="L30" s="32" t="s">
        <v>50</v>
      </c>
      <c r="M30" s="61">
        <v>430.0674157303371</v>
      </c>
      <c r="N30" s="32" t="s">
        <v>49</v>
      </c>
      <c r="O30" s="64" t="s">
        <v>56</v>
      </c>
      <c r="P30" s="33">
        <v>24</v>
      </c>
      <c r="Q30" s="30" t="str">
        <f t="shared" si="0"/>
        <v>YES</v>
      </c>
      <c r="R30" s="30" t="s">
        <v>49</v>
      </c>
      <c r="S30" s="30" t="s">
        <v>56</v>
      </c>
      <c r="T30" s="30"/>
      <c r="U30" s="58" t="s">
        <v>49</v>
      </c>
      <c r="V30" s="63">
        <v>49988</v>
      </c>
      <c r="W30" s="57">
        <v>4745</v>
      </c>
      <c r="X30" s="57">
        <v>5718</v>
      </c>
      <c r="Y30" s="65">
        <v>5968</v>
      </c>
      <c r="Z30" s="34">
        <f t="shared" si="1"/>
        <v>1</v>
      </c>
      <c r="AA30" s="29">
        <f t="shared" si="2"/>
        <v>1</v>
      </c>
      <c r="AB30" s="29">
        <f t="shared" si="3"/>
        <v>0</v>
      </c>
      <c r="AC30" s="29">
        <f t="shared" si="4"/>
        <v>0</v>
      </c>
      <c r="AD30" s="30" t="str">
        <f t="shared" si="5"/>
        <v>SRSA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1</v>
      </c>
      <c r="AK30" s="29" t="str">
        <f t="shared" si="12"/>
        <v>Initial</v>
      </c>
      <c r="AL30" s="30" t="str">
        <f t="shared" si="13"/>
        <v>-</v>
      </c>
      <c r="AM30" s="29" t="str">
        <f t="shared" si="14"/>
        <v>SRSA</v>
      </c>
      <c r="AN30" s="29">
        <f t="shared" si="15"/>
        <v>0</v>
      </c>
      <c r="AO30" s="29">
        <f t="shared" si="16"/>
        <v>0</v>
      </c>
    </row>
    <row r="31" spans="1:41" ht="12.75">
      <c r="A31" s="27">
        <v>5500960</v>
      </c>
      <c r="B31" s="27">
        <v>336</v>
      </c>
      <c r="C31" s="27" t="s">
        <v>118</v>
      </c>
      <c r="D31" s="27" t="s">
        <v>119</v>
      </c>
      <c r="E31" s="27" t="s">
        <v>118</v>
      </c>
      <c r="F31" s="27">
        <v>53916</v>
      </c>
      <c r="G31" s="28">
        <v>1941</v>
      </c>
      <c r="H31" s="31">
        <v>9208857309</v>
      </c>
      <c r="I31" s="59" t="s">
        <v>55</v>
      </c>
      <c r="J31" s="30" t="s">
        <v>49</v>
      </c>
      <c r="K31" s="27"/>
      <c r="L31" s="32" t="s">
        <v>50</v>
      </c>
      <c r="M31" s="61">
        <v>3307.6601123595506</v>
      </c>
      <c r="N31" s="32" t="s">
        <v>49</v>
      </c>
      <c r="O31" s="64" t="s">
        <v>49</v>
      </c>
      <c r="P31" s="33">
        <v>6.894736842105263</v>
      </c>
      <c r="Q31" s="30" t="str">
        <f t="shared" si="0"/>
        <v>NO</v>
      </c>
      <c r="R31" s="30" t="s">
        <v>49</v>
      </c>
      <c r="S31" s="30" t="s">
        <v>56</v>
      </c>
      <c r="T31" s="30"/>
      <c r="U31" s="58" t="s">
        <v>49</v>
      </c>
      <c r="V31" s="63">
        <v>130896</v>
      </c>
      <c r="W31" s="57">
        <v>7603</v>
      </c>
      <c r="X31" s="57">
        <v>15634</v>
      </c>
      <c r="Y31" s="65">
        <v>22125</v>
      </c>
      <c r="Z31" s="34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5511550</v>
      </c>
      <c r="B32" s="27">
        <v>4263</v>
      </c>
      <c r="C32" s="27" t="s">
        <v>120</v>
      </c>
      <c r="D32" s="27" t="s">
        <v>121</v>
      </c>
      <c r="E32" s="27" t="s">
        <v>122</v>
      </c>
      <c r="F32" s="27">
        <v>54156</v>
      </c>
      <c r="G32" s="28">
        <v>247</v>
      </c>
      <c r="H32" s="31">
        <v>7153245314</v>
      </c>
      <c r="I32" s="59">
        <v>7</v>
      </c>
      <c r="J32" s="30" t="s">
        <v>56</v>
      </c>
      <c r="K32" s="27"/>
      <c r="L32" s="32" t="s">
        <v>50</v>
      </c>
      <c r="M32" s="61">
        <v>276.5628571428571</v>
      </c>
      <c r="N32" s="32" t="s">
        <v>49</v>
      </c>
      <c r="O32" s="64" t="s">
        <v>56</v>
      </c>
      <c r="P32" s="33">
        <v>8.536585365853659</v>
      </c>
      <c r="Q32" s="30" t="str">
        <f t="shared" si="0"/>
        <v>NO</v>
      </c>
      <c r="R32" s="30" t="s">
        <v>49</v>
      </c>
      <c r="S32" s="30" t="s">
        <v>56</v>
      </c>
      <c r="T32" s="30"/>
      <c r="U32" s="58" t="s">
        <v>49</v>
      </c>
      <c r="V32" s="63">
        <v>19425</v>
      </c>
      <c r="W32" s="57">
        <v>1253</v>
      </c>
      <c r="X32" s="57">
        <v>2045</v>
      </c>
      <c r="Y32" s="65">
        <v>2524</v>
      </c>
      <c r="Z32" s="34">
        <f t="shared" si="1"/>
        <v>1</v>
      </c>
      <c r="AA32" s="29">
        <f t="shared" si="2"/>
        <v>1</v>
      </c>
      <c r="AB32" s="29">
        <f t="shared" si="3"/>
        <v>0</v>
      </c>
      <c r="AC32" s="29">
        <f t="shared" si="4"/>
        <v>0</v>
      </c>
      <c r="AD32" s="30" t="str">
        <f t="shared" si="5"/>
        <v>SRSA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5500990</v>
      </c>
      <c r="B33" s="27">
        <v>350</v>
      </c>
      <c r="C33" s="27" t="s">
        <v>123</v>
      </c>
      <c r="D33" s="27" t="s">
        <v>124</v>
      </c>
      <c r="E33" s="27" t="s">
        <v>123</v>
      </c>
      <c r="F33" s="27">
        <v>53508</v>
      </c>
      <c r="G33" s="28">
        <v>9361</v>
      </c>
      <c r="H33" s="31">
        <v>6084243315</v>
      </c>
      <c r="I33" s="59">
        <v>8</v>
      </c>
      <c r="J33" s="30" t="s">
        <v>56</v>
      </c>
      <c r="K33" s="27"/>
      <c r="L33" s="32" t="s">
        <v>50</v>
      </c>
      <c r="M33" s="61">
        <v>833.2916666666666</v>
      </c>
      <c r="N33" s="32" t="s">
        <v>49</v>
      </c>
      <c r="O33" s="64" t="s">
        <v>49</v>
      </c>
      <c r="P33" s="33">
        <v>3.928170594837262</v>
      </c>
      <c r="Q33" s="30" t="str">
        <f t="shared" si="0"/>
        <v>NO</v>
      </c>
      <c r="R33" s="30" t="s">
        <v>49</v>
      </c>
      <c r="S33" s="30" t="s">
        <v>56</v>
      </c>
      <c r="T33" s="30"/>
      <c r="U33" s="58" t="s">
        <v>49</v>
      </c>
      <c r="V33" s="63">
        <v>20396</v>
      </c>
      <c r="W33" s="57">
        <v>785</v>
      </c>
      <c r="X33" s="57">
        <v>2727</v>
      </c>
      <c r="Y33" s="65">
        <v>2239</v>
      </c>
      <c r="Z33" s="34">
        <f t="shared" si="1"/>
        <v>1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5501020</v>
      </c>
      <c r="B34" s="27">
        <v>364</v>
      </c>
      <c r="C34" s="27" t="s">
        <v>125</v>
      </c>
      <c r="D34" s="27" t="s">
        <v>126</v>
      </c>
      <c r="E34" s="27" t="s">
        <v>127</v>
      </c>
      <c r="F34" s="27">
        <v>53510</v>
      </c>
      <c r="G34" s="28">
        <v>348</v>
      </c>
      <c r="H34" s="31">
        <v>6087625131</v>
      </c>
      <c r="I34" s="59">
        <v>7</v>
      </c>
      <c r="J34" s="30" t="s">
        <v>56</v>
      </c>
      <c r="K34" s="27"/>
      <c r="L34" s="32" t="s">
        <v>50</v>
      </c>
      <c r="M34" s="61">
        <v>324.2808988764045</v>
      </c>
      <c r="N34" s="32" t="s">
        <v>49</v>
      </c>
      <c r="O34" s="64" t="s">
        <v>56</v>
      </c>
      <c r="P34" s="33">
        <v>8.396946564885496</v>
      </c>
      <c r="Q34" s="30" t="str">
        <f t="shared" si="0"/>
        <v>NO</v>
      </c>
      <c r="R34" s="30" t="s">
        <v>49</v>
      </c>
      <c r="S34" s="30" t="s">
        <v>56</v>
      </c>
      <c r="T34" s="30"/>
      <c r="U34" s="58" t="s">
        <v>49</v>
      </c>
      <c r="V34" s="63">
        <v>17931</v>
      </c>
      <c r="W34" s="57">
        <v>1231</v>
      </c>
      <c r="X34" s="57">
        <v>2028</v>
      </c>
      <c r="Y34" s="65">
        <v>2077</v>
      </c>
      <c r="Z34" s="34">
        <f t="shared" si="1"/>
        <v>1</v>
      </c>
      <c r="AA34" s="29">
        <f t="shared" si="2"/>
        <v>1</v>
      </c>
      <c r="AB34" s="29">
        <f t="shared" si="3"/>
        <v>0</v>
      </c>
      <c r="AC34" s="29">
        <f t="shared" si="4"/>
        <v>0</v>
      </c>
      <c r="AD34" s="30" t="str">
        <f t="shared" si="5"/>
        <v>SRSA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1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5501050</v>
      </c>
      <c r="B35" s="27">
        <v>413</v>
      </c>
      <c r="C35" s="27" t="s">
        <v>128</v>
      </c>
      <c r="D35" s="27" t="s">
        <v>129</v>
      </c>
      <c r="E35" s="27" t="s">
        <v>128</v>
      </c>
      <c r="F35" s="27">
        <v>53511</v>
      </c>
      <c r="G35" s="28">
        <v>4799</v>
      </c>
      <c r="H35" s="31">
        <v>6083614017</v>
      </c>
      <c r="I35" s="59" t="s">
        <v>94</v>
      </c>
      <c r="J35" s="30" t="s">
        <v>49</v>
      </c>
      <c r="K35" s="27"/>
      <c r="L35" s="32" t="s">
        <v>50</v>
      </c>
      <c r="M35" s="61">
        <v>6460.221590909091</v>
      </c>
      <c r="N35" s="32" t="s">
        <v>49</v>
      </c>
      <c r="O35" s="64" t="s">
        <v>49</v>
      </c>
      <c r="P35" s="33">
        <v>16.132581488103426</v>
      </c>
      <c r="Q35" s="30" t="str">
        <f t="shared" si="0"/>
        <v>NO</v>
      </c>
      <c r="R35" s="30" t="s">
        <v>49</v>
      </c>
      <c r="S35" s="30" t="s">
        <v>49</v>
      </c>
      <c r="T35" s="30"/>
      <c r="U35" s="58" t="s">
        <v>49</v>
      </c>
      <c r="V35" s="63">
        <v>543568</v>
      </c>
      <c r="W35" s="57">
        <v>50584</v>
      </c>
      <c r="X35" s="57">
        <v>63374</v>
      </c>
      <c r="Y35" s="65">
        <v>64935</v>
      </c>
      <c r="Z35" s="34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5501080</v>
      </c>
      <c r="B36" s="27">
        <v>422</v>
      </c>
      <c r="C36" s="27" t="s">
        <v>130</v>
      </c>
      <c r="D36" s="27" t="s">
        <v>131</v>
      </c>
      <c r="E36" s="27" t="s">
        <v>128</v>
      </c>
      <c r="F36" s="27">
        <v>53511</v>
      </c>
      <c r="G36" s="28">
        <v>1723</v>
      </c>
      <c r="H36" s="31">
        <v>6083646372</v>
      </c>
      <c r="I36" s="59">
        <v>4</v>
      </c>
      <c r="J36" s="30" t="s">
        <v>49</v>
      </c>
      <c r="K36" s="27"/>
      <c r="L36" s="32" t="s">
        <v>50</v>
      </c>
      <c r="M36" s="61">
        <v>1126.40395480226</v>
      </c>
      <c r="N36" s="32" t="s">
        <v>49</v>
      </c>
      <c r="O36" s="64" t="s">
        <v>49</v>
      </c>
      <c r="P36" s="33">
        <v>13.431734317343174</v>
      </c>
      <c r="Q36" s="30" t="str">
        <f t="shared" si="0"/>
        <v>NO</v>
      </c>
      <c r="R36" s="30" t="s">
        <v>49</v>
      </c>
      <c r="S36" s="30" t="s">
        <v>49</v>
      </c>
      <c r="T36" s="30"/>
      <c r="U36" s="58" t="s">
        <v>49</v>
      </c>
      <c r="V36" s="63">
        <v>41746</v>
      </c>
      <c r="W36" s="57">
        <v>4079</v>
      </c>
      <c r="X36" s="57">
        <v>4040</v>
      </c>
      <c r="Y36" s="65">
        <v>10256</v>
      </c>
      <c r="Z36" s="34">
        <f t="shared" si="1"/>
        <v>0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0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5501110</v>
      </c>
      <c r="B37" s="27">
        <v>427</v>
      </c>
      <c r="C37" s="27" t="s">
        <v>132</v>
      </c>
      <c r="D37" s="27" t="s">
        <v>133</v>
      </c>
      <c r="E37" s="27" t="s">
        <v>132</v>
      </c>
      <c r="F37" s="27">
        <v>53803</v>
      </c>
      <c r="G37" s="28">
        <v>7</v>
      </c>
      <c r="H37" s="31">
        <v>6087594002</v>
      </c>
      <c r="I37" s="59">
        <v>7</v>
      </c>
      <c r="J37" s="30" t="s">
        <v>56</v>
      </c>
      <c r="K37" s="27"/>
      <c r="L37" s="32" t="s">
        <v>50</v>
      </c>
      <c r="M37" s="61">
        <v>266.22222222222223</v>
      </c>
      <c r="N37" s="32" t="s">
        <v>49</v>
      </c>
      <c r="O37" s="64" t="s">
        <v>56</v>
      </c>
      <c r="P37" s="33">
        <v>11.186440677966102</v>
      </c>
      <c r="Q37" s="30" t="str">
        <f t="shared" si="0"/>
        <v>NO</v>
      </c>
      <c r="R37" s="30" t="s">
        <v>49</v>
      </c>
      <c r="S37" s="30" t="s">
        <v>56</v>
      </c>
      <c r="T37" s="30"/>
      <c r="U37" s="58" t="s">
        <v>49</v>
      </c>
      <c r="V37" s="63">
        <v>12126</v>
      </c>
      <c r="W37" s="57">
        <v>771</v>
      </c>
      <c r="X37" s="57">
        <v>1304</v>
      </c>
      <c r="Y37" s="65">
        <v>1907</v>
      </c>
      <c r="Z37" s="34">
        <f t="shared" si="1"/>
        <v>1</v>
      </c>
      <c r="AA37" s="29">
        <f t="shared" si="2"/>
        <v>1</v>
      </c>
      <c r="AB37" s="29">
        <f t="shared" si="3"/>
        <v>0</v>
      </c>
      <c r="AC37" s="29">
        <f t="shared" si="4"/>
        <v>0</v>
      </c>
      <c r="AD37" s="30" t="str">
        <f t="shared" si="5"/>
        <v>SRSA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1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5501140</v>
      </c>
      <c r="B38" s="27">
        <v>434</v>
      </c>
      <c r="C38" s="27" t="s">
        <v>134</v>
      </c>
      <c r="D38" s="27" t="s">
        <v>135</v>
      </c>
      <c r="E38" s="27" t="s">
        <v>136</v>
      </c>
      <c r="F38" s="27">
        <v>54923</v>
      </c>
      <c r="G38" s="28">
        <v>1272</v>
      </c>
      <c r="H38" s="31">
        <v>9203612004</v>
      </c>
      <c r="I38" s="59" t="s">
        <v>55</v>
      </c>
      <c r="J38" s="30" t="s">
        <v>49</v>
      </c>
      <c r="K38" s="27"/>
      <c r="L38" s="32" t="s">
        <v>50</v>
      </c>
      <c r="M38" s="61">
        <v>1534.5614525139665</v>
      </c>
      <c r="N38" s="32" t="s">
        <v>49</v>
      </c>
      <c r="O38" s="64" t="s">
        <v>49</v>
      </c>
      <c r="P38" s="33">
        <v>6.5979381443298974</v>
      </c>
      <c r="Q38" s="30" t="str">
        <f t="shared" si="0"/>
        <v>NO</v>
      </c>
      <c r="R38" s="30" t="s">
        <v>49</v>
      </c>
      <c r="S38" s="30" t="s">
        <v>56</v>
      </c>
      <c r="T38" s="30"/>
      <c r="U38" s="58" t="s">
        <v>49</v>
      </c>
      <c r="V38" s="63">
        <v>85220</v>
      </c>
      <c r="W38" s="57">
        <v>5559</v>
      </c>
      <c r="X38" s="57">
        <v>9890</v>
      </c>
      <c r="Y38" s="65">
        <v>10361</v>
      </c>
      <c r="Z38" s="34">
        <f t="shared" si="1"/>
        <v>0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5515480</v>
      </c>
      <c r="B39" s="27">
        <v>6013</v>
      </c>
      <c r="C39" s="27" t="s">
        <v>137</v>
      </c>
      <c r="D39" s="27" t="s">
        <v>106</v>
      </c>
      <c r="E39" s="27" t="s">
        <v>138</v>
      </c>
      <c r="F39" s="27">
        <v>53184</v>
      </c>
      <c r="G39" s="28">
        <v>99</v>
      </c>
      <c r="H39" s="31">
        <v>2622752116</v>
      </c>
      <c r="I39" s="59">
        <v>6</v>
      </c>
      <c r="J39" s="30" t="s">
        <v>49</v>
      </c>
      <c r="K39" s="27"/>
      <c r="L39" s="32" t="s">
        <v>56</v>
      </c>
      <c r="M39" s="61">
        <v>526.4548022598871</v>
      </c>
      <c r="N39" s="32" t="s">
        <v>49</v>
      </c>
      <c r="O39" s="64" t="s">
        <v>56</v>
      </c>
      <c r="P39" s="33">
        <v>6.739130434782608</v>
      </c>
      <c r="Q39" s="30" t="str">
        <f t="shared" si="0"/>
        <v>NO</v>
      </c>
      <c r="R39" s="30" t="s">
        <v>49</v>
      </c>
      <c r="S39" s="30" t="s">
        <v>56</v>
      </c>
      <c r="T39" s="30"/>
      <c r="U39" s="58" t="s">
        <v>49</v>
      </c>
      <c r="V39" s="63">
        <v>9229</v>
      </c>
      <c r="W39" s="57">
        <v>672</v>
      </c>
      <c r="X39" s="57">
        <v>1202</v>
      </c>
      <c r="Y39" s="65">
        <v>2702</v>
      </c>
      <c r="Z39" s="34">
        <f t="shared" si="1"/>
        <v>1</v>
      </c>
      <c r="AA39" s="29">
        <f t="shared" si="2"/>
        <v>1</v>
      </c>
      <c r="AB39" s="29">
        <f t="shared" si="3"/>
        <v>0</v>
      </c>
      <c r="AC39" s="29">
        <f t="shared" si="4"/>
        <v>0</v>
      </c>
      <c r="AD39" s="30" t="str">
        <f t="shared" si="5"/>
        <v>SRSA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5501170</v>
      </c>
      <c r="B40" s="27">
        <v>441</v>
      </c>
      <c r="C40" s="27" t="s">
        <v>139</v>
      </c>
      <c r="D40" s="27" t="s">
        <v>140</v>
      </c>
      <c r="E40" s="27" t="s">
        <v>139</v>
      </c>
      <c r="F40" s="27">
        <v>54817</v>
      </c>
      <c r="G40" s="28">
        <v>8841</v>
      </c>
      <c r="H40" s="31">
        <v>7153543471</v>
      </c>
      <c r="I40" s="59">
        <v>7</v>
      </c>
      <c r="J40" s="30" t="s">
        <v>56</v>
      </c>
      <c r="K40" s="27"/>
      <c r="L40" s="32" t="s">
        <v>50</v>
      </c>
      <c r="M40" s="61">
        <v>304.16101694915255</v>
      </c>
      <c r="N40" s="32" t="s">
        <v>49</v>
      </c>
      <c r="O40" s="64" t="s">
        <v>56</v>
      </c>
      <c r="P40" s="33">
        <v>8.49056603773585</v>
      </c>
      <c r="Q40" s="30" t="str">
        <f t="shared" si="0"/>
        <v>NO</v>
      </c>
      <c r="R40" s="30" t="s">
        <v>49</v>
      </c>
      <c r="S40" s="30" t="s">
        <v>56</v>
      </c>
      <c r="T40" s="30"/>
      <c r="U40" s="58" t="s">
        <v>49</v>
      </c>
      <c r="V40" s="63">
        <v>15000</v>
      </c>
      <c r="W40" s="57">
        <v>1214</v>
      </c>
      <c r="X40" s="57">
        <v>1953</v>
      </c>
      <c r="Y40" s="65">
        <v>1867</v>
      </c>
      <c r="Z40" s="34">
        <f t="shared" si="1"/>
        <v>1</v>
      </c>
      <c r="AA40" s="29">
        <f t="shared" si="2"/>
        <v>1</v>
      </c>
      <c r="AB40" s="29">
        <f t="shared" si="3"/>
        <v>0</v>
      </c>
      <c r="AC40" s="29">
        <f t="shared" si="4"/>
        <v>0</v>
      </c>
      <c r="AD40" s="30" t="str">
        <f t="shared" si="5"/>
        <v>SRSA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5505730</v>
      </c>
      <c r="B41" s="27">
        <v>2240</v>
      </c>
      <c r="C41" s="27" t="s">
        <v>141</v>
      </c>
      <c r="D41" s="27" t="s">
        <v>142</v>
      </c>
      <c r="E41" s="27" t="s">
        <v>143</v>
      </c>
      <c r="F41" s="27">
        <v>53587</v>
      </c>
      <c r="G41" s="28">
        <v>303</v>
      </c>
      <c r="H41" s="31">
        <v>6084395400</v>
      </c>
      <c r="I41" s="59">
        <v>7</v>
      </c>
      <c r="J41" s="30" t="s">
        <v>56</v>
      </c>
      <c r="K41" s="27"/>
      <c r="L41" s="32" t="s">
        <v>50</v>
      </c>
      <c r="M41" s="61">
        <v>531.49</v>
      </c>
      <c r="N41" s="32" t="s">
        <v>49</v>
      </c>
      <c r="O41" s="64" t="s">
        <v>56</v>
      </c>
      <c r="P41" s="33">
        <v>7.8231292517006805</v>
      </c>
      <c r="Q41" s="30" t="str">
        <f t="shared" si="0"/>
        <v>NO</v>
      </c>
      <c r="R41" s="30" t="s">
        <v>49</v>
      </c>
      <c r="S41" s="30" t="s">
        <v>56</v>
      </c>
      <c r="T41" s="30"/>
      <c r="U41" s="58" t="s">
        <v>49</v>
      </c>
      <c r="V41" s="63">
        <v>29339</v>
      </c>
      <c r="W41" s="57">
        <v>1970</v>
      </c>
      <c r="X41" s="57">
        <v>3310</v>
      </c>
      <c r="Y41" s="65">
        <v>3155</v>
      </c>
      <c r="Z41" s="34">
        <f t="shared" si="1"/>
        <v>1</v>
      </c>
      <c r="AA41" s="29">
        <f t="shared" si="2"/>
        <v>1</v>
      </c>
      <c r="AB41" s="29">
        <f t="shared" si="3"/>
        <v>0</v>
      </c>
      <c r="AC41" s="29">
        <f t="shared" si="4"/>
        <v>0</v>
      </c>
      <c r="AD41" s="30" t="str">
        <f t="shared" si="5"/>
        <v>SRSA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5501260</v>
      </c>
      <c r="B42" s="27">
        <v>476</v>
      </c>
      <c r="C42" s="27" t="s">
        <v>144</v>
      </c>
      <c r="D42" s="27" t="s">
        <v>145</v>
      </c>
      <c r="E42" s="27" t="s">
        <v>146</v>
      </c>
      <c r="F42" s="27">
        <v>54615</v>
      </c>
      <c r="G42" s="28">
        <v>1227</v>
      </c>
      <c r="H42" s="31">
        <v>7152844357</v>
      </c>
      <c r="I42" s="59" t="s">
        <v>55</v>
      </c>
      <c r="J42" s="30" t="s">
        <v>49</v>
      </c>
      <c r="K42" s="27"/>
      <c r="L42" s="32" t="s">
        <v>50</v>
      </c>
      <c r="M42" s="61">
        <v>1784.12</v>
      </c>
      <c r="N42" s="32" t="s">
        <v>49</v>
      </c>
      <c r="O42" s="64" t="s">
        <v>49</v>
      </c>
      <c r="P42" s="33">
        <v>8.764736032803691</v>
      </c>
      <c r="Q42" s="30" t="str">
        <f t="shared" si="0"/>
        <v>NO</v>
      </c>
      <c r="R42" s="30" t="s">
        <v>49</v>
      </c>
      <c r="S42" s="30" t="s">
        <v>56</v>
      </c>
      <c r="T42" s="30"/>
      <c r="U42" s="58" t="s">
        <v>49</v>
      </c>
      <c r="V42" s="63">
        <v>107318</v>
      </c>
      <c r="W42" s="57">
        <v>8669</v>
      </c>
      <c r="X42" s="57">
        <v>13132</v>
      </c>
      <c r="Y42" s="65">
        <v>11581</v>
      </c>
      <c r="Z42" s="34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5500016</v>
      </c>
      <c r="B43" s="27">
        <v>485</v>
      </c>
      <c r="C43" s="27" t="s">
        <v>147</v>
      </c>
      <c r="D43" s="27" t="s">
        <v>148</v>
      </c>
      <c r="E43" s="27" t="s">
        <v>149</v>
      </c>
      <c r="F43" s="27">
        <v>54616</v>
      </c>
      <c r="G43" s="28">
        <v>9787</v>
      </c>
      <c r="H43" s="31">
        <v>6089892881</v>
      </c>
      <c r="I43" s="59">
        <v>7</v>
      </c>
      <c r="J43" s="30" t="s">
        <v>56</v>
      </c>
      <c r="K43" s="27"/>
      <c r="L43" s="32" t="s">
        <v>50</v>
      </c>
      <c r="M43" s="61">
        <v>658.9185393258427</v>
      </c>
      <c r="N43" s="32" t="s">
        <v>49</v>
      </c>
      <c r="O43" s="64" t="s">
        <v>49</v>
      </c>
      <c r="P43" s="33">
        <v>16.242424242424242</v>
      </c>
      <c r="Q43" s="30" t="str">
        <f t="shared" si="0"/>
        <v>NO</v>
      </c>
      <c r="R43" s="30" t="s">
        <v>49</v>
      </c>
      <c r="S43" s="30" t="s">
        <v>56</v>
      </c>
      <c r="T43" s="30"/>
      <c r="U43" s="58" t="s">
        <v>49</v>
      </c>
      <c r="V43" s="63">
        <v>46009</v>
      </c>
      <c r="W43" s="57">
        <v>4056</v>
      </c>
      <c r="X43" s="57">
        <v>4887</v>
      </c>
      <c r="Y43" s="65">
        <v>7158</v>
      </c>
      <c r="Z43" s="34">
        <f t="shared" si="1"/>
        <v>1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5501350</v>
      </c>
      <c r="B44" s="27">
        <v>497</v>
      </c>
      <c r="C44" s="27" t="s">
        <v>150</v>
      </c>
      <c r="D44" s="27" t="s">
        <v>151</v>
      </c>
      <c r="E44" s="27" t="s">
        <v>150</v>
      </c>
      <c r="F44" s="27">
        <v>54724</v>
      </c>
      <c r="G44" s="28">
        <v>1573</v>
      </c>
      <c r="H44" s="31">
        <v>7155682800</v>
      </c>
      <c r="I44" s="59">
        <v>4</v>
      </c>
      <c r="J44" s="30" t="s">
        <v>49</v>
      </c>
      <c r="K44" s="27"/>
      <c r="L44" s="32" t="s">
        <v>50</v>
      </c>
      <c r="M44" s="61">
        <v>1052.7150837988827</v>
      </c>
      <c r="N44" s="32" t="s">
        <v>49</v>
      </c>
      <c r="O44" s="64" t="s">
        <v>49</v>
      </c>
      <c r="P44" s="33">
        <v>5.235988200589971</v>
      </c>
      <c r="Q44" s="30" t="str">
        <f t="shared" si="0"/>
        <v>NO</v>
      </c>
      <c r="R44" s="30" t="s">
        <v>49</v>
      </c>
      <c r="S44" s="30" t="s">
        <v>49</v>
      </c>
      <c r="T44" s="30"/>
      <c r="U44" s="58" t="s">
        <v>49</v>
      </c>
      <c r="V44" s="63">
        <v>58954</v>
      </c>
      <c r="W44" s="57">
        <v>3919</v>
      </c>
      <c r="X44" s="57">
        <v>6948</v>
      </c>
      <c r="Y44" s="65">
        <v>6391</v>
      </c>
      <c r="Z44" s="34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0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5501470</v>
      </c>
      <c r="B45" s="27">
        <v>602</v>
      </c>
      <c r="C45" s="27" t="s">
        <v>152</v>
      </c>
      <c r="D45" s="27" t="s">
        <v>153</v>
      </c>
      <c r="E45" s="27" t="s">
        <v>152</v>
      </c>
      <c r="F45" s="27">
        <v>54107</v>
      </c>
      <c r="G45" s="28">
        <v>9268</v>
      </c>
      <c r="H45" s="31">
        <v>7157584860</v>
      </c>
      <c r="I45" s="59">
        <v>7</v>
      </c>
      <c r="J45" s="30" t="s">
        <v>56</v>
      </c>
      <c r="K45" s="27"/>
      <c r="L45" s="32" t="s">
        <v>50</v>
      </c>
      <c r="M45" s="61">
        <v>867.2443181818181</v>
      </c>
      <c r="N45" s="32" t="s">
        <v>49</v>
      </c>
      <c r="O45" s="64" t="s">
        <v>49</v>
      </c>
      <c r="P45" s="33">
        <v>10.178117048346055</v>
      </c>
      <c r="Q45" s="30" t="str">
        <f t="shared" si="0"/>
        <v>NO</v>
      </c>
      <c r="R45" s="30" t="s">
        <v>49</v>
      </c>
      <c r="S45" s="30" t="s">
        <v>56</v>
      </c>
      <c r="T45" s="30"/>
      <c r="U45" s="58" t="s">
        <v>49</v>
      </c>
      <c r="V45" s="63">
        <v>45497</v>
      </c>
      <c r="W45" s="57">
        <v>2983</v>
      </c>
      <c r="X45" s="57">
        <v>4885</v>
      </c>
      <c r="Y45" s="65">
        <v>7440</v>
      </c>
      <c r="Z45" s="34">
        <f t="shared" si="1"/>
        <v>1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5501500</v>
      </c>
      <c r="B46" s="27">
        <v>609</v>
      </c>
      <c r="C46" s="27" t="s">
        <v>154</v>
      </c>
      <c r="D46" s="27" t="s">
        <v>155</v>
      </c>
      <c r="E46" s="27" t="s">
        <v>156</v>
      </c>
      <c r="F46" s="27">
        <v>53805</v>
      </c>
      <c r="G46" s="28">
        <v>1749</v>
      </c>
      <c r="H46" s="31">
        <v>6083754164</v>
      </c>
      <c r="I46" s="59" t="s">
        <v>55</v>
      </c>
      <c r="J46" s="30" t="s">
        <v>49</v>
      </c>
      <c r="K46" s="27"/>
      <c r="L46" s="32" t="s">
        <v>50</v>
      </c>
      <c r="M46" s="61">
        <v>957.2022471910112</v>
      </c>
      <c r="N46" s="32" t="s">
        <v>49</v>
      </c>
      <c r="O46" s="64" t="s">
        <v>49</v>
      </c>
      <c r="P46" s="33">
        <v>10.166177908113392</v>
      </c>
      <c r="Q46" s="30" t="str">
        <f t="shared" si="0"/>
        <v>NO</v>
      </c>
      <c r="R46" s="30" t="s">
        <v>49</v>
      </c>
      <c r="S46" s="30" t="s">
        <v>56</v>
      </c>
      <c r="T46" s="30"/>
      <c r="U46" s="58" t="s">
        <v>49</v>
      </c>
      <c r="V46" s="63">
        <v>54925</v>
      </c>
      <c r="W46" s="57">
        <v>4554</v>
      </c>
      <c r="X46" s="57">
        <v>6741</v>
      </c>
      <c r="Y46" s="65">
        <v>6700</v>
      </c>
      <c r="Z46" s="34">
        <f t="shared" si="1"/>
        <v>0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5501530</v>
      </c>
      <c r="B47" s="27">
        <v>616</v>
      </c>
      <c r="C47" s="27" t="s">
        <v>157</v>
      </c>
      <c r="D47" s="27" t="s">
        <v>158</v>
      </c>
      <c r="E47" s="27" t="s">
        <v>159</v>
      </c>
      <c r="F47" s="27">
        <v>54545</v>
      </c>
      <c r="G47" s="28">
        <v>9727</v>
      </c>
      <c r="H47" s="31">
        <v>7155438417</v>
      </c>
      <c r="I47" s="59">
        <v>7</v>
      </c>
      <c r="J47" s="30" t="s">
        <v>56</v>
      </c>
      <c r="K47" s="27"/>
      <c r="L47" s="32" t="s">
        <v>50</v>
      </c>
      <c r="M47" s="61">
        <v>192.3135593220339</v>
      </c>
      <c r="N47" s="32" t="s">
        <v>49</v>
      </c>
      <c r="O47" s="64" t="s">
        <v>56</v>
      </c>
      <c r="P47" s="33">
        <v>9.722222222222223</v>
      </c>
      <c r="Q47" s="30" t="str">
        <f t="shared" si="0"/>
        <v>NO</v>
      </c>
      <c r="R47" s="30" t="s">
        <v>49</v>
      </c>
      <c r="S47" s="30" t="s">
        <v>56</v>
      </c>
      <c r="T47" s="30"/>
      <c r="U47" s="58" t="s">
        <v>49</v>
      </c>
      <c r="V47" s="63">
        <v>16742</v>
      </c>
      <c r="W47" s="57">
        <v>1647</v>
      </c>
      <c r="X47" s="57">
        <v>2178</v>
      </c>
      <c r="Y47" s="65">
        <v>1230</v>
      </c>
      <c r="Z47" s="34">
        <f t="shared" si="1"/>
        <v>1</v>
      </c>
      <c r="AA47" s="29">
        <f t="shared" si="2"/>
        <v>1</v>
      </c>
      <c r="AB47" s="29">
        <f t="shared" si="3"/>
        <v>0</v>
      </c>
      <c r="AC47" s="29">
        <f t="shared" si="4"/>
        <v>0</v>
      </c>
      <c r="AD47" s="30" t="str">
        <f t="shared" si="5"/>
        <v>SRSA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0</v>
      </c>
      <c r="AK47" s="29">
        <f t="shared" si="12"/>
        <v>0</v>
      </c>
      <c r="AL47" s="30" t="str">
        <f t="shared" si="13"/>
        <v>-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5501560</v>
      </c>
      <c r="B48" s="27">
        <v>623</v>
      </c>
      <c r="C48" s="27" t="s">
        <v>160</v>
      </c>
      <c r="D48" s="27" t="s">
        <v>161</v>
      </c>
      <c r="E48" s="27" t="s">
        <v>160</v>
      </c>
      <c r="F48" s="27">
        <v>54416</v>
      </c>
      <c r="G48" s="28">
        <v>8</v>
      </c>
      <c r="H48" s="31">
        <v>7157934307</v>
      </c>
      <c r="I48" s="59">
        <v>7</v>
      </c>
      <c r="J48" s="30" t="s">
        <v>56</v>
      </c>
      <c r="K48" s="27"/>
      <c r="L48" s="32" t="s">
        <v>50</v>
      </c>
      <c r="M48" s="61">
        <v>466.9245810055866</v>
      </c>
      <c r="N48" s="32" t="s">
        <v>49</v>
      </c>
      <c r="O48" s="64" t="s">
        <v>56</v>
      </c>
      <c r="P48" s="33">
        <v>20.576923076923077</v>
      </c>
      <c r="Q48" s="30" t="str">
        <f t="shared" si="0"/>
        <v>YES</v>
      </c>
      <c r="R48" s="30" t="s">
        <v>56</v>
      </c>
      <c r="S48" s="30" t="s">
        <v>56</v>
      </c>
      <c r="T48" s="30"/>
      <c r="U48" s="58" t="s">
        <v>49</v>
      </c>
      <c r="V48" s="63">
        <v>34578</v>
      </c>
      <c r="W48" s="57">
        <v>3214</v>
      </c>
      <c r="X48" s="57">
        <v>3648</v>
      </c>
      <c r="Y48" s="65">
        <v>5402</v>
      </c>
      <c r="Z48" s="34">
        <f t="shared" si="1"/>
        <v>1</v>
      </c>
      <c r="AA48" s="29">
        <f t="shared" si="2"/>
        <v>1</v>
      </c>
      <c r="AB48" s="29">
        <f t="shared" si="3"/>
        <v>0</v>
      </c>
      <c r="AC48" s="29">
        <f t="shared" si="4"/>
        <v>0</v>
      </c>
      <c r="AD48" s="30" t="str">
        <f t="shared" si="5"/>
        <v>SRSA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1</v>
      </c>
      <c r="AJ48" s="29">
        <f t="shared" si="11"/>
        <v>1</v>
      </c>
      <c r="AK48" s="29" t="str">
        <f t="shared" si="12"/>
        <v>Initial</v>
      </c>
      <c r="AL48" s="30" t="str">
        <f t="shared" si="13"/>
        <v>-</v>
      </c>
      <c r="AM48" s="29" t="str">
        <f t="shared" si="14"/>
        <v>SRSA</v>
      </c>
      <c r="AN48" s="29">
        <f t="shared" si="15"/>
        <v>0</v>
      </c>
      <c r="AO48" s="29">
        <f t="shared" si="16"/>
        <v>0</v>
      </c>
    </row>
    <row r="49" spans="1:41" ht="12.75">
      <c r="A49" s="27">
        <v>5501590</v>
      </c>
      <c r="B49" s="27">
        <v>637</v>
      </c>
      <c r="C49" s="27" t="s">
        <v>162</v>
      </c>
      <c r="D49" s="27" t="s">
        <v>163</v>
      </c>
      <c r="E49" s="27" t="s">
        <v>164</v>
      </c>
      <c r="F49" s="27">
        <v>54725</v>
      </c>
      <c r="G49" s="28">
        <v>9407</v>
      </c>
      <c r="H49" s="31">
        <v>7156434311</v>
      </c>
      <c r="I49" s="59">
        <v>7</v>
      </c>
      <c r="J49" s="30" t="s">
        <v>56</v>
      </c>
      <c r="K49" s="27"/>
      <c r="L49" s="32" t="s">
        <v>50</v>
      </c>
      <c r="M49" s="61">
        <v>872.3333333333334</v>
      </c>
      <c r="N49" s="32" t="s">
        <v>49</v>
      </c>
      <c r="O49" s="64" t="s">
        <v>49</v>
      </c>
      <c r="P49" s="33">
        <v>8.695652173913043</v>
      </c>
      <c r="Q49" s="30" t="str">
        <f t="shared" si="0"/>
        <v>NO</v>
      </c>
      <c r="R49" s="30" t="s">
        <v>49</v>
      </c>
      <c r="S49" s="30" t="s">
        <v>56</v>
      </c>
      <c r="T49" s="30"/>
      <c r="U49" s="58" t="s">
        <v>49</v>
      </c>
      <c r="V49" s="63">
        <v>49717</v>
      </c>
      <c r="W49" s="57">
        <v>4040</v>
      </c>
      <c r="X49" s="57">
        <v>6058</v>
      </c>
      <c r="Y49" s="65">
        <v>6223</v>
      </c>
      <c r="Z49" s="34">
        <f t="shared" si="1"/>
        <v>1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0</v>
      </c>
      <c r="AK49" s="29">
        <f t="shared" si="12"/>
        <v>0</v>
      </c>
      <c r="AL49" s="30" t="str">
        <f t="shared" si="13"/>
        <v>-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5501650</v>
      </c>
      <c r="B50" s="27">
        <v>657</v>
      </c>
      <c r="C50" s="27" t="s">
        <v>165</v>
      </c>
      <c r="D50" s="27" t="s">
        <v>166</v>
      </c>
      <c r="E50" s="27" t="s">
        <v>167</v>
      </c>
      <c r="F50" s="27">
        <v>53139</v>
      </c>
      <c r="G50" s="28">
        <v>9601</v>
      </c>
      <c r="H50" s="31">
        <v>2628782191</v>
      </c>
      <c r="I50" s="59">
        <v>8</v>
      </c>
      <c r="J50" s="30" t="s">
        <v>56</v>
      </c>
      <c r="K50" s="27"/>
      <c r="L50" s="32" t="s">
        <v>50</v>
      </c>
      <c r="M50" s="61">
        <v>180.70165745856355</v>
      </c>
      <c r="N50" s="32" t="s">
        <v>49</v>
      </c>
      <c r="O50" s="64" t="s">
        <v>56</v>
      </c>
      <c r="P50" s="33">
        <v>1.4354066985645932</v>
      </c>
      <c r="Q50" s="30" t="str">
        <f t="shared" si="0"/>
        <v>NO</v>
      </c>
      <c r="R50" s="30" t="s">
        <v>49</v>
      </c>
      <c r="S50" s="30" t="s">
        <v>56</v>
      </c>
      <c r="T50" s="30"/>
      <c r="U50" s="58" t="s">
        <v>49</v>
      </c>
      <c r="V50" s="63">
        <v>2826</v>
      </c>
      <c r="W50" s="57">
        <v>0</v>
      </c>
      <c r="X50" s="57">
        <v>446</v>
      </c>
      <c r="Y50" s="65">
        <v>539</v>
      </c>
      <c r="Z50" s="34">
        <f t="shared" si="1"/>
        <v>1</v>
      </c>
      <c r="AA50" s="29">
        <f t="shared" si="2"/>
        <v>1</v>
      </c>
      <c r="AB50" s="29">
        <f t="shared" si="3"/>
        <v>0</v>
      </c>
      <c r="AC50" s="29">
        <f t="shared" si="4"/>
        <v>0</v>
      </c>
      <c r="AD50" s="30" t="str">
        <f t="shared" si="5"/>
        <v>SRSA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0</v>
      </c>
      <c r="AK50" s="29">
        <f t="shared" si="12"/>
        <v>0</v>
      </c>
      <c r="AL50" s="30" t="str">
        <f t="shared" si="13"/>
        <v>-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5501680</v>
      </c>
      <c r="B51" s="27">
        <v>658</v>
      </c>
      <c r="C51" s="27" t="s">
        <v>168</v>
      </c>
      <c r="D51" s="27" t="s">
        <v>169</v>
      </c>
      <c r="E51" s="27" t="s">
        <v>168</v>
      </c>
      <c r="F51" s="27">
        <v>54110</v>
      </c>
      <c r="G51" s="28">
        <v>1294</v>
      </c>
      <c r="H51" s="31">
        <v>9207562368</v>
      </c>
      <c r="I51" s="59">
        <v>4</v>
      </c>
      <c r="J51" s="30" t="s">
        <v>49</v>
      </c>
      <c r="K51" s="27"/>
      <c r="L51" s="32" t="s">
        <v>50</v>
      </c>
      <c r="M51" s="61">
        <v>803.7881355932203</v>
      </c>
      <c r="N51" s="32" t="s">
        <v>49</v>
      </c>
      <c r="O51" s="64" t="s">
        <v>49</v>
      </c>
      <c r="P51" s="33">
        <v>1.9642857142857142</v>
      </c>
      <c r="Q51" s="30" t="str">
        <f t="shared" si="0"/>
        <v>NO</v>
      </c>
      <c r="R51" s="30" t="s">
        <v>49</v>
      </c>
      <c r="S51" s="30" t="s">
        <v>49</v>
      </c>
      <c r="T51" s="30"/>
      <c r="U51" s="58" t="s">
        <v>49</v>
      </c>
      <c r="V51" s="63">
        <v>26167</v>
      </c>
      <c r="W51" s="57">
        <v>1172</v>
      </c>
      <c r="X51" s="57">
        <v>3721</v>
      </c>
      <c r="Y51" s="65">
        <v>2775</v>
      </c>
      <c r="Z51" s="34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0</v>
      </c>
      <c r="AJ51" s="29">
        <f t="shared" si="11"/>
        <v>0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5501710</v>
      </c>
      <c r="B52" s="27">
        <v>665</v>
      </c>
      <c r="C52" s="27" t="s">
        <v>170</v>
      </c>
      <c r="D52" s="27" t="s">
        <v>171</v>
      </c>
      <c r="E52" s="27" t="s">
        <v>172</v>
      </c>
      <c r="F52" s="27">
        <v>53104</v>
      </c>
      <c r="G52" s="28">
        <v>9779</v>
      </c>
      <c r="H52" s="31">
        <v>2628572334</v>
      </c>
      <c r="I52" s="59">
        <v>3</v>
      </c>
      <c r="J52" s="30" t="s">
        <v>49</v>
      </c>
      <c r="K52" s="27"/>
      <c r="L52" s="32" t="s">
        <v>49</v>
      </c>
      <c r="M52" s="61">
        <v>538.7055555555555</v>
      </c>
      <c r="N52" s="32" t="s">
        <v>49</v>
      </c>
      <c r="O52" s="64" t="s">
        <v>49</v>
      </c>
      <c r="P52" s="33">
        <v>2.345415778251599</v>
      </c>
      <c r="Q52" s="30" t="str">
        <f t="shared" si="0"/>
        <v>NO</v>
      </c>
      <c r="R52" s="30" t="s">
        <v>49</v>
      </c>
      <c r="S52" s="30" t="s">
        <v>49</v>
      </c>
      <c r="T52" s="30"/>
      <c r="U52" s="58" t="s">
        <v>49</v>
      </c>
      <c r="V52" s="63">
        <v>12394</v>
      </c>
      <c r="W52" s="57">
        <v>485</v>
      </c>
      <c r="X52" s="57">
        <v>1811</v>
      </c>
      <c r="Y52" s="65">
        <v>1475</v>
      </c>
      <c r="Z52" s="34">
        <f t="shared" si="1"/>
        <v>0</v>
      </c>
      <c r="AA52" s="29">
        <f t="shared" si="2"/>
        <v>1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5501740</v>
      </c>
      <c r="B53" s="27">
        <v>700</v>
      </c>
      <c r="C53" s="27" t="s">
        <v>173</v>
      </c>
      <c r="D53" s="27" t="s">
        <v>174</v>
      </c>
      <c r="E53" s="27" t="s">
        <v>173</v>
      </c>
      <c r="F53" s="27">
        <v>53520</v>
      </c>
      <c r="G53" s="28">
        <v>2010</v>
      </c>
      <c r="H53" s="31">
        <v>6088972141</v>
      </c>
      <c r="I53" s="59">
        <v>7</v>
      </c>
      <c r="J53" s="30" t="s">
        <v>56</v>
      </c>
      <c r="K53" s="27"/>
      <c r="L53" s="32" t="s">
        <v>50</v>
      </c>
      <c r="M53" s="61">
        <v>1278.9055555555556</v>
      </c>
      <c r="N53" s="32" t="s">
        <v>49</v>
      </c>
      <c r="O53" s="64" t="s">
        <v>49</v>
      </c>
      <c r="P53" s="33">
        <v>9.44527736131934</v>
      </c>
      <c r="Q53" s="30" t="str">
        <f t="shared" si="0"/>
        <v>NO</v>
      </c>
      <c r="R53" s="30" t="s">
        <v>49</v>
      </c>
      <c r="S53" s="30" t="s">
        <v>56</v>
      </c>
      <c r="T53" s="30"/>
      <c r="U53" s="58" t="s">
        <v>49</v>
      </c>
      <c r="V53" s="63">
        <v>49848</v>
      </c>
      <c r="W53" s="57">
        <v>3296</v>
      </c>
      <c r="X53" s="57">
        <v>5363</v>
      </c>
      <c r="Y53" s="65">
        <v>8205</v>
      </c>
      <c r="Z53" s="34">
        <f t="shared" si="1"/>
        <v>1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5500018</v>
      </c>
      <c r="B54" s="27">
        <v>6905</v>
      </c>
      <c r="C54" s="27" t="s">
        <v>175</v>
      </c>
      <c r="D54" s="27" t="s">
        <v>176</v>
      </c>
      <c r="E54" s="27" t="s">
        <v>177</v>
      </c>
      <c r="F54" s="27">
        <v>54115</v>
      </c>
      <c r="G54" s="28">
        <v>1701</v>
      </c>
      <c r="H54" s="31">
        <v>9203365754</v>
      </c>
      <c r="I54" s="59">
        <v>4</v>
      </c>
      <c r="J54" s="30" t="s">
        <v>49</v>
      </c>
      <c r="K54" s="27"/>
      <c r="L54" s="32" t="s">
        <v>50</v>
      </c>
      <c r="M54" s="61"/>
      <c r="N54" s="32" t="s">
        <v>49</v>
      </c>
      <c r="O54" s="64" t="s">
        <v>49</v>
      </c>
      <c r="P54" s="33" t="s">
        <v>51</v>
      </c>
      <c r="Q54" s="30" t="str">
        <f t="shared" si="0"/>
        <v>M</v>
      </c>
      <c r="R54" s="30" t="s">
        <v>49</v>
      </c>
      <c r="S54" s="30" t="s">
        <v>49</v>
      </c>
      <c r="T54" s="30"/>
      <c r="U54" s="58" t="s">
        <v>49</v>
      </c>
      <c r="V54" s="63">
        <v>704</v>
      </c>
      <c r="W54" s="57"/>
      <c r="X54" s="57"/>
      <c r="Y54" s="65"/>
      <c r="Z54" s="34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0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5501800</v>
      </c>
      <c r="B55" s="27">
        <v>721</v>
      </c>
      <c r="C55" s="27" t="s">
        <v>178</v>
      </c>
      <c r="D55" s="27" t="s">
        <v>179</v>
      </c>
      <c r="E55" s="27" t="s">
        <v>178</v>
      </c>
      <c r="F55" s="27">
        <v>53223</v>
      </c>
      <c r="G55" s="28">
        <v>3598</v>
      </c>
      <c r="H55" s="31">
        <v>4143716767</v>
      </c>
      <c r="I55" s="59">
        <v>3</v>
      </c>
      <c r="J55" s="30" t="s">
        <v>49</v>
      </c>
      <c r="K55" s="27"/>
      <c r="L55" s="32" t="s">
        <v>50</v>
      </c>
      <c r="M55" s="61">
        <v>1714.9722222222222</v>
      </c>
      <c r="N55" s="32" t="s">
        <v>49</v>
      </c>
      <c r="O55" s="64" t="s">
        <v>49</v>
      </c>
      <c r="P55" s="33">
        <v>3.114571746384872</v>
      </c>
      <c r="Q55" s="30" t="str">
        <f t="shared" si="0"/>
        <v>NO</v>
      </c>
      <c r="R55" s="30" t="s">
        <v>49</v>
      </c>
      <c r="S55" s="30" t="s">
        <v>49</v>
      </c>
      <c r="T55" s="30"/>
      <c r="U55" s="58" t="s">
        <v>49</v>
      </c>
      <c r="V55" s="63">
        <v>33505</v>
      </c>
      <c r="W55" s="57">
        <v>1131</v>
      </c>
      <c r="X55" s="57">
        <v>4880</v>
      </c>
      <c r="Y55" s="65">
        <v>4648</v>
      </c>
      <c r="Z55" s="34">
        <f t="shared" si="1"/>
        <v>0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0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5501830</v>
      </c>
      <c r="B56" s="27">
        <v>735</v>
      </c>
      <c r="C56" s="27" t="s">
        <v>180</v>
      </c>
      <c r="D56" s="27" t="s">
        <v>181</v>
      </c>
      <c r="E56" s="27" t="s">
        <v>180</v>
      </c>
      <c r="F56" s="27">
        <v>54819</v>
      </c>
      <c r="G56" s="28">
        <v>9641</v>
      </c>
      <c r="H56" s="31">
        <v>7158682533</v>
      </c>
      <c r="I56" s="59">
        <v>7</v>
      </c>
      <c r="J56" s="30" t="s">
        <v>56</v>
      </c>
      <c r="K56" s="27"/>
      <c r="L56" s="32" t="s">
        <v>50</v>
      </c>
      <c r="M56" s="61">
        <v>559.9715909090909</v>
      </c>
      <c r="N56" s="32" t="s">
        <v>49</v>
      </c>
      <c r="O56" s="64" t="s">
        <v>56</v>
      </c>
      <c r="P56" s="33">
        <v>14.057971014492754</v>
      </c>
      <c r="Q56" s="30" t="str">
        <f t="shared" si="0"/>
        <v>NO</v>
      </c>
      <c r="R56" s="30" t="s">
        <v>49</v>
      </c>
      <c r="S56" s="30" t="s">
        <v>56</v>
      </c>
      <c r="T56" s="30"/>
      <c r="U56" s="58" t="s">
        <v>49</v>
      </c>
      <c r="V56" s="63">
        <v>42663</v>
      </c>
      <c r="W56" s="57">
        <v>3577</v>
      </c>
      <c r="X56" s="57">
        <v>4880</v>
      </c>
      <c r="Y56" s="65">
        <v>5308</v>
      </c>
      <c r="Z56" s="34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5501890</v>
      </c>
      <c r="B57" s="27">
        <v>777</v>
      </c>
      <c r="C57" s="27" t="s">
        <v>182</v>
      </c>
      <c r="D57" s="27" t="s">
        <v>183</v>
      </c>
      <c r="E57" s="27" t="s">
        <v>184</v>
      </c>
      <c r="F57" s="27">
        <v>53105</v>
      </c>
      <c r="G57" s="28">
        <v>1896</v>
      </c>
      <c r="H57" s="31">
        <v>2627630210</v>
      </c>
      <c r="I57" s="59" t="s">
        <v>185</v>
      </c>
      <c r="J57" s="30" t="s">
        <v>49</v>
      </c>
      <c r="K57" s="27"/>
      <c r="L57" s="32" t="s">
        <v>50</v>
      </c>
      <c r="M57" s="61">
        <v>3484.975</v>
      </c>
      <c r="N57" s="32" t="s">
        <v>49</v>
      </c>
      <c r="O57" s="64" t="s">
        <v>49</v>
      </c>
      <c r="P57" s="33">
        <v>2.6726534103057515</v>
      </c>
      <c r="Q57" s="30" t="str">
        <f t="shared" si="0"/>
        <v>NO</v>
      </c>
      <c r="R57" s="30" t="s">
        <v>49</v>
      </c>
      <c r="S57" s="30" t="s">
        <v>49</v>
      </c>
      <c r="T57" s="30"/>
      <c r="U57" s="58" t="s">
        <v>49</v>
      </c>
      <c r="V57" s="63">
        <v>110624</v>
      </c>
      <c r="W57" s="57">
        <v>4520</v>
      </c>
      <c r="X57" s="57">
        <v>15668</v>
      </c>
      <c r="Y57" s="65">
        <v>12105</v>
      </c>
      <c r="Z57" s="34">
        <f t="shared" si="1"/>
        <v>0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0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5501920</v>
      </c>
      <c r="B58" s="27">
        <v>840</v>
      </c>
      <c r="C58" s="27" t="s">
        <v>186</v>
      </c>
      <c r="D58" s="27" t="s">
        <v>121</v>
      </c>
      <c r="E58" s="27" t="s">
        <v>186</v>
      </c>
      <c r="F58" s="27">
        <v>54514</v>
      </c>
      <c r="G58" s="28">
        <v>247</v>
      </c>
      <c r="H58" s="31">
        <v>7157693434</v>
      </c>
      <c r="I58" s="59">
        <v>7</v>
      </c>
      <c r="J58" s="30" t="s">
        <v>56</v>
      </c>
      <c r="K58" s="27"/>
      <c r="L58" s="32" t="s">
        <v>50</v>
      </c>
      <c r="M58" s="61">
        <v>188.97175141242937</v>
      </c>
      <c r="N58" s="32" t="s">
        <v>49</v>
      </c>
      <c r="O58" s="64" t="s">
        <v>56</v>
      </c>
      <c r="P58" s="33">
        <v>8.076923076923077</v>
      </c>
      <c r="Q58" s="30" t="str">
        <f t="shared" si="0"/>
        <v>NO</v>
      </c>
      <c r="R58" s="30" t="s">
        <v>49</v>
      </c>
      <c r="S58" s="30" t="s">
        <v>56</v>
      </c>
      <c r="T58" s="30"/>
      <c r="U58" s="58" t="s">
        <v>49</v>
      </c>
      <c r="V58" s="63">
        <v>12031</v>
      </c>
      <c r="W58" s="57">
        <v>816</v>
      </c>
      <c r="X58" s="57">
        <v>1292</v>
      </c>
      <c r="Y58" s="65">
        <v>1495</v>
      </c>
      <c r="Z58" s="34">
        <f t="shared" si="1"/>
        <v>1</v>
      </c>
      <c r="AA58" s="29">
        <f t="shared" si="2"/>
        <v>1</v>
      </c>
      <c r="AB58" s="29">
        <f t="shared" si="3"/>
        <v>0</v>
      </c>
      <c r="AC58" s="29">
        <f t="shared" si="4"/>
        <v>0</v>
      </c>
      <c r="AD58" s="30" t="str">
        <f t="shared" si="5"/>
        <v>SRSA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0</v>
      </c>
      <c r="AK58" s="29">
        <f t="shared" si="12"/>
        <v>0</v>
      </c>
      <c r="AL58" s="30" t="str">
        <f t="shared" si="13"/>
        <v>-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5502040</v>
      </c>
      <c r="B59" s="27">
        <v>870</v>
      </c>
      <c r="C59" s="27" t="s">
        <v>187</v>
      </c>
      <c r="D59" s="27" t="s">
        <v>153</v>
      </c>
      <c r="E59" s="27" t="s">
        <v>188</v>
      </c>
      <c r="F59" s="27">
        <v>54727</v>
      </c>
      <c r="G59" s="28">
        <v>310</v>
      </c>
      <c r="H59" s="31">
        <v>7152893795</v>
      </c>
      <c r="I59" s="59">
        <v>8</v>
      </c>
      <c r="J59" s="30" t="s">
        <v>56</v>
      </c>
      <c r="K59" s="27"/>
      <c r="L59" s="32" t="s">
        <v>50</v>
      </c>
      <c r="M59" s="61">
        <v>852.4573863636364</v>
      </c>
      <c r="N59" s="32" t="s">
        <v>49</v>
      </c>
      <c r="O59" s="64" t="s">
        <v>49</v>
      </c>
      <c r="P59" s="33">
        <v>8.40751730959446</v>
      </c>
      <c r="Q59" s="30" t="str">
        <f t="shared" si="0"/>
        <v>NO</v>
      </c>
      <c r="R59" s="30" t="s">
        <v>49</v>
      </c>
      <c r="S59" s="30" t="s">
        <v>56</v>
      </c>
      <c r="T59" s="30"/>
      <c r="U59" s="58" t="s">
        <v>49</v>
      </c>
      <c r="V59" s="63">
        <v>51567</v>
      </c>
      <c r="W59" s="57">
        <v>3579</v>
      </c>
      <c r="X59" s="57">
        <v>5653</v>
      </c>
      <c r="Y59" s="65">
        <v>6212</v>
      </c>
      <c r="Z59" s="34">
        <f t="shared" si="1"/>
        <v>1</v>
      </c>
      <c r="AA59" s="29">
        <f t="shared" si="2"/>
        <v>0</v>
      </c>
      <c r="AB59" s="29">
        <f t="shared" si="3"/>
        <v>0</v>
      </c>
      <c r="AC59" s="29">
        <f t="shared" si="4"/>
        <v>0</v>
      </c>
      <c r="AD59" s="30" t="str">
        <f t="shared" si="5"/>
        <v>-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0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5502070</v>
      </c>
      <c r="B60" s="27">
        <v>882</v>
      </c>
      <c r="C60" s="27" t="s">
        <v>189</v>
      </c>
      <c r="D60" s="27" t="s">
        <v>190</v>
      </c>
      <c r="E60" s="27" t="s">
        <v>191</v>
      </c>
      <c r="F60" s="27">
        <v>53923</v>
      </c>
      <c r="G60" s="28">
        <v>1000</v>
      </c>
      <c r="H60" s="31">
        <v>9203485548</v>
      </c>
      <c r="I60" s="59" t="s">
        <v>192</v>
      </c>
      <c r="J60" s="30" t="s">
        <v>56</v>
      </c>
      <c r="K60" s="27"/>
      <c r="L60" s="32" t="s">
        <v>50</v>
      </c>
      <c r="M60" s="61">
        <v>394.6179775280899</v>
      </c>
      <c r="N60" s="32" t="s">
        <v>49</v>
      </c>
      <c r="O60" s="64" t="s">
        <v>56</v>
      </c>
      <c r="P60" s="33">
        <v>11.434108527131782</v>
      </c>
      <c r="Q60" s="30" t="str">
        <f t="shared" si="0"/>
        <v>NO</v>
      </c>
      <c r="R60" s="30" t="s">
        <v>49</v>
      </c>
      <c r="S60" s="30" t="s">
        <v>56</v>
      </c>
      <c r="T60" s="30"/>
      <c r="U60" s="58" t="s">
        <v>49</v>
      </c>
      <c r="V60" s="63">
        <v>22562</v>
      </c>
      <c r="W60" s="57">
        <v>1665</v>
      </c>
      <c r="X60" s="57">
        <v>2267</v>
      </c>
      <c r="Y60" s="65">
        <v>3757</v>
      </c>
      <c r="Z60" s="34">
        <f t="shared" si="1"/>
        <v>1</v>
      </c>
      <c r="AA60" s="29">
        <f t="shared" si="2"/>
        <v>1</v>
      </c>
      <c r="AB60" s="29">
        <f t="shared" si="3"/>
        <v>0</v>
      </c>
      <c r="AC60" s="29">
        <f t="shared" si="4"/>
        <v>0</v>
      </c>
      <c r="AD60" s="30" t="str">
        <f t="shared" si="5"/>
        <v>SRSA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5502100</v>
      </c>
      <c r="B61" s="27">
        <v>896</v>
      </c>
      <c r="C61" s="27" t="s">
        <v>193</v>
      </c>
      <c r="D61" s="27" t="s">
        <v>194</v>
      </c>
      <c r="E61" s="27" t="s">
        <v>193</v>
      </c>
      <c r="F61" s="27">
        <v>53523</v>
      </c>
      <c r="G61" s="28">
        <v>9547</v>
      </c>
      <c r="H61" s="31">
        <v>6084234345</v>
      </c>
      <c r="I61" s="59" t="s">
        <v>195</v>
      </c>
      <c r="J61" s="30" t="s">
        <v>56</v>
      </c>
      <c r="K61" s="27"/>
      <c r="L61" s="32" t="s">
        <v>50</v>
      </c>
      <c r="M61" s="61">
        <v>917.6601123595506</v>
      </c>
      <c r="N61" s="32" t="s">
        <v>49</v>
      </c>
      <c r="O61" s="64" t="s">
        <v>49</v>
      </c>
      <c r="P61" s="33">
        <v>4.6685340802987865</v>
      </c>
      <c r="Q61" s="30" t="str">
        <f t="shared" si="0"/>
        <v>NO</v>
      </c>
      <c r="R61" s="30" t="s">
        <v>49</v>
      </c>
      <c r="S61" s="30" t="s">
        <v>56</v>
      </c>
      <c r="T61" s="30"/>
      <c r="U61" s="58" t="s">
        <v>49</v>
      </c>
      <c r="V61" s="63">
        <v>38191</v>
      </c>
      <c r="W61" s="57">
        <v>2398</v>
      </c>
      <c r="X61" s="57">
        <v>4726</v>
      </c>
      <c r="Y61" s="65">
        <v>2737</v>
      </c>
      <c r="Z61" s="34">
        <f t="shared" si="1"/>
        <v>1</v>
      </c>
      <c r="AA61" s="29">
        <f t="shared" si="2"/>
        <v>0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5502130</v>
      </c>
      <c r="B62" s="27">
        <v>903</v>
      </c>
      <c r="C62" s="27" t="s">
        <v>196</v>
      </c>
      <c r="D62" s="27" t="s">
        <v>197</v>
      </c>
      <c r="E62" s="27" t="s">
        <v>196</v>
      </c>
      <c r="F62" s="27">
        <v>54822</v>
      </c>
      <c r="G62" s="28">
        <v>378</v>
      </c>
      <c r="H62" s="31">
        <v>7154584560</v>
      </c>
      <c r="I62" s="59">
        <v>7</v>
      </c>
      <c r="J62" s="30" t="s">
        <v>56</v>
      </c>
      <c r="K62" s="27"/>
      <c r="L62" s="32" t="s">
        <v>50</v>
      </c>
      <c r="M62" s="61">
        <v>841.5485714285714</v>
      </c>
      <c r="N62" s="32" t="s">
        <v>49</v>
      </c>
      <c r="O62" s="64" t="s">
        <v>49</v>
      </c>
      <c r="P62" s="33">
        <v>11.75771971496437</v>
      </c>
      <c r="Q62" s="30" t="str">
        <f t="shared" si="0"/>
        <v>NO</v>
      </c>
      <c r="R62" s="30" t="s">
        <v>49</v>
      </c>
      <c r="S62" s="30" t="s">
        <v>56</v>
      </c>
      <c r="T62" s="30"/>
      <c r="U62" s="58" t="s">
        <v>49</v>
      </c>
      <c r="V62" s="63">
        <v>37265</v>
      </c>
      <c r="W62" s="57">
        <v>2725</v>
      </c>
      <c r="X62" s="57">
        <v>3968</v>
      </c>
      <c r="Y62" s="65">
        <v>6378</v>
      </c>
      <c r="Z62" s="34">
        <f t="shared" si="1"/>
        <v>1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1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5502160</v>
      </c>
      <c r="B63" s="27">
        <v>910</v>
      </c>
      <c r="C63" s="27" t="s">
        <v>198</v>
      </c>
      <c r="D63" s="27" t="s">
        <v>199</v>
      </c>
      <c r="E63" s="27" t="s">
        <v>198</v>
      </c>
      <c r="F63" s="27">
        <v>53010</v>
      </c>
      <c r="G63" s="28">
        <v>2791</v>
      </c>
      <c r="H63" s="31">
        <v>9205338381</v>
      </c>
      <c r="I63" s="59">
        <v>8</v>
      </c>
      <c r="J63" s="30" t="s">
        <v>56</v>
      </c>
      <c r="K63" s="27"/>
      <c r="L63" s="32" t="s">
        <v>50</v>
      </c>
      <c r="M63" s="61">
        <v>1444.5305555555556</v>
      </c>
      <c r="N63" s="32" t="s">
        <v>49</v>
      </c>
      <c r="O63" s="64" t="s">
        <v>49</v>
      </c>
      <c r="P63" s="33">
        <v>3.2663316582914574</v>
      </c>
      <c r="Q63" s="30" t="str">
        <f t="shared" si="0"/>
        <v>NO</v>
      </c>
      <c r="R63" s="30" t="s">
        <v>49</v>
      </c>
      <c r="S63" s="30" t="s">
        <v>56</v>
      </c>
      <c r="T63" s="30"/>
      <c r="U63" s="58" t="s">
        <v>49</v>
      </c>
      <c r="V63" s="63">
        <v>60768</v>
      </c>
      <c r="W63" s="57">
        <v>3080</v>
      </c>
      <c r="X63" s="57">
        <v>7735</v>
      </c>
      <c r="Y63" s="65">
        <v>4653</v>
      </c>
      <c r="Z63" s="34">
        <f t="shared" si="1"/>
        <v>1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0</v>
      </c>
      <c r="AK63" s="29">
        <f t="shared" si="12"/>
        <v>0</v>
      </c>
      <c r="AL63" s="30" t="str">
        <f t="shared" si="13"/>
        <v>-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5502340</v>
      </c>
      <c r="B64" s="27">
        <v>980</v>
      </c>
      <c r="C64" s="27" t="s">
        <v>200</v>
      </c>
      <c r="D64" s="27" t="s">
        <v>201</v>
      </c>
      <c r="E64" s="27" t="s">
        <v>200</v>
      </c>
      <c r="F64" s="27">
        <v>54619</v>
      </c>
      <c r="G64" s="28">
        <v>129</v>
      </c>
      <c r="H64" s="31">
        <v>6086545131</v>
      </c>
      <c r="I64" s="59">
        <v>7</v>
      </c>
      <c r="J64" s="30" t="s">
        <v>56</v>
      </c>
      <c r="K64" s="27"/>
      <c r="L64" s="32" t="s">
        <v>50</v>
      </c>
      <c r="M64" s="61">
        <v>511.85393258426967</v>
      </c>
      <c r="N64" s="32" t="s">
        <v>49</v>
      </c>
      <c r="O64" s="64" t="s">
        <v>56</v>
      </c>
      <c r="P64" s="33">
        <v>32.83582089552239</v>
      </c>
      <c r="Q64" s="30" t="str">
        <f t="shared" si="0"/>
        <v>YES</v>
      </c>
      <c r="R64" s="30" t="s">
        <v>49</v>
      </c>
      <c r="S64" s="30" t="s">
        <v>56</v>
      </c>
      <c r="T64" s="30"/>
      <c r="U64" s="58" t="s">
        <v>49</v>
      </c>
      <c r="V64" s="63">
        <v>84920</v>
      </c>
      <c r="W64" s="57">
        <v>9255</v>
      </c>
      <c r="X64" s="57">
        <v>8453</v>
      </c>
      <c r="Y64" s="65">
        <v>12908</v>
      </c>
      <c r="Z64" s="34">
        <f t="shared" si="1"/>
        <v>1</v>
      </c>
      <c r="AA64" s="29">
        <f t="shared" si="2"/>
        <v>1</v>
      </c>
      <c r="AB64" s="29">
        <f t="shared" si="3"/>
        <v>0</v>
      </c>
      <c r="AC64" s="29">
        <f t="shared" si="4"/>
        <v>0</v>
      </c>
      <c r="AD64" s="30" t="str">
        <f t="shared" si="5"/>
        <v>SRSA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1</v>
      </c>
      <c r="AK64" s="29" t="str">
        <f t="shared" si="12"/>
        <v>Initial</v>
      </c>
      <c r="AL64" s="30" t="str">
        <f t="shared" si="13"/>
        <v>-</v>
      </c>
      <c r="AM64" s="29" t="str">
        <f t="shared" si="14"/>
        <v>SRSA</v>
      </c>
      <c r="AN64" s="29">
        <f t="shared" si="15"/>
        <v>0</v>
      </c>
      <c r="AO64" s="29">
        <f t="shared" si="16"/>
        <v>0</v>
      </c>
    </row>
    <row r="65" spans="1:41" ht="12.75">
      <c r="A65" s="27">
        <v>5502400</v>
      </c>
      <c r="B65" s="27">
        <v>994</v>
      </c>
      <c r="C65" s="27" t="s">
        <v>202</v>
      </c>
      <c r="D65" s="27" t="s">
        <v>203</v>
      </c>
      <c r="E65" s="27" t="s">
        <v>202</v>
      </c>
      <c r="F65" s="27">
        <v>53806</v>
      </c>
      <c r="G65" s="28">
        <v>9685</v>
      </c>
      <c r="H65" s="31">
        <v>6087255116</v>
      </c>
      <c r="I65" s="59">
        <v>7</v>
      </c>
      <c r="J65" s="30" t="s">
        <v>56</v>
      </c>
      <c r="K65" s="27"/>
      <c r="L65" s="32" t="s">
        <v>50</v>
      </c>
      <c r="M65" s="61">
        <v>315.9611111111111</v>
      </c>
      <c r="N65" s="32" t="s">
        <v>49</v>
      </c>
      <c r="O65" s="64" t="s">
        <v>56</v>
      </c>
      <c r="P65" s="33">
        <v>20.382165605095544</v>
      </c>
      <c r="Q65" s="30" t="str">
        <f t="shared" si="0"/>
        <v>YES</v>
      </c>
      <c r="R65" s="30" t="s">
        <v>56</v>
      </c>
      <c r="S65" s="30" t="s">
        <v>56</v>
      </c>
      <c r="T65" s="30"/>
      <c r="U65" s="58" t="s">
        <v>49</v>
      </c>
      <c r="V65" s="63">
        <v>30069</v>
      </c>
      <c r="W65" s="57">
        <v>2913</v>
      </c>
      <c r="X65" s="57">
        <v>3089</v>
      </c>
      <c r="Y65" s="65">
        <v>4974</v>
      </c>
      <c r="Z65" s="34">
        <f t="shared" si="1"/>
        <v>1</v>
      </c>
      <c r="AA65" s="29">
        <f t="shared" si="2"/>
        <v>1</v>
      </c>
      <c r="AB65" s="29">
        <f t="shared" si="3"/>
        <v>0</v>
      </c>
      <c r="AC65" s="29">
        <f t="shared" si="4"/>
        <v>0</v>
      </c>
      <c r="AD65" s="30" t="str">
        <f t="shared" si="5"/>
        <v>SRSA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1</v>
      </c>
      <c r="AJ65" s="29">
        <f t="shared" si="11"/>
        <v>1</v>
      </c>
      <c r="AK65" s="29" t="str">
        <f t="shared" si="12"/>
        <v>Initial</v>
      </c>
      <c r="AL65" s="30" t="str">
        <f t="shared" si="13"/>
        <v>-</v>
      </c>
      <c r="AM65" s="29" t="str">
        <f t="shared" si="14"/>
        <v>SRSA</v>
      </c>
      <c r="AN65" s="29">
        <f t="shared" si="15"/>
        <v>0</v>
      </c>
      <c r="AO65" s="29">
        <f t="shared" si="16"/>
        <v>0</v>
      </c>
    </row>
    <row r="66" spans="1:41" ht="12.75">
      <c r="A66" s="27">
        <v>5502430</v>
      </c>
      <c r="B66" s="27">
        <v>1029</v>
      </c>
      <c r="C66" s="27" t="s">
        <v>204</v>
      </c>
      <c r="D66" s="27" t="s">
        <v>205</v>
      </c>
      <c r="E66" s="27" t="s">
        <v>206</v>
      </c>
      <c r="F66" s="27">
        <v>53013</v>
      </c>
      <c r="G66" s="28">
        <v>1641</v>
      </c>
      <c r="H66" s="31">
        <v>9206688686</v>
      </c>
      <c r="I66" s="59">
        <v>8</v>
      </c>
      <c r="J66" s="30" t="s">
        <v>56</v>
      </c>
      <c r="K66" s="27"/>
      <c r="L66" s="32" t="s">
        <v>50</v>
      </c>
      <c r="M66" s="61">
        <v>883.7598870056497</v>
      </c>
      <c r="N66" s="32" t="s">
        <v>49</v>
      </c>
      <c r="O66" s="64" t="s">
        <v>49</v>
      </c>
      <c r="P66" s="33">
        <v>1.6037735849056605</v>
      </c>
      <c r="Q66" s="30" t="str">
        <f t="shared" si="0"/>
        <v>NO</v>
      </c>
      <c r="R66" s="30" t="s">
        <v>49</v>
      </c>
      <c r="S66" s="30" t="s">
        <v>56</v>
      </c>
      <c r="T66" s="30"/>
      <c r="U66" s="58" t="s">
        <v>49</v>
      </c>
      <c r="V66" s="63">
        <v>24607</v>
      </c>
      <c r="W66" s="57">
        <v>0</v>
      </c>
      <c r="X66" s="57">
        <v>3502</v>
      </c>
      <c r="Y66" s="65">
        <v>2708</v>
      </c>
      <c r="Z66" s="34">
        <f t="shared" si="1"/>
        <v>1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1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5502460</v>
      </c>
      <c r="B67" s="27">
        <v>1015</v>
      </c>
      <c r="C67" s="27" t="s">
        <v>207</v>
      </c>
      <c r="D67" s="27" t="s">
        <v>208</v>
      </c>
      <c r="E67" s="27" t="s">
        <v>207</v>
      </c>
      <c r="F67" s="27">
        <v>53012</v>
      </c>
      <c r="G67" s="28">
        <v>1899</v>
      </c>
      <c r="H67" s="31">
        <v>2623766112</v>
      </c>
      <c r="I67" s="59">
        <v>3</v>
      </c>
      <c r="J67" s="30" t="s">
        <v>49</v>
      </c>
      <c r="K67" s="27"/>
      <c r="L67" s="32" t="s">
        <v>50</v>
      </c>
      <c r="M67" s="61">
        <v>2906.425</v>
      </c>
      <c r="N67" s="32" t="s">
        <v>49</v>
      </c>
      <c r="O67" s="64" t="s">
        <v>49</v>
      </c>
      <c r="P67" s="33">
        <v>2.2671266633809757</v>
      </c>
      <c r="Q67" s="30" t="str">
        <f t="shared" si="0"/>
        <v>NO</v>
      </c>
      <c r="R67" s="30" t="s">
        <v>49</v>
      </c>
      <c r="S67" s="30" t="s">
        <v>49</v>
      </c>
      <c r="T67" s="30"/>
      <c r="U67" s="58" t="s">
        <v>49</v>
      </c>
      <c r="V67" s="63">
        <v>56474</v>
      </c>
      <c r="W67" s="57">
        <v>1847</v>
      </c>
      <c r="X67" s="57">
        <v>8081</v>
      </c>
      <c r="Y67" s="65">
        <v>9765</v>
      </c>
      <c r="Z67" s="34">
        <f t="shared" si="1"/>
        <v>0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0</v>
      </c>
      <c r="AJ67" s="29">
        <f t="shared" si="11"/>
        <v>0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5500041</v>
      </c>
      <c r="B68" s="27">
        <v>8105</v>
      </c>
      <c r="C68" s="27" t="s">
        <v>209</v>
      </c>
      <c r="D68" s="27" t="s">
        <v>210</v>
      </c>
      <c r="E68" s="27" t="s">
        <v>211</v>
      </c>
      <c r="F68" s="27">
        <v>53216</v>
      </c>
      <c r="G68" s="28" t="s">
        <v>48</v>
      </c>
      <c r="H68" s="31">
        <v>4144442330</v>
      </c>
      <c r="I68" s="59">
        <v>1</v>
      </c>
      <c r="J68" s="30" t="s">
        <v>49</v>
      </c>
      <c r="K68" s="27"/>
      <c r="L68" s="32" t="s">
        <v>50</v>
      </c>
      <c r="M68" s="61"/>
      <c r="N68" s="32" t="s">
        <v>49</v>
      </c>
      <c r="O68" s="64" t="s">
        <v>49</v>
      </c>
      <c r="P68" s="33" t="s">
        <v>51</v>
      </c>
      <c r="Q68" s="30" t="str">
        <f t="shared" si="0"/>
        <v>M</v>
      </c>
      <c r="R68" s="30" t="s">
        <v>49</v>
      </c>
      <c r="S68" s="30" t="s">
        <v>49</v>
      </c>
      <c r="T68" s="30"/>
      <c r="U68" s="58" t="s">
        <v>49</v>
      </c>
      <c r="V68" s="63">
        <v>33864</v>
      </c>
      <c r="W68" s="57">
        <v>5456</v>
      </c>
      <c r="X68" s="57">
        <v>6353</v>
      </c>
      <c r="Y68" s="65">
        <v>5477</v>
      </c>
      <c r="Z68" s="34">
        <f t="shared" si="1"/>
        <v>0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0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5513290</v>
      </c>
      <c r="B69" s="27">
        <v>5054</v>
      </c>
      <c r="C69" s="27" t="s">
        <v>212</v>
      </c>
      <c r="D69" s="27" t="s">
        <v>213</v>
      </c>
      <c r="E69" s="27" t="s">
        <v>214</v>
      </c>
      <c r="F69" s="27">
        <v>53168</v>
      </c>
      <c r="G69" s="28">
        <v>38</v>
      </c>
      <c r="H69" s="31">
        <v>2628434211</v>
      </c>
      <c r="I69" s="59">
        <v>8</v>
      </c>
      <c r="J69" s="30" t="s">
        <v>56</v>
      </c>
      <c r="K69" s="27"/>
      <c r="L69" s="32" t="s">
        <v>50</v>
      </c>
      <c r="M69" s="61">
        <v>1059.5416666666667</v>
      </c>
      <c r="N69" s="32" t="s">
        <v>49</v>
      </c>
      <c r="O69" s="64" t="s">
        <v>49</v>
      </c>
      <c r="P69" s="33">
        <v>3.133393017009848</v>
      </c>
      <c r="Q69" s="30" t="str">
        <f aca="true" t="shared" si="17" ref="Q69:Q132">IF(ISNUMBER(P69),IF(P69&gt;=20,"YES","NO"),"M")</f>
        <v>NO</v>
      </c>
      <c r="R69" s="30" t="s">
        <v>49</v>
      </c>
      <c r="S69" s="30" t="s">
        <v>56</v>
      </c>
      <c r="T69" s="30"/>
      <c r="U69" s="58" t="s">
        <v>49</v>
      </c>
      <c r="V69" s="63">
        <v>16690</v>
      </c>
      <c r="W69" s="57">
        <v>610</v>
      </c>
      <c r="X69" s="57">
        <v>2423</v>
      </c>
      <c r="Y69" s="65">
        <v>2928</v>
      </c>
      <c r="Z69" s="34">
        <f t="shared" si="1"/>
        <v>1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0</v>
      </c>
      <c r="AK69" s="29">
        <f t="shared" si="12"/>
        <v>0</v>
      </c>
      <c r="AL69" s="30" t="str">
        <f t="shared" si="13"/>
        <v>-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5502490</v>
      </c>
      <c r="B70" s="27">
        <v>1078</v>
      </c>
      <c r="C70" s="27" t="s">
        <v>215</v>
      </c>
      <c r="D70" s="27" t="s">
        <v>216</v>
      </c>
      <c r="E70" s="27" t="s">
        <v>215</v>
      </c>
      <c r="F70" s="27">
        <v>54728</v>
      </c>
      <c r="G70" s="28">
        <v>8925</v>
      </c>
      <c r="H70" s="31">
        <v>7159242226</v>
      </c>
      <c r="I70" s="59">
        <v>7</v>
      </c>
      <c r="J70" s="30" t="s">
        <v>56</v>
      </c>
      <c r="K70" s="27"/>
      <c r="L70" s="32" t="s">
        <v>50</v>
      </c>
      <c r="M70" s="61">
        <v>1032.8370786516855</v>
      </c>
      <c r="N70" s="32" t="s">
        <v>49</v>
      </c>
      <c r="O70" s="64" t="s">
        <v>49</v>
      </c>
      <c r="P70" s="33">
        <v>10.32986111111111</v>
      </c>
      <c r="Q70" s="30" t="str">
        <f t="shared" si="17"/>
        <v>NO</v>
      </c>
      <c r="R70" s="30" t="s">
        <v>49</v>
      </c>
      <c r="S70" s="30" t="s">
        <v>56</v>
      </c>
      <c r="T70" s="30"/>
      <c r="U70" s="58" t="s">
        <v>49</v>
      </c>
      <c r="V70" s="63">
        <v>77444</v>
      </c>
      <c r="W70" s="57">
        <v>6664</v>
      </c>
      <c r="X70" s="57">
        <v>9335</v>
      </c>
      <c r="Y70" s="65">
        <v>7885</v>
      </c>
      <c r="Z70" s="34">
        <f aca="true" t="shared" si="18" ref="Z70:Z133">IF(OR(J70="YES",L70="YES"),1,0)</f>
        <v>1</v>
      </c>
      <c r="AA70" s="29">
        <f aca="true" t="shared" si="19" ref="AA70:AA133">IF(OR(AND(ISNUMBER(M70),AND(M70&gt;0,M70&lt;600)),AND(M70&gt;0,N70="YES")),1,0)</f>
        <v>0</v>
      </c>
      <c r="AB70" s="29">
        <f aca="true" t="shared" si="20" ref="AB70:AB133">IF(AND(OR(J70="YES",L70="YES"),(Z70=0)),"Trouble",0)</f>
        <v>0</v>
      </c>
      <c r="AC70" s="29">
        <f aca="true" t="shared" si="21" ref="AC70:AC133">IF(AND(OR(AND(ISNUMBER(M70),AND(M70&gt;0,M70&lt;600)),AND(M70&gt;0,N70="YES")),(AA70=0)),"Trouble",0)</f>
        <v>0</v>
      </c>
      <c r="AD70" s="30" t="str">
        <f aca="true" t="shared" si="22" ref="AD70:AD133">IF(AND(Z70=1,AA70=1),"SRSA","-")</f>
        <v>-</v>
      </c>
      <c r="AE70" s="29">
        <f aca="true" t="shared" si="23" ref="AE70:AE133">IF(AND(AD70="-",O70="YES"),"Trouble",0)</f>
        <v>0</v>
      </c>
      <c r="AF70" s="29">
        <f aca="true" t="shared" si="24" ref="AF70:AF133">IF(AND(AND(J70="NO",L70&lt;&gt;"YES"),(O70="YES")),"Trouble",0)</f>
        <v>0</v>
      </c>
      <c r="AG70" s="29">
        <f aca="true" t="shared" si="25" ref="AG70:AG133">IF(OR(AND(OR(AND(ISNUMBER(M70),AND(M70&gt;0,M70&lt;600)),AND(AND(M70&gt;0,N70="YES"),ISNUMBER(M70))),(O70="YES")),O70&lt;&gt;"YES"),0,"Trouble")</f>
        <v>0</v>
      </c>
      <c r="AH70" s="29">
        <f aca="true" t="shared" si="26" ref="AH70:AH133">IF(AND(AD70="SRSA",O70&lt;&gt;"YES"),"Trouble",0)</f>
        <v>0</v>
      </c>
      <c r="AI70" s="29">
        <f aca="true" t="shared" si="27" ref="AI70:AI133">IF(S70="YES",1,0)</f>
        <v>1</v>
      </c>
      <c r="AJ70" s="29">
        <f aca="true" t="shared" si="28" ref="AJ70:AJ133">IF(AND(ISNUMBER(P70),P70&gt;=20),1,0)</f>
        <v>0</v>
      </c>
      <c r="AK70" s="29">
        <f aca="true" t="shared" si="29" ref="AK70:AK133">IF(AND(AI70=1,AJ70=1),"Initial",0)</f>
        <v>0</v>
      </c>
      <c r="AL70" s="30" t="str">
        <f aca="true" t="shared" si="30" ref="AL70:AL133">IF(AND(AND(AK70="Initial",AM70=0),AND(ISNUMBER(M70),M70&gt;0)),"RLIS","-")</f>
        <v>-</v>
      </c>
      <c r="AM70" s="29">
        <f aca="true" t="shared" si="31" ref="AM70:AM133">IF(AND(AD70="SRSA",AK70="Initial"),"SRSA",0)</f>
        <v>0</v>
      </c>
      <c r="AN70" s="29">
        <f aca="true" t="shared" si="32" ref="AN70:AN133">IF(AND(AL70="-",U70="YES"),"Trouble",0)</f>
        <v>0</v>
      </c>
      <c r="AO70" s="29">
        <f aca="true" t="shared" si="33" ref="AO70:AO133">IF(AND(U70&lt;&gt;"YES",AL70="RLIS"),"Trouble",0)</f>
        <v>0</v>
      </c>
    </row>
    <row r="71" spans="1:41" ht="12.75">
      <c r="A71" s="27">
        <v>5502520</v>
      </c>
      <c r="B71" s="27">
        <v>1085</v>
      </c>
      <c r="C71" s="27" t="s">
        <v>217</v>
      </c>
      <c r="D71" s="27" t="s">
        <v>218</v>
      </c>
      <c r="E71" s="27" t="s">
        <v>217</v>
      </c>
      <c r="F71" s="27">
        <v>53014</v>
      </c>
      <c r="G71" s="28">
        <v>1598</v>
      </c>
      <c r="H71" s="31">
        <v>9208498109</v>
      </c>
      <c r="I71" s="59" t="s">
        <v>94</v>
      </c>
      <c r="J71" s="30" t="s">
        <v>49</v>
      </c>
      <c r="K71" s="27"/>
      <c r="L71" s="32" t="s">
        <v>50</v>
      </c>
      <c r="M71" s="61">
        <v>1166.5977653631285</v>
      </c>
      <c r="N71" s="32" t="s">
        <v>49</v>
      </c>
      <c r="O71" s="64" t="s">
        <v>49</v>
      </c>
      <c r="P71" s="33">
        <v>7.620416966211359</v>
      </c>
      <c r="Q71" s="30" t="str">
        <f t="shared" si="17"/>
        <v>NO</v>
      </c>
      <c r="R71" s="30" t="s">
        <v>49</v>
      </c>
      <c r="S71" s="30" t="s">
        <v>49</v>
      </c>
      <c r="T71" s="30"/>
      <c r="U71" s="58" t="s">
        <v>49</v>
      </c>
      <c r="V71" s="63">
        <v>36442</v>
      </c>
      <c r="W71" s="57">
        <v>3005</v>
      </c>
      <c r="X71" s="57">
        <v>4030</v>
      </c>
      <c r="Y71" s="65">
        <v>8692</v>
      </c>
      <c r="Z71" s="34">
        <f t="shared" si="18"/>
        <v>0</v>
      </c>
      <c r="AA71" s="29">
        <f t="shared" si="19"/>
        <v>0</v>
      </c>
      <c r="AB71" s="29">
        <f t="shared" si="20"/>
        <v>0</v>
      </c>
      <c r="AC71" s="29">
        <f t="shared" si="21"/>
        <v>0</v>
      </c>
      <c r="AD71" s="30" t="str">
        <f t="shared" si="22"/>
        <v>-</v>
      </c>
      <c r="AE71" s="29">
        <f t="shared" si="23"/>
        <v>0</v>
      </c>
      <c r="AF71" s="29">
        <f t="shared" si="24"/>
        <v>0</v>
      </c>
      <c r="AG71" s="29">
        <f t="shared" si="25"/>
        <v>0</v>
      </c>
      <c r="AH71" s="29">
        <f t="shared" si="26"/>
        <v>0</v>
      </c>
      <c r="AI71" s="29">
        <f t="shared" si="27"/>
        <v>0</v>
      </c>
      <c r="AJ71" s="29">
        <f t="shared" si="28"/>
        <v>0</v>
      </c>
      <c r="AK71" s="29">
        <f t="shared" si="29"/>
        <v>0</v>
      </c>
      <c r="AL71" s="30" t="str">
        <f t="shared" si="30"/>
        <v>-</v>
      </c>
      <c r="AM71" s="29">
        <f t="shared" si="31"/>
        <v>0</v>
      </c>
      <c r="AN71" s="29">
        <f t="shared" si="32"/>
        <v>0</v>
      </c>
      <c r="AO71" s="29">
        <f t="shared" si="33"/>
        <v>0</v>
      </c>
    </row>
    <row r="72" spans="1:41" ht="12.75">
      <c r="A72" s="27">
        <v>5502550</v>
      </c>
      <c r="B72" s="27">
        <v>1092</v>
      </c>
      <c r="C72" s="27" t="s">
        <v>219</v>
      </c>
      <c r="D72" s="27" t="s">
        <v>220</v>
      </c>
      <c r="E72" s="27" t="s">
        <v>221</v>
      </c>
      <c r="F72" s="27">
        <v>54729</v>
      </c>
      <c r="G72" s="28">
        <v>1923</v>
      </c>
      <c r="H72" s="31">
        <v>7157262417</v>
      </c>
      <c r="I72" s="59" t="s">
        <v>94</v>
      </c>
      <c r="J72" s="30" t="s">
        <v>49</v>
      </c>
      <c r="K72" s="27"/>
      <c r="L72" s="32" t="s">
        <v>50</v>
      </c>
      <c r="M72" s="61">
        <v>4239.228813559322</v>
      </c>
      <c r="N72" s="32" t="s">
        <v>49</v>
      </c>
      <c r="O72" s="64" t="s">
        <v>49</v>
      </c>
      <c r="P72" s="33">
        <v>8.271493212669684</v>
      </c>
      <c r="Q72" s="30" t="str">
        <f t="shared" si="17"/>
        <v>NO</v>
      </c>
      <c r="R72" s="30" t="s">
        <v>49</v>
      </c>
      <c r="S72" s="30" t="s">
        <v>49</v>
      </c>
      <c r="T72" s="30"/>
      <c r="U72" s="58" t="s">
        <v>49</v>
      </c>
      <c r="V72" s="63">
        <v>195296</v>
      </c>
      <c r="W72" s="57">
        <v>13326</v>
      </c>
      <c r="X72" s="57">
        <v>21881</v>
      </c>
      <c r="Y72" s="65">
        <v>33610</v>
      </c>
      <c r="Z72" s="34">
        <f t="shared" si="18"/>
        <v>0</v>
      </c>
      <c r="AA72" s="29">
        <f t="shared" si="19"/>
        <v>0</v>
      </c>
      <c r="AB72" s="29">
        <f t="shared" si="20"/>
        <v>0</v>
      </c>
      <c r="AC72" s="29">
        <f t="shared" si="21"/>
        <v>0</v>
      </c>
      <c r="AD72" s="30" t="str">
        <f t="shared" si="22"/>
        <v>-</v>
      </c>
      <c r="AE72" s="29">
        <f t="shared" si="23"/>
        <v>0</v>
      </c>
      <c r="AF72" s="29">
        <f t="shared" si="24"/>
        <v>0</v>
      </c>
      <c r="AG72" s="29">
        <f t="shared" si="25"/>
        <v>0</v>
      </c>
      <c r="AH72" s="29">
        <f t="shared" si="26"/>
        <v>0</v>
      </c>
      <c r="AI72" s="29">
        <f t="shared" si="27"/>
        <v>0</v>
      </c>
      <c r="AJ72" s="29">
        <f t="shared" si="28"/>
        <v>0</v>
      </c>
      <c r="AK72" s="29">
        <f t="shared" si="29"/>
        <v>0</v>
      </c>
      <c r="AL72" s="30" t="str">
        <f t="shared" si="30"/>
        <v>-</v>
      </c>
      <c r="AM72" s="29">
        <f t="shared" si="31"/>
        <v>0</v>
      </c>
      <c r="AN72" s="29">
        <f t="shared" si="32"/>
        <v>0</v>
      </c>
      <c r="AO72" s="29">
        <f t="shared" si="33"/>
        <v>0</v>
      </c>
    </row>
    <row r="73" spans="1:41" ht="12.75">
      <c r="A73" s="27">
        <v>5502580</v>
      </c>
      <c r="B73" s="27">
        <v>1120</v>
      </c>
      <c r="C73" s="27" t="s">
        <v>222</v>
      </c>
      <c r="D73" s="27" t="s">
        <v>223</v>
      </c>
      <c r="E73" s="27" t="s">
        <v>222</v>
      </c>
      <c r="F73" s="27">
        <v>54004</v>
      </c>
      <c r="G73" s="28">
        <v>130</v>
      </c>
      <c r="H73" s="31">
        <v>7159482163</v>
      </c>
      <c r="I73" s="59">
        <v>7</v>
      </c>
      <c r="J73" s="30" t="s">
        <v>56</v>
      </c>
      <c r="K73" s="27"/>
      <c r="L73" s="32" t="s">
        <v>50</v>
      </c>
      <c r="M73" s="61">
        <v>370.3514285714286</v>
      </c>
      <c r="N73" s="32" t="s">
        <v>49</v>
      </c>
      <c r="O73" s="64" t="s">
        <v>56</v>
      </c>
      <c r="P73" s="33">
        <v>18.32460732984293</v>
      </c>
      <c r="Q73" s="30" t="str">
        <f t="shared" si="17"/>
        <v>NO</v>
      </c>
      <c r="R73" s="30" t="s">
        <v>49</v>
      </c>
      <c r="S73" s="30" t="s">
        <v>56</v>
      </c>
      <c r="T73" s="30"/>
      <c r="U73" s="58" t="s">
        <v>49</v>
      </c>
      <c r="V73" s="63">
        <v>18736</v>
      </c>
      <c r="W73" s="57">
        <v>2209</v>
      </c>
      <c r="X73" s="57">
        <v>1762</v>
      </c>
      <c r="Y73" s="65">
        <v>4087</v>
      </c>
      <c r="Z73" s="34">
        <f t="shared" si="18"/>
        <v>1</v>
      </c>
      <c r="AA73" s="29">
        <f t="shared" si="19"/>
        <v>1</v>
      </c>
      <c r="AB73" s="29">
        <f t="shared" si="20"/>
        <v>0</v>
      </c>
      <c r="AC73" s="29">
        <f t="shared" si="21"/>
        <v>0</v>
      </c>
      <c r="AD73" s="30" t="str">
        <f t="shared" si="22"/>
        <v>SRSA</v>
      </c>
      <c r="AE73" s="29">
        <f t="shared" si="23"/>
        <v>0</v>
      </c>
      <c r="AF73" s="29">
        <f t="shared" si="24"/>
        <v>0</v>
      </c>
      <c r="AG73" s="29">
        <f t="shared" si="25"/>
        <v>0</v>
      </c>
      <c r="AH73" s="29">
        <f t="shared" si="26"/>
        <v>0</v>
      </c>
      <c r="AI73" s="29">
        <f t="shared" si="27"/>
        <v>1</v>
      </c>
      <c r="AJ73" s="29">
        <f t="shared" si="28"/>
        <v>0</v>
      </c>
      <c r="AK73" s="29">
        <f t="shared" si="29"/>
        <v>0</v>
      </c>
      <c r="AL73" s="30" t="str">
        <f t="shared" si="30"/>
        <v>-</v>
      </c>
      <c r="AM73" s="29">
        <f t="shared" si="31"/>
        <v>0</v>
      </c>
      <c r="AN73" s="29">
        <f t="shared" si="32"/>
        <v>0</v>
      </c>
      <c r="AO73" s="29">
        <f t="shared" si="33"/>
        <v>0</v>
      </c>
    </row>
    <row r="74" spans="1:41" ht="12.75">
      <c r="A74" s="27">
        <v>5502610</v>
      </c>
      <c r="B74" s="27">
        <v>1127</v>
      </c>
      <c r="C74" s="27" t="s">
        <v>224</v>
      </c>
      <c r="D74" s="27" t="s">
        <v>225</v>
      </c>
      <c r="E74" s="27" t="s">
        <v>224</v>
      </c>
      <c r="F74" s="27">
        <v>54005</v>
      </c>
      <c r="G74" s="28">
        <v>8511</v>
      </c>
      <c r="H74" s="31">
        <v>7152632114</v>
      </c>
      <c r="I74" s="59">
        <v>7</v>
      </c>
      <c r="J74" s="30" t="s">
        <v>56</v>
      </c>
      <c r="K74" s="27"/>
      <c r="L74" s="32" t="s">
        <v>50</v>
      </c>
      <c r="M74" s="61">
        <v>660.5814606741573</v>
      </c>
      <c r="N74" s="32" t="s">
        <v>49</v>
      </c>
      <c r="O74" s="64" t="s">
        <v>49</v>
      </c>
      <c r="P74" s="33">
        <v>8.951048951048952</v>
      </c>
      <c r="Q74" s="30" t="str">
        <f t="shared" si="17"/>
        <v>NO</v>
      </c>
      <c r="R74" s="30" t="s">
        <v>49</v>
      </c>
      <c r="S74" s="30" t="s">
        <v>56</v>
      </c>
      <c r="T74" s="30"/>
      <c r="U74" s="58" t="s">
        <v>49</v>
      </c>
      <c r="V74" s="63">
        <v>39785</v>
      </c>
      <c r="W74" s="57">
        <v>3480</v>
      </c>
      <c r="X74" s="57">
        <v>5033</v>
      </c>
      <c r="Y74" s="65">
        <v>4554</v>
      </c>
      <c r="Z74" s="34">
        <f t="shared" si="18"/>
        <v>1</v>
      </c>
      <c r="AA74" s="29">
        <f t="shared" si="19"/>
        <v>0</v>
      </c>
      <c r="AB74" s="29">
        <f t="shared" si="20"/>
        <v>0</v>
      </c>
      <c r="AC74" s="29">
        <f t="shared" si="21"/>
        <v>0</v>
      </c>
      <c r="AD74" s="30" t="str">
        <f t="shared" si="22"/>
        <v>-</v>
      </c>
      <c r="AE74" s="29">
        <f t="shared" si="23"/>
        <v>0</v>
      </c>
      <c r="AF74" s="29">
        <f t="shared" si="24"/>
        <v>0</v>
      </c>
      <c r="AG74" s="29">
        <f t="shared" si="25"/>
        <v>0</v>
      </c>
      <c r="AH74" s="29">
        <f t="shared" si="26"/>
        <v>0</v>
      </c>
      <c r="AI74" s="29">
        <f t="shared" si="27"/>
        <v>1</v>
      </c>
      <c r="AJ74" s="29">
        <f t="shared" si="28"/>
        <v>0</v>
      </c>
      <c r="AK74" s="29">
        <f t="shared" si="29"/>
        <v>0</v>
      </c>
      <c r="AL74" s="30" t="str">
        <f t="shared" si="30"/>
        <v>-</v>
      </c>
      <c r="AM74" s="29">
        <f t="shared" si="31"/>
        <v>0</v>
      </c>
      <c r="AN74" s="29">
        <f t="shared" si="32"/>
        <v>0</v>
      </c>
      <c r="AO74" s="29">
        <f t="shared" si="33"/>
        <v>0</v>
      </c>
    </row>
    <row r="75" spans="1:41" ht="12.75">
      <c r="A75" s="27">
        <v>5502640</v>
      </c>
      <c r="B75" s="27">
        <v>1134</v>
      </c>
      <c r="C75" s="27" t="s">
        <v>226</v>
      </c>
      <c r="D75" s="27" t="s">
        <v>227</v>
      </c>
      <c r="E75" s="27" t="s">
        <v>228</v>
      </c>
      <c r="F75" s="27">
        <v>53525</v>
      </c>
      <c r="G75" s="28">
        <v>566</v>
      </c>
      <c r="H75" s="31">
        <v>6086765482</v>
      </c>
      <c r="I75" s="59">
        <v>8</v>
      </c>
      <c r="J75" s="30" t="s">
        <v>56</v>
      </c>
      <c r="K75" s="27"/>
      <c r="L75" s="32" t="s">
        <v>50</v>
      </c>
      <c r="M75" s="61">
        <v>1122.5837988826815</v>
      </c>
      <c r="N75" s="32" t="s">
        <v>49</v>
      </c>
      <c r="O75" s="64" t="s">
        <v>49</v>
      </c>
      <c r="P75" s="33">
        <v>6.7712634186622624</v>
      </c>
      <c r="Q75" s="30" t="str">
        <f t="shared" si="17"/>
        <v>NO</v>
      </c>
      <c r="R75" s="30" t="s">
        <v>49</v>
      </c>
      <c r="S75" s="30" t="s">
        <v>56</v>
      </c>
      <c r="T75" s="30"/>
      <c r="U75" s="58" t="s">
        <v>49</v>
      </c>
      <c r="V75" s="63">
        <v>31607</v>
      </c>
      <c r="W75" s="57">
        <v>2079</v>
      </c>
      <c r="X75" s="57">
        <v>3924</v>
      </c>
      <c r="Y75" s="65">
        <v>6346</v>
      </c>
      <c r="Z75" s="34">
        <f t="shared" si="18"/>
        <v>1</v>
      </c>
      <c r="AA75" s="29">
        <f t="shared" si="19"/>
        <v>0</v>
      </c>
      <c r="AB75" s="29">
        <f t="shared" si="20"/>
        <v>0</v>
      </c>
      <c r="AC75" s="29">
        <f t="shared" si="21"/>
        <v>0</v>
      </c>
      <c r="AD75" s="30" t="str">
        <f t="shared" si="22"/>
        <v>-</v>
      </c>
      <c r="AE75" s="29">
        <f t="shared" si="23"/>
        <v>0</v>
      </c>
      <c r="AF75" s="29">
        <f t="shared" si="24"/>
        <v>0</v>
      </c>
      <c r="AG75" s="29">
        <f t="shared" si="25"/>
        <v>0</v>
      </c>
      <c r="AH75" s="29">
        <f t="shared" si="26"/>
        <v>0</v>
      </c>
      <c r="AI75" s="29">
        <f t="shared" si="27"/>
        <v>1</v>
      </c>
      <c r="AJ75" s="29">
        <f t="shared" si="28"/>
        <v>0</v>
      </c>
      <c r="AK75" s="29">
        <f t="shared" si="29"/>
        <v>0</v>
      </c>
      <c r="AL75" s="30" t="str">
        <f t="shared" si="30"/>
        <v>-</v>
      </c>
      <c r="AM75" s="29">
        <f t="shared" si="31"/>
        <v>0</v>
      </c>
      <c r="AN75" s="29">
        <f t="shared" si="32"/>
        <v>0</v>
      </c>
      <c r="AO75" s="29">
        <f t="shared" si="33"/>
        <v>0</v>
      </c>
    </row>
    <row r="76" spans="1:41" ht="12.75">
      <c r="A76" s="27">
        <v>5502670</v>
      </c>
      <c r="B76" s="27">
        <v>1141</v>
      </c>
      <c r="C76" s="27" t="s">
        <v>229</v>
      </c>
      <c r="D76" s="27" t="s">
        <v>230</v>
      </c>
      <c r="E76" s="27" t="s">
        <v>229</v>
      </c>
      <c r="F76" s="27">
        <v>54929</v>
      </c>
      <c r="G76" s="28">
        <v>1595</v>
      </c>
      <c r="H76" s="31">
        <v>7158237206</v>
      </c>
      <c r="I76" s="59" t="s">
        <v>55</v>
      </c>
      <c r="J76" s="30" t="s">
        <v>49</v>
      </c>
      <c r="K76" s="27"/>
      <c r="L76" s="32" t="s">
        <v>50</v>
      </c>
      <c r="M76" s="61">
        <v>1537.2796610169491</v>
      </c>
      <c r="N76" s="32" t="s">
        <v>49</v>
      </c>
      <c r="O76" s="64" t="s">
        <v>49</v>
      </c>
      <c r="P76" s="33">
        <v>8.169440242057489</v>
      </c>
      <c r="Q76" s="30" t="str">
        <f t="shared" si="17"/>
        <v>NO</v>
      </c>
      <c r="R76" s="30" t="s">
        <v>49</v>
      </c>
      <c r="S76" s="30" t="s">
        <v>56</v>
      </c>
      <c r="T76" s="30"/>
      <c r="U76" s="58" t="s">
        <v>49</v>
      </c>
      <c r="V76" s="63">
        <v>80678</v>
      </c>
      <c r="W76" s="57">
        <v>5187</v>
      </c>
      <c r="X76" s="57">
        <v>8999</v>
      </c>
      <c r="Y76" s="65">
        <v>11157</v>
      </c>
      <c r="Z76" s="34">
        <f t="shared" si="18"/>
        <v>0</v>
      </c>
      <c r="AA76" s="29">
        <f t="shared" si="19"/>
        <v>0</v>
      </c>
      <c r="AB76" s="29">
        <f t="shared" si="20"/>
        <v>0</v>
      </c>
      <c r="AC76" s="29">
        <f t="shared" si="21"/>
        <v>0</v>
      </c>
      <c r="AD76" s="30" t="str">
        <f t="shared" si="22"/>
        <v>-</v>
      </c>
      <c r="AE76" s="29">
        <f t="shared" si="23"/>
        <v>0</v>
      </c>
      <c r="AF76" s="29">
        <f t="shared" si="24"/>
        <v>0</v>
      </c>
      <c r="AG76" s="29">
        <f t="shared" si="25"/>
        <v>0</v>
      </c>
      <c r="AH76" s="29">
        <f t="shared" si="26"/>
        <v>0</v>
      </c>
      <c r="AI76" s="29">
        <f t="shared" si="27"/>
        <v>1</v>
      </c>
      <c r="AJ76" s="29">
        <f t="shared" si="28"/>
        <v>0</v>
      </c>
      <c r="AK76" s="29">
        <f t="shared" si="29"/>
        <v>0</v>
      </c>
      <c r="AL76" s="30" t="str">
        <f t="shared" si="30"/>
        <v>-</v>
      </c>
      <c r="AM76" s="29">
        <f t="shared" si="31"/>
        <v>0</v>
      </c>
      <c r="AN76" s="29">
        <f t="shared" si="32"/>
        <v>0</v>
      </c>
      <c r="AO76" s="29">
        <f t="shared" si="33"/>
        <v>0</v>
      </c>
    </row>
    <row r="77" spans="1:41" ht="12.75">
      <c r="A77" s="27">
        <v>5502700</v>
      </c>
      <c r="B77" s="27">
        <v>1155</v>
      </c>
      <c r="C77" s="27" t="s">
        <v>231</v>
      </c>
      <c r="D77" s="27" t="s">
        <v>232</v>
      </c>
      <c r="E77" s="27" t="s">
        <v>233</v>
      </c>
      <c r="F77" s="27">
        <v>54629</v>
      </c>
      <c r="G77" s="28">
        <v>517</v>
      </c>
      <c r="H77" s="31">
        <v>6086877771</v>
      </c>
      <c r="I77" s="59">
        <v>7</v>
      </c>
      <c r="J77" s="30" t="s">
        <v>56</v>
      </c>
      <c r="K77" s="27"/>
      <c r="L77" s="32" t="s">
        <v>50</v>
      </c>
      <c r="M77" s="61">
        <v>684.8813559322034</v>
      </c>
      <c r="N77" s="32" t="s">
        <v>49</v>
      </c>
      <c r="O77" s="64" t="s">
        <v>49</v>
      </c>
      <c r="P77" s="33">
        <v>4.285714285714286</v>
      </c>
      <c r="Q77" s="30" t="str">
        <f t="shared" si="17"/>
        <v>NO</v>
      </c>
      <c r="R77" s="30" t="s">
        <v>49</v>
      </c>
      <c r="S77" s="30" t="s">
        <v>56</v>
      </c>
      <c r="T77" s="30"/>
      <c r="U77" s="58" t="s">
        <v>49</v>
      </c>
      <c r="V77" s="63">
        <v>26024</v>
      </c>
      <c r="W77" s="57">
        <v>1373</v>
      </c>
      <c r="X77" s="57">
        <v>3303</v>
      </c>
      <c r="Y77" s="65">
        <v>1976</v>
      </c>
      <c r="Z77" s="34">
        <f t="shared" si="18"/>
        <v>1</v>
      </c>
      <c r="AA77" s="29">
        <f t="shared" si="19"/>
        <v>0</v>
      </c>
      <c r="AB77" s="29">
        <f t="shared" si="20"/>
        <v>0</v>
      </c>
      <c r="AC77" s="29">
        <f t="shared" si="21"/>
        <v>0</v>
      </c>
      <c r="AD77" s="30" t="str">
        <f t="shared" si="22"/>
        <v>-</v>
      </c>
      <c r="AE77" s="29">
        <f t="shared" si="23"/>
        <v>0</v>
      </c>
      <c r="AF77" s="29">
        <f t="shared" si="24"/>
        <v>0</v>
      </c>
      <c r="AG77" s="29">
        <f t="shared" si="25"/>
        <v>0</v>
      </c>
      <c r="AH77" s="29">
        <f t="shared" si="26"/>
        <v>0</v>
      </c>
      <c r="AI77" s="29">
        <f t="shared" si="27"/>
        <v>1</v>
      </c>
      <c r="AJ77" s="29">
        <f t="shared" si="28"/>
        <v>0</v>
      </c>
      <c r="AK77" s="29">
        <f t="shared" si="29"/>
        <v>0</v>
      </c>
      <c r="AL77" s="30" t="str">
        <f t="shared" si="30"/>
        <v>-</v>
      </c>
      <c r="AM77" s="29">
        <f t="shared" si="31"/>
        <v>0</v>
      </c>
      <c r="AN77" s="29">
        <f t="shared" si="32"/>
        <v>0</v>
      </c>
      <c r="AO77" s="29">
        <f t="shared" si="33"/>
        <v>0</v>
      </c>
    </row>
    <row r="78" spans="1:41" ht="12.75">
      <c r="A78" s="27">
        <v>5502730</v>
      </c>
      <c r="B78" s="27">
        <v>1162</v>
      </c>
      <c r="C78" s="27" t="s">
        <v>234</v>
      </c>
      <c r="D78" s="27" t="s">
        <v>98</v>
      </c>
      <c r="E78" s="27" t="s">
        <v>234</v>
      </c>
      <c r="F78" s="27">
        <v>54421</v>
      </c>
      <c r="G78" s="28">
        <v>139</v>
      </c>
      <c r="H78" s="31">
        <v>7152232301</v>
      </c>
      <c r="I78" s="59">
        <v>7</v>
      </c>
      <c r="J78" s="30" t="s">
        <v>56</v>
      </c>
      <c r="K78" s="27"/>
      <c r="L78" s="32" t="s">
        <v>50</v>
      </c>
      <c r="M78" s="61">
        <v>1004.5027932960894</v>
      </c>
      <c r="N78" s="32" t="s">
        <v>49</v>
      </c>
      <c r="O78" s="64" t="s">
        <v>49</v>
      </c>
      <c r="P78" s="33">
        <v>16.440217391304348</v>
      </c>
      <c r="Q78" s="30" t="str">
        <f t="shared" si="17"/>
        <v>NO</v>
      </c>
      <c r="R78" s="30" t="s">
        <v>49</v>
      </c>
      <c r="S78" s="30" t="s">
        <v>56</v>
      </c>
      <c r="T78" s="30"/>
      <c r="U78" s="58" t="s">
        <v>49</v>
      </c>
      <c r="V78" s="63">
        <v>86852</v>
      </c>
      <c r="W78" s="57">
        <v>7184</v>
      </c>
      <c r="X78" s="57">
        <v>9443</v>
      </c>
      <c r="Y78" s="65">
        <v>11904</v>
      </c>
      <c r="Z78" s="34">
        <f t="shared" si="18"/>
        <v>1</v>
      </c>
      <c r="AA78" s="29">
        <f t="shared" si="19"/>
        <v>0</v>
      </c>
      <c r="AB78" s="29">
        <f t="shared" si="20"/>
        <v>0</v>
      </c>
      <c r="AC78" s="29">
        <f t="shared" si="21"/>
        <v>0</v>
      </c>
      <c r="AD78" s="30" t="str">
        <f t="shared" si="22"/>
        <v>-</v>
      </c>
      <c r="AE78" s="29">
        <f t="shared" si="23"/>
        <v>0</v>
      </c>
      <c r="AF78" s="29">
        <f t="shared" si="24"/>
        <v>0</v>
      </c>
      <c r="AG78" s="29">
        <f t="shared" si="25"/>
        <v>0</v>
      </c>
      <c r="AH78" s="29">
        <f t="shared" si="26"/>
        <v>0</v>
      </c>
      <c r="AI78" s="29">
        <f t="shared" si="27"/>
        <v>1</v>
      </c>
      <c r="AJ78" s="29">
        <f t="shared" si="28"/>
        <v>0</v>
      </c>
      <c r="AK78" s="29">
        <f t="shared" si="29"/>
        <v>0</v>
      </c>
      <c r="AL78" s="30" t="str">
        <f t="shared" si="30"/>
        <v>-</v>
      </c>
      <c r="AM78" s="29">
        <f t="shared" si="31"/>
        <v>0</v>
      </c>
      <c r="AN78" s="29">
        <f t="shared" si="32"/>
        <v>0</v>
      </c>
      <c r="AO78" s="29">
        <f t="shared" si="33"/>
        <v>0</v>
      </c>
    </row>
    <row r="79" spans="1:41" ht="12.75">
      <c r="A79" s="27">
        <v>5502760</v>
      </c>
      <c r="B79" s="27">
        <v>1169</v>
      </c>
      <c r="C79" s="27" t="s">
        <v>235</v>
      </c>
      <c r="D79" s="27" t="s">
        <v>236</v>
      </c>
      <c r="E79" s="27" t="s">
        <v>235</v>
      </c>
      <c r="F79" s="27">
        <v>54112</v>
      </c>
      <c r="G79" s="28">
        <v>259</v>
      </c>
      <c r="H79" s="31">
        <v>9208974011</v>
      </c>
      <c r="I79" s="59">
        <v>7</v>
      </c>
      <c r="J79" s="30" t="s">
        <v>56</v>
      </c>
      <c r="K79" s="27"/>
      <c r="L79" s="32" t="s">
        <v>50</v>
      </c>
      <c r="M79" s="61">
        <v>800.1675977653631</v>
      </c>
      <c r="N79" s="32" t="s">
        <v>49</v>
      </c>
      <c r="O79" s="64" t="s">
        <v>49</v>
      </c>
      <c r="P79" s="33">
        <v>9.472551130247577</v>
      </c>
      <c r="Q79" s="30" t="str">
        <f t="shared" si="17"/>
        <v>NO</v>
      </c>
      <c r="R79" s="30" t="s">
        <v>49</v>
      </c>
      <c r="S79" s="30" t="s">
        <v>56</v>
      </c>
      <c r="T79" s="30"/>
      <c r="U79" s="58" t="s">
        <v>49</v>
      </c>
      <c r="V79" s="63">
        <v>55137</v>
      </c>
      <c r="W79" s="57">
        <v>4632</v>
      </c>
      <c r="X79" s="57">
        <v>6771</v>
      </c>
      <c r="Y79" s="65">
        <v>5827</v>
      </c>
      <c r="Z79" s="34">
        <f t="shared" si="18"/>
        <v>1</v>
      </c>
      <c r="AA79" s="29">
        <f t="shared" si="19"/>
        <v>0</v>
      </c>
      <c r="AB79" s="29">
        <f t="shared" si="20"/>
        <v>0</v>
      </c>
      <c r="AC79" s="29">
        <f t="shared" si="21"/>
        <v>0</v>
      </c>
      <c r="AD79" s="30" t="str">
        <f t="shared" si="22"/>
        <v>-</v>
      </c>
      <c r="AE79" s="29">
        <f t="shared" si="23"/>
        <v>0</v>
      </c>
      <c r="AF79" s="29">
        <f t="shared" si="24"/>
        <v>0</v>
      </c>
      <c r="AG79" s="29">
        <f t="shared" si="25"/>
        <v>0</v>
      </c>
      <c r="AH79" s="29">
        <f t="shared" si="26"/>
        <v>0</v>
      </c>
      <c r="AI79" s="29">
        <f t="shared" si="27"/>
        <v>1</v>
      </c>
      <c r="AJ79" s="29">
        <f t="shared" si="28"/>
        <v>0</v>
      </c>
      <c r="AK79" s="29">
        <f t="shared" si="29"/>
        <v>0</v>
      </c>
      <c r="AL79" s="30" t="str">
        <f t="shared" si="30"/>
        <v>-</v>
      </c>
      <c r="AM79" s="29">
        <f t="shared" si="31"/>
        <v>0</v>
      </c>
      <c r="AN79" s="29">
        <f t="shared" si="32"/>
        <v>0</v>
      </c>
      <c r="AO79" s="29">
        <f t="shared" si="33"/>
        <v>0</v>
      </c>
    </row>
    <row r="80" spans="1:41" ht="12.75">
      <c r="A80" s="27">
        <v>5502790</v>
      </c>
      <c r="B80" s="27">
        <v>1176</v>
      </c>
      <c r="C80" s="27" t="s">
        <v>237</v>
      </c>
      <c r="D80" s="27" t="s">
        <v>238</v>
      </c>
      <c r="E80" s="27" t="s">
        <v>237</v>
      </c>
      <c r="F80" s="27">
        <v>54730</v>
      </c>
      <c r="G80" s="28">
        <v>9773</v>
      </c>
      <c r="H80" s="31">
        <v>7159623773</v>
      </c>
      <c r="I80" s="59">
        <v>7</v>
      </c>
      <c r="J80" s="30" t="s">
        <v>56</v>
      </c>
      <c r="K80" s="27"/>
      <c r="L80" s="32" t="s">
        <v>50</v>
      </c>
      <c r="M80" s="61">
        <v>810.2668539325842</v>
      </c>
      <c r="N80" s="32" t="s">
        <v>49</v>
      </c>
      <c r="O80" s="64" t="s">
        <v>49</v>
      </c>
      <c r="P80" s="33">
        <v>7.4200913242009126</v>
      </c>
      <c r="Q80" s="30" t="str">
        <f t="shared" si="17"/>
        <v>NO</v>
      </c>
      <c r="R80" s="30" t="s">
        <v>49</v>
      </c>
      <c r="S80" s="30" t="s">
        <v>56</v>
      </c>
      <c r="T80" s="30"/>
      <c r="U80" s="58" t="s">
        <v>49</v>
      </c>
      <c r="V80" s="63">
        <v>36211</v>
      </c>
      <c r="W80" s="57">
        <v>2361</v>
      </c>
      <c r="X80" s="57">
        <v>4121</v>
      </c>
      <c r="Y80" s="65">
        <v>5143</v>
      </c>
      <c r="Z80" s="34">
        <f t="shared" si="18"/>
        <v>1</v>
      </c>
      <c r="AA80" s="29">
        <f t="shared" si="19"/>
        <v>0</v>
      </c>
      <c r="AB80" s="29">
        <f t="shared" si="20"/>
        <v>0</v>
      </c>
      <c r="AC80" s="29">
        <f t="shared" si="21"/>
        <v>0</v>
      </c>
      <c r="AD80" s="30" t="str">
        <f t="shared" si="22"/>
        <v>-</v>
      </c>
      <c r="AE80" s="29">
        <f t="shared" si="23"/>
        <v>0</v>
      </c>
      <c r="AF80" s="29">
        <f t="shared" si="24"/>
        <v>0</v>
      </c>
      <c r="AG80" s="29">
        <f t="shared" si="25"/>
        <v>0</v>
      </c>
      <c r="AH80" s="29">
        <f t="shared" si="26"/>
        <v>0</v>
      </c>
      <c r="AI80" s="29">
        <f t="shared" si="27"/>
        <v>1</v>
      </c>
      <c r="AJ80" s="29">
        <f t="shared" si="28"/>
        <v>0</v>
      </c>
      <c r="AK80" s="29">
        <f t="shared" si="29"/>
        <v>0</v>
      </c>
      <c r="AL80" s="30" t="str">
        <f t="shared" si="30"/>
        <v>-</v>
      </c>
      <c r="AM80" s="29">
        <f t="shared" si="31"/>
        <v>0</v>
      </c>
      <c r="AN80" s="29">
        <f t="shared" si="32"/>
        <v>0</v>
      </c>
      <c r="AO80" s="29">
        <f t="shared" si="33"/>
        <v>0</v>
      </c>
    </row>
    <row r="81" spans="1:41" ht="12.75">
      <c r="A81" s="27">
        <v>5502820</v>
      </c>
      <c r="B81" s="27">
        <v>1183</v>
      </c>
      <c r="C81" s="27" t="s">
        <v>239</v>
      </c>
      <c r="D81" s="27" t="s">
        <v>240</v>
      </c>
      <c r="E81" s="27" t="s">
        <v>239</v>
      </c>
      <c r="F81" s="27">
        <v>53925</v>
      </c>
      <c r="G81" s="28">
        <v>1453</v>
      </c>
      <c r="H81" s="31">
        <v>9206235950</v>
      </c>
      <c r="I81" s="59">
        <v>4</v>
      </c>
      <c r="J81" s="30" t="s">
        <v>49</v>
      </c>
      <c r="K81" s="27"/>
      <c r="L81" s="32" t="s">
        <v>50</v>
      </c>
      <c r="M81" s="61">
        <v>1134.723163841808</v>
      </c>
      <c r="N81" s="32" t="s">
        <v>49</v>
      </c>
      <c r="O81" s="64" t="s">
        <v>49</v>
      </c>
      <c r="P81" s="33">
        <v>5</v>
      </c>
      <c r="Q81" s="30" t="str">
        <f t="shared" si="17"/>
        <v>NO</v>
      </c>
      <c r="R81" s="30" t="s">
        <v>49</v>
      </c>
      <c r="S81" s="30" t="s">
        <v>49</v>
      </c>
      <c r="T81" s="30"/>
      <c r="U81" s="58" t="s">
        <v>49</v>
      </c>
      <c r="V81" s="63">
        <v>44478</v>
      </c>
      <c r="W81" s="57">
        <v>2357</v>
      </c>
      <c r="X81" s="57">
        <v>5564</v>
      </c>
      <c r="Y81" s="65">
        <v>3990</v>
      </c>
      <c r="Z81" s="34">
        <f t="shared" si="18"/>
        <v>0</v>
      </c>
      <c r="AA81" s="29">
        <f t="shared" si="19"/>
        <v>0</v>
      </c>
      <c r="AB81" s="29">
        <f t="shared" si="20"/>
        <v>0</v>
      </c>
      <c r="AC81" s="29">
        <f t="shared" si="21"/>
        <v>0</v>
      </c>
      <c r="AD81" s="30" t="str">
        <f t="shared" si="22"/>
        <v>-</v>
      </c>
      <c r="AE81" s="29">
        <f t="shared" si="23"/>
        <v>0</v>
      </c>
      <c r="AF81" s="29">
        <f t="shared" si="24"/>
        <v>0</v>
      </c>
      <c r="AG81" s="29">
        <f t="shared" si="25"/>
        <v>0</v>
      </c>
      <c r="AH81" s="29">
        <f t="shared" si="26"/>
        <v>0</v>
      </c>
      <c r="AI81" s="29">
        <f t="shared" si="27"/>
        <v>0</v>
      </c>
      <c r="AJ81" s="29">
        <f t="shared" si="28"/>
        <v>0</v>
      </c>
      <c r="AK81" s="29">
        <f t="shared" si="29"/>
        <v>0</v>
      </c>
      <c r="AL81" s="30" t="str">
        <f t="shared" si="30"/>
        <v>-</v>
      </c>
      <c r="AM81" s="29">
        <f t="shared" si="31"/>
        <v>0</v>
      </c>
      <c r="AN81" s="29">
        <f t="shared" si="32"/>
        <v>0</v>
      </c>
      <c r="AO81" s="29">
        <f t="shared" si="33"/>
        <v>0</v>
      </c>
    </row>
    <row r="82" spans="1:41" ht="12.75">
      <c r="A82" s="27">
        <v>5502880</v>
      </c>
      <c r="B82" s="27">
        <v>1204</v>
      </c>
      <c r="C82" s="27" t="s">
        <v>241</v>
      </c>
      <c r="D82" s="27" t="s">
        <v>232</v>
      </c>
      <c r="E82" s="27" t="s">
        <v>241</v>
      </c>
      <c r="F82" s="27">
        <v>54732</v>
      </c>
      <c r="G82" s="28">
        <v>517</v>
      </c>
      <c r="H82" s="31">
        <v>7152396463</v>
      </c>
      <c r="I82" s="59">
        <v>8</v>
      </c>
      <c r="J82" s="30" t="s">
        <v>56</v>
      </c>
      <c r="K82" s="27"/>
      <c r="L82" s="32" t="s">
        <v>50</v>
      </c>
      <c r="M82" s="61">
        <v>512.0640668523677</v>
      </c>
      <c r="N82" s="32" t="s">
        <v>49</v>
      </c>
      <c r="O82" s="64" t="s">
        <v>56</v>
      </c>
      <c r="P82" s="33">
        <v>8.24915824915825</v>
      </c>
      <c r="Q82" s="30" t="str">
        <f t="shared" si="17"/>
        <v>NO</v>
      </c>
      <c r="R82" s="30" t="s">
        <v>49</v>
      </c>
      <c r="S82" s="30" t="s">
        <v>56</v>
      </c>
      <c r="T82" s="30"/>
      <c r="U82" s="58" t="s">
        <v>49</v>
      </c>
      <c r="V82" s="63">
        <v>27588</v>
      </c>
      <c r="W82" s="57">
        <v>1943</v>
      </c>
      <c r="X82" s="57">
        <v>3145</v>
      </c>
      <c r="Y82" s="65">
        <v>3611</v>
      </c>
      <c r="Z82" s="34">
        <f t="shared" si="18"/>
        <v>1</v>
      </c>
      <c r="AA82" s="29">
        <f t="shared" si="19"/>
        <v>1</v>
      </c>
      <c r="AB82" s="29">
        <f t="shared" si="20"/>
        <v>0</v>
      </c>
      <c r="AC82" s="29">
        <f t="shared" si="21"/>
        <v>0</v>
      </c>
      <c r="AD82" s="30" t="str">
        <f t="shared" si="22"/>
        <v>SRSA</v>
      </c>
      <c r="AE82" s="29">
        <f t="shared" si="23"/>
        <v>0</v>
      </c>
      <c r="AF82" s="29">
        <f t="shared" si="24"/>
        <v>0</v>
      </c>
      <c r="AG82" s="29">
        <f t="shared" si="25"/>
        <v>0</v>
      </c>
      <c r="AH82" s="29">
        <f t="shared" si="26"/>
        <v>0</v>
      </c>
      <c r="AI82" s="29">
        <f t="shared" si="27"/>
        <v>1</v>
      </c>
      <c r="AJ82" s="29">
        <f t="shared" si="28"/>
        <v>0</v>
      </c>
      <c r="AK82" s="29">
        <f t="shared" si="29"/>
        <v>0</v>
      </c>
      <c r="AL82" s="30" t="str">
        <f t="shared" si="30"/>
        <v>-</v>
      </c>
      <c r="AM82" s="29">
        <f t="shared" si="31"/>
        <v>0</v>
      </c>
      <c r="AN82" s="29">
        <f t="shared" si="32"/>
        <v>0</v>
      </c>
      <c r="AO82" s="29">
        <f t="shared" si="33"/>
        <v>0</v>
      </c>
    </row>
    <row r="83" spans="1:41" ht="12.75">
      <c r="A83" s="27">
        <v>5502910</v>
      </c>
      <c r="B83" s="27">
        <v>1218</v>
      </c>
      <c r="C83" s="27" t="s">
        <v>242</v>
      </c>
      <c r="D83" s="27" t="s">
        <v>153</v>
      </c>
      <c r="E83" s="27" t="s">
        <v>242</v>
      </c>
      <c r="F83" s="27">
        <v>54520</v>
      </c>
      <c r="G83" s="28">
        <v>310</v>
      </c>
      <c r="H83" s="31">
        <v>7154783339</v>
      </c>
      <c r="I83" s="59">
        <v>7</v>
      </c>
      <c r="J83" s="30" t="s">
        <v>56</v>
      </c>
      <c r="K83" s="27"/>
      <c r="L83" s="32" t="s">
        <v>50</v>
      </c>
      <c r="M83" s="61">
        <v>913.2954545454545</v>
      </c>
      <c r="N83" s="32" t="s">
        <v>56</v>
      </c>
      <c r="O83" s="64" t="s">
        <v>56</v>
      </c>
      <c r="P83" s="33">
        <v>17.56633119853614</v>
      </c>
      <c r="Q83" s="30" t="str">
        <f t="shared" si="17"/>
        <v>NO</v>
      </c>
      <c r="R83" s="30" t="s">
        <v>49</v>
      </c>
      <c r="S83" s="30" t="s">
        <v>56</v>
      </c>
      <c r="T83" s="30"/>
      <c r="U83" s="58" t="s">
        <v>49</v>
      </c>
      <c r="V83" s="63">
        <v>79381</v>
      </c>
      <c r="W83" s="57">
        <v>7478</v>
      </c>
      <c r="X83" s="57">
        <v>9183</v>
      </c>
      <c r="Y83" s="65">
        <v>10354</v>
      </c>
      <c r="Z83" s="34">
        <f t="shared" si="18"/>
        <v>1</v>
      </c>
      <c r="AA83" s="29">
        <f t="shared" si="19"/>
        <v>1</v>
      </c>
      <c r="AB83" s="29">
        <f t="shared" si="20"/>
        <v>0</v>
      </c>
      <c r="AC83" s="29">
        <f t="shared" si="21"/>
        <v>0</v>
      </c>
      <c r="AD83" s="30" t="str">
        <f t="shared" si="22"/>
        <v>SRSA</v>
      </c>
      <c r="AE83" s="29">
        <f t="shared" si="23"/>
        <v>0</v>
      </c>
      <c r="AF83" s="29">
        <f t="shared" si="24"/>
        <v>0</v>
      </c>
      <c r="AG83" s="29">
        <f t="shared" si="25"/>
        <v>0</v>
      </c>
      <c r="AH83" s="29">
        <f t="shared" si="26"/>
        <v>0</v>
      </c>
      <c r="AI83" s="29">
        <f t="shared" si="27"/>
        <v>1</v>
      </c>
      <c r="AJ83" s="29">
        <f t="shared" si="28"/>
        <v>0</v>
      </c>
      <c r="AK83" s="29">
        <f t="shared" si="29"/>
        <v>0</v>
      </c>
      <c r="AL83" s="30" t="str">
        <f t="shared" si="30"/>
        <v>-</v>
      </c>
      <c r="AM83" s="29">
        <f t="shared" si="31"/>
        <v>0</v>
      </c>
      <c r="AN83" s="29">
        <f t="shared" si="32"/>
        <v>0</v>
      </c>
      <c r="AO83" s="29">
        <f t="shared" si="33"/>
        <v>0</v>
      </c>
    </row>
    <row r="84" spans="1:41" ht="12.75">
      <c r="A84" s="27">
        <v>5502970</v>
      </c>
      <c r="B84" s="27">
        <v>1232</v>
      </c>
      <c r="C84" s="27" t="s">
        <v>243</v>
      </c>
      <c r="D84" s="27" t="s">
        <v>223</v>
      </c>
      <c r="E84" s="27" t="s">
        <v>243</v>
      </c>
      <c r="F84" s="27">
        <v>54114</v>
      </c>
      <c r="G84" s="28">
        <v>130</v>
      </c>
      <c r="H84" s="31">
        <v>7158542721</v>
      </c>
      <c r="I84" s="59">
        <v>7</v>
      </c>
      <c r="J84" s="30" t="s">
        <v>56</v>
      </c>
      <c r="K84" s="27"/>
      <c r="L84" s="32" t="s">
        <v>50</v>
      </c>
      <c r="M84" s="61">
        <v>839.6779661016949</v>
      </c>
      <c r="N84" s="32" t="s">
        <v>49</v>
      </c>
      <c r="O84" s="64" t="s">
        <v>49</v>
      </c>
      <c r="P84" s="33">
        <v>13.038674033149173</v>
      </c>
      <c r="Q84" s="30" t="str">
        <f t="shared" si="17"/>
        <v>NO</v>
      </c>
      <c r="R84" s="30" t="s">
        <v>49</v>
      </c>
      <c r="S84" s="30" t="s">
        <v>56</v>
      </c>
      <c r="T84" s="30"/>
      <c r="U84" s="58" t="s">
        <v>49</v>
      </c>
      <c r="V84" s="63">
        <v>45146</v>
      </c>
      <c r="W84" s="57">
        <v>3382</v>
      </c>
      <c r="X84" s="57">
        <v>4642</v>
      </c>
      <c r="Y84" s="65">
        <v>7250</v>
      </c>
      <c r="Z84" s="34">
        <f t="shared" si="18"/>
        <v>1</v>
      </c>
      <c r="AA84" s="29">
        <f t="shared" si="19"/>
        <v>0</v>
      </c>
      <c r="AB84" s="29">
        <f t="shared" si="20"/>
        <v>0</v>
      </c>
      <c r="AC84" s="29">
        <f t="shared" si="21"/>
        <v>0</v>
      </c>
      <c r="AD84" s="30" t="str">
        <f t="shared" si="22"/>
        <v>-</v>
      </c>
      <c r="AE84" s="29">
        <f t="shared" si="23"/>
        <v>0</v>
      </c>
      <c r="AF84" s="29">
        <f t="shared" si="24"/>
        <v>0</v>
      </c>
      <c r="AG84" s="29">
        <f t="shared" si="25"/>
        <v>0</v>
      </c>
      <c r="AH84" s="29">
        <f t="shared" si="26"/>
        <v>0</v>
      </c>
      <c r="AI84" s="29">
        <f t="shared" si="27"/>
        <v>1</v>
      </c>
      <c r="AJ84" s="29">
        <f t="shared" si="28"/>
        <v>0</v>
      </c>
      <c r="AK84" s="29">
        <f t="shared" si="29"/>
        <v>0</v>
      </c>
      <c r="AL84" s="30" t="str">
        <f t="shared" si="30"/>
        <v>-</v>
      </c>
      <c r="AM84" s="29">
        <f t="shared" si="31"/>
        <v>0</v>
      </c>
      <c r="AN84" s="29">
        <f t="shared" si="32"/>
        <v>0</v>
      </c>
      <c r="AO84" s="29">
        <f t="shared" si="33"/>
        <v>0</v>
      </c>
    </row>
    <row r="85" spans="1:41" ht="12.75">
      <c r="A85" s="27">
        <v>5503030</v>
      </c>
      <c r="B85" s="27">
        <v>1246</v>
      </c>
      <c r="C85" s="27" t="s">
        <v>244</v>
      </c>
      <c r="D85" s="27" t="s">
        <v>245</v>
      </c>
      <c r="E85" s="27" t="s">
        <v>244</v>
      </c>
      <c r="F85" s="27">
        <v>53807</v>
      </c>
      <c r="G85" s="28">
        <v>1297</v>
      </c>
      <c r="H85" s="31">
        <v>6087442847</v>
      </c>
      <c r="I85" s="59">
        <v>7</v>
      </c>
      <c r="J85" s="30" t="s">
        <v>56</v>
      </c>
      <c r="K85" s="27"/>
      <c r="L85" s="32" t="s">
        <v>50</v>
      </c>
      <c r="M85" s="61">
        <v>660.1731843575419</v>
      </c>
      <c r="N85" s="32" t="s">
        <v>49</v>
      </c>
      <c r="O85" s="64" t="s">
        <v>49</v>
      </c>
      <c r="P85" s="33">
        <v>9.706774519716886</v>
      </c>
      <c r="Q85" s="30" t="str">
        <f t="shared" si="17"/>
        <v>NO</v>
      </c>
      <c r="R85" s="30" t="s">
        <v>49</v>
      </c>
      <c r="S85" s="30" t="s">
        <v>56</v>
      </c>
      <c r="T85" s="30"/>
      <c r="U85" s="58" t="s">
        <v>49</v>
      </c>
      <c r="V85" s="63">
        <v>33511</v>
      </c>
      <c r="W85" s="57">
        <v>2308</v>
      </c>
      <c r="X85" s="57">
        <v>3640</v>
      </c>
      <c r="Y85" s="65">
        <v>6330</v>
      </c>
      <c r="Z85" s="34">
        <f t="shared" si="18"/>
        <v>1</v>
      </c>
      <c r="AA85" s="29">
        <f t="shared" si="19"/>
        <v>0</v>
      </c>
      <c r="AB85" s="29">
        <f t="shared" si="20"/>
        <v>0</v>
      </c>
      <c r="AC85" s="29">
        <f t="shared" si="21"/>
        <v>0</v>
      </c>
      <c r="AD85" s="30" t="str">
        <f t="shared" si="22"/>
        <v>-</v>
      </c>
      <c r="AE85" s="29">
        <f t="shared" si="23"/>
        <v>0</v>
      </c>
      <c r="AF85" s="29">
        <f t="shared" si="24"/>
        <v>0</v>
      </c>
      <c r="AG85" s="29">
        <f t="shared" si="25"/>
        <v>0</v>
      </c>
      <c r="AH85" s="29">
        <f t="shared" si="26"/>
        <v>0</v>
      </c>
      <c r="AI85" s="29">
        <f t="shared" si="27"/>
        <v>1</v>
      </c>
      <c r="AJ85" s="29">
        <f t="shared" si="28"/>
        <v>0</v>
      </c>
      <c r="AK85" s="29">
        <f t="shared" si="29"/>
        <v>0</v>
      </c>
      <c r="AL85" s="30" t="str">
        <f t="shared" si="30"/>
        <v>-</v>
      </c>
      <c r="AM85" s="29">
        <f t="shared" si="31"/>
        <v>0</v>
      </c>
      <c r="AN85" s="29">
        <f t="shared" si="32"/>
        <v>0</v>
      </c>
      <c r="AO85" s="29">
        <f t="shared" si="33"/>
        <v>0</v>
      </c>
    </row>
    <row r="86" spans="1:41" ht="12.75">
      <c r="A86" s="27">
        <v>5503060</v>
      </c>
      <c r="B86" s="27">
        <v>1253</v>
      </c>
      <c r="C86" s="27" t="s">
        <v>246</v>
      </c>
      <c r="D86" s="27" t="s">
        <v>247</v>
      </c>
      <c r="E86" s="27" t="s">
        <v>246</v>
      </c>
      <c r="F86" s="27">
        <v>53110</v>
      </c>
      <c r="G86" s="28">
        <v>2559</v>
      </c>
      <c r="H86" s="31">
        <v>4142947402</v>
      </c>
      <c r="I86" s="59">
        <v>3</v>
      </c>
      <c r="J86" s="30" t="s">
        <v>49</v>
      </c>
      <c r="K86" s="27"/>
      <c r="L86" s="32" t="s">
        <v>50</v>
      </c>
      <c r="M86" s="61">
        <v>2736.9166666666665</v>
      </c>
      <c r="N86" s="32" t="s">
        <v>49</v>
      </c>
      <c r="O86" s="64" t="s">
        <v>49</v>
      </c>
      <c r="P86" s="33">
        <v>5.657894736842105</v>
      </c>
      <c r="Q86" s="30" t="str">
        <f t="shared" si="17"/>
        <v>NO</v>
      </c>
      <c r="R86" s="30" t="s">
        <v>49</v>
      </c>
      <c r="S86" s="30" t="s">
        <v>49</v>
      </c>
      <c r="T86" s="30"/>
      <c r="U86" s="58" t="s">
        <v>49</v>
      </c>
      <c r="V86" s="63">
        <v>96963</v>
      </c>
      <c r="W86" s="57">
        <v>5528</v>
      </c>
      <c r="X86" s="57">
        <v>12087</v>
      </c>
      <c r="Y86" s="65">
        <v>14776</v>
      </c>
      <c r="Z86" s="34">
        <f t="shared" si="18"/>
        <v>0</v>
      </c>
      <c r="AA86" s="29">
        <f t="shared" si="19"/>
        <v>0</v>
      </c>
      <c r="AB86" s="29">
        <f t="shared" si="20"/>
        <v>0</v>
      </c>
      <c r="AC86" s="29">
        <f t="shared" si="21"/>
        <v>0</v>
      </c>
      <c r="AD86" s="30" t="str">
        <f t="shared" si="22"/>
        <v>-</v>
      </c>
      <c r="AE86" s="29">
        <f t="shared" si="23"/>
        <v>0</v>
      </c>
      <c r="AF86" s="29">
        <f t="shared" si="24"/>
        <v>0</v>
      </c>
      <c r="AG86" s="29">
        <f t="shared" si="25"/>
        <v>0</v>
      </c>
      <c r="AH86" s="29">
        <f t="shared" si="26"/>
        <v>0</v>
      </c>
      <c r="AI86" s="29">
        <f t="shared" si="27"/>
        <v>0</v>
      </c>
      <c r="AJ86" s="29">
        <f t="shared" si="28"/>
        <v>0</v>
      </c>
      <c r="AK86" s="29">
        <f t="shared" si="29"/>
        <v>0</v>
      </c>
      <c r="AL86" s="30" t="str">
        <f t="shared" si="30"/>
        <v>-</v>
      </c>
      <c r="AM86" s="29">
        <f t="shared" si="31"/>
        <v>0</v>
      </c>
      <c r="AN86" s="29">
        <f t="shared" si="32"/>
        <v>0</v>
      </c>
      <c r="AO86" s="29">
        <f t="shared" si="33"/>
        <v>0</v>
      </c>
    </row>
    <row r="87" spans="1:41" ht="12.75">
      <c r="A87" s="27">
        <v>5503090</v>
      </c>
      <c r="B87" s="27">
        <v>1260</v>
      </c>
      <c r="C87" s="27" t="s">
        <v>248</v>
      </c>
      <c r="D87" s="27" t="s">
        <v>249</v>
      </c>
      <c r="E87" s="27" t="s">
        <v>248</v>
      </c>
      <c r="F87" s="27">
        <v>54829</v>
      </c>
      <c r="G87" s="28">
        <v>9174</v>
      </c>
      <c r="H87" s="31">
        <v>7158225124</v>
      </c>
      <c r="I87" s="59">
        <v>7</v>
      </c>
      <c r="J87" s="30" t="s">
        <v>56</v>
      </c>
      <c r="K87" s="27"/>
      <c r="L87" s="32" t="s">
        <v>50</v>
      </c>
      <c r="M87" s="61">
        <v>1141.0702247191011</v>
      </c>
      <c r="N87" s="32" t="s">
        <v>49</v>
      </c>
      <c r="O87" s="64" t="s">
        <v>49</v>
      </c>
      <c r="P87" s="33">
        <v>10.219594594594595</v>
      </c>
      <c r="Q87" s="30" t="str">
        <f t="shared" si="17"/>
        <v>NO</v>
      </c>
      <c r="R87" s="30" t="s">
        <v>49</v>
      </c>
      <c r="S87" s="30" t="s">
        <v>56</v>
      </c>
      <c r="T87" s="30"/>
      <c r="U87" s="58" t="s">
        <v>49</v>
      </c>
      <c r="V87" s="63">
        <v>57621</v>
      </c>
      <c r="W87" s="57">
        <v>3718</v>
      </c>
      <c r="X87" s="57">
        <v>6961</v>
      </c>
      <c r="Y87" s="65">
        <v>8296</v>
      </c>
      <c r="Z87" s="34">
        <f t="shared" si="18"/>
        <v>1</v>
      </c>
      <c r="AA87" s="29">
        <f t="shared" si="19"/>
        <v>0</v>
      </c>
      <c r="AB87" s="29">
        <f t="shared" si="20"/>
        <v>0</v>
      </c>
      <c r="AC87" s="29">
        <f t="shared" si="21"/>
        <v>0</v>
      </c>
      <c r="AD87" s="30" t="str">
        <f t="shared" si="22"/>
        <v>-</v>
      </c>
      <c r="AE87" s="29">
        <f t="shared" si="23"/>
        <v>0</v>
      </c>
      <c r="AF87" s="29">
        <f t="shared" si="24"/>
        <v>0</v>
      </c>
      <c r="AG87" s="29">
        <f t="shared" si="25"/>
        <v>0</v>
      </c>
      <c r="AH87" s="29">
        <f t="shared" si="26"/>
        <v>0</v>
      </c>
      <c r="AI87" s="29">
        <f t="shared" si="27"/>
        <v>1</v>
      </c>
      <c r="AJ87" s="29">
        <f t="shared" si="28"/>
        <v>0</v>
      </c>
      <c r="AK87" s="29">
        <f t="shared" si="29"/>
        <v>0</v>
      </c>
      <c r="AL87" s="30" t="str">
        <f t="shared" si="30"/>
        <v>-</v>
      </c>
      <c r="AM87" s="29">
        <f t="shared" si="31"/>
        <v>0</v>
      </c>
      <c r="AN87" s="29">
        <f t="shared" si="32"/>
        <v>0</v>
      </c>
      <c r="AO87" s="29">
        <f t="shared" si="33"/>
        <v>0</v>
      </c>
    </row>
    <row r="88" spans="1:41" ht="12.75">
      <c r="A88" s="27">
        <v>5513170</v>
      </c>
      <c r="B88" s="27">
        <v>4970</v>
      </c>
      <c r="C88" s="27" t="s">
        <v>250</v>
      </c>
      <c r="D88" s="27" t="s">
        <v>251</v>
      </c>
      <c r="E88" s="27" t="s">
        <v>252</v>
      </c>
      <c r="F88" s="27">
        <v>54476</v>
      </c>
      <c r="G88" s="28">
        <v>3908</v>
      </c>
      <c r="H88" s="31">
        <v>7153594221</v>
      </c>
      <c r="I88" s="59" t="s">
        <v>94</v>
      </c>
      <c r="J88" s="30" t="s">
        <v>49</v>
      </c>
      <c r="K88" s="27"/>
      <c r="L88" s="32" t="s">
        <v>50</v>
      </c>
      <c r="M88" s="61">
        <v>5000.679775280899</v>
      </c>
      <c r="N88" s="32" t="s">
        <v>49</v>
      </c>
      <c r="O88" s="64" t="s">
        <v>49</v>
      </c>
      <c r="P88" s="33">
        <v>4.298561151079137</v>
      </c>
      <c r="Q88" s="30" t="str">
        <f t="shared" si="17"/>
        <v>NO</v>
      </c>
      <c r="R88" s="30" t="s">
        <v>49</v>
      </c>
      <c r="S88" s="30" t="s">
        <v>49</v>
      </c>
      <c r="T88" s="30"/>
      <c r="U88" s="58" t="s">
        <v>49</v>
      </c>
      <c r="V88" s="63">
        <v>128831</v>
      </c>
      <c r="W88" s="57">
        <v>5663</v>
      </c>
      <c r="X88" s="57">
        <v>16868</v>
      </c>
      <c r="Y88" s="65">
        <v>14122</v>
      </c>
      <c r="Z88" s="34">
        <f t="shared" si="18"/>
        <v>0</v>
      </c>
      <c r="AA88" s="29">
        <f t="shared" si="19"/>
        <v>0</v>
      </c>
      <c r="AB88" s="29">
        <f t="shared" si="20"/>
        <v>0</v>
      </c>
      <c r="AC88" s="29">
        <f t="shared" si="21"/>
        <v>0</v>
      </c>
      <c r="AD88" s="30" t="str">
        <f t="shared" si="22"/>
        <v>-</v>
      </c>
      <c r="AE88" s="29">
        <f t="shared" si="23"/>
        <v>0</v>
      </c>
      <c r="AF88" s="29">
        <f t="shared" si="24"/>
        <v>0</v>
      </c>
      <c r="AG88" s="29">
        <f t="shared" si="25"/>
        <v>0</v>
      </c>
      <c r="AH88" s="29">
        <f t="shared" si="26"/>
        <v>0</v>
      </c>
      <c r="AI88" s="29">
        <f t="shared" si="27"/>
        <v>0</v>
      </c>
      <c r="AJ88" s="29">
        <f t="shared" si="28"/>
        <v>0</v>
      </c>
      <c r="AK88" s="29">
        <f t="shared" si="29"/>
        <v>0</v>
      </c>
      <c r="AL88" s="30" t="str">
        <f t="shared" si="30"/>
        <v>-</v>
      </c>
      <c r="AM88" s="29">
        <f t="shared" si="31"/>
        <v>0</v>
      </c>
      <c r="AN88" s="29">
        <f t="shared" si="32"/>
        <v>0</v>
      </c>
      <c r="AO88" s="29">
        <f t="shared" si="33"/>
        <v>0</v>
      </c>
    </row>
    <row r="89" spans="1:41" ht="12.75">
      <c r="A89" s="27">
        <v>5503150</v>
      </c>
      <c r="B89" s="27">
        <v>1295</v>
      </c>
      <c r="C89" s="27" t="s">
        <v>253</v>
      </c>
      <c r="D89" s="27" t="s">
        <v>254</v>
      </c>
      <c r="E89" s="27" t="s">
        <v>255</v>
      </c>
      <c r="F89" s="27">
        <v>53530</v>
      </c>
      <c r="G89" s="28">
        <v>9764</v>
      </c>
      <c r="H89" s="31">
        <v>6087762006</v>
      </c>
      <c r="I89" s="59">
        <v>7</v>
      </c>
      <c r="J89" s="30" t="s">
        <v>56</v>
      </c>
      <c r="K89" s="27"/>
      <c r="L89" s="32" t="s">
        <v>50</v>
      </c>
      <c r="M89" s="61">
        <v>816.8128491620112</v>
      </c>
      <c r="N89" s="32" t="s">
        <v>49</v>
      </c>
      <c r="O89" s="64" t="s">
        <v>49</v>
      </c>
      <c r="P89" s="33">
        <v>13.912133891213388</v>
      </c>
      <c r="Q89" s="30" t="str">
        <f t="shared" si="17"/>
        <v>NO</v>
      </c>
      <c r="R89" s="30" t="s">
        <v>49</v>
      </c>
      <c r="S89" s="30" t="s">
        <v>56</v>
      </c>
      <c r="T89" s="30"/>
      <c r="U89" s="58" t="s">
        <v>49</v>
      </c>
      <c r="V89" s="63">
        <v>42605</v>
      </c>
      <c r="W89" s="57">
        <v>3088</v>
      </c>
      <c r="X89" s="57">
        <v>4395</v>
      </c>
      <c r="Y89" s="65">
        <v>7095</v>
      </c>
      <c r="Z89" s="34">
        <f t="shared" si="18"/>
        <v>1</v>
      </c>
      <c r="AA89" s="29">
        <f t="shared" si="19"/>
        <v>0</v>
      </c>
      <c r="AB89" s="29">
        <f t="shared" si="20"/>
        <v>0</v>
      </c>
      <c r="AC89" s="29">
        <f t="shared" si="21"/>
        <v>0</v>
      </c>
      <c r="AD89" s="30" t="str">
        <f t="shared" si="22"/>
        <v>-</v>
      </c>
      <c r="AE89" s="29">
        <f t="shared" si="23"/>
        <v>0</v>
      </c>
      <c r="AF89" s="29">
        <f t="shared" si="24"/>
        <v>0</v>
      </c>
      <c r="AG89" s="29">
        <f t="shared" si="25"/>
        <v>0</v>
      </c>
      <c r="AH89" s="29">
        <f t="shared" si="26"/>
        <v>0</v>
      </c>
      <c r="AI89" s="29">
        <f t="shared" si="27"/>
        <v>1</v>
      </c>
      <c r="AJ89" s="29">
        <f t="shared" si="28"/>
        <v>0</v>
      </c>
      <c r="AK89" s="29">
        <f t="shared" si="29"/>
        <v>0</v>
      </c>
      <c r="AL89" s="30" t="str">
        <f t="shared" si="30"/>
        <v>-</v>
      </c>
      <c r="AM89" s="29">
        <f t="shared" si="31"/>
        <v>0</v>
      </c>
      <c r="AN89" s="29">
        <f t="shared" si="32"/>
        <v>0</v>
      </c>
      <c r="AO89" s="29">
        <f t="shared" si="33"/>
        <v>0</v>
      </c>
    </row>
    <row r="90" spans="1:41" ht="12.75">
      <c r="A90" s="27">
        <v>5503180</v>
      </c>
      <c r="B90" s="27">
        <v>1316</v>
      </c>
      <c r="C90" s="27" t="s">
        <v>256</v>
      </c>
      <c r="D90" s="27" t="s">
        <v>257</v>
      </c>
      <c r="E90" s="27" t="s">
        <v>258</v>
      </c>
      <c r="F90" s="27">
        <v>53532</v>
      </c>
      <c r="G90" s="28">
        <v>1395</v>
      </c>
      <c r="H90" s="31">
        <v>6088426577</v>
      </c>
      <c r="I90" s="59" t="s">
        <v>259</v>
      </c>
      <c r="J90" s="30" t="s">
        <v>49</v>
      </c>
      <c r="K90" s="27"/>
      <c r="L90" s="32" t="s">
        <v>50</v>
      </c>
      <c r="M90" s="61">
        <v>2939.71</v>
      </c>
      <c r="N90" s="32" t="s">
        <v>49</v>
      </c>
      <c r="O90" s="64" t="s">
        <v>49</v>
      </c>
      <c r="P90" s="33">
        <v>1.7847336628226251</v>
      </c>
      <c r="Q90" s="30" t="str">
        <f t="shared" si="17"/>
        <v>NO</v>
      </c>
      <c r="R90" s="30" t="s">
        <v>49</v>
      </c>
      <c r="S90" s="30" t="s">
        <v>49</v>
      </c>
      <c r="T90" s="30"/>
      <c r="U90" s="58" t="s">
        <v>49</v>
      </c>
      <c r="V90" s="62">
        <v>59054</v>
      </c>
      <c r="W90" s="57">
        <v>2058</v>
      </c>
      <c r="X90" s="57">
        <v>8823</v>
      </c>
      <c r="Y90" s="65">
        <v>8024</v>
      </c>
      <c r="Z90" s="34">
        <f t="shared" si="18"/>
        <v>0</v>
      </c>
      <c r="AA90" s="29">
        <f t="shared" si="19"/>
        <v>0</v>
      </c>
      <c r="AB90" s="29">
        <f t="shared" si="20"/>
        <v>0</v>
      </c>
      <c r="AC90" s="29">
        <f t="shared" si="21"/>
        <v>0</v>
      </c>
      <c r="AD90" s="30" t="str">
        <f t="shared" si="22"/>
        <v>-</v>
      </c>
      <c r="AE90" s="29">
        <f t="shared" si="23"/>
        <v>0</v>
      </c>
      <c r="AF90" s="29">
        <f t="shared" si="24"/>
        <v>0</v>
      </c>
      <c r="AG90" s="29">
        <f t="shared" si="25"/>
        <v>0</v>
      </c>
      <c r="AH90" s="29">
        <f t="shared" si="26"/>
        <v>0</v>
      </c>
      <c r="AI90" s="29">
        <f t="shared" si="27"/>
        <v>0</v>
      </c>
      <c r="AJ90" s="29">
        <f t="shared" si="28"/>
        <v>0</v>
      </c>
      <c r="AK90" s="29">
        <f t="shared" si="29"/>
        <v>0</v>
      </c>
      <c r="AL90" s="30" t="str">
        <f t="shared" si="30"/>
        <v>-</v>
      </c>
      <c r="AM90" s="29">
        <f t="shared" si="31"/>
        <v>0</v>
      </c>
      <c r="AN90" s="29">
        <f t="shared" si="32"/>
        <v>0</v>
      </c>
      <c r="AO90" s="29">
        <f t="shared" si="33"/>
        <v>0</v>
      </c>
    </row>
    <row r="91" spans="1:41" ht="12.75">
      <c r="A91" s="27">
        <v>5503210</v>
      </c>
      <c r="B91" s="27">
        <v>1414</v>
      </c>
      <c r="C91" s="27" t="s">
        <v>177</v>
      </c>
      <c r="D91" s="27" t="s">
        <v>260</v>
      </c>
      <c r="E91" s="27" t="s">
        <v>177</v>
      </c>
      <c r="F91" s="27">
        <v>54115</v>
      </c>
      <c r="G91" s="28">
        <v>3499</v>
      </c>
      <c r="H91" s="31">
        <v>9203371032</v>
      </c>
      <c r="I91" s="59">
        <v>4</v>
      </c>
      <c r="J91" s="30" t="s">
        <v>49</v>
      </c>
      <c r="K91" s="27"/>
      <c r="L91" s="32" t="s">
        <v>50</v>
      </c>
      <c r="M91" s="61">
        <v>2989.59</v>
      </c>
      <c r="N91" s="32" t="s">
        <v>49</v>
      </c>
      <c r="O91" s="64" t="s">
        <v>49</v>
      </c>
      <c r="P91" s="33">
        <v>2.1641371557054523</v>
      </c>
      <c r="Q91" s="30" t="str">
        <f t="shared" si="17"/>
        <v>NO</v>
      </c>
      <c r="R91" s="30" t="s">
        <v>49</v>
      </c>
      <c r="S91" s="30" t="s">
        <v>49</v>
      </c>
      <c r="T91" s="30"/>
      <c r="U91" s="58" t="s">
        <v>49</v>
      </c>
      <c r="V91" s="62">
        <v>70555</v>
      </c>
      <c r="W91" s="57">
        <v>2712</v>
      </c>
      <c r="X91" s="57">
        <v>11071</v>
      </c>
      <c r="Y91" s="65">
        <v>9345</v>
      </c>
      <c r="Z91" s="34">
        <f t="shared" si="18"/>
        <v>0</v>
      </c>
      <c r="AA91" s="29">
        <f t="shared" si="19"/>
        <v>0</v>
      </c>
      <c r="AB91" s="29">
        <f t="shared" si="20"/>
        <v>0</v>
      </c>
      <c r="AC91" s="29">
        <f t="shared" si="21"/>
        <v>0</v>
      </c>
      <c r="AD91" s="30" t="str">
        <f t="shared" si="22"/>
        <v>-</v>
      </c>
      <c r="AE91" s="29">
        <f t="shared" si="23"/>
        <v>0</v>
      </c>
      <c r="AF91" s="29">
        <f t="shared" si="24"/>
        <v>0</v>
      </c>
      <c r="AG91" s="29">
        <f t="shared" si="25"/>
        <v>0</v>
      </c>
      <c r="AH91" s="29">
        <f t="shared" si="26"/>
        <v>0</v>
      </c>
      <c r="AI91" s="29">
        <f t="shared" si="27"/>
        <v>0</v>
      </c>
      <c r="AJ91" s="29">
        <f t="shared" si="28"/>
        <v>0</v>
      </c>
      <c r="AK91" s="29">
        <f t="shared" si="29"/>
        <v>0</v>
      </c>
      <c r="AL91" s="30" t="str">
        <f t="shared" si="30"/>
        <v>-</v>
      </c>
      <c r="AM91" s="29">
        <f t="shared" si="31"/>
        <v>0</v>
      </c>
      <c r="AN91" s="29">
        <f t="shared" si="32"/>
        <v>0</v>
      </c>
      <c r="AO91" s="29">
        <f t="shared" si="33"/>
        <v>0</v>
      </c>
    </row>
    <row r="92" spans="1:41" ht="12.75">
      <c r="A92" s="27">
        <v>5503240</v>
      </c>
      <c r="B92" s="27">
        <v>1421</v>
      </c>
      <c r="C92" s="27" t="s">
        <v>261</v>
      </c>
      <c r="D92" s="27" t="s">
        <v>262</v>
      </c>
      <c r="E92" s="27" t="s">
        <v>263</v>
      </c>
      <c r="F92" s="27">
        <v>54624</v>
      </c>
      <c r="G92" s="28">
        <v>8600</v>
      </c>
      <c r="H92" s="31">
        <v>6086480102</v>
      </c>
      <c r="I92" s="59">
        <v>7</v>
      </c>
      <c r="J92" s="30" t="s">
        <v>56</v>
      </c>
      <c r="K92" s="27"/>
      <c r="L92" s="32" t="s">
        <v>50</v>
      </c>
      <c r="M92" s="61">
        <v>555.21</v>
      </c>
      <c r="N92" s="32" t="s">
        <v>49</v>
      </c>
      <c r="O92" s="64" t="s">
        <v>56</v>
      </c>
      <c r="P92" s="33">
        <v>13.020134228187919</v>
      </c>
      <c r="Q92" s="30" t="str">
        <f t="shared" si="17"/>
        <v>NO</v>
      </c>
      <c r="R92" s="30" t="s">
        <v>49</v>
      </c>
      <c r="S92" s="30" t="s">
        <v>56</v>
      </c>
      <c r="T92" s="30"/>
      <c r="U92" s="58" t="s">
        <v>49</v>
      </c>
      <c r="V92" s="62">
        <v>31460</v>
      </c>
      <c r="W92" s="57">
        <v>2265</v>
      </c>
      <c r="X92" s="57">
        <v>3400</v>
      </c>
      <c r="Y92" s="65">
        <v>5139</v>
      </c>
      <c r="Z92" s="34">
        <f t="shared" si="18"/>
        <v>1</v>
      </c>
      <c r="AA92" s="29">
        <f t="shared" si="19"/>
        <v>1</v>
      </c>
      <c r="AB92" s="29">
        <f t="shared" si="20"/>
        <v>0</v>
      </c>
      <c r="AC92" s="29">
        <f t="shared" si="21"/>
        <v>0</v>
      </c>
      <c r="AD92" s="30" t="str">
        <f t="shared" si="22"/>
        <v>SRSA</v>
      </c>
      <c r="AE92" s="29">
        <f t="shared" si="23"/>
        <v>0</v>
      </c>
      <c r="AF92" s="29">
        <f t="shared" si="24"/>
        <v>0</v>
      </c>
      <c r="AG92" s="29">
        <f t="shared" si="25"/>
        <v>0</v>
      </c>
      <c r="AH92" s="29">
        <f t="shared" si="26"/>
        <v>0</v>
      </c>
      <c r="AI92" s="29">
        <f t="shared" si="27"/>
        <v>1</v>
      </c>
      <c r="AJ92" s="29">
        <f t="shared" si="28"/>
        <v>0</v>
      </c>
      <c r="AK92" s="29">
        <f t="shared" si="29"/>
        <v>0</v>
      </c>
      <c r="AL92" s="30" t="str">
        <f t="shared" si="30"/>
        <v>-</v>
      </c>
      <c r="AM92" s="29">
        <f t="shared" si="31"/>
        <v>0</v>
      </c>
      <c r="AN92" s="29">
        <f t="shared" si="32"/>
        <v>0</v>
      </c>
      <c r="AO92" s="29">
        <f t="shared" si="33"/>
        <v>0</v>
      </c>
    </row>
    <row r="93" spans="1:41" ht="12.75">
      <c r="A93" s="27">
        <v>5503270</v>
      </c>
      <c r="B93" s="27">
        <v>1309</v>
      </c>
      <c r="C93" s="27" t="s">
        <v>264</v>
      </c>
      <c r="D93" s="27" t="s">
        <v>265</v>
      </c>
      <c r="E93" s="27" t="s">
        <v>266</v>
      </c>
      <c r="F93" s="27">
        <v>53531</v>
      </c>
      <c r="G93" s="28">
        <v>9543</v>
      </c>
      <c r="H93" s="31">
        <v>6087648261</v>
      </c>
      <c r="I93" s="59">
        <v>8</v>
      </c>
      <c r="J93" s="30" t="s">
        <v>56</v>
      </c>
      <c r="K93" s="27"/>
      <c r="L93" s="32" t="s">
        <v>50</v>
      </c>
      <c r="M93" s="61">
        <v>706.41</v>
      </c>
      <c r="N93" s="32" t="s">
        <v>49</v>
      </c>
      <c r="O93" s="64" t="s">
        <v>49</v>
      </c>
      <c r="P93" s="33">
        <v>1.1597938144329898</v>
      </c>
      <c r="Q93" s="30" t="str">
        <f t="shared" si="17"/>
        <v>NO</v>
      </c>
      <c r="R93" s="30" t="s">
        <v>49</v>
      </c>
      <c r="S93" s="30" t="s">
        <v>56</v>
      </c>
      <c r="T93" s="30"/>
      <c r="U93" s="58" t="s">
        <v>49</v>
      </c>
      <c r="V93" s="62">
        <v>22191</v>
      </c>
      <c r="W93" s="57">
        <v>0</v>
      </c>
      <c r="X93" s="57">
        <v>3115</v>
      </c>
      <c r="Y93" s="65">
        <v>1945</v>
      </c>
      <c r="Z93" s="34">
        <f t="shared" si="18"/>
        <v>1</v>
      </c>
      <c r="AA93" s="29">
        <f t="shared" si="19"/>
        <v>0</v>
      </c>
      <c r="AB93" s="29">
        <f t="shared" si="20"/>
        <v>0</v>
      </c>
      <c r="AC93" s="29">
        <f t="shared" si="21"/>
        <v>0</v>
      </c>
      <c r="AD93" s="30" t="str">
        <f t="shared" si="22"/>
        <v>-</v>
      </c>
      <c r="AE93" s="29">
        <f t="shared" si="23"/>
        <v>0</v>
      </c>
      <c r="AF93" s="29">
        <f t="shared" si="24"/>
        <v>0</v>
      </c>
      <c r="AG93" s="29">
        <f t="shared" si="25"/>
        <v>0</v>
      </c>
      <c r="AH93" s="29">
        <f t="shared" si="26"/>
        <v>0</v>
      </c>
      <c r="AI93" s="29">
        <f t="shared" si="27"/>
        <v>1</v>
      </c>
      <c r="AJ93" s="29">
        <f t="shared" si="28"/>
        <v>0</v>
      </c>
      <c r="AK93" s="29">
        <f t="shared" si="29"/>
        <v>0</v>
      </c>
      <c r="AL93" s="30" t="str">
        <f t="shared" si="30"/>
        <v>-</v>
      </c>
      <c r="AM93" s="29">
        <f t="shared" si="31"/>
        <v>0</v>
      </c>
      <c r="AN93" s="29">
        <f t="shared" si="32"/>
        <v>0</v>
      </c>
      <c r="AO93" s="29">
        <f t="shared" si="33"/>
        <v>0</v>
      </c>
    </row>
    <row r="94" spans="1:41" ht="12.75">
      <c r="A94" s="27">
        <v>5503640</v>
      </c>
      <c r="B94" s="27">
        <v>1380</v>
      </c>
      <c r="C94" s="27" t="s">
        <v>267</v>
      </c>
      <c r="D94" s="27" t="s">
        <v>268</v>
      </c>
      <c r="E94" s="27" t="s">
        <v>269</v>
      </c>
      <c r="F94" s="27">
        <v>53115</v>
      </c>
      <c r="G94" s="28">
        <v>1606</v>
      </c>
      <c r="H94" s="31">
        <v>2627282642</v>
      </c>
      <c r="I94" s="59" t="s">
        <v>55</v>
      </c>
      <c r="J94" s="30" t="s">
        <v>49</v>
      </c>
      <c r="K94" s="27"/>
      <c r="L94" s="32" t="s">
        <v>50</v>
      </c>
      <c r="M94" s="61">
        <v>2320.39</v>
      </c>
      <c r="N94" s="32" t="s">
        <v>49</v>
      </c>
      <c r="O94" s="64" t="s">
        <v>49</v>
      </c>
      <c r="P94" s="33">
        <v>9.23879680785758</v>
      </c>
      <c r="Q94" s="30" t="str">
        <f t="shared" si="17"/>
        <v>NO</v>
      </c>
      <c r="R94" s="30" t="s">
        <v>49</v>
      </c>
      <c r="S94" s="30" t="s">
        <v>56</v>
      </c>
      <c r="T94" s="30"/>
      <c r="U94" s="58" t="s">
        <v>49</v>
      </c>
      <c r="V94" s="62">
        <v>117796</v>
      </c>
      <c r="W94" s="57">
        <v>7904</v>
      </c>
      <c r="X94" s="57">
        <v>13179</v>
      </c>
      <c r="Y94" s="65">
        <v>20664</v>
      </c>
      <c r="Z94" s="34">
        <f t="shared" si="18"/>
        <v>0</v>
      </c>
      <c r="AA94" s="29">
        <f t="shared" si="19"/>
        <v>0</v>
      </c>
      <c r="AB94" s="29">
        <f t="shared" si="20"/>
        <v>0</v>
      </c>
      <c r="AC94" s="29">
        <f t="shared" si="21"/>
        <v>0</v>
      </c>
      <c r="AD94" s="30" t="str">
        <f t="shared" si="22"/>
        <v>-</v>
      </c>
      <c r="AE94" s="29">
        <f t="shared" si="23"/>
        <v>0</v>
      </c>
      <c r="AF94" s="29">
        <f t="shared" si="24"/>
        <v>0</v>
      </c>
      <c r="AG94" s="29">
        <f t="shared" si="25"/>
        <v>0</v>
      </c>
      <c r="AH94" s="29">
        <f t="shared" si="26"/>
        <v>0</v>
      </c>
      <c r="AI94" s="29">
        <f t="shared" si="27"/>
        <v>1</v>
      </c>
      <c r="AJ94" s="29">
        <f t="shared" si="28"/>
        <v>0</v>
      </c>
      <c r="AK94" s="29">
        <f t="shared" si="29"/>
        <v>0</v>
      </c>
      <c r="AL94" s="30" t="str">
        <f t="shared" si="30"/>
        <v>-</v>
      </c>
      <c r="AM94" s="29">
        <f t="shared" si="31"/>
        <v>0</v>
      </c>
      <c r="AN94" s="29">
        <f t="shared" si="32"/>
        <v>0</v>
      </c>
      <c r="AO94" s="29">
        <f t="shared" si="33"/>
        <v>0</v>
      </c>
    </row>
    <row r="95" spans="1:41" ht="12.75">
      <c r="A95" s="27">
        <v>5503660</v>
      </c>
      <c r="B95" s="27">
        <v>1407</v>
      </c>
      <c r="C95" s="27" t="s">
        <v>270</v>
      </c>
      <c r="D95" s="27" t="s">
        <v>271</v>
      </c>
      <c r="E95" s="27" t="s">
        <v>270</v>
      </c>
      <c r="F95" s="27">
        <v>54208</v>
      </c>
      <c r="G95" s="28">
        <v>9416</v>
      </c>
      <c r="H95" s="31">
        <v>9208632176</v>
      </c>
      <c r="I95" s="59">
        <v>8</v>
      </c>
      <c r="J95" s="30" t="s">
        <v>56</v>
      </c>
      <c r="K95" s="27"/>
      <c r="L95" s="32" t="s">
        <v>50</v>
      </c>
      <c r="M95" s="61">
        <v>1584.37</v>
      </c>
      <c r="N95" s="32" t="s">
        <v>49</v>
      </c>
      <c r="O95" s="64" t="s">
        <v>49</v>
      </c>
      <c r="P95" s="33">
        <v>6.426155580608793</v>
      </c>
      <c r="Q95" s="30" t="str">
        <f t="shared" si="17"/>
        <v>NO</v>
      </c>
      <c r="R95" s="30" t="s">
        <v>49</v>
      </c>
      <c r="S95" s="30" t="s">
        <v>56</v>
      </c>
      <c r="T95" s="30"/>
      <c r="U95" s="58" t="s">
        <v>49</v>
      </c>
      <c r="V95" s="62">
        <v>59081</v>
      </c>
      <c r="W95" s="57">
        <v>3360</v>
      </c>
      <c r="X95" s="57">
        <v>7113</v>
      </c>
      <c r="Y95" s="65">
        <v>9577</v>
      </c>
      <c r="Z95" s="34">
        <f t="shared" si="18"/>
        <v>1</v>
      </c>
      <c r="AA95" s="29">
        <f t="shared" si="19"/>
        <v>0</v>
      </c>
      <c r="AB95" s="29">
        <f t="shared" si="20"/>
        <v>0</v>
      </c>
      <c r="AC95" s="29">
        <f t="shared" si="21"/>
        <v>0</v>
      </c>
      <c r="AD95" s="30" t="str">
        <f t="shared" si="22"/>
        <v>-</v>
      </c>
      <c r="AE95" s="29">
        <f t="shared" si="23"/>
        <v>0</v>
      </c>
      <c r="AF95" s="29">
        <f t="shared" si="24"/>
        <v>0</v>
      </c>
      <c r="AG95" s="29">
        <f t="shared" si="25"/>
        <v>0</v>
      </c>
      <c r="AH95" s="29">
        <f t="shared" si="26"/>
        <v>0</v>
      </c>
      <c r="AI95" s="29">
        <f t="shared" si="27"/>
        <v>1</v>
      </c>
      <c r="AJ95" s="29">
        <f t="shared" si="28"/>
        <v>0</v>
      </c>
      <c r="AK95" s="29">
        <f t="shared" si="29"/>
        <v>0</v>
      </c>
      <c r="AL95" s="30" t="str">
        <f t="shared" si="30"/>
        <v>-</v>
      </c>
      <c r="AM95" s="29">
        <f t="shared" si="31"/>
        <v>0</v>
      </c>
      <c r="AN95" s="29">
        <f t="shared" si="32"/>
        <v>0</v>
      </c>
      <c r="AO95" s="29">
        <f t="shared" si="33"/>
        <v>0</v>
      </c>
    </row>
    <row r="96" spans="1:41" ht="12.75">
      <c r="A96" s="27">
        <v>5500047</v>
      </c>
      <c r="B96" s="27">
        <v>8109</v>
      </c>
      <c r="C96" s="27" t="s">
        <v>272</v>
      </c>
      <c r="D96" s="27" t="s">
        <v>273</v>
      </c>
      <c r="E96" s="27" t="s">
        <v>211</v>
      </c>
      <c r="F96" s="27">
        <v>53224</v>
      </c>
      <c r="G96" s="28" t="s">
        <v>48</v>
      </c>
      <c r="H96" s="31">
        <v>4143583542</v>
      </c>
      <c r="I96" s="59">
        <v>1</v>
      </c>
      <c r="J96" s="30" t="s">
        <v>49</v>
      </c>
      <c r="K96" s="27"/>
      <c r="L96" s="32" t="s">
        <v>50</v>
      </c>
      <c r="M96" s="61"/>
      <c r="N96" s="32" t="s">
        <v>49</v>
      </c>
      <c r="O96" s="64" t="s">
        <v>49</v>
      </c>
      <c r="P96" s="33" t="s">
        <v>51</v>
      </c>
      <c r="Q96" s="30" t="str">
        <f t="shared" si="17"/>
        <v>M</v>
      </c>
      <c r="R96" s="30" t="s">
        <v>52</v>
      </c>
      <c r="S96" s="30" t="s">
        <v>49</v>
      </c>
      <c r="T96" s="30"/>
      <c r="U96" s="58" t="s">
        <v>49</v>
      </c>
      <c r="V96" s="62">
        <v>21148</v>
      </c>
      <c r="W96" s="57">
        <v>2795</v>
      </c>
      <c r="X96" s="57">
        <v>2976</v>
      </c>
      <c r="Y96" s="65">
        <v>2961</v>
      </c>
      <c r="Z96" s="34">
        <f t="shared" si="18"/>
        <v>0</v>
      </c>
      <c r="AA96" s="29">
        <f t="shared" si="19"/>
        <v>0</v>
      </c>
      <c r="AB96" s="29">
        <f t="shared" si="20"/>
        <v>0</v>
      </c>
      <c r="AC96" s="29">
        <f t="shared" si="21"/>
        <v>0</v>
      </c>
      <c r="AD96" s="30" t="str">
        <f t="shared" si="22"/>
        <v>-</v>
      </c>
      <c r="AE96" s="29">
        <f t="shared" si="23"/>
        <v>0</v>
      </c>
      <c r="AF96" s="29">
        <f t="shared" si="24"/>
        <v>0</v>
      </c>
      <c r="AG96" s="29">
        <f t="shared" si="25"/>
        <v>0</v>
      </c>
      <c r="AH96" s="29">
        <f t="shared" si="26"/>
        <v>0</v>
      </c>
      <c r="AI96" s="29">
        <f t="shared" si="27"/>
        <v>0</v>
      </c>
      <c r="AJ96" s="29">
        <f t="shared" si="28"/>
        <v>0</v>
      </c>
      <c r="AK96" s="29">
        <f t="shared" si="29"/>
        <v>0</v>
      </c>
      <c r="AL96" s="30" t="str">
        <f t="shared" si="30"/>
        <v>-</v>
      </c>
      <c r="AM96" s="29">
        <f t="shared" si="31"/>
        <v>0</v>
      </c>
      <c r="AN96" s="29">
        <f t="shared" si="32"/>
        <v>0</v>
      </c>
      <c r="AO96" s="29">
        <f t="shared" si="33"/>
        <v>0</v>
      </c>
    </row>
    <row r="97" spans="1:41" ht="12.75">
      <c r="A97" s="27">
        <v>5507260</v>
      </c>
      <c r="B97" s="27">
        <v>2744</v>
      </c>
      <c r="C97" s="27" t="s">
        <v>274</v>
      </c>
      <c r="D97" s="27" t="s">
        <v>275</v>
      </c>
      <c r="E97" s="27" t="s">
        <v>276</v>
      </c>
      <c r="F97" s="27">
        <v>53039</v>
      </c>
      <c r="G97" s="28">
        <v>1013</v>
      </c>
      <c r="H97" s="31">
        <v>9203864404</v>
      </c>
      <c r="I97" s="59" t="s">
        <v>277</v>
      </c>
      <c r="J97" s="30" t="s">
        <v>56</v>
      </c>
      <c r="K97" s="27"/>
      <c r="L97" s="32" t="s">
        <v>50</v>
      </c>
      <c r="M97" s="61">
        <v>679.7166666666667</v>
      </c>
      <c r="N97" s="32" t="s">
        <v>49</v>
      </c>
      <c r="O97" s="64" t="s">
        <v>49</v>
      </c>
      <c r="P97" s="33">
        <v>6.136145733461169</v>
      </c>
      <c r="Q97" s="30" t="str">
        <f t="shared" si="17"/>
        <v>NO</v>
      </c>
      <c r="R97" s="30" t="s">
        <v>49</v>
      </c>
      <c r="S97" s="30" t="s">
        <v>56</v>
      </c>
      <c r="T97" s="30"/>
      <c r="U97" s="58" t="s">
        <v>49</v>
      </c>
      <c r="V97" s="62">
        <v>38177</v>
      </c>
      <c r="W97" s="57">
        <v>2485</v>
      </c>
      <c r="X97" s="57">
        <v>4404</v>
      </c>
      <c r="Y97" s="65">
        <v>5098</v>
      </c>
      <c r="Z97" s="34">
        <f t="shared" si="18"/>
        <v>1</v>
      </c>
      <c r="AA97" s="29">
        <f t="shared" si="19"/>
        <v>0</v>
      </c>
      <c r="AB97" s="29">
        <f t="shared" si="20"/>
        <v>0</v>
      </c>
      <c r="AC97" s="29">
        <f t="shared" si="21"/>
        <v>0</v>
      </c>
      <c r="AD97" s="30" t="str">
        <f t="shared" si="22"/>
        <v>-</v>
      </c>
      <c r="AE97" s="29">
        <f t="shared" si="23"/>
        <v>0</v>
      </c>
      <c r="AF97" s="29">
        <f t="shared" si="24"/>
        <v>0</v>
      </c>
      <c r="AG97" s="29">
        <f t="shared" si="25"/>
        <v>0</v>
      </c>
      <c r="AH97" s="29">
        <f t="shared" si="26"/>
        <v>0</v>
      </c>
      <c r="AI97" s="29">
        <f t="shared" si="27"/>
        <v>1</v>
      </c>
      <c r="AJ97" s="29">
        <f t="shared" si="28"/>
        <v>0</v>
      </c>
      <c r="AK97" s="29">
        <f t="shared" si="29"/>
        <v>0</v>
      </c>
      <c r="AL97" s="30" t="str">
        <f t="shared" si="30"/>
        <v>-</v>
      </c>
      <c r="AM97" s="29">
        <f t="shared" si="31"/>
        <v>0</v>
      </c>
      <c r="AN97" s="29">
        <f t="shared" si="32"/>
        <v>0</v>
      </c>
      <c r="AO97" s="29">
        <f t="shared" si="33"/>
        <v>0</v>
      </c>
    </row>
    <row r="98" spans="1:41" ht="12.75">
      <c r="A98" s="27">
        <v>5503690</v>
      </c>
      <c r="B98" s="27">
        <v>1428</v>
      </c>
      <c r="C98" s="27" t="s">
        <v>278</v>
      </c>
      <c r="D98" s="27" t="s">
        <v>279</v>
      </c>
      <c r="E98" s="27" t="s">
        <v>278</v>
      </c>
      <c r="F98" s="27">
        <v>53533</v>
      </c>
      <c r="G98" s="28">
        <v>1026</v>
      </c>
      <c r="H98" s="31">
        <v>6089353307</v>
      </c>
      <c r="I98" s="59" t="s">
        <v>94</v>
      </c>
      <c r="J98" s="30" t="s">
        <v>49</v>
      </c>
      <c r="K98" s="27"/>
      <c r="L98" s="32" t="s">
        <v>50</v>
      </c>
      <c r="M98" s="61">
        <v>1218.3798882681565</v>
      </c>
      <c r="N98" s="32" t="s">
        <v>49</v>
      </c>
      <c r="O98" s="64" t="s">
        <v>49</v>
      </c>
      <c r="P98" s="33">
        <v>7.477906186267845</v>
      </c>
      <c r="Q98" s="30" t="str">
        <f t="shared" si="17"/>
        <v>NO</v>
      </c>
      <c r="R98" s="30" t="s">
        <v>49</v>
      </c>
      <c r="S98" s="30" t="s">
        <v>49</v>
      </c>
      <c r="T98" s="30"/>
      <c r="U98" s="58" t="s">
        <v>49</v>
      </c>
      <c r="V98" s="63">
        <v>63977</v>
      </c>
      <c r="W98" s="57">
        <v>4160</v>
      </c>
      <c r="X98" s="57">
        <v>7392</v>
      </c>
      <c r="Y98" s="65">
        <v>8676</v>
      </c>
      <c r="Z98" s="34">
        <f t="shared" si="18"/>
        <v>0</v>
      </c>
      <c r="AA98" s="29">
        <f t="shared" si="19"/>
        <v>0</v>
      </c>
      <c r="AB98" s="29">
        <f t="shared" si="20"/>
        <v>0</v>
      </c>
      <c r="AC98" s="29">
        <f t="shared" si="21"/>
        <v>0</v>
      </c>
      <c r="AD98" s="30" t="str">
        <f t="shared" si="22"/>
        <v>-</v>
      </c>
      <c r="AE98" s="29">
        <f t="shared" si="23"/>
        <v>0</v>
      </c>
      <c r="AF98" s="29">
        <f t="shared" si="24"/>
        <v>0</v>
      </c>
      <c r="AG98" s="29">
        <f t="shared" si="25"/>
        <v>0</v>
      </c>
      <c r="AH98" s="29">
        <f t="shared" si="26"/>
        <v>0</v>
      </c>
      <c r="AI98" s="29">
        <f t="shared" si="27"/>
        <v>0</v>
      </c>
      <c r="AJ98" s="29">
        <f t="shared" si="28"/>
        <v>0</v>
      </c>
      <c r="AK98" s="29">
        <f t="shared" si="29"/>
        <v>0</v>
      </c>
      <c r="AL98" s="30" t="str">
        <f t="shared" si="30"/>
        <v>-</v>
      </c>
      <c r="AM98" s="29">
        <f t="shared" si="31"/>
        <v>0</v>
      </c>
      <c r="AN98" s="29">
        <f t="shared" si="32"/>
        <v>0</v>
      </c>
      <c r="AO98" s="29">
        <f t="shared" si="33"/>
        <v>0</v>
      </c>
    </row>
    <row r="99" spans="1:41" ht="12.75">
      <c r="A99" s="27">
        <v>5503750</v>
      </c>
      <c r="B99" s="27">
        <v>1449</v>
      </c>
      <c r="C99" s="27" t="s">
        <v>280</v>
      </c>
      <c r="D99" s="27" t="s">
        <v>281</v>
      </c>
      <c r="E99" s="27" t="s">
        <v>167</v>
      </c>
      <c r="F99" s="27">
        <v>53139</v>
      </c>
      <c r="G99" s="28">
        <v>9702</v>
      </c>
      <c r="H99" s="31">
        <v>2628783773</v>
      </c>
      <c r="I99" s="59">
        <v>4</v>
      </c>
      <c r="J99" s="30" t="s">
        <v>49</v>
      </c>
      <c r="K99" s="27"/>
      <c r="L99" s="32" t="s">
        <v>50</v>
      </c>
      <c r="M99" s="61">
        <v>85.4747191011236</v>
      </c>
      <c r="N99" s="32" t="s">
        <v>49</v>
      </c>
      <c r="O99" s="64" t="s">
        <v>49</v>
      </c>
      <c r="P99" s="33">
        <v>3.5211267605633805</v>
      </c>
      <c r="Q99" s="30" t="str">
        <f t="shared" si="17"/>
        <v>NO</v>
      </c>
      <c r="R99" s="30" t="s">
        <v>49</v>
      </c>
      <c r="S99" s="30" t="s">
        <v>49</v>
      </c>
      <c r="T99" s="30"/>
      <c r="U99" s="58" t="s">
        <v>49</v>
      </c>
      <c r="V99" s="63">
        <v>5011</v>
      </c>
      <c r="W99" s="57">
        <v>0</v>
      </c>
      <c r="X99" s="57">
        <v>664</v>
      </c>
      <c r="Y99" s="65">
        <v>446</v>
      </c>
      <c r="Z99" s="34">
        <f t="shared" si="18"/>
        <v>0</v>
      </c>
      <c r="AA99" s="29">
        <f t="shared" si="19"/>
        <v>1</v>
      </c>
      <c r="AB99" s="29">
        <f t="shared" si="20"/>
        <v>0</v>
      </c>
      <c r="AC99" s="29">
        <f t="shared" si="21"/>
        <v>0</v>
      </c>
      <c r="AD99" s="30" t="str">
        <f t="shared" si="22"/>
        <v>-</v>
      </c>
      <c r="AE99" s="29">
        <f t="shared" si="23"/>
        <v>0</v>
      </c>
      <c r="AF99" s="29">
        <f t="shared" si="24"/>
        <v>0</v>
      </c>
      <c r="AG99" s="29">
        <f t="shared" si="25"/>
        <v>0</v>
      </c>
      <c r="AH99" s="29">
        <f t="shared" si="26"/>
        <v>0</v>
      </c>
      <c r="AI99" s="29">
        <f t="shared" si="27"/>
        <v>0</v>
      </c>
      <c r="AJ99" s="29">
        <f t="shared" si="28"/>
        <v>0</v>
      </c>
      <c r="AK99" s="29">
        <f t="shared" si="29"/>
        <v>0</v>
      </c>
      <c r="AL99" s="30" t="str">
        <f t="shared" si="30"/>
        <v>-</v>
      </c>
      <c r="AM99" s="29">
        <f t="shared" si="31"/>
        <v>0</v>
      </c>
      <c r="AN99" s="29">
        <f t="shared" si="32"/>
        <v>0</v>
      </c>
      <c r="AO99" s="29">
        <f t="shared" si="33"/>
        <v>0</v>
      </c>
    </row>
    <row r="100" spans="1:41" ht="12.75">
      <c r="A100" s="27">
        <v>5500039</v>
      </c>
      <c r="B100" s="27">
        <v>8101</v>
      </c>
      <c r="C100" s="27" t="s">
        <v>282</v>
      </c>
      <c r="D100" s="27" t="s">
        <v>283</v>
      </c>
      <c r="E100" s="27" t="s">
        <v>211</v>
      </c>
      <c r="F100" s="27">
        <v>53211</v>
      </c>
      <c r="G100" s="28" t="s">
        <v>48</v>
      </c>
      <c r="H100" s="31">
        <v>4143328214</v>
      </c>
      <c r="I100" s="59">
        <v>1</v>
      </c>
      <c r="J100" s="30" t="s">
        <v>49</v>
      </c>
      <c r="K100" s="27"/>
      <c r="L100" s="32" t="s">
        <v>50</v>
      </c>
      <c r="M100" s="61"/>
      <c r="N100" s="32" t="s">
        <v>49</v>
      </c>
      <c r="O100" s="64" t="s">
        <v>49</v>
      </c>
      <c r="P100" s="33" t="s">
        <v>51</v>
      </c>
      <c r="Q100" s="30" t="str">
        <f t="shared" si="17"/>
        <v>M</v>
      </c>
      <c r="R100" s="30" t="s">
        <v>49</v>
      </c>
      <c r="S100" s="30" t="s">
        <v>49</v>
      </c>
      <c r="T100" s="30"/>
      <c r="U100" s="58" t="s">
        <v>49</v>
      </c>
      <c r="V100" s="63">
        <v>3987</v>
      </c>
      <c r="W100" s="57">
        <v>405</v>
      </c>
      <c r="X100" s="57">
        <v>581</v>
      </c>
      <c r="Y100" s="65">
        <v>540</v>
      </c>
      <c r="Z100" s="34">
        <f t="shared" si="18"/>
        <v>0</v>
      </c>
      <c r="AA100" s="29">
        <f t="shared" si="19"/>
        <v>0</v>
      </c>
      <c r="AB100" s="29">
        <f t="shared" si="20"/>
        <v>0</v>
      </c>
      <c r="AC100" s="29">
        <f t="shared" si="21"/>
        <v>0</v>
      </c>
      <c r="AD100" s="30" t="str">
        <f t="shared" si="22"/>
        <v>-</v>
      </c>
      <c r="AE100" s="29">
        <f t="shared" si="23"/>
        <v>0</v>
      </c>
      <c r="AF100" s="29">
        <f t="shared" si="24"/>
        <v>0</v>
      </c>
      <c r="AG100" s="29">
        <f t="shared" si="25"/>
        <v>0</v>
      </c>
      <c r="AH100" s="29">
        <f t="shared" si="26"/>
        <v>0</v>
      </c>
      <c r="AI100" s="29">
        <f t="shared" si="27"/>
        <v>0</v>
      </c>
      <c r="AJ100" s="29">
        <f t="shared" si="28"/>
        <v>0</v>
      </c>
      <c r="AK100" s="29">
        <f t="shared" si="29"/>
        <v>0</v>
      </c>
      <c r="AL100" s="30" t="str">
        <f t="shared" si="30"/>
        <v>-</v>
      </c>
      <c r="AM100" s="29">
        <f t="shared" si="31"/>
        <v>0</v>
      </c>
      <c r="AN100" s="29">
        <f t="shared" si="32"/>
        <v>0</v>
      </c>
      <c r="AO100" s="29">
        <f t="shared" si="33"/>
        <v>0</v>
      </c>
    </row>
    <row r="101" spans="1:41" ht="12.75">
      <c r="A101" s="27">
        <v>5503810</v>
      </c>
      <c r="B101" s="27">
        <v>1491</v>
      </c>
      <c r="C101" s="27" t="s">
        <v>284</v>
      </c>
      <c r="D101" s="27" t="s">
        <v>285</v>
      </c>
      <c r="E101" s="27" t="s">
        <v>286</v>
      </c>
      <c r="F101" s="27">
        <v>54832</v>
      </c>
      <c r="G101" s="28">
        <v>40</v>
      </c>
      <c r="H101" s="31">
        <v>7157396669</v>
      </c>
      <c r="I101" s="59">
        <v>7</v>
      </c>
      <c r="J101" s="30" t="s">
        <v>56</v>
      </c>
      <c r="K101" s="27"/>
      <c r="L101" s="32" t="s">
        <v>50</v>
      </c>
      <c r="M101" s="61">
        <v>538.2722222222222</v>
      </c>
      <c r="N101" s="32" t="s">
        <v>49</v>
      </c>
      <c r="O101" s="64" t="s">
        <v>56</v>
      </c>
      <c r="P101" s="33">
        <v>19.28374655647383</v>
      </c>
      <c r="Q101" s="30" t="str">
        <f t="shared" si="17"/>
        <v>NO</v>
      </c>
      <c r="R101" s="30" t="s">
        <v>49</v>
      </c>
      <c r="S101" s="30" t="s">
        <v>56</v>
      </c>
      <c r="T101" s="30"/>
      <c r="U101" s="58" t="s">
        <v>49</v>
      </c>
      <c r="V101" s="63">
        <v>48195</v>
      </c>
      <c r="W101" s="57">
        <v>4410</v>
      </c>
      <c r="X101" s="57">
        <v>5243</v>
      </c>
      <c r="Y101" s="65">
        <v>6656</v>
      </c>
      <c r="Z101" s="34">
        <f t="shared" si="18"/>
        <v>1</v>
      </c>
      <c r="AA101" s="29">
        <f t="shared" si="19"/>
        <v>1</v>
      </c>
      <c r="AB101" s="29">
        <f t="shared" si="20"/>
        <v>0</v>
      </c>
      <c r="AC101" s="29">
        <f t="shared" si="21"/>
        <v>0</v>
      </c>
      <c r="AD101" s="30" t="str">
        <f t="shared" si="22"/>
        <v>SRSA</v>
      </c>
      <c r="AE101" s="29">
        <f t="shared" si="23"/>
        <v>0</v>
      </c>
      <c r="AF101" s="29">
        <f t="shared" si="24"/>
        <v>0</v>
      </c>
      <c r="AG101" s="29">
        <f t="shared" si="25"/>
        <v>0</v>
      </c>
      <c r="AH101" s="29">
        <f t="shared" si="26"/>
        <v>0</v>
      </c>
      <c r="AI101" s="29">
        <f t="shared" si="27"/>
        <v>1</v>
      </c>
      <c r="AJ101" s="29">
        <f t="shared" si="28"/>
        <v>0</v>
      </c>
      <c r="AK101" s="29">
        <f t="shared" si="29"/>
        <v>0</v>
      </c>
      <c r="AL101" s="30" t="str">
        <f t="shared" si="30"/>
        <v>-</v>
      </c>
      <c r="AM101" s="29">
        <f t="shared" si="31"/>
        <v>0</v>
      </c>
      <c r="AN101" s="29">
        <f t="shared" si="32"/>
        <v>0</v>
      </c>
      <c r="AO101" s="29">
        <f t="shared" si="33"/>
        <v>0</v>
      </c>
    </row>
    <row r="102" spans="1:41" ht="12.75">
      <c r="A102" s="27">
        <v>5503840</v>
      </c>
      <c r="B102" s="27">
        <v>1499</v>
      </c>
      <c r="C102" s="27" t="s">
        <v>287</v>
      </c>
      <c r="D102" s="27" t="s">
        <v>288</v>
      </c>
      <c r="E102" s="27" t="s">
        <v>287</v>
      </c>
      <c r="F102" s="27">
        <v>54736</v>
      </c>
      <c r="G102" s="28">
        <v>1371</v>
      </c>
      <c r="H102" s="31">
        <v>7156728919</v>
      </c>
      <c r="I102" s="59">
        <v>7</v>
      </c>
      <c r="J102" s="30" t="s">
        <v>56</v>
      </c>
      <c r="K102" s="27"/>
      <c r="L102" s="32" t="s">
        <v>50</v>
      </c>
      <c r="M102" s="61">
        <v>1039.7921348314608</v>
      </c>
      <c r="N102" s="32" t="s">
        <v>49</v>
      </c>
      <c r="O102" s="64" t="s">
        <v>49</v>
      </c>
      <c r="P102" s="33">
        <v>11.216730038022813</v>
      </c>
      <c r="Q102" s="30" t="str">
        <f t="shared" si="17"/>
        <v>NO</v>
      </c>
      <c r="R102" s="30" t="s">
        <v>49</v>
      </c>
      <c r="S102" s="30" t="s">
        <v>56</v>
      </c>
      <c r="T102" s="30"/>
      <c r="U102" s="58" t="s">
        <v>49</v>
      </c>
      <c r="V102" s="63">
        <v>73953</v>
      </c>
      <c r="W102" s="57">
        <v>4958</v>
      </c>
      <c r="X102" s="57">
        <v>7679</v>
      </c>
      <c r="Y102" s="65">
        <v>10118</v>
      </c>
      <c r="Z102" s="34">
        <f t="shared" si="18"/>
        <v>1</v>
      </c>
      <c r="AA102" s="29">
        <f t="shared" si="19"/>
        <v>0</v>
      </c>
      <c r="AB102" s="29">
        <f t="shared" si="20"/>
        <v>0</v>
      </c>
      <c r="AC102" s="29">
        <f t="shared" si="21"/>
        <v>0</v>
      </c>
      <c r="AD102" s="30" t="str">
        <f t="shared" si="22"/>
        <v>-</v>
      </c>
      <c r="AE102" s="29">
        <f t="shared" si="23"/>
        <v>0</v>
      </c>
      <c r="AF102" s="29">
        <f t="shared" si="24"/>
        <v>0</v>
      </c>
      <c r="AG102" s="29">
        <f t="shared" si="25"/>
        <v>0</v>
      </c>
      <c r="AH102" s="29">
        <f t="shared" si="26"/>
        <v>0</v>
      </c>
      <c r="AI102" s="29">
        <f t="shared" si="27"/>
        <v>1</v>
      </c>
      <c r="AJ102" s="29">
        <f t="shared" si="28"/>
        <v>0</v>
      </c>
      <c r="AK102" s="29">
        <f t="shared" si="29"/>
        <v>0</v>
      </c>
      <c r="AL102" s="30" t="str">
        <f t="shared" si="30"/>
        <v>-</v>
      </c>
      <c r="AM102" s="29">
        <f t="shared" si="31"/>
        <v>0</v>
      </c>
      <c r="AN102" s="29">
        <f t="shared" si="32"/>
        <v>0</v>
      </c>
      <c r="AO102" s="29">
        <f t="shared" si="33"/>
        <v>0</v>
      </c>
    </row>
    <row r="103" spans="1:41" ht="12.75">
      <c r="A103" s="27">
        <v>5504020</v>
      </c>
      <c r="B103" s="27">
        <v>1540</v>
      </c>
      <c r="C103" s="27" t="s">
        <v>289</v>
      </c>
      <c r="D103" s="27" t="s">
        <v>290</v>
      </c>
      <c r="E103" s="27" t="s">
        <v>291</v>
      </c>
      <c r="F103" s="27">
        <v>53120</v>
      </c>
      <c r="G103" s="28">
        <v>1238</v>
      </c>
      <c r="H103" s="31">
        <v>2626426710</v>
      </c>
      <c r="I103" s="59" t="s">
        <v>55</v>
      </c>
      <c r="J103" s="30" t="s">
        <v>49</v>
      </c>
      <c r="K103" s="27"/>
      <c r="L103" s="32" t="s">
        <v>50</v>
      </c>
      <c r="M103" s="61">
        <v>1575.6542857142856</v>
      </c>
      <c r="N103" s="32" t="s">
        <v>49</v>
      </c>
      <c r="O103" s="64" t="s">
        <v>49</v>
      </c>
      <c r="P103" s="33">
        <v>2.7078384798099764</v>
      </c>
      <c r="Q103" s="30" t="str">
        <f t="shared" si="17"/>
        <v>NO</v>
      </c>
      <c r="R103" s="30" t="s">
        <v>49</v>
      </c>
      <c r="S103" s="30" t="s">
        <v>56</v>
      </c>
      <c r="T103" s="30"/>
      <c r="U103" s="58" t="s">
        <v>49</v>
      </c>
      <c r="V103" s="63">
        <v>43490</v>
      </c>
      <c r="W103" s="57">
        <v>1607</v>
      </c>
      <c r="X103" s="57">
        <v>6056</v>
      </c>
      <c r="Y103" s="65">
        <v>4534</v>
      </c>
      <c r="Z103" s="34">
        <f t="shared" si="18"/>
        <v>0</v>
      </c>
      <c r="AA103" s="29">
        <f t="shared" si="19"/>
        <v>0</v>
      </c>
      <c r="AB103" s="29">
        <f t="shared" si="20"/>
        <v>0</v>
      </c>
      <c r="AC103" s="29">
        <f t="shared" si="21"/>
        <v>0</v>
      </c>
      <c r="AD103" s="30" t="str">
        <f t="shared" si="22"/>
        <v>-</v>
      </c>
      <c r="AE103" s="29">
        <f t="shared" si="23"/>
        <v>0</v>
      </c>
      <c r="AF103" s="29">
        <f t="shared" si="24"/>
        <v>0</v>
      </c>
      <c r="AG103" s="29">
        <f t="shared" si="25"/>
        <v>0</v>
      </c>
      <c r="AH103" s="29">
        <f t="shared" si="26"/>
        <v>0</v>
      </c>
      <c r="AI103" s="29">
        <f t="shared" si="27"/>
        <v>1</v>
      </c>
      <c r="AJ103" s="29">
        <f t="shared" si="28"/>
        <v>0</v>
      </c>
      <c r="AK103" s="29">
        <f t="shared" si="29"/>
        <v>0</v>
      </c>
      <c r="AL103" s="30" t="str">
        <f t="shared" si="30"/>
        <v>-</v>
      </c>
      <c r="AM103" s="29">
        <f t="shared" si="31"/>
        <v>0</v>
      </c>
      <c r="AN103" s="29">
        <f t="shared" si="32"/>
        <v>0</v>
      </c>
      <c r="AO103" s="29">
        <f t="shared" si="33"/>
        <v>0</v>
      </c>
    </row>
    <row r="104" spans="1:41" ht="12.75">
      <c r="A104" s="27">
        <v>5504050</v>
      </c>
      <c r="B104" s="27">
        <v>1554</v>
      </c>
      <c r="C104" s="27" t="s">
        <v>292</v>
      </c>
      <c r="D104" s="27" t="s">
        <v>293</v>
      </c>
      <c r="E104" s="27" t="s">
        <v>294</v>
      </c>
      <c r="F104" s="27">
        <v>54701</v>
      </c>
      <c r="G104" s="28">
        <v>3770</v>
      </c>
      <c r="H104" s="31">
        <v>7158333465</v>
      </c>
      <c r="I104" s="59" t="s">
        <v>295</v>
      </c>
      <c r="J104" s="30" t="s">
        <v>49</v>
      </c>
      <c r="K104" s="27"/>
      <c r="L104" s="32" t="s">
        <v>50</v>
      </c>
      <c r="M104" s="61">
        <v>10220.968571428572</v>
      </c>
      <c r="N104" s="32" t="s">
        <v>49</v>
      </c>
      <c r="O104" s="64" t="s">
        <v>49</v>
      </c>
      <c r="P104" s="33">
        <v>7.518195633048068</v>
      </c>
      <c r="Q104" s="30" t="str">
        <f t="shared" si="17"/>
        <v>NO</v>
      </c>
      <c r="R104" s="30" t="s">
        <v>49</v>
      </c>
      <c r="S104" s="30" t="s">
        <v>49</v>
      </c>
      <c r="T104" s="30"/>
      <c r="U104" s="58" t="s">
        <v>49</v>
      </c>
      <c r="V104" s="63">
        <v>568943</v>
      </c>
      <c r="W104" s="57">
        <v>42023</v>
      </c>
      <c r="X104" s="57">
        <v>73000</v>
      </c>
      <c r="Y104" s="65">
        <v>71131</v>
      </c>
      <c r="Z104" s="34">
        <f t="shared" si="18"/>
        <v>0</v>
      </c>
      <c r="AA104" s="29">
        <f t="shared" si="19"/>
        <v>0</v>
      </c>
      <c r="AB104" s="29">
        <f t="shared" si="20"/>
        <v>0</v>
      </c>
      <c r="AC104" s="29">
        <f t="shared" si="21"/>
        <v>0</v>
      </c>
      <c r="AD104" s="30" t="str">
        <f t="shared" si="22"/>
        <v>-</v>
      </c>
      <c r="AE104" s="29">
        <f t="shared" si="23"/>
        <v>0</v>
      </c>
      <c r="AF104" s="29">
        <f t="shared" si="24"/>
        <v>0</v>
      </c>
      <c r="AG104" s="29">
        <f t="shared" si="25"/>
        <v>0</v>
      </c>
      <c r="AH104" s="29">
        <f t="shared" si="26"/>
        <v>0</v>
      </c>
      <c r="AI104" s="29">
        <f t="shared" si="27"/>
        <v>0</v>
      </c>
      <c r="AJ104" s="29">
        <f t="shared" si="28"/>
        <v>0</v>
      </c>
      <c r="AK104" s="29">
        <f t="shared" si="29"/>
        <v>0</v>
      </c>
      <c r="AL104" s="30" t="str">
        <f t="shared" si="30"/>
        <v>-</v>
      </c>
      <c r="AM104" s="29">
        <f t="shared" si="31"/>
        <v>0</v>
      </c>
      <c r="AN104" s="29">
        <f t="shared" si="32"/>
        <v>0</v>
      </c>
      <c r="AO104" s="29">
        <f t="shared" si="33"/>
        <v>0</v>
      </c>
    </row>
    <row r="105" spans="1:41" ht="12.75">
      <c r="A105" s="27">
        <v>5504080</v>
      </c>
      <c r="B105" s="27">
        <v>1561</v>
      </c>
      <c r="C105" s="27" t="s">
        <v>296</v>
      </c>
      <c r="D105" s="27" t="s">
        <v>297</v>
      </c>
      <c r="E105" s="27" t="s">
        <v>296</v>
      </c>
      <c r="F105" s="27">
        <v>54426</v>
      </c>
      <c r="G105" s="28">
        <v>196</v>
      </c>
      <c r="H105" s="31">
        <v>7153522351</v>
      </c>
      <c r="I105" s="59">
        <v>8</v>
      </c>
      <c r="J105" s="30" t="s">
        <v>56</v>
      </c>
      <c r="K105" s="27"/>
      <c r="L105" s="32" t="s">
        <v>50</v>
      </c>
      <c r="M105" s="61">
        <v>617.2824858757062</v>
      </c>
      <c r="N105" s="32" t="s">
        <v>49</v>
      </c>
      <c r="O105" s="64" t="s">
        <v>49</v>
      </c>
      <c r="P105" s="33">
        <v>8.333333333333332</v>
      </c>
      <c r="Q105" s="30" t="str">
        <f t="shared" si="17"/>
        <v>NO</v>
      </c>
      <c r="R105" s="30" t="s">
        <v>49</v>
      </c>
      <c r="S105" s="30" t="s">
        <v>56</v>
      </c>
      <c r="T105" s="30"/>
      <c r="U105" s="58" t="s">
        <v>49</v>
      </c>
      <c r="V105" s="63">
        <v>26070</v>
      </c>
      <c r="W105" s="57">
        <v>1804</v>
      </c>
      <c r="X105" s="57">
        <v>2933</v>
      </c>
      <c r="Y105" s="65">
        <v>4763</v>
      </c>
      <c r="Z105" s="34">
        <f t="shared" si="18"/>
        <v>1</v>
      </c>
      <c r="AA105" s="29">
        <f t="shared" si="19"/>
        <v>0</v>
      </c>
      <c r="AB105" s="29">
        <f t="shared" si="20"/>
        <v>0</v>
      </c>
      <c r="AC105" s="29">
        <f t="shared" si="21"/>
        <v>0</v>
      </c>
      <c r="AD105" s="30" t="str">
        <f t="shared" si="22"/>
        <v>-</v>
      </c>
      <c r="AE105" s="29">
        <f t="shared" si="23"/>
        <v>0</v>
      </c>
      <c r="AF105" s="29">
        <f t="shared" si="24"/>
        <v>0</v>
      </c>
      <c r="AG105" s="29">
        <f t="shared" si="25"/>
        <v>0</v>
      </c>
      <c r="AH105" s="29">
        <f t="shared" si="26"/>
        <v>0</v>
      </c>
      <c r="AI105" s="29">
        <f t="shared" si="27"/>
        <v>1</v>
      </c>
      <c r="AJ105" s="29">
        <f t="shared" si="28"/>
        <v>0</v>
      </c>
      <c r="AK105" s="29">
        <f t="shared" si="29"/>
        <v>0</v>
      </c>
      <c r="AL105" s="30" t="str">
        <f t="shared" si="30"/>
        <v>-</v>
      </c>
      <c r="AM105" s="29">
        <f t="shared" si="31"/>
        <v>0</v>
      </c>
      <c r="AN105" s="29">
        <f t="shared" si="32"/>
        <v>0</v>
      </c>
      <c r="AO105" s="29">
        <f t="shared" si="33"/>
        <v>0</v>
      </c>
    </row>
    <row r="106" spans="1:41" ht="12.75">
      <c r="A106" s="27">
        <v>5504110</v>
      </c>
      <c r="B106" s="27">
        <v>1568</v>
      </c>
      <c r="C106" s="27" t="s">
        <v>298</v>
      </c>
      <c r="D106" s="27" t="s">
        <v>299</v>
      </c>
      <c r="E106" s="27" t="s">
        <v>298</v>
      </c>
      <c r="F106" s="27">
        <v>53534</v>
      </c>
      <c r="G106" s="28">
        <v>1498</v>
      </c>
      <c r="H106" s="31">
        <v>6088849402</v>
      </c>
      <c r="I106" s="59">
        <v>4</v>
      </c>
      <c r="J106" s="30" t="s">
        <v>49</v>
      </c>
      <c r="K106" s="27"/>
      <c r="L106" s="32" t="s">
        <v>50</v>
      </c>
      <c r="M106" s="61">
        <v>1774.2737430167597</v>
      </c>
      <c r="N106" s="32" t="s">
        <v>49</v>
      </c>
      <c r="O106" s="64" t="s">
        <v>49</v>
      </c>
      <c r="P106" s="33">
        <v>6.358668653750621</v>
      </c>
      <c r="Q106" s="30" t="str">
        <f t="shared" si="17"/>
        <v>NO</v>
      </c>
      <c r="R106" s="30" t="s">
        <v>49</v>
      </c>
      <c r="S106" s="30" t="s">
        <v>49</v>
      </c>
      <c r="T106" s="30"/>
      <c r="U106" s="58" t="s">
        <v>49</v>
      </c>
      <c r="V106" s="63">
        <v>58811</v>
      </c>
      <c r="W106" s="57">
        <v>3508</v>
      </c>
      <c r="X106" s="57">
        <v>7276</v>
      </c>
      <c r="Y106" s="65">
        <v>10403</v>
      </c>
      <c r="Z106" s="34">
        <f t="shared" si="18"/>
        <v>0</v>
      </c>
      <c r="AA106" s="29">
        <f t="shared" si="19"/>
        <v>0</v>
      </c>
      <c r="AB106" s="29">
        <f t="shared" si="20"/>
        <v>0</v>
      </c>
      <c r="AC106" s="29">
        <f t="shared" si="21"/>
        <v>0</v>
      </c>
      <c r="AD106" s="30" t="str">
        <f t="shared" si="22"/>
        <v>-</v>
      </c>
      <c r="AE106" s="29">
        <f t="shared" si="23"/>
        <v>0</v>
      </c>
      <c r="AF106" s="29">
        <f t="shared" si="24"/>
        <v>0</v>
      </c>
      <c r="AG106" s="29">
        <f t="shared" si="25"/>
        <v>0</v>
      </c>
      <c r="AH106" s="29">
        <f t="shared" si="26"/>
        <v>0</v>
      </c>
      <c r="AI106" s="29">
        <f t="shared" si="27"/>
        <v>0</v>
      </c>
      <c r="AJ106" s="29">
        <f t="shared" si="28"/>
        <v>0</v>
      </c>
      <c r="AK106" s="29">
        <f t="shared" si="29"/>
        <v>0</v>
      </c>
      <c r="AL106" s="30" t="str">
        <f t="shared" si="30"/>
        <v>-</v>
      </c>
      <c r="AM106" s="29">
        <f t="shared" si="31"/>
        <v>0</v>
      </c>
      <c r="AN106" s="29">
        <f t="shared" si="32"/>
        <v>0</v>
      </c>
      <c r="AO106" s="29">
        <f t="shared" si="33"/>
        <v>0</v>
      </c>
    </row>
    <row r="107" spans="1:41" ht="12.75">
      <c r="A107" s="27">
        <v>5504170</v>
      </c>
      <c r="B107" s="27">
        <v>1582</v>
      </c>
      <c r="C107" s="27" t="s">
        <v>300</v>
      </c>
      <c r="D107" s="27" t="s">
        <v>301</v>
      </c>
      <c r="E107" s="27" t="s">
        <v>300</v>
      </c>
      <c r="F107" s="27">
        <v>54428</v>
      </c>
      <c r="G107" s="28">
        <v>800</v>
      </c>
      <c r="H107" s="31">
        <v>7152753205</v>
      </c>
      <c r="I107" s="59">
        <v>7</v>
      </c>
      <c r="J107" s="30" t="s">
        <v>56</v>
      </c>
      <c r="K107" s="27"/>
      <c r="L107" s="32" t="s">
        <v>50</v>
      </c>
      <c r="M107" s="61">
        <v>395.8828571428571</v>
      </c>
      <c r="N107" s="32" t="s">
        <v>49</v>
      </c>
      <c r="O107" s="64" t="s">
        <v>56</v>
      </c>
      <c r="P107" s="33">
        <v>7.795100222717149</v>
      </c>
      <c r="Q107" s="30" t="str">
        <f t="shared" si="17"/>
        <v>NO</v>
      </c>
      <c r="R107" s="30" t="s">
        <v>49</v>
      </c>
      <c r="S107" s="30" t="s">
        <v>56</v>
      </c>
      <c r="T107" s="30"/>
      <c r="U107" s="58" t="s">
        <v>49</v>
      </c>
      <c r="V107" s="63">
        <v>21532</v>
      </c>
      <c r="W107" s="57">
        <v>1437</v>
      </c>
      <c r="X107" s="57">
        <v>2631</v>
      </c>
      <c r="Y107" s="65">
        <v>2524</v>
      </c>
      <c r="Z107" s="34">
        <f t="shared" si="18"/>
        <v>1</v>
      </c>
      <c r="AA107" s="29">
        <f t="shared" si="19"/>
        <v>1</v>
      </c>
      <c r="AB107" s="29">
        <f t="shared" si="20"/>
        <v>0</v>
      </c>
      <c r="AC107" s="29">
        <f t="shared" si="21"/>
        <v>0</v>
      </c>
      <c r="AD107" s="30" t="str">
        <f t="shared" si="22"/>
        <v>SRSA</v>
      </c>
      <c r="AE107" s="29">
        <f t="shared" si="23"/>
        <v>0</v>
      </c>
      <c r="AF107" s="29">
        <f t="shared" si="24"/>
        <v>0</v>
      </c>
      <c r="AG107" s="29">
        <f t="shared" si="25"/>
        <v>0</v>
      </c>
      <c r="AH107" s="29">
        <f t="shared" si="26"/>
        <v>0</v>
      </c>
      <c r="AI107" s="29">
        <f t="shared" si="27"/>
        <v>1</v>
      </c>
      <c r="AJ107" s="29">
        <f t="shared" si="28"/>
        <v>0</v>
      </c>
      <c r="AK107" s="29">
        <f t="shared" si="29"/>
        <v>0</v>
      </c>
      <c r="AL107" s="30" t="str">
        <f t="shared" si="30"/>
        <v>-</v>
      </c>
      <c r="AM107" s="29">
        <f t="shared" si="31"/>
        <v>0</v>
      </c>
      <c r="AN107" s="29">
        <f t="shared" si="32"/>
        <v>0</v>
      </c>
      <c r="AO107" s="29">
        <f t="shared" si="33"/>
        <v>0</v>
      </c>
    </row>
    <row r="108" spans="1:41" ht="12.75">
      <c r="A108" s="27">
        <v>5504200</v>
      </c>
      <c r="B108" s="27">
        <v>1600</v>
      </c>
      <c r="C108" s="27" t="s">
        <v>302</v>
      </c>
      <c r="D108" s="27" t="s">
        <v>303</v>
      </c>
      <c r="E108" s="27" t="s">
        <v>304</v>
      </c>
      <c r="F108" s="27">
        <v>54770</v>
      </c>
      <c r="G108" s="28">
        <v>8609</v>
      </c>
      <c r="H108" s="31">
        <v>7156952696</v>
      </c>
      <c r="I108" s="59">
        <v>7</v>
      </c>
      <c r="J108" s="30" t="s">
        <v>56</v>
      </c>
      <c r="K108" s="27"/>
      <c r="L108" s="32" t="s">
        <v>50</v>
      </c>
      <c r="M108" s="61">
        <v>615.5702247191011</v>
      </c>
      <c r="N108" s="32" t="s">
        <v>49</v>
      </c>
      <c r="O108" s="64" t="s">
        <v>49</v>
      </c>
      <c r="P108" s="33">
        <v>6.2409288824383164</v>
      </c>
      <c r="Q108" s="30" t="str">
        <f t="shared" si="17"/>
        <v>NO</v>
      </c>
      <c r="R108" s="30" t="s">
        <v>49</v>
      </c>
      <c r="S108" s="30" t="s">
        <v>56</v>
      </c>
      <c r="T108" s="30"/>
      <c r="U108" s="58" t="s">
        <v>49</v>
      </c>
      <c r="V108" s="63">
        <v>33396</v>
      </c>
      <c r="W108" s="57">
        <v>2752</v>
      </c>
      <c r="X108" s="57">
        <v>4283</v>
      </c>
      <c r="Y108" s="65">
        <v>3422</v>
      </c>
      <c r="Z108" s="34">
        <f t="shared" si="18"/>
        <v>1</v>
      </c>
      <c r="AA108" s="29">
        <f t="shared" si="19"/>
        <v>0</v>
      </c>
      <c r="AB108" s="29">
        <f t="shared" si="20"/>
        <v>0</v>
      </c>
      <c r="AC108" s="29">
        <f t="shared" si="21"/>
        <v>0</v>
      </c>
      <c r="AD108" s="30" t="str">
        <f t="shared" si="22"/>
        <v>-</v>
      </c>
      <c r="AE108" s="29">
        <f t="shared" si="23"/>
        <v>0</v>
      </c>
      <c r="AF108" s="29">
        <f t="shared" si="24"/>
        <v>0</v>
      </c>
      <c r="AG108" s="29">
        <f t="shared" si="25"/>
        <v>0</v>
      </c>
      <c r="AH108" s="29">
        <f t="shared" si="26"/>
        <v>0</v>
      </c>
      <c r="AI108" s="29">
        <f t="shared" si="27"/>
        <v>1</v>
      </c>
      <c r="AJ108" s="29">
        <f t="shared" si="28"/>
        <v>0</v>
      </c>
      <c r="AK108" s="29">
        <f t="shared" si="29"/>
        <v>0</v>
      </c>
      <c r="AL108" s="30" t="str">
        <f t="shared" si="30"/>
        <v>-</v>
      </c>
      <c r="AM108" s="29">
        <f t="shared" si="31"/>
        <v>0</v>
      </c>
      <c r="AN108" s="29">
        <f t="shared" si="32"/>
        <v>0</v>
      </c>
      <c r="AO108" s="29">
        <f t="shared" si="33"/>
        <v>0</v>
      </c>
    </row>
    <row r="109" spans="1:41" ht="12.75">
      <c r="A109" s="27">
        <v>5504230</v>
      </c>
      <c r="B109" s="27">
        <v>1645</v>
      </c>
      <c r="C109" s="27" t="s">
        <v>305</v>
      </c>
      <c r="D109" s="27" t="s">
        <v>306</v>
      </c>
      <c r="E109" s="27" t="s">
        <v>307</v>
      </c>
      <c r="F109" s="27">
        <v>54739</v>
      </c>
      <c r="G109" s="28">
        <v>9526</v>
      </c>
      <c r="H109" s="31">
        <v>7158795066</v>
      </c>
      <c r="I109" s="59">
        <v>7</v>
      </c>
      <c r="J109" s="30" t="s">
        <v>56</v>
      </c>
      <c r="K109" s="27"/>
      <c r="L109" s="32" t="s">
        <v>50</v>
      </c>
      <c r="M109" s="61">
        <v>853.3</v>
      </c>
      <c r="N109" s="32" t="s">
        <v>49</v>
      </c>
      <c r="O109" s="64" t="s">
        <v>49</v>
      </c>
      <c r="P109" s="33">
        <v>4.2270531400966185</v>
      </c>
      <c r="Q109" s="30" t="str">
        <f t="shared" si="17"/>
        <v>NO</v>
      </c>
      <c r="R109" s="30" t="s">
        <v>49</v>
      </c>
      <c r="S109" s="30" t="s">
        <v>56</v>
      </c>
      <c r="T109" s="30"/>
      <c r="U109" s="58" t="s">
        <v>49</v>
      </c>
      <c r="V109" s="63">
        <v>31983</v>
      </c>
      <c r="W109" s="57">
        <v>2151</v>
      </c>
      <c r="X109" s="57">
        <v>4223</v>
      </c>
      <c r="Y109" s="65">
        <v>2399</v>
      </c>
      <c r="Z109" s="34">
        <f t="shared" si="18"/>
        <v>1</v>
      </c>
      <c r="AA109" s="29">
        <f t="shared" si="19"/>
        <v>0</v>
      </c>
      <c r="AB109" s="29">
        <f t="shared" si="20"/>
        <v>0</v>
      </c>
      <c r="AC109" s="29">
        <f t="shared" si="21"/>
        <v>0</v>
      </c>
      <c r="AD109" s="30" t="str">
        <f t="shared" si="22"/>
        <v>-</v>
      </c>
      <c r="AE109" s="29">
        <f t="shared" si="23"/>
        <v>0</v>
      </c>
      <c r="AF109" s="29">
        <f t="shared" si="24"/>
        <v>0</v>
      </c>
      <c r="AG109" s="29">
        <f t="shared" si="25"/>
        <v>0</v>
      </c>
      <c r="AH109" s="29">
        <f t="shared" si="26"/>
        <v>0</v>
      </c>
      <c r="AI109" s="29">
        <f t="shared" si="27"/>
        <v>1</v>
      </c>
      <c r="AJ109" s="29">
        <f t="shared" si="28"/>
        <v>0</v>
      </c>
      <c r="AK109" s="29">
        <f t="shared" si="29"/>
        <v>0</v>
      </c>
      <c r="AL109" s="30" t="str">
        <f t="shared" si="30"/>
        <v>-</v>
      </c>
      <c r="AM109" s="29">
        <f t="shared" si="31"/>
        <v>0</v>
      </c>
      <c r="AN109" s="29">
        <f t="shared" si="32"/>
        <v>0</v>
      </c>
      <c r="AO109" s="29">
        <f t="shared" si="33"/>
        <v>0</v>
      </c>
    </row>
    <row r="110" spans="1:41" ht="12.75">
      <c r="A110" s="27">
        <v>5504260</v>
      </c>
      <c r="B110" s="27">
        <v>1631</v>
      </c>
      <c r="C110" s="27" t="s">
        <v>308</v>
      </c>
      <c r="D110" s="27" t="s">
        <v>309</v>
      </c>
      <c r="E110" s="27" t="s">
        <v>310</v>
      </c>
      <c r="F110" s="27">
        <v>53020</v>
      </c>
      <c r="G110" s="28">
        <v>306</v>
      </c>
      <c r="H110" s="31">
        <v>9208763381</v>
      </c>
      <c r="I110" s="59">
        <v>8</v>
      </c>
      <c r="J110" s="30" t="s">
        <v>56</v>
      </c>
      <c r="K110" s="27"/>
      <c r="L110" s="32" t="s">
        <v>50</v>
      </c>
      <c r="M110" s="61">
        <v>534.64</v>
      </c>
      <c r="N110" s="32" t="s">
        <v>49</v>
      </c>
      <c r="O110" s="64" t="s">
        <v>56</v>
      </c>
      <c r="P110" s="33">
        <v>0.6153846153846154</v>
      </c>
      <c r="Q110" s="30" t="str">
        <f t="shared" si="17"/>
        <v>NO</v>
      </c>
      <c r="R110" s="30" t="s">
        <v>49</v>
      </c>
      <c r="S110" s="30" t="s">
        <v>56</v>
      </c>
      <c r="T110" s="30"/>
      <c r="U110" s="58" t="s">
        <v>49</v>
      </c>
      <c r="V110" s="63">
        <v>9118</v>
      </c>
      <c r="W110" s="57">
        <v>0</v>
      </c>
      <c r="X110" s="57">
        <v>1206</v>
      </c>
      <c r="Y110" s="65">
        <v>1457</v>
      </c>
      <c r="Z110" s="34">
        <f t="shared" si="18"/>
        <v>1</v>
      </c>
      <c r="AA110" s="29">
        <f t="shared" si="19"/>
        <v>1</v>
      </c>
      <c r="AB110" s="29">
        <f t="shared" si="20"/>
        <v>0</v>
      </c>
      <c r="AC110" s="29">
        <f t="shared" si="21"/>
        <v>0</v>
      </c>
      <c r="AD110" s="30" t="str">
        <f t="shared" si="22"/>
        <v>SRSA</v>
      </c>
      <c r="AE110" s="29">
        <f t="shared" si="23"/>
        <v>0</v>
      </c>
      <c r="AF110" s="29">
        <f t="shared" si="24"/>
        <v>0</v>
      </c>
      <c r="AG110" s="29">
        <f t="shared" si="25"/>
        <v>0</v>
      </c>
      <c r="AH110" s="29">
        <f t="shared" si="26"/>
        <v>0</v>
      </c>
      <c r="AI110" s="29">
        <f t="shared" si="27"/>
        <v>1</v>
      </c>
      <c r="AJ110" s="29">
        <f t="shared" si="28"/>
        <v>0</v>
      </c>
      <c r="AK110" s="29">
        <f t="shared" si="29"/>
        <v>0</v>
      </c>
      <c r="AL110" s="30" t="str">
        <f t="shared" si="30"/>
        <v>-</v>
      </c>
      <c r="AM110" s="29">
        <f t="shared" si="31"/>
        <v>0</v>
      </c>
      <c r="AN110" s="29">
        <f t="shared" si="32"/>
        <v>0</v>
      </c>
      <c r="AO110" s="29">
        <f t="shared" si="33"/>
        <v>0</v>
      </c>
    </row>
    <row r="111" spans="1:41" ht="12.75">
      <c r="A111" s="27">
        <v>5504290</v>
      </c>
      <c r="B111" s="27">
        <v>1638</v>
      </c>
      <c r="C111" s="27" t="s">
        <v>311</v>
      </c>
      <c r="D111" s="27" t="s">
        <v>312</v>
      </c>
      <c r="E111" s="27" t="s">
        <v>313</v>
      </c>
      <c r="F111" s="27">
        <v>53121</v>
      </c>
      <c r="G111" s="28">
        <v>1905</v>
      </c>
      <c r="H111" s="31">
        <v>2627233160</v>
      </c>
      <c r="I111" s="59">
        <v>7</v>
      </c>
      <c r="J111" s="30" t="s">
        <v>56</v>
      </c>
      <c r="K111" s="27"/>
      <c r="L111" s="32" t="s">
        <v>50</v>
      </c>
      <c r="M111" s="61">
        <v>2378.24</v>
      </c>
      <c r="N111" s="32" t="s">
        <v>49</v>
      </c>
      <c r="O111" s="64" t="s">
        <v>49</v>
      </c>
      <c r="P111" s="33">
        <v>9.785286870820133</v>
      </c>
      <c r="Q111" s="30" t="str">
        <f t="shared" si="17"/>
        <v>NO</v>
      </c>
      <c r="R111" s="30" t="s">
        <v>49</v>
      </c>
      <c r="S111" s="30" t="s">
        <v>56</v>
      </c>
      <c r="T111" s="30"/>
      <c r="U111" s="58" t="s">
        <v>49</v>
      </c>
      <c r="V111" s="63">
        <v>97270</v>
      </c>
      <c r="W111" s="57">
        <v>7089</v>
      </c>
      <c r="X111" s="57">
        <v>10741</v>
      </c>
      <c r="Y111" s="65">
        <v>18346</v>
      </c>
      <c r="Z111" s="34">
        <f t="shared" si="18"/>
        <v>1</v>
      </c>
      <c r="AA111" s="29">
        <f t="shared" si="19"/>
        <v>0</v>
      </c>
      <c r="AB111" s="29">
        <f t="shared" si="20"/>
        <v>0</v>
      </c>
      <c r="AC111" s="29">
        <f t="shared" si="21"/>
        <v>0</v>
      </c>
      <c r="AD111" s="30" t="str">
        <f t="shared" si="22"/>
        <v>-</v>
      </c>
      <c r="AE111" s="29">
        <f t="shared" si="23"/>
        <v>0</v>
      </c>
      <c r="AF111" s="29">
        <f t="shared" si="24"/>
        <v>0</v>
      </c>
      <c r="AG111" s="29">
        <f t="shared" si="25"/>
        <v>0</v>
      </c>
      <c r="AH111" s="29">
        <f t="shared" si="26"/>
        <v>0</v>
      </c>
      <c r="AI111" s="29">
        <f t="shared" si="27"/>
        <v>1</v>
      </c>
      <c r="AJ111" s="29">
        <f t="shared" si="28"/>
        <v>0</v>
      </c>
      <c r="AK111" s="29">
        <f t="shared" si="29"/>
        <v>0</v>
      </c>
      <c r="AL111" s="30" t="str">
        <f t="shared" si="30"/>
        <v>-</v>
      </c>
      <c r="AM111" s="29">
        <f t="shared" si="31"/>
        <v>0</v>
      </c>
      <c r="AN111" s="29">
        <f t="shared" si="32"/>
        <v>0</v>
      </c>
      <c r="AO111" s="29">
        <f t="shared" si="33"/>
        <v>0</v>
      </c>
    </row>
    <row r="112" spans="1:41" ht="12.75">
      <c r="A112" s="27">
        <v>5504320</v>
      </c>
      <c r="B112" s="27">
        <v>1659</v>
      </c>
      <c r="C112" s="27" t="s">
        <v>314</v>
      </c>
      <c r="D112" s="27" t="s">
        <v>315</v>
      </c>
      <c r="E112" s="27" t="s">
        <v>316</v>
      </c>
      <c r="F112" s="27">
        <v>54011</v>
      </c>
      <c r="G112" s="28">
        <v>1500</v>
      </c>
      <c r="H112" s="31">
        <v>7152733900</v>
      </c>
      <c r="I112" s="59">
        <v>8</v>
      </c>
      <c r="J112" s="30" t="s">
        <v>56</v>
      </c>
      <c r="K112" s="27"/>
      <c r="L112" s="32" t="s">
        <v>50</v>
      </c>
      <c r="M112" s="61">
        <v>1690.9162011173185</v>
      </c>
      <c r="N112" s="32" t="s">
        <v>49</v>
      </c>
      <c r="O112" s="64" t="s">
        <v>49</v>
      </c>
      <c r="P112" s="33">
        <v>3.986220472440945</v>
      </c>
      <c r="Q112" s="30" t="str">
        <f t="shared" si="17"/>
        <v>NO</v>
      </c>
      <c r="R112" s="30" t="s">
        <v>49</v>
      </c>
      <c r="S112" s="30" t="s">
        <v>56</v>
      </c>
      <c r="T112" s="30"/>
      <c r="U112" s="58" t="s">
        <v>49</v>
      </c>
      <c r="V112" s="63">
        <v>65469</v>
      </c>
      <c r="W112" s="57">
        <v>3231</v>
      </c>
      <c r="X112" s="57">
        <v>8027</v>
      </c>
      <c r="Y112" s="65">
        <v>4955</v>
      </c>
      <c r="Z112" s="34">
        <f t="shared" si="18"/>
        <v>1</v>
      </c>
      <c r="AA112" s="29">
        <f t="shared" si="19"/>
        <v>0</v>
      </c>
      <c r="AB112" s="29">
        <f t="shared" si="20"/>
        <v>0</v>
      </c>
      <c r="AC112" s="29">
        <f t="shared" si="21"/>
        <v>0</v>
      </c>
      <c r="AD112" s="30" t="str">
        <f t="shared" si="22"/>
        <v>-</v>
      </c>
      <c r="AE112" s="29">
        <f t="shared" si="23"/>
        <v>0</v>
      </c>
      <c r="AF112" s="29">
        <f t="shared" si="24"/>
        <v>0</v>
      </c>
      <c r="AG112" s="29">
        <f t="shared" si="25"/>
        <v>0</v>
      </c>
      <c r="AH112" s="29">
        <f t="shared" si="26"/>
        <v>0</v>
      </c>
      <c r="AI112" s="29">
        <f t="shared" si="27"/>
        <v>1</v>
      </c>
      <c r="AJ112" s="29">
        <f t="shared" si="28"/>
        <v>0</v>
      </c>
      <c r="AK112" s="29">
        <f t="shared" si="29"/>
        <v>0</v>
      </c>
      <c r="AL112" s="30" t="str">
        <f t="shared" si="30"/>
        <v>-</v>
      </c>
      <c r="AM112" s="29">
        <f t="shared" si="31"/>
        <v>0</v>
      </c>
      <c r="AN112" s="29">
        <f t="shared" si="32"/>
        <v>0</v>
      </c>
      <c r="AO112" s="29">
        <f t="shared" si="33"/>
        <v>0</v>
      </c>
    </row>
    <row r="113" spans="1:41" ht="12.75">
      <c r="A113" s="27">
        <v>5501770</v>
      </c>
      <c r="B113" s="27">
        <v>714</v>
      </c>
      <c r="C113" s="27" t="s">
        <v>317</v>
      </c>
      <c r="D113" s="27" t="s">
        <v>318</v>
      </c>
      <c r="E113" s="27" t="s">
        <v>319</v>
      </c>
      <c r="F113" s="27">
        <v>53008</v>
      </c>
      <c r="G113" s="28">
        <v>1830</v>
      </c>
      <c r="H113" s="31">
        <v>2627813030</v>
      </c>
      <c r="I113" s="59">
        <v>3</v>
      </c>
      <c r="J113" s="30" t="s">
        <v>49</v>
      </c>
      <c r="K113" s="27"/>
      <c r="L113" s="32" t="s">
        <v>50</v>
      </c>
      <c r="M113" s="61">
        <v>7137.952247191011</v>
      </c>
      <c r="N113" s="32" t="s">
        <v>49</v>
      </c>
      <c r="O113" s="64" t="s">
        <v>49</v>
      </c>
      <c r="P113" s="33">
        <v>2.5531024380035574</v>
      </c>
      <c r="Q113" s="30" t="str">
        <f t="shared" si="17"/>
        <v>NO</v>
      </c>
      <c r="R113" s="30" t="s">
        <v>49</v>
      </c>
      <c r="S113" s="30" t="s">
        <v>49</v>
      </c>
      <c r="T113" s="30"/>
      <c r="U113" s="58" t="s">
        <v>49</v>
      </c>
      <c r="V113" s="63">
        <v>156875</v>
      </c>
      <c r="W113" s="57">
        <v>4650</v>
      </c>
      <c r="X113" s="57">
        <v>23421</v>
      </c>
      <c r="Y113" s="65">
        <v>25572</v>
      </c>
      <c r="Z113" s="34">
        <f t="shared" si="18"/>
        <v>0</v>
      </c>
      <c r="AA113" s="29">
        <f t="shared" si="19"/>
        <v>0</v>
      </c>
      <c r="AB113" s="29">
        <f t="shared" si="20"/>
        <v>0</v>
      </c>
      <c r="AC113" s="29">
        <f t="shared" si="21"/>
        <v>0</v>
      </c>
      <c r="AD113" s="30" t="str">
        <f t="shared" si="22"/>
        <v>-</v>
      </c>
      <c r="AE113" s="29">
        <f t="shared" si="23"/>
        <v>0</v>
      </c>
      <c r="AF113" s="29">
        <f t="shared" si="24"/>
        <v>0</v>
      </c>
      <c r="AG113" s="29">
        <f t="shared" si="25"/>
        <v>0</v>
      </c>
      <c r="AH113" s="29">
        <f t="shared" si="26"/>
        <v>0</v>
      </c>
      <c r="AI113" s="29">
        <f t="shared" si="27"/>
        <v>0</v>
      </c>
      <c r="AJ113" s="29">
        <f t="shared" si="28"/>
        <v>0</v>
      </c>
      <c r="AK113" s="29">
        <f t="shared" si="29"/>
        <v>0</v>
      </c>
      <c r="AL113" s="30" t="str">
        <f t="shared" si="30"/>
        <v>-</v>
      </c>
      <c r="AM113" s="29">
        <f t="shared" si="31"/>
        <v>0</v>
      </c>
      <c r="AN113" s="29">
        <f t="shared" si="32"/>
        <v>0</v>
      </c>
      <c r="AO113" s="29">
        <f t="shared" si="33"/>
        <v>0</v>
      </c>
    </row>
    <row r="114" spans="1:41" ht="12.75">
      <c r="A114" s="27">
        <v>5504350</v>
      </c>
      <c r="B114" s="27">
        <v>1666</v>
      </c>
      <c r="C114" s="27" t="s">
        <v>320</v>
      </c>
      <c r="D114" s="27" t="s">
        <v>321</v>
      </c>
      <c r="E114" s="27" t="s">
        <v>320</v>
      </c>
      <c r="F114" s="27">
        <v>54740</v>
      </c>
      <c r="G114" s="28">
        <v>8645</v>
      </c>
      <c r="H114" s="31">
        <v>7156392711</v>
      </c>
      <c r="I114" s="59">
        <v>8</v>
      </c>
      <c r="J114" s="30" t="s">
        <v>56</v>
      </c>
      <c r="K114" s="27"/>
      <c r="L114" s="32" t="s">
        <v>50</v>
      </c>
      <c r="M114" s="61">
        <v>386.3785310734463</v>
      </c>
      <c r="N114" s="32" t="s">
        <v>49</v>
      </c>
      <c r="O114" s="64" t="s">
        <v>56</v>
      </c>
      <c r="P114" s="33">
        <v>13.88888888888889</v>
      </c>
      <c r="Q114" s="30" t="str">
        <f t="shared" si="17"/>
        <v>NO</v>
      </c>
      <c r="R114" s="30" t="s">
        <v>49</v>
      </c>
      <c r="S114" s="30" t="s">
        <v>56</v>
      </c>
      <c r="T114" s="30"/>
      <c r="U114" s="58" t="s">
        <v>49</v>
      </c>
      <c r="V114" s="63">
        <v>22296</v>
      </c>
      <c r="W114" s="57">
        <v>1625</v>
      </c>
      <c r="X114" s="57">
        <v>2200</v>
      </c>
      <c r="Y114" s="65">
        <v>3506</v>
      </c>
      <c r="Z114" s="34">
        <f t="shared" si="18"/>
        <v>1</v>
      </c>
      <c r="AA114" s="29">
        <f t="shared" si="19"/>
        <v>1</v>
      </c>
      <c r="AB114" s="29">
        <f t="shared" si="20"/>
        <v>0</v>
      </c>
      <c r="AC114" s="29">
        <f t="shared" si="21"/>
        <v>0</v>
      </c>
      <c r="AD114" s="30" t="str">
        <f t="shared" si="22"/>
        <v>SRSA</v>
      </c>
      <c r="AE114" s="29">
        <f t="shared" si="23"/>
        <v>0</v>
      </c>
      <c r="AF114" s="29">
        <f t="shared" si="24"/>
        <v>0</v>
      </c>
      <c r="AG114" s="29">
        <f t="shared" si="25"/>
        <v>0</v>
      </c>
      <c r="AH114" s="29">
        <f t="shared" si="26"/>
        <v>0</v>
      </c>
      <c r="AI114" s="29">
        <f t="shared" si="27"/>
        <v>1</v>
      </c>
      <c r="AJ114" s="29">
        <f t="shared" si="28"/>
        <v>0</v>
      </c>
      <c r="AK114" s="29">
        <f t="shared" si="29"/>
        <v>0</v>
      </c>
      <c r="AL114" s="30" t="str">
        <f t="shared" si="30"/>
        <v>-</v>
      </c>
      <c r="AM114" s="29">
        <f t="shared" si="31"/>
        <v>0</v>
      </c>
      <c r="AN114" s="29">
        <f t="shared" si="32"/>
        <v>0</v>
      </c>
      <c r="AO114" s="29">
        <f t="shared" si="33"/>
        <v>0</v>
      </c>
    </row>
    <row r="115" spans="1:41" ht="12.75">
      <c r="A115" s="27">
        <v>5504410</v>
      </c>
      <c r="B115" s="27">
        <v>1687</v>
      </c>
      <c r="C115" s="27" t="s">
        <v>322</v>
      </c>
      <c r="D115" s="27" t="s">
        <v>323</v>
      </c>
      <c r="E115" s="27" t="s">
        <v>324</v>
      </c>
      <c r="F115" s="27">
        <v>53027</v>
      </c>
      <c r="G115" s="28">
        <v>9729</v>
      </c>
      <c r="H115" s="31">
        <v>2626733720</v>
      </c>
      <c r="I115" s="59">
        <v>8</v>
      </c>
      <c r="J115" s="30" t="s">
        <v>56</v>
      </c>
      <c r="K115" s="27"/>
      <c r="L115" s="32" t="s">
        <v>50</v>
      </c>
      <c r="M115" s="61">
        <v>351.2472222222222</v>
      </c>
      <c r="N115" s="32" t="s">
        <v>49</v>
      </c>
      <c r="O115" s="64" t="s">
        <v>56</v>
      </c>
      <c r="P115" s="33">
        <v>3.5616438356164384</v>
      </c>
      <c r="Q115" s="30" t="str">
        <f t="shared" si="17"/>
        <v>NO</v>
      </c>
      <c r="R115" s="30" t="s">
        <v>49</v>
      </c>
      <c r="S115" s="30" t="s">
        <v>56</v>
      </c>
      <c r="T115" s="30"/>
      <c r="U115" s="58" t="s">
        <v>49</v>
      </c>
      <c r="V115" s="63">
        <v>12259</v>
      </c>
      <c r="W115" s="57">
        <v>784</v>
      </c>
      <c r="X115" s="57">
        <v>1768</v>
      </c>
      <c r="Y115" s="65">
        <v>983</v>
      </c>
      <c r="Z115" s="34">
        <f t="shared" si="18"/>
        <v>1</v>
      </c>
      <c r="AA115" s="29">
        <f t="shared" si="19"/>
        <v>1</v>
      </c>
      <c r="AB115" s="29">
        <f t="shared" si="20"/>
        <v>0</v>
      </c>
      <c r="AC115" s="29">
        <f t="shared" si="21"/>
        <v>0</v>
      </c>
      <c r="AD115" s="30" t="str">
        <f t="shared" si="22"/>
        <v>SRSA</v>
      </c>
      <c r="AE115" s="29">
        <f t="shared" si="23"/>
        <v>0</v>
      </c>
      <c r="AF115" s="29">
        <f t="shared" si="24"/>
        <v>0</v>
      </c>
      <c r="AG115" s="29">
        <f t="shared" si="25"/>
        <v>0</v>
      </c>
      <c r="AH115" s="29">
        <f t="shared" si="26"/>
        <v>0</v>
      </c>
      <c r="AI115" s="29">
        <f t="shared" si="27"/>
        <v>1</v>
      </c>
      <c r="AJ115" s="29">
        <f t="shared" si="28"/>
        <v>0</v>
      </c>
      <c r="AK115" s="29">
        <f t="shared" si="29"/>
        <v>0</v>
      </c>
      <c r="AL115" s="30" t="str">
        <f t="shared" si="30"/>
        <v>-</v>
      </c>
      <c r="AM115" s="29">
        <f t="shared" si="31"/>
        <v>0</v>
      </c>
      <c r="AN115" s="29">
        <f t="shared" si="32"/>
        <v>0</v>
      </c>
      <c r="AO115" s="29">
        <f t="shared" si="33"/>
        <v>0</v>
      </c>
    </row>
    <row r="116" spans="1:41" ht="12.75">
      <c r="A116" s="27">
        <v>5504440</v>
      </c>
      <c r="B116" s="27">
        <v>1694</v>
      </c>
      <c r="C116" s="27" t="s">
        <v>325</v>
      </c>
      <c r="D116" s="27" t="s">
        <v>326</v>
      </c>
      <c r="E116" s="27" t="s">
        <v>327</v>
      </c>
      <c r="F116" s="27">
        <v>53536</v>
      </c>
      <c r="G116" s="28">
        <v>1299</v>
      </c>
      <c r="H116" s="31">
        <v>6088825224</v>
      </c>
      <c r="I116" s="59">
        <v>4</v>
      </c>
      <c r="J116" s="30" t="s">
        <v>49</v>
      </c>
      <c r="K116" s="27"/>
      <c r="L116" s="32" t="s">
        <v>50</v>
      </c>
      <c r="M116" s="61">
        <v>1536.7849162011173</v>
      </c>
      <c r="N116" s="32" t="s">
        <v>49</v>
      </c>
      <c r="O116" s="64" t="s">
        <v>49</v>
      </c>
      <c r="P116" s="33">
        <v>2.157829839704069</v>
      </c>
      <c r="Q116" s="30" t="str">
        <f t="shared" si="17"/>
        <v>NO</v>
      </c>
      <c r="R116" s="30" t="s">
        <v>49</v>
      </c>
      <c r="S116" s="30" t="s">
        <v>49</v>
      </c>
      <c r="T116" s="30"/>
      <c r="U116" s="58" t="s">
        <v>49</v>
      </c>
      <c r="V116" s="63">
        <v>34417</v>
      </c>
      <c r="W116" s="57">
        <v>1356</v>
      </c>
      <c r="X116" s="57">
        <v>5155</v>
      </c>
      <c r="Y116" s="65">
        <v>4238</v>
      </c>
      <c r="Z116" s="34">
        <f t="shared" si="18"/>
        <v>0</v>
      </c>
      <c r="AA116" s="29">
        <f t="shared" si="19"/>
        <v>0</v>
      </c>
      <c r="AB116" s="29">
        <f t="shared" si="20"/>
        <v>0</v>
      </c>
      <c r="AC116" s="29">
        <f t="shared" si="21"/>
        <v>0</v>
      </c>
      <c r="AD116" s="30" t="str">
        <f t="shared" si="22"/>
        <v>-</v>
      </c>
      <c r="AE116" s="29">
        <f t="shared" si="23"/>
        <v>0</v>
      </c>
      <c r="AF116" s="29">
        <f t="shared" si="24"/>
        <v>0</v>
      </c>
      <c r="AG116" s="29">
        <f t="shared" si="25"/>
        <v>0</v>
      </c>
      <c r="AH116" s="29">
        <f t="shared" si="26"/>
        <v>0</v>
      </c>
      <c r="AI116" s="29">
        <f t="shared" si="27"/>
        <v>0</v>
      </c>
      <c r="AJ116" s="29">
        <f t="shared" si="28"/>
        <v>0</v>
      </c>
      <c r="AK116" s="29">
        <f t="shared" si="29"/>
        <v>0</v>
      </c>
      <c r="AL116" s="30" t="str">
        <f t="shared" si="30"/>
        <v>-</v>
      </c>
      <c r="AM116" s="29">
        <f t="shared" si="31"/>
        <v>0</v>
      </c>
      <c r="AN116" s="29">
        <f t="shared" si="32"/>
        <v>0</v>
      </c>
      <c r="AO116" s="29">
        <f t="shared" si="33"/>
        <v>0</v>
      </c>
    </row>
    <row r="117" spans="1:41" ht="12.75">
      <c r="A117" s="27">
        <v>5504500</v>
      </c>
      <c r="B117" s="27">
        <v>1729</v>
      </c>
      <c r="C117" s="27" t="s">
        <v>328</v>
      </c>
      <c r="D117" s="27" t="s">
        <v>329</v>
      </c>
      <c r="E117" s="27" t="s">
        <v>328</v>
      </c>
      <c r="F117" s="27">
        <v>54742</v>
      </c>
      <c r="G117" s="28">
        <v>9609</v>
      </c>
      <c r="H117" s="31">
        <v>7158772123</v>
      </c>
      <c r="I117" s="59">
        <v>8</v>
      </c>
      <c r="J117" s="30" t="s">
        <v>56</v>
      </c>
      <c r="K117" s="27"/>
      <c r="L117" s="32" t="s">
        <v>50</v>
      </c>
      <c r="M117" s="61">
        <v>829.7402234636871</v>
      </c>
      <c r="N117" s="32" t="s">
        <v>49</v>
      </c>
      <c r="O117" s="64" t="s">
        <v>49</v>
      </c>
      <c r="P117" s="33">
        <v>7.264472190692395</v>
      </c>
      <c r="Q117" s="30" t="str">
        <f t="shared" si="17"/>
        <v>NO</v>
      </c>
      <c r="R117" s="30" t="s">
        <v>49</v>
      </c>
      <c r="S117" s="30" t="s">
        <v>56</v>
      </c>
      <c r="T117" s="30"/>
      <c r="U117" s="58" t="s">
        <v>49</v>
      </c>
      <c r="V117" s="63">
        <v>28198</v>
      </c>
      <c r="W117" s="57">
        <v>1966</v>
      </c>
      <c r="X117" s="57">
        <v>3406</v>
      </c>
      <c r="Y117" s="65">
        <v>4981</v>
      </c>
      <c r="Z117" s="34">
        <f t="shared" si="18"/>
        <v>1</v>
      </c>
      <c r="AA117" s="29">
        <f t="shared" si="19"/>
        <v>0</v>
      </c>
      <c r="AB117" s="29">
        <f t="shared" si="20"/>
        <v>0</v>
      </c>
      <c r="AC117" s="29">
        <f t="shared" si="21"/>
        <v>0</v>
      </c>
      <c r="AD117" s="30" t="str">
        <f t="shared" si="22"/>
        <v>-</v>
      </c>
      <c r="AE117" s="29">
        <f t="shared" si="23"/>
        <v>0</v>
      </c>
      <c r="AF117" s="29">
        <f t="shared" si="24"/>
        <v>0</v>
      </c>
      <c r="AG117" s="29">
        <f t="shared" si="25"/>
        <v>0</v>
      </c>
      <c r="AH117" s="29">
        <f t="shared" si="26"/>
        <v>0</v>
      </c>
      <c r="AI117" s="29">
        <f t="shared" si="27"/>
        <v>1</v>
      </c>
      <c r="AJ117" s="29">
        <f t="shared" si="28"/>
        <v>0</v>
      </c>
      <c r="AK117" s="29">
        <f t="shared" si="29"/>
        <v>0</v>
      </c>
      <c r="AL117" s="30" t="str">
        <f t="shared" si="30"/>
        <v>-</v>
      </c>
      <c r="AM117" s="29">
        <f t="shared" si="31"/>
        <v>0</v>
      </c>
      <c r="AN117" s="29">
        <f t="shared" si="32"/>
        <v>0</v>
      </c>
      <c r="AO117" s="29">
        <f t="shared" si="33"/>
        <v>0</v>
      </c>
    </row>
    <row r="118" spans="1:41" ht="12.75">
      <c r="A118" s="27">
        <v>5504530</v>
      </c>
      <c r="B118" s="27">
        <v>1736</v>
      </c>
      <c r="C118" s="27" t="s">
        <v>330</v>
      </c>
      <c r="D118" s="27" t="s">
        <v>331</v>
      </c>
      <c r="E118" s="27" t="s">
        <v>330</v>
      </c>
      <c r="F118" s="27">
        <v>53932</v>
      </c>
      <c r="G118" s="28">
        <v>116</v>
      </c>
      <c r="H118" s="31">
        <v>9204843333</v>
      </c>
      <c r="I118" s="59">
        <v>8</v>
      </c>
      <c r="J118" s="30" t="s">
        <v>56</v>
      </c>
      <c r="K118" s="27"/>
      <c r="L118" s="32" t="s">
        <v>50</v>
      </c>
      <c r="M118" s="61">
        <v>411.4022346368715</v>
      </c>
      <c r="N118" s="32" t="s">
        <v>49</v>
      </c>
      <c r="O118" s="64" t="s">
        <v>56</v>
      </c>
      <c r="P118" s="33">
        <v>13.34841628959276</v>
      </c>
      <c r="Q118" s="30" t="str">
        <f t="shared" si="17"/>
        <v>NO</v>
      </c>
      <c r="R118" s="30" t="s">
        <v>49</v>
      </c>
      <c r="S118" s="30" t="s">
        <v>56</v>
      </c>
      <c r="T118" s="30"/>
      <c r="U118" s="58" t="s">
        <v>49</v>
      </c>
      <c r="V118" s="63">
        <v>16464</v>
      </c>
      <c r="W118" s="57">
        <v>1508</v>
      </c>
      <c r="X118" s="57">
        <v>1656</v>
      </c>
      <c r="Y118" s="65">
        <v>3708</v>
      </c>
      <c r="Z118" s="34">
        <f t="shared" si="18"/>
        <v>1</v>
      </c>
      <c r="AA118" s="29">
        <f t="shared" si="19"/>
        <v>1</v>
      </c>
      <c r="AB118" s="29">
        <f t="shared" si="20"/>
        <v>0</v>
      </c>
      <c r="AC118" s="29">
        <f t="shared" si="21"/>
        <v>0</v>
      </c>
      <c r="AD118" s="30" t="str">
        <f t="shared" si="22"/>
        <v>SRSA</v>
      </c>
      <c r="AE118" s="29">
        <f t="shared" si="23"/>
        <v>0</v>
      </c>
      <c r="AF118" s="29">
        <f t="shared" si="24"/>
        <v>0</v>
      </c>
      <c r="AG118" s="29">
        <f t="shared" si="25"/>
        <v>0</v>
      </c>
      <c r="AH118" s="29">
        <f t="shared" si="26"/>
        <v>0</v>
      </c>
      <c r="AI118" s="29">
        <f t="shared" si="27"/>
        <v>1</v>
      </c>
      <c r="AJ118" s="29">
        <f t="shared" si="28"/>
        <v>0</v>
      </c>
      <c r="AK118" s="29">
        <f t="shared" si="29"/>
        <v>0</v>
      </c>
      <c r="AL118" s="30" t="str">
        <f t="shared" si="30"/>
        <v>-</v>
      </c>
      <c r="AM118" s="29">
        <f t="shared" si="31"/>
        <v>0</v>
      </c>
      <c r="AN118" s="29">
        <f t="shared" si="32"/>
        <v>0</v>
      </c>
      <c r="AO118" s="29">
        <f t="shared" si="33"/>
        <v>0</v>
      </c>
    </row>
    <row r="119" spans="1:41" ht="12.75">
      <c r="A119" s="27">
        <v>5504590</v>
      </c>
      <c r="B119" s="27">
        <v>1813</v>
      </c>
      <c r="C119" s="27" t="s">
        <v>332</v>
      </c>
      <c r="D119" s="27" t="s">
        <v>333</v>
      </c>
      <c r="E119" s="27" t="s">
        <v>334</v>
      </c>
      <c r="F119" s="27">
        <v>53809</v>
      </c>
      <c r="G119" s="28">
        <v>1413</v>
      </c>
      <c r="H119" s="31">
        <v>6088223243</v>
      </c>
      <c r="I119" s="59">
        <v>7</v>
      </c>
      <c r="J119" s="30" t="s">
        <v>56</v>
      </c>
      <c r="K119" s="27"/>
      <c r="L119" s="32" t="s">
        <v>50</v>
      </c>
      <c r="M119" s="61">
        <v>742.3603351955308</v>
      </c>
      <c r="N119" s="32" t="s">
        <v>49</v>
      </c>
      <c r="O119" s="64" t="s">
        <v>49</v>
      </c>
      <c r="P119" s="33">
        <v>16.497175141242938</v>
      </c>
      <c r="Q119" s="30" t="str">
        <f t="shared" si="17"/>
        <v>NO</v>
      </c>
      <c r="R119" s="30" t="s">
        <v>49</v>
      </c>
      <c r="S119" s="30" t="s">
        <v>56</v>
      </c>
      <c r="T119" s="30"/>
      <c r="U119" s="58" t="s">
        <v>49</v>
      </c>
      <c r="V119" s="63">
        <v>47583</v>
      </c>
      <c r="W119" s="57">
        <v>4283</v>
      </c>
      <c r="X119" s="57">
        <v>4479</v>
      </c>
      <c r="Y119" s="65">
        <v>7825</v>
      </c>
      <c r="Z119" s="34">
        <f t="shared" si="18"/>
        <v>1</v>
      </c>
      <c r="AA119" s="29">
        <f t="shared" si="19"/>
        <v>0</v>
      </c>
      <c r="AB119" s="29">
        <f t="shared" si="20"/>
        <v>0</v>
      </c>
      <c r="AC119" s="29">
        <f t="shared" si="21"/>
        <v>0</v>
      </c>
      <c r="AD119" s="30" t="str">
        <f t="shared" si="22"/>
        <v>-</v>
      </c>
      <c r="AE119" s="29">
        <f t="shared" si="23"/>
        <v>0</v>
      </c>
      <c r="AF119" s="29">
        <f t="shared" si="24"/>
        <v>0</v>
      </c>
      <c r="AG119" s="29">
        <f t="shared" si="25"/>
        <v>0</v>
      </c>
      <c r="AH119" s="29">
        <f t="shared" si="26"/>
        <v>0</v>
      </c>
      <c r="AI119" s="29">
        <f t="shared" si="27"/>
        <v>1</v>
      </c>
      <c r="AJ119" s="29">
        <f t="shared" si="28"/>
        <v>0</v>
      </c>
      <c r="AK119" s="29">
        <f t="shared" si="29"/>
        <v>0</v>
      </c>
      <c r="AL119" s="30" t="str">
        <f t="shared" si="30"/>
        <v>-</v>
      </c>
      <c r="AM119" s="29">
        <f t="shared" si="31"/>
        <v>0</v>
      </c>
      <c r="AN119" s="29">
        <f t="shared" si="32"/>
        <v>0</v>
      </c>
      <c r="AO119" s="29">
        <f t="shared" si="33"/>
        <v>0</v>
      </c>
    </row>
    <row r="120" spans="1:41" ht="12.75">
      <c r="A120" s="27">
        <v>5514970</v>
      </c>
      <c r="B120" s="27">
        <v>5757</v>
      </c>
      <c r="C120" s="27" t="s">
        <v>335</v>
      </c>
      <c r="D120" s="27" t="s">
        <v>336</v>
      </c>
      <c r="E120" s="27" t="s">
        <v>337</v>
      </c>
      <c r="F120" s="27">
        <v>54563</v>
      </c>
      <c r="G120" s="28">
        <v>86</v>
      </c>
      <c r="H120" s="31">
        <v>7155323183</v>
      </c>
      <c r="I120" s="59">
        <v>7</v>
      </c>
      <c r="J120" s="30" t="s">
        <v>56</v>
      </c>
      <c r="K120" s="27"/>
      <c r="L120" s="32" t="s">
        <v>50</v>
      </c>
      <c r="M120" s="61">
        <v>661.361581920904</v>
      </c>
      <c r="N120" s="32" t="s">
        <v>49</v>
      </c>
      <c r="O120" s="64" t="s">
        <v>49</v>
      </c>
      <c r="P120" s="33">
        <v>14.782608695652174</v>
      </c>
      <c r="Q120" s="30" t="str">
        <f t="shared" si="17"/>
        <v>NO</v>
      </c>
      <c r="R120" s="30" t="s">
        <v>49</v>
      </c>
      <c r="S120" s="30" t="s">
        <v>56</v>
      </c>
      <c r="T120" s="30"/>
      <c r="U120" s="58" t="s">
        <v>49</v>
      </c>
      <c r="V120" s="63">
        <v>57282</v>
      </c>
      <c r="W120" s="57">
        <v>4957</v>
      </c>
      <c r="X120" s="57">
        <v>6730</v>
      </c>
      <c r="Y120" s="65">
        <v>6377</v>
      </c>
      <c r="Z120" s="34">
        <f t="shared" si="18"/>
        <v>1</v>
      </c>
      <c r="AA120" s="29">
        <f t="shared" si="19"/>
        <v>0</v>
      </c>
      <c r="AB120" s="29">
        <f t="shared" si="20"/>
        <v>0</v>
      </c>
      <c r="AC120" s="29">
        <f t="shared" si="21"/>
        <v>0</v>
      </c>
      <c r="AD120" s="30" t="str">
        <f t="shared" si="22"/>
        <v>-</v>
      </c>
      <c r="AE120" s="29">
        <f t="shared" si="23"/>
        <v>0</v>
      </c>
      <c r="AF120" s="29">
        <f t="shared" si="24"/>
        <v>0</v>
      </c>
      <c r="AG120" s="29">
        <f t="shared" si="25"/>
        <v>0</v>
      </c>
      <c r="AH120" s="29">
        <f t="shared" si="26"/>
        <v>0</v>
      </c>
      <c r="AI120" s="29">
        <f t="shared" si="27"/>
        <v>1</v>
      </c>
      <c r="AJ120" s="29">
        <f t="shared" si="28"/>
        <v>0</v>
      </c>
      <c r="AK120" s="29">
        <f t="shared" si="29"/>
        <v>0</v>
      </c>
      <c r="AL120" s="30" t="str">
        <f t="shared" si="30"/>
        <v>-</v>
      </c>
      <c r="AM120" s="29">
        <f t="shared" si="31"/>
        <v>0</v>
      </c>
      <c r="AN120" s="29">
        <f t="shared" si="32"/>
        <v>0</v>
      </c>
      <c r="AO120" s="29">
        <f t="shared" si="33"/>
        <v>0</v>
      </c>
    </row>
    <row r="121" spans="1:41" ht="12.75">
      <c r="A121" s="27">
        <v>5504650</v>
      </c>
      <c r="B121" s="27">
        <v>1855</v>
      </c>
      <c r="C121" s="27" t="s">
        <v>338</v>
      </c>
      <c r="D121" s="27" t="s">
        <v>339</v>
      </c>
      <c r="E121" s="27" t="s">
        <v>338</v>
      </c>
      <c r="F121" s="27">
        <v>54121</v>
      </c>
      <c r="G121" s="28">
        <v>440</v>
      </c>
      <c r="H121" s="31">
        <v>7155283217</v>
      </c>
      <c r="I121" s="59">
        <v>7</v>
      </c>
      <c r="J121" s="30" t="s">
        <v>56</v>
      </c>
      <c r="K121" s="27"/>
      <c r="L121" s="32" t="s">
        <v>50</v>
      </c>
      <c r="M121" s="61">
        <v>711.3228571428572</v>
      </c>
      <c r="N121" s="32" t="s">
        <v>49</v>
      </c>
      <c r="O121" s="64" t="s">
        <v>49</v>
      </c>
      <c r="P121" s="33">
        <v>11.409395973154362</v>
      </c>
      <c r="Q121" s="30" t="str">
        <f t="shared" si="17"/>
        <v>NO</v>
      </c>
      <c r="R121" s="30" t="s">
        <v>49</v>
      </c>
      <c r="S121" s="30" t="s">
        <v>56</v>
      </c>
      <c r="T121" s="30"/>
      <c r="U121" s="58" t="s">
        <v>49</v>
      </c>
      <c r="V121" s="63">
        <v>48829</v>
      </c>
      <c r="W121" s="57">
        <v>3277</v>
      </c>
      <c r="X121" s="57">
        <v>5341</v>
      </c>
      <c r="Y121" s="65">
        <v>6210</v>
      </c>
      <c r="Z121" s="34">
        <f t="shared" si="18"/>
        <v>1</v>
      </c>
      <c r="AA121" s="29">
        <f t="shared" si="19"/>
        <v>0</v>
      </c>
      <c r="AB121" s="29">
        <f t="shared" si="20"/>
        <v>0</v>
      </c>
      <c r="AC121" s="29">
        <f t="shared" si="21"/>
        <v>0</v>
      </c>
      <c r="AD121" s="30" t="str">
        <f t="shared" si="22"/>
        <v>-</v>
      </c>
      <c r="AE121" s="29">
        <f t="shared" si="23"/>
        <v>0</v>
      </c>
      <c r="AF121" s="29">
        <f t="shared" si="24"/>
        <v>0</v>
      </c>
      <c r="AG121" s="29">
        <f t="shared" si="25"/>
        <v>0</v>
      </c>
      <c r="AH121" s="29">
        <f t="shared" si="26"/>
        <v>0</v>
      </c>
      <c r="AI121" s="29">
        <f t="shared" si="27"/>
        <v>1</v>
      </c>
      <c r="AJ121" s="29">
        <f t="shared" si="28"/>
        <v>0</v>
      </c>
      <c r="AK121" s="29">
        <f t="shared" si="29"/>
        <v>0</v>
      </c>
      <c r="AL121" s="30" t="str">
        <f t="shared" si="30"/>
        <v>-</v>
      </c>
      <c r="AM121" s="29">
        <f t="shared" si="31"/>
        <v>0</v>
      </c>
      <c r="AN121" s="29">
        <f t="shared" si="32"/>
        <v>0</v>
      </c>
      <c r="AO121" s="29">
        <f t="shared" si="33"/>
        <v>0</v>
      </c>
    </row>
    <row r="122" spans="1:41" ht="12.75">
      <c r="A122" s="27">
        <v>5504680</v>
      </c>
      <c r="B122" s="27">
        <v>1862</v>
      </c>
      <c r="C122" s="27" t="s">
        <v>340</v>
      </c>
      <c r="D122" s="27" t="s">
        <v>341</v>
      </c>
      <c r="E122" s="27" t="s">
        <v>340</v>
      </c>
      <c r="F122" s="27">
        <v>54935</v>
      </c>
      <c r="G122" s="28">
        <v>4956</v>
      </c>
      <c r="H122" s="31">
        <v>9209066502</v>
      </c>
      <c r="I122" s="59" t="s">
        <v>342</v>
      </c>
      <c r="J122" s="30" t="s">
        <v>49</v>
      </c>
      <c r="K122" s="27"/>
      <c r="L122" s="32" t="s">
        <v>50</v>
      </c>
      <c r="M122" s="61">
        <v>7568.027624309392</v>
      </c>
      <c r="N122" s="32" t="s">
        <v>49</v>
      </c>
      <c r="O122" s="64" t="s">
        <v>49</v>
      </c>
      <c r="P122" s="33">
        <v>7.213151420263923</v>
      </c>
      <c r="Q122" s="30" t="str">
        <f t="shared" si="17"/>
        <v>NO</v>
      </c>
      <c r="R122" s="30" t="s">
        <v>49</v>
      </c>
      <c r="S122" s="30" t="s">
        <v>49</v>
      </c>
      <c r="T122" s="30"/>
      <c r="U122" s="58" t="s">
        <v>49</v>
      </c>
      <c r="V122" s="63">
        <v>322484</v>
      </c>
      <c r="W122" s="57">
        <v>19555</v>
      </c>
      <c r="X122" s="57">
        <v>37747</v>
      </c>
      <c r="Y122" s="65">
        <v>49912</v>
      </c>
      <c r="Z122" s="34">
        <f t="shared" si="18"/>
        <v>0</v>
      </c>
      <c r="AA122" s="29">
        <f t="shared" si="19"/>
        <v>0</v>
      </c>
      <c r="AB122" s="29">
        <f t="shared" si="20"/>
        <v>0</v>
      </c>
      <c r="AC122" s="29">
        <f t="shared" si="21"/>
        <v>0</v>
      </c>
      <c r="AD122" s="30" t="str">
        <f t="shared" si="22"/>
        <v>-</v>
      </c>
      <c r="AE122" s="29">
        <f t="shared" si="23"/>
        <v>0</v>
      </c>
      <c r="AF122" s="29">
        <f t="shared" si="24"/>
        <v>0</v>
      </c>
      <c r="AG122" s="29">
        <f t="shared" si="25"/>
        <v>0</v>
      </c>
      <c r="AH122" s="29">
        <f t="shared" si="26"/>
        <v>0</v>
      </c>
      <c r="AI122" s="29">
        <f t="shared" si="27"/>
        <v>0</v>
      </c>
      <c r="AJ122" s="29">
        <f t="shared" si="28"/>
        <v>0</v>
      </c>
      <c r="AK122" s="29">
        <f t="shared" si="29"/>
        <v>0</v>
      </c>
      <c r="AL122" s="30" t="str">
        <f t="shared" si="30"/>
        <v>-</v>
      </c>
      <c r="AM122" s="29">
        <f t="shared" si="31"/>
        <v>0</v>
      </c>
      <c r="AN122" s="29">
        <f t="shared" si="32"/>
        <v>0</v>
      </c>
      <c r="AO122" s="29">
        <f t="shared" si="33"/>
        <v>0</v>
      </c>
    </row>
    <row r="123" spans="1:41" ht="12.75">
      <c r="A123" s="27">
        <v>5504720</v>
      </c>
      <c r="B123" s="27">
        <v>1870</v>
      </c>
      <c r="C123" s="27" t="s">
        <v>343</v>
      </c>
      <c r="D123" s="27" t="s">
        <v>344</v>
      </c>
      <c r="E123" s="27" t="s">
        <v>345</v>
      </c>
      <c r="F123" s="27">
        <v>53125</v>
      </c>
      <c r="G123" s="28">
        <v>1232</v>
      </c>
      <c r="H123" s="31">
        <v>2622756881</v>
      </c>
      <c r="I123" s="59">
        <v>7</v>
      </c>
      <c r="J123" s="30" t="s">
        <v>56</v>
      </c>
      <c r="K123" s="27"/>
      <c r="L123" s="32" t="s">
        <v>50</v>
      </c>
      <c r="M123" s="61">
        <v>264.1388888888889</v>
      </c>
      <c r="N123" s="32" t="s">
        <v>49</v>
      </c>
      <c r="O123" s="64" t="s">
        <v>56</v>
      </c>
      <c r="P123" s="33">
        <v>3.0303030303030303</v>
      </c>
      <c r="Q123" s="30" t="str">
        <f t="shared" si="17"/>
        <v>NO</v>
      </c>
      <c r="R123" s="30" t="s">
        <v>49</v>
      </c>
      <c r="S123" s="30" t="s">
        <v>56</v>
      </c>
      <c r="T123" s="30"/>
      <c r="U123" s="58" t="s">
        <v>49</v>
      </c>
      <c r="V123" s="63">
        <v>7160</v>
      </c>
      <c r="W123" s="57">
        <v>0</v>
      </c>
      <c r="X123" s="57">
        <v>955</v>
      </c>
      <c r="Y123" s="65">
        <v>782</v>
      </c>
      <c r="Z123" s="34">
        <f t="shared" si="18"/>
        <v>1</v>
      </c>
      <c r="AA123" s="29">
        <f t="shared" si="19"/>
        <v>1</v>
      </c>
      <c r="AB123" s="29">
        <f t="shared" si="20"/>
        <v>0</v>
      </c>
      <c r="AC123" s="29">
        <f t="shared" si="21"/>
        <v>0</v>
      </c>
      <c r="AD123" s="30" t="str">
        <f t="shared" si="22"/>
        <v>SRSA</v>
      </c>
      <c r="AE123" s="29">
        <f t="shared" si="23"/>
        <v>0</v>
      </c>
      <c r="AF123" s="29">
        <f t="shared" si="24"/>
        <v>0</v>
      </c>
      <c r="AG123" s="29">
        <f t="shared" si="25"/>
        <v>0</v>
      </c>
      <c r="AH123" s="29">
        <f t="shared" si="26"/>
        <v>0</v>
      </c>
      <c r="AI123" s="29">
        <f t="shared" si="27"/>
        <v>1</v>
      </c>
      <c r="AJ123" s="29">
        <f t="shared" si="28"/>
        <v>0</v>
      </c>
      <c r="AK123" s="29">
        <f t="shared" si="29"/>
        <v>0</v>
      </c>
      <c r="AL123" s="30" t="str">
        <f t="shared" si="30"/>
        <v>-</v>
      </c>
      <c r="AM123" s="29">
        <f t="shared" si="31"/>
        <v>0</v>
      </c>
      <c r="AN123" s="29">
        <f t="shared" si="32"/>
        <v>0</v>
      </c>
      <c r="AO123" s="29">
        <f t="shared" si="33"/>
        <v>0</v>
      </c>
    </row>
    <row r="124" spans="1:41" ht="12.75">
      <c r="A124" s="27">
        <v>5504740</v>
      </c>
      <c r="B124" s="27">
        <v>1883</v>
      </c>
      <c r="C124" s="27" t="s">
        <v>346</v>
      </c>
      <c r="D124" s="27" t="s">
        <v>347</v>
      </c>
      <c r="E124" s="27" t="s">
        <v>346</v>
      </c>
      <c r="F124" s="27">
        <v>53538</v>
      </c>
      <c r="G124" s="28">
        <v>2155</v>
      </c>
      <c r="H124" s="31">
        <v>9205637807</v>
      </c>
      <c r="I124" s="59">
        <v>6</v>
      </c>
      <c r="J124" s="30" t="s">
        <v>49</v>
      </c>
      <c r="K124" s="27"/>
      <c r="L124" s="32" t="s">
        <v>50</v>
      </c>
      <c r="M124" s="61">
        <v>2498.241666666667</v>
      </c>
      <c r="N124" s="32" t="s">
        <v>49</v>
      </c>
      <c r="O124" s="64" t="s">
        <v>49</v>
      </c>
      <c r="P124" s="33">
        <v>2.797202797202797</v>
      </c>
      <c r="Q124" s="30" t="str">
        <f t="shared" si="17"/>
        <v>NO</v>
      </c>
      <c r="R124" s="30" t="s">
        <v>49</v>
      </c>
      <c r="S124" s="30" t="s">
        <v>56</v>
      </c>
      <c r="T124" s="30"/>
      <c r="U124" s="58" t="s">
        <v>49</v>
      </c>
      <c r="V124" s="63">
        <v>87852</v>
      </c>
      <c r="W124" s="57">
        <v>4252</v>
      </c>
      <c r="X124" s="57">
        <v>11624</v>
      </c>
      <c r="Y124" s="65">
        <v>7075</v>
      </c>
      <c r="Z124" s="34">
        <f t="shared" si="18"/>
        <v>0</v>
      </c>
      <c r="AA124" s="29">
        <f t="shared" si="19"/>
        <v>0</v>
      </c>
      <c r="AB124" s="29">
        <f t="shared" si="20"/>
        <v>0</v>
      </c>
      <c r="AC124" s="29">
        <f t="shared" si="21"/>
        <v>0</v>
      </c>
      <c r="AD124" s="30" t="str">
        <f t="shared" si="22"/>
        <v>-</v>
      </c>
      <c r="AE124" s="29">
        <f t="shared" si="23"/>
        <v>0</v>
      </c>
      <c r="AF124" s="29">
        <f t="shared" si="24"/>
        <v>0</v>
      </c>
      <c r="AG124" s="29">
        <f t="shared" si="25"/>
        <v>0</v>
      </c>
      <c r="AH124" s="29">
        <f t="shared" si="26"/>
        <v>0</v>
      </c>
      <c r="AI124" s="29">
        <f t="shared" si="27"/>
        <v>1</v>
      </c>
      <c r="AJ124" s="29">
        <f t="shared" si="28"/>
        <v>0</v>
      </c>
      <c r="AK124" s="29">
        <f t="shared" si="29"/>
        <v>0</v>
      </c>
      <c r="AL124" s="30" t="str">
        <f t="shared" si="30"/>
        <v>-</v>
      </c>
      <c r="AM124" s="29">
        <f t="shared" si="31"/>
        <v>0</v>
      </c>
      <c r="AN124" s="29">
        <f t="shared" si="32"/>
        <v>0</v>
      </c>
      <c r="AO124" s="29">
        <f t="shared" si="33"/>
        <v>0</v>
      </c>
    </row>
    <row r="125" spans="1:41" ht="12.75">
      <c r="A125" s="27">
        <v>5504800</v>
      </c>
      <c r="B125" s="27">
        <v>1890</v>
      </c>
      <c r="C125" s="27" t="s">
        <v>348</v>
      </c>
      <c r="D125" s="27" t="s">
        <v>349</v>
      </c>
      <c r="E125" s="27" t="s">
        <v>211</v>
      </c>
      <c r="F125" s="27">
        <v>53217</v>
      </c>
      <c r="G125" s="28">
        <v>3595</v>
      </c>
      <c r="H125" s="31">
        <v>4142474164</v>
      </c>
      <c r="I125" s="59">
        <v>3</v>
      </c>
      <c r="J125" s="30" t="s">
        <v>49</v>
      </c>
      <c r="K125" s="27"/>
      <c r="L125" s="32" t="s">
        <v>50</v>
      </c>
      <c r="M125" s="61">
        <v>807.7540540540541</v>
      </c>
      <c r="N125" s="32" t="s">
        <v>49</v>
      </c>
      <c r="O125" s="64" t="s">
        <v>49</v>
      </c>
      <c r="P125" s="33">
        <v>4.005340453938585</v>
      </c>
      <c r="Q125" s="30" t="str">
        <f t="shared" si="17"/>
        <v>NO</v>
      </c>
      <c r="R125" s="30" t="s">
        <v>49</v>
      </c>
      <c r="S125" s="30" t="s">
        <v>49</v>
      </c>
      <c r="T125" s="30"/>
      <c r="U125" s="58" t="s">
        <v>49</v>
      </c>
      <c r="V125" s="63">
        <v>27181</v>
      </c>
      <c r="W125" s="57">
        <v>1006</v>
      </c>
      <c r="X125" s="57">
        <v>3776</v>
      </c>
      <c r="Y125" s="65">
        <v>4228</v>
      </c>
      <c r="Z125" s="34">
        <f t="shared" si="18"/>
        <v>0</v>
      </c>
      <c r="AA125" s="29">
        <f t="shared" si="19"/>
        <v>0</v>
      </c>
      <c r="AB125" s="29">
        <f t="shared" si="20"/>
        <v>0</v>
      </c>
      <c r="AC125" s="29">
        <f t="shared" si="21"/>
        <v>0</v>
      </c>
      <c r="AD125" s="30" t="str">
        <f t="shared" si="22"/>
        <v>-</v>
      </c>
      <c r="AE125" s="29">
        <f t="shared" si="23"/>
        <v>0</v>
      </c>
      <c r="AF125" s="29">
        <f t="shared" si="24"/>
        <v>0</v>
      </c>
      <c r="AG125" s="29">
        <f t="shared" si="25"/>
        <v>0</v>
      </c>
      <c r="AH125" s="29">
        <f t="shared" si="26"/>
        <v>0</v>
      </c>
      <c r="AI125" s="29">
        <f t="shared" si="27"/>
        <v>0</v>
      </c>
      <c r="AJ125" s="29">
        <f t="shared" si="28"/>
        <v>0</v>
      </c>
      <c r="AK125" s="29">
        <f t="shared" si="29"/>
        <v>0</v>
      </c>
      <c r="AL125" s="30" t="str">
        <f t="shared" si="30"/>
        <v>-</v>
      </c>
      <c r="AM125" s="29">
        <f t="shared" si="31"/>
        <v>0</v>
      </c>
      <c r="AN125" s="29">
        <f t="shared" si="32"/>
        <v>0</v>
      </c>
      <c r="AO125" s="29">
        <f t="shared" si="33"/>
        <v>0</v>
      </c>
    </row>
    <row r="126" spans="1:41" ht="12.75">
      <c r="A126" s="27">
        <v>5504830</v>
      </c>
      <c r="B126" s="27">
        <v>1900</v>
      </c>
      <c r="C126" s="27" t="s">
        <v>350</v>
      </c>
      <c r="D126" s="27" t="s">
        <v>351</v>
      </c>
      <c r="E126" s="27" t="s">
        <v>352</v>
      </c>
      <c r="F126" s="27">
        <v>53132</v>
      </c>
      <c r="G126" s="28">
        <v>9705</v>
      </c>
      <c r="H126" s="31">
        <v>4145298269</v>
      </c>
      <c r="I126" s="59">
        <v>3</v>
      </c>
      <c r="J126" s="30" t="s">
        <v>49</v>
      </c>
      <c r="K126" s="27"/>
      <c r="L126" s="32" t="s">
        <v>50</v>
      </c>
      <c r="M126" s="61">
        <v>3815.5546218487393</v>
      </c>
      <c r="N126" s="32" t="s">
        <v>49</v>
      </c>
      <c r="O126" s="64" t="s">
        <v>49</v>
      </c>
      <c r="P126" s="33">
        <v>1.4671634839310665</v>
      </c>
      <c r="Q126" s="30" t="str">
        <f t="shared" si="17"/>
        <v>NO</v>
      </c>
      <c r="R126" s="30" t="s">
        <v>49</v>
      </c>
      <c r="S126" s="30" t="s">
        <v>49</v>
      </c>
      <c r="T126" s="30"/>
      <c r="U126" s="58" t="s">
        <v>49</v>
      </c>
      <c r="V126" s="63">
        <v>52457</v>
      </c>
      <c r="W126" s="57">
        <v>0</v>
      </c>
      <c r="X126" s="57">
        <v>11491</v>
      </c>
      <c r="Y126" s="65">
        <v>11145</v>
      </c>
      <c r="Z126" s="34">
        <f t="shared" si="18"/>
        <v>0</v>
      </c>
      <c r="AA126" s="29">
        <f t="shared" si="19"/>
        <v>0</v>
      </c>
      <c r="AB126" s="29">
        <f t="shared" si="20"/>
        <v>0</v>
      </c>
      <c r="AC126" s="29">
        <f t="shared" si="21"/>
        <v>0</v>
      </c>
      <c r="AD126" s="30" t="str">
        <f t="shared" si="22"/>
        <v>-</v>
      </c>
      <c r="AE126" s="29">
        <f t="shared" si="23"/>
        <v>0</v>
      </c>
      <c r="AF126" s="29">
        <f t="shared" si="24"/>
        <v>0</v>
      </c>
      <c r="AG126" s="29">
        <f t="shared" si="25"/>
        <v>0</v>
      </c>
      <c r="AH126" s="29">
        <f t="shared" si="26"/>
        <v>0</v>
      </c>
      <c r="AI126" s="29">
        <f t="shared" si="27"/>
        <v>0</v>
      </c>
      <c r="AJ126" s="29">
        <f t="shared" si="28"/>
        <v>0</v>
      </c>
      <c r="AK126" s="29">
        <f t="shared" si="29"/>
        <v>0</v>
      </c>
      <c r="AL126" s="30" t="str">
        <f t="shared" si="30"/>
        <v>-</v>
      </c>
      <c r="AM126" s="29">
        <f t="shared" si="31"/>
        <v>0</v>
      </c>
      <c r="AN126" s="29">
        <f t="shared" si="32"/>
        <v>0</v>
      </c>
      <c r="AO126" s="29">
        <f t="shared" si="33"/>
        <v>0</v>
      </c>
    </row>
    <row r="127" spans="1:41" ht="12.75">
      <c r="A127" s="27">
        <v>5504860</v>
      </c>
      <c r="B127" s="27">
        <v>1939</v>
      </c>
      <c r="C127" s="27" t="s">
        <v>353</v>
      </c>
      <c r="D127" s="27" t="s">
        <v>354</v>
      </c>
      <c r="E127" s="27" t="s">
        <v>353</v>
      </c>
      <c r="F127" s="27">
        <v>54837</v>
      </c>
      <c r="G127" s="28">
        <v>790</v>
      </c>
      <c r="H127" s="31">
        <v>7153275630</v>
      </c>
      <c r="I127" s="59">
        <v>7</v>
      </c>
      <c r="J127" s="30" t="s">
        <v>56</v>
      </c>
      <c r="K127" s="27"/>
      <c r="L127" s="32" t="s">
        <v>50</v>
      </c>
      <c r="M127" s="61">
        <v>557.7443820224719</v>
      </c>
      <c r="N127" s="32" t="s">
        <v>49</v>
      </c>
      <c r="O127" s="64" t="s">
        <v>56</v>
      </c>
      <c r="P127" s="33">
        <v>11.05121293800539</v>
      </c>
      <c r="Q127" s="30" t="str">
        <f t="shared" si="17"/>
        <v>NO</v>
      </c>
      <c r="R127" s="30" t="s">
        <v>49</v>
      </c>
      <c r="S127" s="30" t="s">
        <v>56</v>
      </c>
      <c r="T127" s="30"/>
      <c r="U127" s="58" t="s">
        <v>49</v>
      </c>
      <c r="V127" s="63">
        <v>37176</v>
      </c>
      <c r="W127" s="57">
        <v>3101</v>
      </c>
      <c r="X127" s="57">
        <v>4300</v>
      </c>
      <c r="Y127" s="65">
        <v>5025</v>
      </c>
      <c r="Z127" s="34">
        <f t="shared" si="18"/>
        <v>1</v>
      </c>
      <c r="AA127" s="29">
        <f t="shared" si="19"/>
        <v>1</v>
      </c>
      <c r="AB127" s="29">
        <f t="shared" si="20"/>
        <v>0</v>
      </c>
      <c r="AC127" s="29">
        <f t="shared" si="21"/>
        <v>0</v>
      </c>
      <c r="AD127" s="30" t="str">
        <f t="shared" si="22"/>
        <v>SRSA</v>
      </c>
      <c r="AE127" s="29">
        <f t="shared" si="23"/>
        <v>0</v>
      </c>
      <c r="AF127" s="29">
        <f t="shared" si="24"/>
        <v>0</v>
      </c>
      <c r="AG127" s="29">
        <f t="shared" si="25"/>
        <v>0</v>
      </c>
      <c r="AH127" s="29">
        <f t="shared" si="26"/>
        <v>0</v>
      </c>
      <c r="AI127" s="29">
        <f t="shared" si="27"/>
        <v>1</v>
      </c>
      <c r="AJ127" s="29">
        <f t="shared" si="28"/>
        <v>0</v>
      </c>
      <c r="AK127" s="29">
        <f t="shared" si="29"/>
        <v>0</v>
      </c>
      <c r="AL127" s="30" t="str">
        <f t="shared" si="30"/>
        <v>-</v>
      </c>
      <c r="AM127" s="29">
        <f t="shared" si="31"/>
        <v>0</v>
      </c>
      <c r="AN127" s="29">
        <f t="shared" si="32"/>
        <v>0</v>
      </c>
      <c r="AO127" s="29">
        <f t="shared" si="33"/>
        <v>0</v>
      </c>
    </row>
    <row r="128" spans="1:41" ht="12.75">
      <c r="A128" s="27">
        <v>5504920</v>
      </c>
      <c r="B128" s="27">
        <v>1953</v>
      </c>
      <c r="C128" s="27" t="s">
        <v>355</v>
      </c>
      <c r="D128" s="27" t="s">
        <v>356</v>
      </c>
      <c r="E128" s="27" t="s">
        <v>357</v>
      </c>
      <c r="F128" s="27">
        <v>54131</v>
      </c>
      <c r="G128" s="28">
        <v>1008</v>
      </c>
      <c r="H128" s="31">
        <v>9207887944</v>
      </c>
      <c r="I128" s="59">
        <v>8</v>
      </c>
      <c r="J128" s="30" t="s">
        <v>56</v>
      </c>
      <c r="K128" s="27"/>
      <c r="L128" s="32" t="s">
        <v>50</v>
      </c>
      <c r="M128" s="61">
        <v>1378.5112994350281</v>
      </c>
      <c r="N128" s="32" t="s">
        <v>49</v>
      </c>
      <c r="O128" s="64" t="s">
        <v>49</v>
      </c>
      <c r="P128" s="33">
        <v>4.923413566739606</v>
      </c>
      <c r="Q128" s="30" t="str">
        <f t="shared" si="17"/>
        <v>NO</v>
      </c>
      <c r="R128" s="30" t="s">
        <v>49</v>
      </c>
      <c r="S128" s="30" t="s">
        <v>56</v>
      </c>
      <c r="T128" s="30"/>
      <c r="U128" s="58" t="s">
        <v>49</v>
      </c>
      <c r="V128" s="63">
        <v>48222</v>
      </c>
      <c r="W128" s="57">
        <v>2737</v>
      </c>
      <c r="X128" s="57">
        <v>6260</v>
      </c>
      <c r="Y128" s="65">
        <v>8479</v>
      </c>
      <c r="Z128" s="34">
        <f t="shared" si="18"/>
        <v>1</v>
      </c>
      <c r="AA128" s="29">
        <f t="shared" si="19"/>
        <v>0</v>
      </c>
      <c r="AB128" s="29">
        <f t="shared" si="20"/>
        <v>0</v>
      </c>
      <c r="AC128" s="29">
        <f t="shared" si="21"/>
        <v>0</v>
      </c>
      <c r="AD128" s="30" t="str">
        <f t="shared" si="22"/>
        <v>-</v>
      </c>
      <c r="AE128" s="29">
        <f t="shared" si="23"/>
        <v>0</v>
      </c>
      <c r="AF128" s="29">
        <f t="shared" si="24"/>
        <v>0</v>
      </c>
      <c r="AG128" s="29">
        <f t="shared" si="25"/>
        <v>0</v>
      </c>
      <c r="AH128" s="29">
        <f t="shared" si="26"/>
        <v>0</v>
      </c>
      <c r="AI128" s="29">
        <f t="shared" si="27"/>
        <v>1</v>
      </c>
      <c r="AJ128" s="29">
        <f t="shared" si="28"/>
        <v>0</v>
      </c>
      <c r="AK128" s="29">
        <f t="shared" si="29"/>
        <v>0</v>
      </c>
      <c r="AL128" s="30" t="str">
        <f t="shared" si="30"/>
        <v>-</v>
      </c>
      <c r="AM128" s="29">
        <f t="shared" si="31"/>
        <v>0</v>
      </c>
      <c r="AN128" s="29">
        <f t="shared" si="32"/>
        <v>0</v>
      </c>
      <c r="AO128" s="29">
        <f t="shared" si="33"/>
        <v>0</v>
      </c>
    </row>
    <row r="129" spans="1:41" ht="12.75">
      <c r="A129" s="27">
        <v>5512880</v>
      </c>
      <c r="B129" s="27">
        <v>4843</v>
      </c>
      <c r="C129" s="27" t="s">
        <v>358</v>
      </c>
      <c r="D129" s="27" t="s">
        <v>359</v>
      </c>
      <c r="E129" s="27" t="s">
        <v>360</v>
      </c>
      <c r="F129" s="27">
        <v>53033</v>
      </c>
      <c r="G129" s="28">
        <v>9791</v>
      </c>
      <c r="H129" s="31">
        <v>2626282380</v>
      </c>
      <c r="I129" s="59">
        <v>8</v>
      </c>
      <c r="J129" s="30" t="s">
        <v>56</v>
      </c>
      <c r="K129" s="27"/>
      <c r="L129" s="32" t="s">
        <v>50</v>
      </c>
      <c r="M129" s="61">
        <v>298.9</v>
      </c>
      <c r="N129" s="32" t="s">
        <v>49</v>
      </c>
      <c r="O129" s="64" t="s">
        <v>56</v>
      </c>
      <c r="P129" s="33">
        <v>1.89873417721519</v>
      </c>
      <c r="Q129" s="30" t="str">
        <f t="shared" si="17"/>
        <v>NO</v>
      </c>
      <c r="R129" s="30" t="s">
        <v>49</v>
      </c>
      <c r="S129" s="30" t="s">
        <v>56</v>
      </c>
      <c r="T129" s="30"/>
      <c r="U129" s="58" t="s">
        <v>49</v>
      </c>
      <c r="V129" s="63">
        <v>5024</v>
      </c>
      <c r="W129" s="57">
        <v>0</v>
      </c>
      <c r="X129" s="57">
        <v>811</v>
      </c>
      <c r="Y129" s="65">
        <v>807</v>
      </c>
      <c r="Z129" s="34">
        <f t="shared" si="18"/>
        <v>1</v>
      </c>
      <c r="AA129" s="29">
        <f t="shared" si="19"/>
        <v>1</v>
      </c>
      <c r="AB129" s="29">
        <f t="shared" si="20"/>
        <v>0</v>
      </c>
      <c r="AC129" s="29">
        <f t="shared" si="21"/>
        <v>0</v>
      </c>
      <c r="AD129" s="30" t="str">
        <f t="shared" si="22"/>
        <v>SRSA</v>
      </c>
      <c r="AE129" s="29">
        <f t="shared" si="23"/>
        <v>0</v>
      </c>
      <c r="AF129" s="29">
        <f t="shared" si="24"/>
        <v>0</v>
      </c>
      <c r="AG129" s="29">
        <f t="shared" si="25"/>
        <v>0</v>
      </c>
      <c r="AH129" s="29">
        <f t="shared" si="26"/>
        <v>0</v>
      </c>
      <c r="AI129" s="29">
        <f t="shared" si="27"/>
        <v>1</v>
      </c>
      <c r="AJ129" s="29">
        <f t="shared" si="28"/>
        <v>0</v>
      </c>
      <c r="AK129" s="29">
        <f t="shared" si="29"/>
        <v>0</v>
      </c>
      <c r="AL129" s="30" t="str">
        <f t="shared" si="30"/>
        <v>-</v>
      </c>
      <c r="AM129" s="29">
        <f t="shared" si="31"/>
        <v>0</v>
      </c>
      <c r="AN129" s="29">
        <f t="shared" si="32"/>
        <v>0</v>
      </c>
      <c r="AO129" s="29">
        <f t="shared" si="33"/>
        <v>0</v>
      </c>
    </row>
    <row r="130" spans="1:41" ht="12.75">
      <c r="A130" s="27">
        <v>5504960</v>
      </c>
      <c r="B130" s="27">
        <v>2009</v>
      </c>
      <c r="C130" s="27" t="s">
        <v>361</v>
      </c>
      <c r="D130" s="27" t="s">
        <v>362</v>
      </c>
      <c r="E130" s="27" t="s">
        <v>363</v>
      </c>
      <c r="F130" s="27">
        <v>54630</v>
      </c>
      <c r="G130" s="28">
        <v>4000</v>
      </c>
      <c r="H130" s="31">
        <v>6085822291</v>
      </c>
      <c r="I130" s="59">
        <v>7</v>
      </c>
      <c r="J130" s="30" t="s">
        <v>56</v>
      </c>
      <c r="K130" s="27"/>
      <c r="L130" s="32" t="s">
        <v>50</v>
      </c>
      <c r="M130" s="61">
        <v>1349.7916666666667</v>
      </c>
      <c r="N130" s="32" t="s">
        <v>49</v>
      </c>
      <c r="O130" s="64" t="s">
        <v>49</v>
      </c>
      <c r="P130" s="33">
        <v>6.352459016393443</v>
      </c>
      <c r="Q130" s="30" t="str">
        <f t="shared" si="17"/>
        <v>NO</v>
      </c>
      <c r="R130" s="30" t="s">
        <v>49</v>
      </c>
      <c r="S130" s="30" t="s">
        <v>56</v>
      </c>
      <c r="T130" s="30"/>
      <c r="U130" s="58" t="s">
        <v>49</v>
      </c>
      <c r="V130" s="63">
        <v>52168</v>
      </c>
      <c r="W130" s="57">
        <v>3213</v>
      </c>
      <c r="X130" s="57">
        <v>6182</v>
      </c>
      <c r="Y130" s="65">
        <v>7450</v>
      </c>
      <c r="Z130" s="34">
        <f t="shared" si="18"/>
        <v>1</v>
      </c>
      <c r="AA130" s="29">
        <f t="shared" si="19"/>
        <v>0</v>
      </c>
      <c r="AB130" s="29">
        <f t="shared" si="20"/>
        <v>0</v>
      </c>
      <c r="AC130" s="29">
        <f t="shared" si="21"/>
        <v>0</v>
      </c>
      <c r="AD130" s="30" t="str">
        <f t="shared" si="22"/>
        <v>-</v>
      </c>
      <c r="AE130" s="29">
        <f t="shared" si="23"/>
        <v>0</v>
      </c>
      <c r="AF130" s="29">
        <f t="shared" si="24"/>
        <v>0</v>
      </c>
      <c r="AG130" s="29">
        <f t="shared" si="25"/>
        <v>0</v>
      </c>
      <c r="AH130" s="29">
        <f t="shared" si="26"/>
        <v>0</v>
      </c>
      <c r="AI130" s="29">
        <f t="shared" si="27"/>
        <v>1</v>
      </c>
      <c r="AJ130" s="29">
        <f t="shared" si="28"/>
        <v>0</v>
      </c>
      <c r="AK130" s="29">
        <f t="shared" si="29"/>
        <v>0</v>
      </c>
      <c r="AL130" s="30" t="str">
        <f t="shared" si="30"/>
        <v>-</v>
      </c>
      <c r="AM130" s="29">
        <f t="shared" si="31"/>
        <v>0</v>
      </c>
      <c r="AN130" s="29">
        <f t="shared" si="32"/>
        <v>0</v>
      </c>
      <c r="AO130" s="29">
        <f t="shared" si="33"/>
        <v>0</v>
      </c>
    </row>
    <row r="131" spans="1:41" ht="12.75">
      <c r="A131" s="27">
        <v>5505100</v>
      </c>
      <c r="B131" s="27">
        <v>2044</v>
      </c>
      <c r="C131" s="27" t="s">
        <v>364</v>
      </c>
      <c r="D131" s="27" t="s">
        <v>365</v>
      </c>
      <c r="E131" s="27" t="s">
        <v>366</v>
      </c>
      <c r="F131" s="27">
        <v>53147</v>
      </c>
      <c r="G131" s="28">
        <v>3588</v>
      </c>
      <c r="H131" s="31">
        <v>2622483816</v>
      </c>
      <c r="I131" s="59">
        <v>6</v>
      </c>
      <c r="J131" s="30" t="s">
        <v>49</v>
      </c>
      <c r="K131" s="27"/>
      <c r="L131" s="32" t="s">
        <v>50</v>
      </c>
      <c r="M131" s="61">
        <v>116.09444444444445</v>
      </c>
      <c r="N131" s="32" t="s">
        <v>49</v>
      </c>
      <c r="O131" s="64" t="s">
        <v>49</v>
      </c>
      <c r="P131" s="33">
        <v>22.22222222222222</v>
      </c>
      <c r="Q131" s="30" t="str">
        <f t="shared" si="17"/>
        <v>YES</v>
      </c>
      <c r="R131" s="30" t="s">
        <v>49</v>
      </c>
      <c r="S131" s="30" t="s">
        <v>56</v>
      </c>
      <c r="T131" s="30"/>
      <c r="U131" s="58" t="s">
        <v>56</v>
      </c>
      <c r="V131" s="63">
        <v>6234</v>
      </c>
      <c r="W131" s="57">
        <v>788</v>
      </c>
      <c r="X131" s="57">
        <v>578</v>
      </c>
      <c r="Y131" s="65">
        <v>1455</v>
      </c>
      <c r="Z131" s="34">
        <f t="shared" si="18"/>
        <v>0</v>
      </c>
      <c r="AA131" s="29">
        <f t="shared" si="19"/>
        <v>1</v>
      </c>
      <c r="AB131" s="29">
        <f t="shared" si="20"/>
        <v>0</v>
      </c>
      <c r="AC131" s="29">
        <f t="shared" si="21"/>
        <v>0</v>
      </c>
      <c r="AD131" s="30" t="str">
        <f t="shared" si="22"/>
        <v>-</v>
      </c>
      <c r="AE131" s="29">
        <f t="shared" si="23"/>
        <v>0</v>
      </c>
      <c r="AF131" s="29">
        <f t="shared" si="24"/>
        <v>0</v>
      </c>
      <c r="AG131" s="29">
        <f t="shared" si="25"/>
        <v>0</v>
      </c>
      <c r="AH131" s="29">
        <f t="shared" si="26"/>
        <v>0</v>
      </c>
      <c r="AI131" s="29">
        <f t="shared" si="27"/>
        <v>1</v>
      </c>
      <c r="AJ131" s="29">
        <f t="shared" si="28"/>
        <v>1</v>
      </c>
      <c r="AK131" s="29" t="str">
        <f t="shared" si="29"/>
        <v>Initial</v>
      </c>
      <c r="AL131" s="30" t="str">
        <f t="shared" si="30"/>
        <v>RLIS</v>
      </c>
      <c r="AM131" s="29">
        <f t="shared" si="31"/>
        <v>0</v>
      </c>
      <c r="AN131" s="29">
        <f t="shared" si="32"/>
        <v>0</v>
      </c>
      <c r="AO131" s="29">
        <f t="shared" si="33"/>
        <v>0</v>
      </c>
    </row>
    <row r="132" spans="1:41" ht="12.75">
      <c r="A132" s="27">
        <v>5505130</v>
      </c>
      <c r="B132" s="27">
        <v>2051</v>
      </c>
      <c r="C132" s="27" t="s">
        <v>367</v>
      </c>
      <c r="D132" s="27" t="s">
        <v>368</v>
      </c>
      <c r="E132" s="27" t="s">
        <v>369</v>
      </c>
      <c r="F132" s="27">
        <v>53128</v>
      </c>
      <c r="G132" s="28">
        <v>2032</v>
      </c>
      <c r="H132" s="31">
        <v>2622791051</v>
      </c>
      <c r="I132" s="59">
        <v>7</v>
      </c>
      <c r="J132" s="30" t="s">
        <v>56</v>
      </c>
      <c r="K132" s="27"/>
      <c r="L132" s="32" t="s">
        <v>50</v>
      </c>
      <c r="M132" s="61">
        <v>557.2138888888888</v>
      </c>
      <c r="N132" s="32" t="s">
        <v>49</v>
      </c>
      <c r="O132" s="64" t="s">
        <v>56</v>
      </c>
      <c r="P132" s="33">
        <v>4.945904173106646</v>
      </c>
      <c r="Q132" s="30" t="str">
        <f t="shared" si="17"/>
        <v>NO</v>
      </c>
      <c r="R132" s="30" t="s">
        <v>49</v>
      </c>
      <c r="S132" s="30" t="s">
        <v>56</v>
      </c>
      <c r="T132" s="30"/>
      <c r="U132" s="58" t="s">
        <v>49</v>
      </c>
      <c r="V132" s="63">
        <v>17719</v>
      </c>
      <c r="W132" s="57">
        <v>804</v>
      </c>
      <c r="X132" s="57">
        <v>2299</v>
      </c>
      <c r="Y132" s="65">
        <v>2886</v>
      </c>
      <c r="Z132" s="34">
        <f t="shared" si="18"/>
        <v>1</v>
      </c>
      <c r="AA132" s="29">
        <f t="shared" si="19"/>
        <v>1</v>
      </c>
      <c r="AB132" s="29">
        <f t="shared" si="20"/>
        <v>0</v>
      </c>
      <c r="AC132" s="29">
        <f t="shared" si="21"/>
        <v>0</v>
      </c>
      <c r="AD132" s="30" t="str">
        <f t="shared" si="22"/>
        <v>SRSA</v>
      </c>
      <c r="AE132" s="29">
        <f t="shared" si="23"/>
        <v>0</v>
      </c>
      <c r="AF132" s="29">
        <f t="shared" si="24"/>
        <v>0</v>
      </c>
      <c r="AG132" s="29">
        <f t="shared" si="25"/>
        <v>0</v>
      </c>
      <c r="AH132" s="29">
        <f t="shared" si="26"/>
        <v>0</v>
      </c>
      <c r="AI132" s="29">
        <f t="shared" si="27"/>
        <v>1</v>
      </c>
      <c r="AJ132" s="29">
        <f t="shared" si="28"/>
        <v>0</v>
      </c>
      <c r="AK132" s="29">
        <f t="shared" si="29"/>
        <v>0</v>
      </c>
      <c r="AL132" s="30" t="str">
        <f t="shared" si="30"/>
        <v>-</v>
      </c>
      <c r="AM132" s="29">
        <f t="shared" si="31"/>
        <v>0</v>
      </c>
      <c r="AN132" s="29">
        <f t="shared" si="32"/>
        <v>0</v>
      </c>
      <c r="AO132" s="29">
        <f t="shared" si="33"/>
        <v>0</v>
      </c>
    </row>
    <row r="133" spans="1:41" ht="12.75">
      <c r="A133" s="27">
        <v>5505160</v>
      </c>
      <c r="B133" s="27">
        <v>2058</v>
      </c>
      <c r="C133" s="27" t="s">
        <v>370</v>
      </c>
      <c r="D133" s="27" t="s">
        <v>371</v>
      </c>
      <c r="E133" s="27" t="s">
        <v>370</v>
      </c>
      <c r="F133" s="27">
        <v>53022</v>
      </c>
      <c r="G133" s="28">
        <v>4499</v>
      </c>
      <c r="H133" s="31">
        <v>2622533904</v>
      </c>
      <c r="I133" s="59" t="s">
        <v>104</v>
      </c>
      <c r="J133" s="30" t="s">
        <v>49</v>
      </c>
      <c r="K133" s="27"/>
      <c r="L133" s="32" t="s">
        <v>50</v>
      </c>
      <c r="M133" s="61">
        <v>3268.65</v>
      </c>
      <c r="N133" s="32" t="s">
        <v>49</v>
      </c>
      <c r="O133" s="64" t="s">
        <v>49</v>
      </c>
      <c r="P133" s="33">
        <v>1.8494623655913978</v>
      </c>
      <c r="Q133" s="30" t="str">
        <f aca="true" t="shared" si="34" ref="Q133:Q196">IF(ISNUMBER(P133),IF(P133&gt;=20,"YES","NO"),"M")</f>
        <v>NO</v>
      </c>
      <c r="R133" s="30" t="s">
        <v>49</v>
      </c>
      <c r="S133" s="30" t="s">
        <v>49</v>
      </c>
      <c r="T133" s="30"/>
      <c r="U133" s="58" t="s">
        <v>49</v>
      </c>
      <c r="V133" s="63">
        <v>61917</v>
      </c>
      <c r="W133" s="57">
        <v>1715</v>
      </c>
      <c r="X133" s="57">
        <v>8909</v>
      </c>
      <c r="Y133" s="65">
        <v>10766</v>
      </c>
      <c r="Z133" s="34">
        <f t="shared" si="18"/>
        <v>0</v>
      </c>
      <c r="AA133" s="29">
        <f t="shared" si="19"/>
        <v>0</v>
      </c>
      <c r="AB133" s="29">
        <f t="shared" si="20"/>
        <v>0</v>
      </c>
      <c r="AC133" s="29">
        <f t="shared" si="21"/>
        <v>0</v>
      </c>
      <c r="AD133" s="30" t="str">
        <f t="shared" si="22"/>
        <v>-</v>
      </c>
      <c r="AE133" s="29">
        <f t="shared" si="23"/>
        <v>0</v>
      </c>
      <c r="AF133" s="29">
        <f t="shared" si="24"/>
        <v>0</v>
      </c>
      <c r="AG133" s="29">
        <f t="shared" si="25"/>
        <v>0</v>
      </c>
      <c r="AH133" s="29">
        <f t="shared" si="26"/>
        <v>0</v>
      </c>
      <c r="AI133" s="29">
        <f t="shared" si="27"/>
        <v>0</v>
      </c>
      <c r="AJ133" s="29">
        <f t="shared" si="28"/>
        <v>0</v>
      </c>
      <c r="AK133" s="29">
        <f t="shared" si="29"/>
        <v>0</v>
      </c>
      <c r="AL133" s="30" t="str">
        <f t="shared" si="30"/>
        <v>-</v>
      </c>
      <c r="AM133" s="29">
        <f t="shared" si="31"/>
        <v>0</v>
      </c>
      <c r="AN133" s="29">
        <f t="shared" si="32"/>
        <v>0</v>
      </c>
      <c r="AO133" s="29">
        <f t="shared" si="33"/>
        <v>0</v>
      </c>
    </row>
    <row r="134" spans="1:41" ht="12.75">
      <c r="A134" s="27">
        <v>5505220</v>
      </c>
      <c r="B134" s="27">
        <v>2114</v>
      </c>
      <c r="C134" s="27" t="s">
        <v>372</v>
      </c>
      <c r="D134" s="27" t="s">
        <v>373</v>
      </c>
      <c r="E134" s="27" t="s">
        <v>374</v>
      </c>
      <c r="F134" s="27">
        <v>54212</v>
      </c>
      <c r="G134" s="28">
        <v>9755</v>
      </c>
      <c r="H134" s="31">
        <v>9208683284</v>
      </c>
      <c r="I134" s="59">
        <v>7</v>
      </c>
      <c r="J134" s="30" t="s">
        <v>56</v>
      </c>
      <c r="K134" s="27"/>
      <c r="L134" s="32" t="s">
        <v>50</v>
      </c>
      <c r="M134" s="61">
        <v>629.5114285714286</v>
      </c>
      <c r="N134" s="32" t="s">
        <v>49</v>
      </c>
      <c r="O134" s="64" t="s">
        <v>49</v>
      </c>
      <c r="P134" s="33">
        <v>6.068965517241379</v>
      </c>
      <c r="Q134" s="30" t="str">
        <f t="shared" si="34"/>
        <v>NO</v>
      </c>
      <c r="R134" s="30" t="s">
        <v>49</v>
      </c>
      <c r="S134" s="30" t="s">
        <v>56</v>
      </c>
      <c r="T134" s="30"/>
      <c r="U134" s="58" t="s">
        <v>49</v>
      </c>
      <c r="V134" s="63">
        <v>20391</v>
      </c>
      <c r="W134" s="57">
        <v>1294</v>
      </c>
      <c r="X134" s="57">
        <v>2404</v>
      </c>
      <c r="Y134" s="65">
        <v>3684</v>
      </c>
      <c r="Z134" s="34">
        <f aca="true" t="shared" si="35" ref="Z134:Z197">IF(OR(J134="YES",L134="YES"),1,0)</f>
        <v>1</v>
      </c>
      <c r="AA134" s="29">
        <f aca="true" t="shared" si="36" ref="AA134:AA197">IF(OR(AND(ISNUMBER(M134),AND(M134&gt;0,M134&lt;600)),AND(M134&gt;0,N134="YES")),1,0)</f>
        <v>0</v>
      </c>
      <c r="AB134" s="29">
        <f aca="true" t="shared" si="37" ref="AB134:AB197">IF(AND(OR(J134="YES",L134="YES"),(Z134=0)),"Trouble",0)</f>
        <v>0</v>
      </c>
      <c r="AC134" s="29">
        <f aca="true" t="shared" si="38" ref="AC134:AC197">IF(AND(OR(AND(ISNUMBER(M134),AND(M134&gt;0,M134&lt;600)),AND(M134&gt;0,N134="YES")),(AA134=0)),"Trouble",0)</f>
        <v>0</v>
      </c>
      <c r="AD134" s="30" t="str">
        <f aca="true" t="shared" si="39" ref="AD134:AD197">IF(AND(Z134=1,AA134=1),"SRSA","-")</f>
        <v>-</v>
      </c>
      <c r="AE134" s="29">
        <f aca="true" t="shared" si="40" ref="AE134:AE197">IF(AND(AD134="-",O134="YES"),"Trouble",0)</f>
        <v>0</v>
      </c>
      <c r="AF134" s="29">
        <f aca="true" t="shared" si="41" ref="AF134:AF197">IF(AND(AND(J134="NO",L134&lt;&gt;"YES"),(O134="YES")),"Trouble",0)</f>
        <v>0</v>
      </c>
      <c r="AG134" s="29">
        <f aca="true" t="shared" si="42" ref="AG134:AG197">IF(OR(AND(OR(AND(ISNUMBER(M134),AND(M134&gt;0,M134&lt;600)),AND(AND(M134&gt;0,N134="YES"),ISNUMBER(M134))),(O134="YES")),O134&lt;&gt;"YES"),0,"Trouble")</f>
        <v>0</v>
      </c>
      <c r="AH134" s="29">
        <f aca="true" t="shared" si="43" ref="AH134:AH197">IF(AND(AD134="SRSA",O134&lt;&gt;"YES"),"Trouble",0)</f>
        <v>0</v>
      </c>
      <c r="AI134" s="29">
        <f aca="true" t="shared" si="44" ref="AI134:AI197">IF(S134="YES",1,0)</f>
        <v>1</v>
      </c>
      <c r="AJ134" s="29">
        <f aca="true" t="shared" si="45" ref="AJ134:AJ197">IF(AND(ISNUMBER(P134),P134&gt;=20),1,0)</f>
        <v>0</v>
      </c>
      <c r="AK134" s="29">
        <f aca="true" t="shared" si="46" ref="AK134:AK197">IF(AND(AI134=1,AJ134=1),"Initial",0)</f>
        <v>0</v>
      </c>
      <c r="AL134" s="30" t="str">
        <f aca="true" t="shared" si="47" ref="AL134:AL197">IF(AND(AND(AK134="Initial",AM134=0),AND(ISNUMBER(M134),M134&gt;0)),"RLIS","-")</f>
        <v>-</v>
      </c>
      <c r="AM134" s="29">
        <f aca="true" t="shared" si="48" ref="AM134:AM197">IF(AND(AD134="SRSA",AK134="Initial"),"SRSA",0)</f>
        <v>0</v>
      </c>
      <c r="AN134" s="29">
        <f aca="true" t="shared" si="49" ref="AN134:AN197">IF(AND(AL134="-",U134="YES"),"Trouble",0)</f>
        <v>0</v>
      </c>
      <c r="AO134" s="29">
        <f aca="true" t="shared" si="50" ref="AO134:AO197">IF(AND(U134&lt;&gt;"YES",AL134="RLIS"),"Trouble",0)</f>
        <v>0</v>
      </c>
    </row>
    <row r="135" spans="1:41" ht="12.75">
      <c r="A135" s="27">
        <v>5505250</v>
      </c>
      <c r="B135" s="27">
        <v>2128</v>
      </c>
      <c r="C135" s="27" t="s">
        <v>375</v>
      </c>
      <c r="D135" s="27" t="s">
        <v>376</v>
      </c>
      <c r="E135" s="27" t="s">
        <v>375</v>
      </c>
      <c r="F135" s="27">
        <v>54124</v>
      </c>
      <c r="G135" s="28">
        <v>227</v>
      </c>
      <c r="H135" s="31">
        <v>9208552137</v>
      </c>
      <c r="I135" s="59">
        <v>8</v>
      </c>
      <c r="J135" s="30" t="s">
        <v>56</v>
      </c>
      <c r="K135" s="27"/>
      <c r="L135" s="32" t="s">
        <v>50</v>
      </c>
      <c r="M135" s="61">
        <v>777.3068181818181</v>
      </c>
      <c r="N135" s="32" t="s">
        <v>49</v>
      </c>
      <c r="O135" s="64" t="s">
        <v>49</v>
      </c>
      <c r="P135" s="33">
        <v>8.614232209737828</v>
      </c>
      <c r="Q135" s="30" t="str">
        <f t="shared" si="34"/>
        <v>NO</v>
      </c>
      <c r="R135" s="30" t="s">
        <v>49</v>
      </c>
      <c r="S135" s="30" t="s">
        <v>56</v>
      </c>
      <c r="T135" s="30"/>
      <c r="U135" s="58" t="s">
        <v>49</v>
      </c>
      <c r="V135" s="63">
        <v>38328</v>
      </c>
      <c r="W135" s="57">
        <v>2615</v>
      </c>
      <c r="X135" s="57">
        <v>4439</v>
      </c>
      <c r="Y135" s="65">
        <v>5023</v>
      </c>
      <c r="Z135" s="34">
        <f t="shared" si="35"/>
        <v>1</v>
      </c>
      <c r="AA135" s="29">
        <f t="shared" si="36"/>
        <v>0</v>
      </c>
      <c r="AB135" s="29">
        <f t="shared" si="37"/>
        <v>0</v>
      </c>
      <c r="AC135" s="29">
        <f t="shared" si="38"/>
        <v>0</v>
      </c>
      <c r="AD135" s="30" t="str">
        <f t="shared" si="39"/>
        <v>-</v>
      </c>
      <c r="AE135" s="29">
        <f t="shared" si="40"/>
        <v>0</v>
      </c>
      <c r="AF135" s="29">
        <f t="shared" si="41"/>
        <v>0</v>
      </c>
      <c r="AG135" s="29">
        <f t="shared" si="42"/>
        <v>0</v>
      </c>
      <c r="AH135" s="29">
        <f t="shared" si="43"/>
        <v>0</v>
      </c>
      <c r="AI135" s="29">
        <f t="shared" si="44"/>
        <v>1</v>
      </c>
      <c r="AJ135" s="29">
        <f t="shared" si="45"/>
        <v>0</v>
      </c>
      <c r="AK135" s="29">
        <f t="shared" si="46"/>
        <v>0</v>
      </c>
      <c r="AL135" s="30" t="str">
        <f t="shared" si="47"/>
        <v>-</v>
      </c>
      <c r="AM135" s="29">
        <f t="shared" si="48"/>
        <v>0</v>
      </c>
      <c r="AN135" s="29">
        <f t="shared" si="49"/>
        <v>0</v>
      </c>
      <c r="AO135" s="29">
        <f t="shared" si="50"/>
        <v>0</v>
      </c>
    </row>
    <row r="136" spans="1:41" ht="12.75">
      <c r="A136" s="27">
        <v>5505280</v>
      </c>
      <c r="B136" s="27">
        <v>2135</v>
      </c>
      <c r="C136" s="27" t="s">
        <v>377</v>
      </c>
      <c r="D136" s="27" t="s">
        <v>378</v>
      </c>
      <c r="E136" s="27" t="s">
        <v>377</v>
      </c>
      <c r="F136" s="27">
        <v>54433</v>
      </c>
      <c r="G136" s="28">
        <v>188</v>
      </c>
      <c r="H136" s="31">
        <v>7154478216</v>
      </c>
      <c r="I136" s="59">
        <v>7</v>
      </c>
      <c r="J136" s="30" t="s">
        <v>56</v>
      </c>
      <c r="K136" s="27"/>
      <c r="L136" s="32" t="s">
        <v>50</v>
      </c>
      <c r="M136" s="61">
        <v>478.0628571428571</v>
      </c>
      <c r="N136" s="32" t="s">
        <v>49</v>
      </c>
      <c r="O136" s="64" t="s">
        <v>56</v>
      </c>
      <c r="P136" s="33">
        <v>13.990461049284578</v>
      </c>
      <c r="Q136" s="30" t="str">
        <f t="shared" si="34"/>
        <v>NO</v>
      </c>
      <c r="R136" s="30" t="s">
        <v>49</v>
      </c>
      <c r="S136" s="30" t="s">
        <v>56</v>
      </c>
      <c r="T136" s="30"/>
      <c r="U136" s="58" t="s">
        <v>49</v>
      </c>
      <c r="V136" s="63">
        <v>39884</v>
      </c>
      <c r="W136" s="57">
        <v>3449</v>
      </c>
      <c r="X136" s="57">
        <v>4570</v>
      </c>
      <c r="Y136" s="65">
        <v>4762</v>
      </c>
      <c r="Z136" s="34">
        <f t="shared" si="35"/>
        <v>1</v>
      </c>
      <c r="AA136" s="29">
        <f t="shared" si="36"/>
        <v>1</v>
      </c>
      <c r="AB136" s="29">
        <f t="shared" si="37"/>
        <v>0</v>
      </c>
      <c r="AC136" s="29">
        <f t="shared" si="38"/>
        <v>0</v>
      </c>
      <c r="AD136" s="30" t="str">
        <f t="shared" si="39"/>
        <v>SRSA</v>
      </c>
      <c r="AE136" s="29">
        <f t="shared" si="40"/>
        <v>0</v>
      </c>
      <c r="AF136" s="29">
        <f t="shared" si="41"/>
        <v>0</v>
      </c>
      <c r="AG136" s="29">
        <f t="shared" si="42"/>
        <v>0</v>
      </c>
      <c r="AH136" s="29">
        <f t="shared" si="43"/>
        <v>0</v>
      </c>
      <c r="AI136" s="29">
        <f t="shared" si="44"/>
        <v>1</v>
      </c>
      <c r="AJ136" s="29">
        <f t="shared" si="45"/>
        <v>0</v>
      </c>
      <c r="AK136" s="29">
        <f t="shared" si="46"/>
        <v>0</v>
      </c>
      <c r="AL136" s="30" t="str">
        <f t="shared" si="47"/>
        <v>-</v>
      </c>
      <c r="AM136" s="29">
        <f t="shared" si="48"/>
        <v>0</v>
      </c>
      <c r="AN136" s="29">
        <f t="shared" si="49"/>
        <v>0</v>
      </c>
      <c r="AO136" s="29">
        <f t="shared" si="50"/>
        <v>0</v>
      </c>
    </row>
    <row r="137" spans="1:41" ht="12.75">
      <c r="A137" s="27">
        <v>5505370</v>
      </c>
      <c r="B137" s="27">
        <v>2142</v>
      </c>
      <c r="C137" s="27" t="s">
        <v>379</v>
      </c>
      <c r="D137" s="27" t="s">
        <v>380</v>
      </c>
      <c r="E137" s="27" t="s">
        <v>379</v>
      </c>
      <c r="F137" s="27">
        <v>54743</v>
      </c>
      <c r="G137" s="28">
        <v>28</v>
      </c>
      <c r="H137" s="31">
        <v>7159463158</v>
      </c>
      <c r="I137" s="59">
        <v>7</v>
      </c>
      <c r="J137" s="30" t="s">
        <v>56</v>
      </c>
      <c r="K137" s="27"/>
      <c r="L137" s="32" t="s">
        <v>50</v>
      </c>
      <c r="M137" s="61">
        <v>220.8511235955056</v>
      </c>
      <c r="N137" s="32" t="s">
        <v>49</v>
      </c>
      <c r="O137" s="64" t="s">
        <v>56</v>
      </c>
      <c r="P137" s="33">
        <v>12.915129151291513</v>
      </c>
      <c r="Q137" s="30" t="str">
        <f t="shared" si="34"/>
        <v>NO</v>
      </c>
      <c r="R137" s="30" t="s">
        <v>49</v>
      </c>
      <c r="S137" s="30" t="s">
        <v>56</v>
      </c>
      <c r="T137" s="30"/>
      <c r="U137" s="58" t="s">
        <v>49</v>
      </c>
      <c r="V137" s="63">
        <v>19665</v>
      </c>
      <c r="W137" s="57">
        <v>1737</v>
      </c>
      <c r="X137" s="57">
        <v>2353</v>
      </c>
      <c r="Y137" s="65">
        <v>2083</v>
      </c>
      <c r="Z137" s="34">
        <f t="shared" si="35"/>
        <v>1</v>
      </c>
      <c r="AA137" s="29">
        <f t="shared" si="36"/>
        <v>1</v>
      </c>
      <c r="AB137" s="29">
        <f t="shared" si="37"/>
        <v>0</v>
      </c>
      <c r="AC137" s="29">
        <f t="shared" si="38"/>
        <v>0</v>
      </c>
      <c r="AD137" s="30" t="str">
        <f t="shared" si="39"/>
        <v>SRSA</v>
      </c>
      <c r="AE137" s="29">
        <f t="shared" si="40"/>
        <v>0</v>
      </c>
      <c r="AF137" s="29">
        <f t="shared" si="41"/>
        <v>0</v>
      </c>
      <c r="AG137" s="29">
        <f t="shared" si="42"/>
        <v>0</v>
      </c>
      <c r="AH137" s="29">
        <f t="shared" si="43"/>
        <v>0</v>
      </c>
      <c r="AI137" s="29">
        <f t="shared" si="44"/>
        <v>1</v>
      </c>
      <c r="AJ137" s="29">
        <f t="shared" si="45"/>
        <v>0</v>
      </c>
      <c r="AK137" s="29">
        <f t="shared" si="46"/>
        <v>0</v>
      </c>
      <c r="AL137" s="30" t="str">
        <f t="shared" si="47"/>
        <v>-</v>
      </c>
      <c r="AM137" s="29">
        <f t="shared" si="48"/>
        <v>0</v>
      </c>
      <c r="AN137" s="29">
        <f t="shared" si="49"/>
        <v>0</v>
      </c>
      <c r="AO137" s="29">
        <f t="shared" si="50"/>
        <v>0</v>
      </c>
    </row>
    <row r="138" spans="1:41" ht="12.75">
      <c r="A138" s="27">
        <v>5505460</v>
      </c>
      <c r="B138" s="27">
        <v>2184</v>
      </c>
      <c r="C138" s="27" t="s">
        <v>381</v>
      </c>
      <c r="D138" s="27" t="s">
        <v>382</v>
      </c>
      <c r="E138" s="27" t="s">
        <v>383</v>
      </c>
      <c r="F138" s="27">
        <v>53209</v>
      </c>
      <c r="G138" s="28">
        <v>3286</v>
      </c>
      <c r="H138" s="31">
        <v>4143517170</v>
      </c>
      <c r="I138" s="59">
        <v>3</v>
      </c>
      <c r="J138" s="30" t="s">
        <v>49</v>
      </c>
      <c r="K138" s="27"/>
      <c r="L138" s="32" t="s">
        <v>50</v>
      </c>
      <c r="M138" s="61">
        <v>992.8687150837989</v>
      </c>
      <c r="N138" s="32" t="s">
        <v>49</v>
      </c>
      <c r="O138" s="64" t="s">
        <v>49</v>
      </c>
      <c r="P138" s="33">
        <v>2.0694752402069474</v>
      </c>
      <c r="Q138" s="30" t="str">
        <f t="shared" si="34"/>
        <v>NO</v>
      </c>
      <c r="R138" s="30" t="s">
        <v>49</v>
      </c>
      <c r="S138" s="30" t="s">
        <v>49</v>
      </c>
      <c r="T138" s="30"/>
      <c r="U138" s="58" t="s">
        <v>49</v>
      </c>
      <c r="V138" s="63">
        <v>28052</v>
      </c>
      <c r="W138" s="57">
        <v>1168</v>
      </c>
      <c r="X138" s="57">
        <v>4044</v>
      </c>
      <c r="Y138" s="65">
        <v>2837</v>
      </c>
      <c r="Z138" s="34">
        <f t="shared" si="35"/>
        <v>0</v>
      </c>
      <c r="AA138" s="29">
        <f t="shared" si="36"/>
        <v>0</v>
      </c>
      <c r="AB138" s="29">
        <f t="shared" si="37"/>
        <v>0</v>
      </c>
      <c r="AC138" s="29">
        <f t="shared" si="38"/>
        <v>0</v>
      </c>
      <c r="AD138" s="30" t="str">
        <f t="shared" si="39"/>
        <v>-</v>
      </c>
      <c r="AE138" s="29">
        <f t="shared" si="40"/>
        <v>0</v>
      </c>
      <c r="AF138" s="29">
        <f t="shared" si="41"/>
        <v>0</v>
      </c>
      <c r="AG138" s="29">
        <f t="shared" si="42"/>
        <v>0</v>
      </c>
      <c r="AH138" s="29">
        <f t="shared" si="43"/>
        <v>0</v>
      </c>
      <c r="AI138" s="29">
        <f t="shared" si="44"/>
        <v>0</v>
      </c>
      <c r="AJ138" s="29">
        <f t="shared" si="45"/>
        <v>0</v>
      </c>
      <c r="AK138" s="29">
        <f t="shared" si="46"/>
        <v>0</v>
      </c>
      <c r="AL138" s="30" t="str">
        <f t="shared" si="47"/>
        <v>-</v>
      </c>
      <c r="AM138" s="29">
        <f t="shared" si="48"/>
        <v>0</v>
      </c>
      <c r="AN138" s="29">
        <f t="shared" si="49"/>
        <v>0</v>
      </c>
      <c r="AO138" s="29">
        <f t="shared" si="50"/>
        <v>0</v>
      </c>
    </row>
    <row r="139" spans="1:41" ht="12.75">
      <c r="A139" s="27">
        <v>5505520</v>
      </c>
      <c r="B139" s="27">
        <v>2198</v>
      </c>
      <c r="C139" s="27" t="s">
        <v>384</v>
      </c>
      <c r="D139" s="27" t="s">
        <v>385</v>
      </c>
      <c r="E139" s="27" t="s">
        <v>384</v>
      </c>
      <c r="F139" s="27">
        <v>54013</v>
      </c>
      <c r="G139" s="28">
        <v>339</v>
      </c>
      <c r="H139" s="31">
        <v>7152654757</v>
      </c>
      <c r="I139" s="59">
        <v>8</v>
      </c>
      <c r="J139" s="30" t="s">
        <v>56</v>
      </c>
      <c r="K139" s="27"/>
      <c r="L139" s="32" t="s">
        <v>50</v>
      </c>
      <c r="M139" s="61">
        <v>750.475</v>
      </c>
      <c r="N139" s="32" t="s">
        <v>49</v>
      </c>
      <c r="O139" s="64" t="s">
        <v>49</v>
      </c>
      <c r="P139" s="33">
        <v>4.5191193511008105</v>
      </c>
      <c r="Q139" s="30" t="str">
        <f t="shared" si="34"/>
        <v>NO</v>
      </c>
      <c r="R139" s="30" t="s">
        <v>49</v>
      </c>
      <c r="S139" s="30" t="s">
        <v>56</v>
      </c>
      <c r="T139" s="30"/>
      <c r="U139" s="58" t="s">
        <v>49</v>
      </c>
      <c r="V139" s="63">
        <v>40077</v>
      </c>
      <c r="W139" s="57">
        <v>2708</v>
      </c>
      <c r="X139" s="57">
        <v>4713</v>
      </c>
      <c r="Y139" s="65">
        <v>3982</v>
      </c>
      <c r="Z139" s="34">
        <f t="shared" si="35"/>
        <v>1</v>
      </c>
      <c r="AA139" s="29">
        <f t="shared" si="36"/>
        <v>0</v>
      </c>
      <c r="AB139" s="29">
        <f t="shared" si="37"/>
        <v>0</v>
      </c>
      <c r="AC139" s="29">
        <f t="shared" si="38"/>
        <v>0</v>
      </c>
      <c r="AD139" s="30" t="str">
        <f t="shared" si="39"/>
        <v>-</v>
      </c>
      <c r="AE139" s="29">
        <f t="shared" si="40"/>
        <v>0</v>
      </c>
      <c r="AF139" s="29">
        <f t="shared" si="41"/>
        <v>0</v>
      </c>
      <c r="AG139" s="29">
        <f t="shared" si="42"/>
        <v>0</v>
      </c>
      <c r="AH139" s="29">
        <f t="shared" si="43"/>
        <v>0</v>
      </c>
      <c r="AI139" s="29">
        <f t="shared" si="44"/>
        <v>1</v>
      </c>
      <c r="AJ139" s="29">
        <f t="shared" si="45"/>
        <v>0</v>
      </c>
      <c r="AK139" s="29">
        <f t="shared" si="46"/>
        <v>0</v>
      </c>
      <c r="AL139" s="30" t="str">
        <f t="shared" si="47"/>
        <v>-</v>
      </c>
      <c r="AM139" s="29">
        <f t="shared" si="48"/>
        <v>0</v>
      </c>
      <c r="AN139" s="29">
        <f t="shared" si="49"/>
        <v>0</v>
      </c>
      <c r="AO139" s="29">
        <f t="shared" si="50"/>
        <v>0</v>
      </c>
    </row>
    <row r="140" spans="1:41" ht="12.75">
      <c r="A140" s="27">
        <v>5505550</v>
      </c>
      <c r="B140" s="27">
        <v>2205</v>
      </c>
      <c r="C140" s="27" t="s">
        <v>386</v>
      </c>
      <c r="D140" s="27" t="s">
        <v>387</v>
      </c>
      <c r="E140" s="27" t="s">
        <v>386</v>
      </c>
      <c r="F140" s="27">
        <v>54527</v>
      </c>
      <c r="G140" s="28">
        <v>96</v>
      </c>
      <c r="H140" s="31">
        <v>7152642021</v>
      </c>
      <c r="I140" s="59">
        <v>7</v>
      </c>
      <c r="J140" s="30" t="s">
        <v>56</v>
      </c>
      <c r="K140" s="27"/>
      <c r="L140" s="32" t="s">
        <v>50</v>
      </c>
      <c r="M140" s="61">
        <v>217.0421348314607</v>
      </c>
      <c r="N140" s="32" t="s">
        <v>49</v>
      </c>
      <c r="O140" s="64" t="s">
        <v>56</v>
      </c>
      <c r="P140" s="33">
        <v>18.88111888111888</v>
      </c>
      <c r="Q140" s="30" t="str">
        <f t="shared" si="34"/>
        <v>NO</v>
      </c>
      <c r="R140" s="30" t="s">
        <v>49</v>
      </c>
      <c r="S140" s="30" t="s">
        <v>56</v>
      </c>
      <c r="T140" s="30"/>
      <c r="U140" s="58" t="s">
        <v>49</v>
      </c>
      <c r="V140" s="63">
        <v>23977</v>
      </c>
      <c r="W140" s="57">
        <v>2202</v>
      </c>
      <c r="X140" s="57">
        <v>2662</v>
      </c>
      <c r="Y140" s="65">
        <v>2877</v>
      </c>
      <c r="Z140" s="34">
        <f t="shared" si="35"/>
        <v>1</v>
      </c>
      <c r="AA140" s="29">
        <f t="shared" si="36"/>
        <v>1</v>
      </c>
      <c r="AB140" s="29">
        <f t="shared" si="37"/>
        <v>0</v>
      </c>
      <c r="AC140" s="29">
        <f t="shared" si="38"/>
        <v>0</v>
      </c>
      <c r="AD140" s="30" t="str">
        <f t="shared" si="39"/>
        <v>SRSA</v>
      </c>
      <c r="AE140" s="29">
        <f t="shared" si="40"/>
        <v>0</v>
      </c>
      <c r="AF140" s="29">
        <f t="shared" si="41"/>
        <v>0</v>
      </c>
      <c r="AG140" s="29">
        <f t="shared" si="42"/>
        <v>0</v>
      </c>
      <c r="AH140" s="29">
        <f t="shared" si="43"/>
        <v>0</v>
      </c>
      <c r="AI140" s="29">
        <f t="shared" si="44"/>
        <v>1</v>
      </c>
      <c r="AJ140" s="29">
        <f t="shared" si="45"/>
        <v>0</v>
      </c>
      <c r="AK140" s="29">
        <f t="shared" si="46"/>
        <v>0</v>
      </c>
      <c r="AL140" s="30" t="str">
        <f t="shared" si="47"/>
        <v>-</v>
      </c>
      <c r="AM140" s="29">
        <f t="shared" si="48"/>
        <v>0</v>
      </c>
      <c r="AN140" s="29">
        <f t="shared" si="49"/>
        <v>0</v>
      </c>
      <c r="AO140" s="29">
        <f t="shared" si="50"/>
        <v>0</v>
      </c>
    </row>
    <row r="141" spans="1:41" ht="12.75">
      <c r="A141" s="27">
        <v>5505580</v>
      </c>
      <c r="B141" s="27">
        <v>2212</v>
      </c>
      <c r="C141" s="27" t="s">
        <v>388</v>
      </c>
      <c r="D141" s="27" t="s">
        <v>389</v>
      </c>
      <c r="E141" s="27" t="s">
        <v>390</v>
      </c>
      <c r="F141" s="27">
        <v>54125</v>
      </c>
      <c r="G141" s="28">
        <v>160</v>
      </c>
      <c r="H141" s="31">
        <v>7153362575</v>
      </c>
      <c r="I141" s="59">
        <v>7</v>
      </c>
      <c r="J141" s="30" t="s">
        <v>56</v>
      </c>
      <c r="K141" s="27"/>
      <c r="L141" s="32" t="s">
        <v>50</v>
      </c>
      <c r="M141" s="61">
        <v>198.01136363636363</v>
      </c>
      <c r="N141" s="32" t="s">
        <v>49</v>
      </c>
      <c r="O141" s="64" t="s">
        <v>56</v>
      </c>
      <c r="P141" s="33">
        <v>9.35960591133005</v>
      </c>
      <c r="Q141" s="30" t="str">
        <f t="shared" si="34"/>
        <v>NO</v>
      </c>
      <c r="R141" s="30" t="s">
        <v>49</v>
      </c>
      <c r="S141" s="30" t="s">
        <v>56</v>
      </c>
      <c r="T141" s="30"/>
      <c r="U141" s="58" t="s">
        <v>49</v>
      </c>
      <c r="V141" s="63">
        <v>10078</v>
      </c>
      <c r="W141" s="57">
        <v>662</v>
      </c>
      <c r="X141" s="57">
        <v>1078</v>
      </c>
      <c r="Y141" s="65">
        <v>1308</v>
      </c>
      <c r="Z141" s="34">
        <f t="shared" si="35"/>
        <v>1</v>
      </c>
      <c r="AA141" s="29">
        <f t="shared" si="36"/>
        <v>1</v>
      </c>
      <c r="AB141" s="29">
        <f t="shared" si="37"/>
        <v>0</v>
      </c>
      <c r="AC141" s="29">
        <f t="shared" si="38"/>
        <v>0</v>
      </c>
      <c r="AD141" s="30" t="str">
        <f t="shared" si="39"/>
        <v>SRSA</v>
      </c>
      <c r="AE141" s="29">
        <f t="shared" si="40"/>
        <v>0</v>
      </c>
      <c r="AF141" s="29">
        <f t="shared" si="41"/>
        <v>0</v>
      </c>
      <c r="AG141" s="29">
        <f t="shared" si="42"/>
        <v>0</v>
      </c>
      <c r="AH141" s="29">
        <f t="shared" si="43"/>
        <v>0</v>
      </c>
      <c r="AI141" s="29">
        <f t="shared" si="44"/>
        <v>1</v>
      </c>
      <c r="AJ141" s="29">
        <f t="shared" si="45"/>
        <v>0</v>
      </c>
      <c r="AK141" s="29">
        <f t="shared" si="46"/>
        <v>0</v>
      </c>
      <c r="AL141" s="30" t="str">
        <f t="shared" si="47"/>
        <v>-</v>
      </c>
      <c r="AM141" s="29">
        <f t="shared" si="48"/>
        <v>0</v>
      </c>
      <c r="AN141" s="29">
        <f t="shared" si="49"/>
        <v>0</v>
      </c>
      <c r="AO141" s="29">
        <f t="shared" si="50"/>
        <v>0</v>
      </c>
    </row>
    <row r="142" spans="1:41" ht="12.75">
      <c r="A142" s="27">
        <v>5505610</v>
      </c>
      <c r="B142" s="27">
        <v>2217</v>
      </c>
      <c r="C142" s="27" t="s">
        <v>391</v>
      </c>
      <c r="D142" s="27" t="s">
        <v>392</v>
      </c>
      <c r="E142" s="27" t="s">
        <v>391</v>
      </c>
      <c r="F142" s="27">
        <v>53024</v>
      </c>
      <c r="G142" s="28">
        <v>2198</v>
      </c>
      <c r="H142" s="31">
        <v>2623765440</v>
      </c>
      <c r="I142" s="59">
        <v>3</v>
      </c>
      <c r="J142" s="30" t="s">
        <v>49</v>
      </c>
      <c r="K142" s="27"/>
      <c r="L142" s="32" t="s">
        <v>50</v>
      </c>
      <c r="M142" s="61">
        <v>1895.3722222222223</v>
      </c>
      <c r="N142" s="32" t="s">
        <v>49</v>
      </c>
      <c r="O142" s="64" t="s">
        <v>49</v>
      </c>
      <c r="P142" s="33">
        <v>3.2640949554896146</v>
      </c>
      <c r="Q142" s="30" t="str">
        <f t="shared" si="34"/>
        <v>NO</v>
      </c>
      <c r="R142" s="30" t="s">
        <v>49</v>
      </c>
      <c r="S142" s="30" t="s">
        <v>49</v>
      </c>
      <c r="T142" s="30"/>
      <c r="U142" s="58" t="s">
        <v>49</v>
      </c>
      <c r="V142" s="63">
        <v>51838</v>
      </c>
      <c r="W142" s="57">
        <v>1891</v>
      </c>
      <c r="X142" s="57">
        <v>7354</v>
      </c>
      <c r="Y142" s="65">
        <v>7070</v>
      </c>
      <c r="Z142" s="34">
        <f t="shared" si="35"/>
        <v>0</v>
      </c>
      <c r="AA142" s="29">
        <f t="shared" si="36"/>
        <v>0</v>
      </c>
      <c r="AB142" s="29">
        <f t="shared" si="37"/>
        <v>0</v>
      </c>
      <c r="AC142" s="29">
        <f t="shared" si="38"/>
        <v>0</v>
      </c>
      <c r="AD142" s="30" t="str">
        <f t="shared" si="39"/>
        <v>-</v>
      </c>
      <c r="AE142" s="29">
        <f t="shared" si="40"/>
        <v>0</v>
      </c>
      <c r="AF142" s="29">
        <f t="shared" si="41"/>
        <v>0</v>
      </c>
      <c r="AG142" s="29">
        <f t="shared" si="42"/>
        <v>0</v>
      </c>
      <c r="AH142" s="29">
        <f t="shared" si="43"/>
        <v>0</v>
      </c>
      <c r="AI142" s="29">
        <f t="shared" si="44"/>
        <v>0</v>
      </c>
      <c r="AJ142" s="29">
        <f t="shared" si="45"/>
        <v>0</v>
      </c>
      <c r="AK142" s="29">
        <f t="shared" si="46"/>
        <v>0</v>
      </c>
      <c r="AL142" s="30" t="str">
        <f t="shared" si="47"/>
        <v>-</v>
      </c>
      <c r="AM142" s="29">
        <f t="shared" si="48"/>
        <v>0</v>
      </c>
      <c r="AN142" s="29">
        <f t="shared" si="49"/>
        <v>0</v>
      </c>
      <c r="AO142" s="29">
        <f t="shared" si="50"/>
        <v>0</v>
      </c>
    </row>
    <row r="143" spans="1:41" ht="12.75">
      <c r="A143" s="27">
        <v>5505640</v>
      </c>
      <c r="B143" s="27">
        <v>2226</v>
      </c>
      <c r="C143" s="27" t="s">
        <v>393</v>
      </c>
      <c r="D143" s="27" t="s">
        <v>394</v>
      </c>
      <c r="E143" s="27" t="s">
        <v>395</v>
      </c>
      <c r="F143" s="27">
        <v>54436</v>
      </c>
      <c r="G143" s="28">
        <v>7835</v>
      </c>
      <c r="H143" s="31">
        <v>7152387292</v>
      </c>
      <c r="I143" s="59">
        <v>7</v>
      </c>
      <c r="J143" s="30" t="s">
        <v>56</v>
      </c>
      <c r="K143" s="27"/>
      <c r="L143" s="32" t="s">
        <v>50</v>
      </c>
      <c r="M143" s="61">
        <v>304.58988764044943</v>
      </c>
      <c r="N143" s="32" t="s">
        <v>49</v>
      </c>
      <c r="O143" s="64" t="s">
        <v>56</v>
      </c>
      <c r="P143" s="33">
        <v>32.11538461538462</v>
      </c>
      <c r="Q143" s="30" t="str">
        <f t="shared" si="34"/>
        <v>YES</v>
      </c>
      <c r="R143" s="30" t="s">
        <v>49</v>
      </c>
      <c r="S143" s="30" t="s">
        <v>56</v>
      </c>
      <c r="T143" s="30"/>
      <c r="U143" s="58" t="s">
        <v>49</v>
      </c>
      <c r="V143" s="63">
        <v>38122</v>
      </c>
      <c r="W143" s="57">
        <v>4332</v>
      </c>
      <c r="X143" s="57">
        <v>3822</v>
      </c>
      <c r="Y143" s="65">
        <v>6220</v>
      </c>
      <c r="Z143" s="34">
        <f t="shared" si="35"/>
        <v>1</v>
      </c>
      <c r="AA143" s="29">
        <f t="shared" si="36"/>
        <v>1</v>
      </c>
      <c r="AB143" s="29">
        <f t="shared" si="37"/>
        <v>0</v>
      </c>
      <c r="AC143" s="29">
        <f t="shared" si="38"/>
        <v>0</v>
      </c>
      <c r="AD143" s="30" t="str">
        <f t="shared" si="39"/>
        <v>SRSA</v>
      </c>
      <c r="AE143" s="29">
        <f t="shared" si="40"/>
        <v>0</v>
      </c>
      <c r="AF143" s="29">
        <f t="shared" si="41"/>
        <v>0</v>
      </c>
      <c r="AG143" s="29">
        <f t="shared" si="42"/>
        <v>0</v>
      </c>
      <c r="AH143" s="29">
        <f t="shared" si="43"/>
        <v>0</v>
      </c>
      <c r="AI143" s="29">
        <f t="shared" si="44"/>
        <v>1</v>
      </c>
      <c r="AJ143" s="29">
        <f t="shared" si="45"/>
        <v>1</v>
      </c>
      <c r="AK143" s="29" t="str">
        <f t="shared" si="46"/>
        <v>Initial</v>
      </c>
      <c r="AL143" s="30" t="str">
        <f t="shared" si="47"/>
        <v>-</v>
      </c>
      <c r="AM143" s="29" t="str">
        <f t="shared" si="48"/>
        <v>SRSA</v>
      </c>
      <c r="AN143" s="29">
        <f t="shared" si="49"/>
        <v>0</v>
      </c>
      <c r="AO143" s="29">
        <f t="shared" si="50"/>
        <v>0</v>
      </c>
    </row>
    <row r="144" spans="1:41" ht="12.75">
      <c r="A144" s="27">
        <v>5505670</v>
      </c>
      <c r="B144" s="27">
        <v>2233</v>
      </c>
      <c r="C144" s="27" t="s">
        <v>396</v>
      </c>
      <c r="D144" s="27" t="s">
        <v>397</v>
      </c>
      <c r="E144" s="27" t="s">
        <v>396</v>
      </c>
      <c r="F144" s="27">
        <v>54840</v>
      </c>
      <c r="G144" s="28">
        <v>7959</v>
      </c>
      <c r="H144" s="31">
        <v>7154635499</v>
      </c>
      <c r="I144" s="59">
        <v>7</v>
      </c>
      <c r="J144" s="30" t="s">
        <v>56</v>
      </c>
      <c r="K144" s="27"/>
      <c r="L144" s="32" t="s">
        <v>50</v>
      </c>
      <c r="M144" s="61">
        <v>915.3107344632768</v>
      </c>
      <c r="N144" s="32" t="s">
        <v>49</v>
      </c>
      <c r="O144" s="64" t="s">
        <v>49</v>
      </c>
      <c r="P144" s="33">
        <v>12.020725388601036</v>
      </c>
      <c r="Q144" s="30" t="str">
        <f t="shared" si="34"/>
        <v>NO</v>
      </c>
      <c r="R144" s="30" t="s">
        <v>49</v>
      </c>
      <c r="S144" s="30" t="s">
        <v>56</v>
      </c>
      <c r="T144" s="30"/>
      <c r="U144" s="58" t="s">
        <v>49</v>
      </c>
      <c r="V144" s="63">
        <v>48579</v>
      </c>
      <c r="W144" s="57">
        <v>3200</v>
      </c>
      <c r="X144" s="57">
        <v>5589</v>
      </c>
      <c r="Y144" s="65">
        <v>6916</v>
      </c>
      <c r="Z144" s="34">
        <f t="shared" si="35"/>
        <v>1</v>
      </c>
      <c r="AA144" s="29">
        <f t="shared" si="36"/>
        <v>0</v>
      </c>
      <c r="AB144" s="29">
        <f t="shared" si="37"/>
        <v>0</v>
      </c>
      <c r="AC144" s="29">
        <f t="shared" si="38"/>
        <v>0</v>
      </c>
      <c r="AD144" s="30" t="str">
        <f t="shared" si="39"/>
        <v>-</v>
      </c>
      <c r="AE144" s="29">
        <f t="shared" si="40"/>
        <v>0</v>
      </c>
      <c r="AF144" s="29">
        <f t="shared" si="41"/>
        <v>0</v>
      </c>
      <c r="AG144" s="29">
        <f t="shared" si="42"/>
        <v>0</v>
      </c>
      <c r="AH144" s="29">
        <f t="shared" si="43"/>
        <v>0</v>
      </c>
      <c r="AI144" s="29">
        <f t="shared" si="44"/>
        <v>1</v>
      </c>
      <c r="AJ144" s="29">
        <f t="shared" si="45"/>
        <v>0</v>
      </c>
      <c r="AK144" s="29">
        <f t="shared" si="46"/>
        <v>0</v>
      </c>
      <c r="AL144" s="30" t="str">
        <f t="shared" si="47"/>
        <v>-</v>
      </c>
      <c r="AM144" s="29">
        <f t="shared" si="48"/>
        <v>0</v>
      </c>
      <c r="AN144" s="29">
        <f t="shared" si="49"/>
        <v>0</v>
      </c>
      <c r="AO144" s="29">
        <f t="shared" si="50"/>
        <v>0</v>
      </c>
    </row>
    <row r="145" spans="1:41" ht="12.75">
      <c r="A145" s="27">
        <v>5505820</v>
      </c>
      <c r="B145" s="27">
        <v>2289</v>
      </c>
      <c r="C145" s="27" t="s">
        <v>398</v>
      </c>
      <c r="D145" s="27" t="s">
        <v>399</v>
      </c>
      <c r="E145" s="27" t="s">
        <v>93</v>
      </c>
      <c r="F145" s="27">
        <v>54305</v>
      </c>
      <c r="G145" s="28">
        <v>3387</v>
      </c>
      <c r="H145" s="31">
        <v>9204482100</v>
      </c>
      <c r="I145" s="59" t="s">
        <v>81</v>
      </c>
      <c r="J145" s="30" t="s">
        <v>49</v>
      </c>
      <c r="K145" s="27"/>
      <c r="L145" s="32" t="s">
        <v>50</v>
      </c>
      <c r="M145" s="61">
        <v>17841.485875706214</v>
      </c>
      <c r="N145" s="32" t="s">
        <v>49</v>
      </c>
      <c r="O145" s="64" t="s">
        <v>49</v>
      </c>
      <c r="P145" s="33">
        <v>9.829376854599406</v>
      </c>
      <c r="Q145" s="30" t="str">
        <f t="shared" si="34"/>
        <v>NO</v>
      </c>
      <c r="R145" s="30" t="s">
        <v>49</v>
      </c>
      <c r="S145" s="30" t="s">
        <v>49</v>
      </c>
      <c r="T145" s="30"/>
      <c r="U145" s="58" t="s">
        <v>49</v>
      </c>
      <c r="V145" s="63">
        <v>1074775</v>
      </c>
      <c r="W145" s="57">
        <v>75060</v>
      </c>
      <c r="X145" s="57">
        <v>121955</v>
      </c>
      <c r="Y145" s="65">
        <v>164797</v>
      </c>
      <c r="Z145" s="34">
        <f t="shared" si="35"/>
        <v>0</v>
      </c>
      <c r="AA145" s="29">
        <f t="shared" si="36"/>
        <v>0</v>
      </c>
      <c r="AB145" s="29">
        <f t="shared" si="37"/>
        <v>0</v>
      </c>
      <c r="AC145" s="29">
        <f t="shared" si="38"/>
        <v>0</v>
      </c>
      <c r="AD145" s="30" t="str">
        <f t="shared" si="39"/>
        <v>-</v>
      </c>
      <c r="AE145" s="29">
        <f t="shared" si="40"/>
        <v>0</v>
      </c>
      <c r="AF145" s="29">
        <f t="shared" si="41"/>
        <v>0</v>
      </c>
      <c r="AG145" s="29">
        <f t="shared" si="42"/>
        <v>0</v>
      </c>
      <c r="AH145" s="29">
        <f t="shared" si="43"/>
        <v>0</v>
      </c>
      <c r="AI145" s="29">
        <f t="shared" si="44"/>
        <v>0</v>
      </c>
      <c r="AJ145" s="29">
        <f t="shared" si="45"/>
        <v>0</v>
      </c>
      <c r="AK145" s="29">
        <f t="shared" si="46"/>
        <v>0</v>
      </c>
      <c r="AL145" s="30" t="str">
        <f t="shared" si="47"/>
        <v>-</v>
      </c>
      <c r="AM145" s="29">
        <f t="shared" si="48"/>
        <v>0</v>
      </c>
      <c r="AN145" s="29">
        <f t="shared" si="49"/>
        <v>0</v>
      </c>
      <c r="AO145" s="29">
        <f t="shared" si="50"/>
        <v>0</v>
      </c>
    </row>
    <row r="146" spans="1:41" ht="12.75">
      <c r="A146" s="27">
        <v>5505880</v>
      </c>
      <c r="B146" s="27">
        <v>2310</v>
      </c>
      <c r="C146" s="27" t="s">
        <v>400</v>
      </c>
      <c r="D146" s="27" t="s">
        <v>401</v>
      </c>
      <c r="E146" s="27" t="s">
        <v>400</v>
      </c>
      <c r="F146" s="27">
        <v>54941</v>
      </c>
      <c r="G146" s="28">
        <v>369</v>
      </c>
      <c r="H146" s="31">
        <v>9202946411</v>
      </c>
      <c r="I146" s="59">
        <v>7</v>
      </c>
      <c r="J146" s="30" t="s">
        <v>56</v>
      </c>
      <c r="K146" s="27"/>
      <c r="L146" s="32" t="s">
        <v>50</v>
      </c>
      <c r="M146" s="61">
        <v>335.26</v>
      </c>
      <c r="N146" s="32" t="s">
        <v>49</v>
      </c>
      <c r="O146" s="64" t="s">
        <v>56</v>
      </c>
      <c r="P146" s="33">
        <v>6.636155606407322</v>
      </c>
      <c r="Q146" s="30" t="str">
        <f t="shared" si="34"/>
        <v>NO</v>
      </c>
      <c r="R146" s="30" t="s">
        <v>49</v>
      </c>
      <c r="S146" s="30" t="s">
        <v>56</v>
      </c>
      <c r="T146" s="30"/>
      <c r="U146" s="58" t="s">
        <v>49</v>
      </c>
      <c r="V146" s="63">
        <v>10774</v>
      </c>
      <c r="W146" s="57">
        <v>696</v>
      </c>
      <c r="X146" s="57">
        <v>1318</v>
      </c>
      <c r="Y146" s="65">
        <v>2083</v>
      </c>
      <c r="Z146" s="34">
        <f t="shared" si="35"/>
        <v>1</v>
      </c>
      <c r="AA146" s="29">
        <f t="shared" si="36"/>
        <v>1</v>
      </c>
      <c r="AB146" s="29">
        <f t="shared" si="37"/>
        <v>0</v>
      </c>
      <c r="AC146" s="29">
        <f t="shared" si="38"/>
        <v>0</v>
      </c>
      <c r="AD146" s="30" t="str">
        <f t="shared" si="39"/>
        <v>SRSA</v>
      </c>
      <c r="AE146" s="29">
        <f t="shared" si="40"/>
        <v>0</v>
      </c>
      <c r="AF146" s="29">
        <f t="shared" si="41"/>
        <v>0</v>
      </c>
      <c r="AG146" s="29">
        <f t="shared" si="42"/>
        <v>0</v>
      </c>
      <c r="AH146" s="29">
        <f t="shared" si="43"/>
        <v>0</v>
      </c>
      <c r="AI146" s="29">
        <f t="shared" si="44"/>
        <v>1</v>
      </c>
      <c r="AJ146" s="29">
        <f t="shared" si="45"/>
        <v>0</v>
      </c>
      <c r="AK146" s="29">
        <f t="shared" si="46"/>
        <v>0</v>
      </c>
      <c r="AL146" s="30" t="str">
        <f t="shared" si="47"/>
        <v>-</v>
      </c>
      <c r="AM146" s="29">
        <f t="shared" si="48"/>
        <v>0</v>
      </c>
      <c r="AN146" s="29">
        <f t="shared" si="49"/>
        <v>0</v>
      </c>
      <c r="AO146" s="29">
        <f t="shared" si="50"/>
        <v>0</v>
      </c>
    </row>
    <row r="147" spans="1:41" ht="12.75">
      <c r="A147" s="27">
        <v>5505910</v>
      </c>
      <c r="B147" s="27">
        <v>2296</v>
      </c>
      <c r="C147" s="27" t="s">
        <v>402</v>
      </c>
      <c r="D147" s="27" t="s">
        <v>403</v>
      </c>
      <c r="E147" s="27" t="s">
        <v>402</v>
      </c>
      <c r="F147" s="27">
        <v>53129</v>
      </c>
      <c r="G147" s="28">
        <v>2699</v>
      </c>
      <c r="H147" s="31">
        <v>4144232700</v>
      </c>
      <c r="I147" s="59">
        <v>3</v>
      </c>
      <c r="J147" s="30" t="s">
        <v>49</v>
      </c>
      <c r="K147" s="27"/>
      <c r="L147" s="32" t="s">
        <v>50</v>
      </c>
      <c r="M147" s="61">
        <v>2129.93</v>
      </c>
      <c r="N147" s="32" t="s">
        <v>49</v>
      </c>
      <c r="O147" s="64" t="s">
        <v>49</v>
      </c>
      <c r="P147" s="33">
        <v>2.5889967637540456</v>
      </c>
      <c r="Q147" s="30" t="str">
        <f t="shared" si="34"/>
        <v>NO</v>
      </c>
      <c r="R147" s="30" t="s">
        <v>49</v>
      </c>
      <c r="S147" s="30" t="s">
        <v>49</v>
      </c>
      <c r="T147" s="30"/>
      <c r="U147" s="58" t="s">
        <v>49</v>
      </c>
      <c r="V147" s="63">
        <v>60374</v>
      </c>
      <c r="W147" s="57">
        <v>1980</v>
      </c>
      <c r="X147" s="57">
        <v>9303</v>
      </c>
      <c r="Y147" s="65">
        <v>7769</v>
      </c>
      <c r="Z147" s="34">
        <f t="shared" si="35"/>
        <v>0</v>
      </c>
      <c r="AA147" s="29">
        <f t="shared" si="36"/>
        <v>0</v>
      </c>
      <c r="AB147" s="29">
        <f t="shared" si="37"/>
        <v>0</v>
      </c>
      <c r="AC147" s="29">
        <f t="shared" si="38"/>
        <v>0</v>
      </c>
      <c r="AD147" s="30" t="str">
        <f t="shared" si="39"/>
        <v>-</v>
      </c>
      <c r="AE147" s="29">
        <f t="shared" si="40"/>
        <v>0</v>
      </c>
      <c r="AF147" s="29">
        <f t="shared" si="41"/>
        <v>0</v>
      </c>
      <c r="AG147" s="29">
        <f t="shared" si="42"/>
        <v>0</v>
      </c>
      <c r="AH147" s="29">
        <f t="shared" si="43"/>
        <v>0</v>
      </c>
      <c r="AI147" s="29">
        <f t="shared" si="44"/>
        <v>0</v>
      </c>
      <c r="AJ147" s="29">
        <f t="shared" si="45"/>
        <v>0</v>
      </c>
      <c r="AK147" s="29">
        <f t="shared" si="46"/>
        <v>0</v>
      </c>
      <c r="AL147" s="30" t="str">
        <f t="shared" si="47"/>
        <v>-</v>
      </c>
      <c r="AM147" s="29">
        <f t="shared" si="48"/>
        <v>0</v>
      </c>
      <c r="AN147" s="29">
        <f t="shared" si="49"/>
        <v>0</v>
      </c>
      <c r="AO147" s="29">
        <f t="shared" si="50"/>
        <v>0</v>
      </c>
    </row>
    <row r="148" spans="1:41" ht="12.75">
      <c r="A148" s="27">
        <v>5505940</v>
      </c>
      <c r="B148" s="27">
        <v>2303</v>
      </c>
      <c r="C148" s="27" t="s">
        <v>404</v>
      </c>
      <c r="D148" s="27" t="s">
        <v>405</v>
      </c>
      <c r="E148" s="27" t="s">
        <v>404</v>
      </c>
      <c r="F148" s="27">
        <v>53228</v>
      </c>
      <c r="G148" s="28">
        <v>2915</v>
      </c>
      <c r="H148" s="31">
        <v>4145299090</v>
      </c>
      <c r="I148" s="59">
        <v>3</v>
      </c>
      <c r="J148" s="30" t="s">
        <v>49</v>
      </c>
      <c r="K148" s="27"/>
      <c r="L148" s="32" t="s">
        <v>50</v>
      </c>
      <c r="M148" s="61">
        <v>3156.68</v>
      </c>
      <c r="N148" s="32" t="s">
        <v>49</v>
      </c>
      <c r="O148" s="64" t="s">
        <v>49</v>
      </c>
      <c r="P148" s="33">
        <v>4.31266846361186</v>
      </c>
      <c r="Q148" s="30" t="str">
        <f t="shared" si="34"/>
        <v>NO</v>
      </c>
      <c r="R148" s="30" t="s">
        <v>49</v>
      </c>
      <c r="S148" s="30" t="s">
        <v>49</v>
      </c>
      <c r="T148" s="30"/>
      <c r="U148" s="58" t="s">
        <v>49</v>
      </c>
      <c r="V148" s="63">
        <v>71692</v>
      </c>
      <c r="W148" s="57">
        <v>3178</v>
      </c>
      <c r="X148" s="57">
        <v>10090</v>
      </c>
      <c r="Y148" s="65">
        <v>8618</v>
      </c>
      <c r="Z148" s="34">
        <f t="shared" si="35"/>
        <v>0</v>
      </c>
      <c r="AA148" s="29">
        <f t="shared" si="36"/>
        <v>0</v>
      </c>
      <c r="AB148" s="29">
        <f t="shared" si="37"/>
        <v>0</v>
      </c>
      <c r="AC148" s="29">
        <f t="shared" si="38"/>
        <v>0</v>
      </c>
      <c r="AD148" s="30" t="str">
        <f t="shared" si="39"/>
        <v>-</v>
      </c>
      <c r="AE148" s="29">
        <f t="shared" si="40"/>
        <v>0</v>
      </c>
      <c r="AF148" s="29">
        <f t="shared" si="41"/>
        <v>0</v>
      </c>
      <c r="AG148" s="29">
        <f t="shared" si="42"/>
        <v>0</v>
      </c>
      <c r="AH148" s="29">
        <f t="shared" si="43"/>
        <v>0</v>
      </c>
      <c r="AI148" s="29">
        <f t="shared" si="44"/>
        <v>0</v>
      </c>
      <c r="AJ148" s="29">
        <f t="shared" si="45"/>
        <v>0</v>
      </c>
      <c r="AK148" s="29">
        <f t="shared" si="46"/>
        <v>0</v>
      </c>
      <c r="AL148" s="30" t="str">
        <f t="shared" si="47"/>
        <v>-</v>
      </c>
      <c r="AM148" s="29">
        <f t="shared" si="48"/>
        <v>0</v>
      </c>
      <c r="AN148" s="29">
        <f t="shared" si="49"/>
        <v>0</v>
      </c>
      <c r="AO148" s="29">
        <f t="shared" si="50"/>
        <v>0</v>
      </c>
    </row>
    <row r="149" spans="1:41" ht="12.75">
      <c r="A149" s="27">
        <v>5505970</v>
      </c>
      <c r="B149" s="27">
        <v>2394</v>
      </c>
      <c r="C149" s="27" t="s">
        <v>406</v>
      </c>
      <c r="D149" s="27" t="s">
        <v>407</v>
      </c>
      <c r="E149" s="27" t="s">
        <v>406</v>
      </c>
      <c r="F149" s="27">
        <v>54437</v>
      </c>
      <c r="G149" s="28">
        <v>310</v>
      </c>
      <c r="H149" s="31">
        <v>7152676101</v>
      </c>
      <c r="I149" s="59">
        <v>7</v>
      </c>
      <c r="J149" s="30" t="s">
        <v>56</v>
      </c>
      <c r="K149" s="27"/>
      <c r="L149" s="32" t="s">
        <v>50</v>
      </c>
      <c r="M149" s="61">
        <v>529.5168539325842</v>
      </c>
      <c r="N149" s="32" t="s">
        <v>49</v>
      </c>
      <c r="O149" s="64" t="s">
        <v>56</v>
      </c>
      <c r="P149" s="33">
        <v>20.135135135135133</v>
      </c>
      <c r="Q149" s="30" t="str">
        <f t="shared" si="34"/>
        <v>YES</v>
      </c>
      <c r="R149" s="30" t="s">
        <v>56</v>
      </c>
      <c r="S149" s="30" t="s">
        <v>56</v>
      </c>
      <c r="T149" s="30"/>
      <c r="U149" s="58" t="s">
        <v>49</v>
      </c>
      <c r="V149" s="63">
        <v>45271</v>
      </c>
      <c r="W149" s="57">
        <v>3982</v>
      </c>
      <c r="X149" s="57">
        <v>4845</v>
      </c>
      <c r="Y149" s="65">
        <v>6235</v>
      </c>
      <c r="Z149" s="34">
        <f t="shared" si="35"/>
        <v>1</v>
      </c>
      <c r="AA149" s="29">
        <f t="shared" si="36"/>
        <v>1</v>
      </c>
      <c r="AB149" s="29">
        <f t="shared" si="37"/>
        <v>0</v>
      </c>
      <c r="AC149" s="29">
        <f t="shared" si="38"/>
        <v>0</v>
      </c>
      <c r="AD149" s="30" t="str">
        <f t="shared" si="39"/>
        <v>SRSA</v>
      </c>
      <c r="AE149" s="29">
        <f t="shared" si="40"/>
        <v>0</v>
      </c>
      <c r="AF149" s="29">
        <f t="shared" si="41"/>
        <v>0</v>
      </c>
      <c r="AG149" s="29">
        <f t="shared" si="42"/>
        <v>0</v>
      </c>
      <c r="AH149" s="29">
        <f t="shared" si="43"/>
        <v>0</v>
      </c>
      <c r="AI149" s="29">
        <f t="shared" si="44"/>
        <v>1</v>
      </c>
      <c r="AJ149" s="29">
        <f t="shared" si="45"/>
        <v>1</v>
      </c>
      <c r="AK149" s="29" t="str">
        <f t="shared" si="46"/>
        <v>Initial</v>
      </c>
      <c r="AL149" s="30" t="str">
        <f t="shared" si="47"/>
        <v>-</v>
      </c>
      <c r="AM149" s="29" t="str">
        <f t="shared" si="48"/>
        <v>SRSA</v>
      </c>
      <c r="AN149" s="29">
        <f t="shared" si="49"/>
        <v>0</v>
      </c>
      <c r="AO149" s="29">
        <f t="shared" si="50"/>
        <v>0</v>
      </c>
    </row>
    <row r="150" spans="1:41" ht="12.75">
      <c r="A150" s="27">
        <v>5506030</v>
      </c>
      <c r="B150" s="27">
        <v>2420</v>
      </c>
      <c r="C150" s="27" t="s">
        <v>408</v>
      </c>
      <c r="D150" s="27" t="s">
        <v>409</v>
      </c>
      <c r="E150" s="27" t="s">
        <v>410</v>
      </c>
      <c r="F150" s="27">
        <v>53089</v>
      </c>
      <c r="G150" s="28">
        <v>3999</v>
      </c>
      <c r="H150" s="31">
        <v>2622461973</v>
      </c>
      <c r="I150" s="59" t="s">
        <v>104</v>
      </c>
      <c r="J150" s="30" t="s">
        <v>49</v>
      </c>
      <c r="K150" s="27"/>
      <c r="L150" s="32" t="s">
        <v>50</v>
      </c>
      <c r="M150" s="61">
        <v>3654.854748603352</v>
      </c>
      <c r="N150" s="32" t="s">
        <v>49</v>
      </c>
      <c r="O150" s="64" t="s">
        <v>49</v>
      </c>
      <c r="P150" s="33">
        <v>2.4637347455675798</v>
      </c>
      <c r="Q150" s="30" t="str">
        <f t="shared" si="34"/>
        <v>NO</v>
      </c>
      <c r="R150" s="30" t="s">
        <v>49</v>
      </c>
      <c r="S150" s="30" t="s">
        <v>49</v>
      </c>
      <c r="T150" s="30"/>
      <c r="U150" s="58" t="s">
        <v>49</v>
      </c>
      <c r="V150" s="63">
        <v>74910</v>
      </c>
      <c r="W150" s="57">
        <v>2416</v>
      </c>
      <c r="X150" s="57">
        <v>14060</v>
      </c>
      <c r="Y150" s="65">
        <v>11589</v>
      </c>
      <c r="Z150" s="34">
        <f t="shared" si="35"/>
        <v>0</v>
      </c>
      <c r="AA150" s="29">
        <f t="shared" si="36"/>
        <v>0</v>
      </c>
      <c r="AB150" s="29">
        <f t="shared" si="37"/>
        <v>0</v>
      </c>
      <c r="AC150" s="29">
        <f t="shared" si="38"/>
        <v>0</v>
      </c>
      <c r="AD150" s="30" t="str">
        <f t="shared" si="39"/>
        <v>-</v>
      </c>
      <c r="AE150" s="29">
        <f t="shared" si="40"/>
        <v>0</v>
      </c>
      <c r="AF150" s="29">
        <f t="shared" si="41"/>
        <v>0</v>
      </c>
      <c r="AG150" s="29">
        <f t="shared" si="42"/>
        <v>0</v>
      </c>
      <c r="AH150" s="29">
        <f t="shared" si="43"/>
        <v>0</v>
      </c>
      <c r="AI150" s="29">
        <f t="shared" si="44"/>
        <v>0</v>
      </c>
      <c r="AJ150" s="29">
        <f t="shared" si="45"/>
        <v>0</v>
      </c>
      <c r="AK150" s="29">
        <f t="shared" si="46"/>
        <v>0</v>
      </c>
      <c r="AL150" s="30" t="str">
        <f t="shared" si="47"/>
        <v>-</v>
      </c>
      <c r="AM150" s="29">
        <f t="shared" si="48"/>
        <v>0</v>
      </c>
      <c r="AN150" s="29">
        <f t="shared" si="49"/>
        <v>0</v>
      </c>
      <c r="AO150" s="29">
        <f t="shared" si="50"/>
        <v>0</v>
      </c>
    </row>
    <row r="151" spans="1:41" ht="12.75">
      <c r="A151" s="27">
        <v>5506090</v>
      </c>
      <c r="B151" s="27">
        <v>2443</v>
      </c>
      <c r="C151" s="27" t="s">
        <v>411</v>
      </c>
      <c r="D151" s="27" t="s">
        <v>412</v>
      </c>
      <c r="E151" s="27" t="s">
        <v>324</v>
      </c>
      <c r="F151" s="27">
        <v>53027</v>
      </c>
      <c r="G151" s="28">
        <v>2347</v>
      </c>
      <c r="H151" s="31">
        <v>2626733155</v>
      </c>
      <c r="I151" s="59" t="s">
        <v>104</v>
      </c>
      <c r="J151" s="30" t="s">
        <v>49</v>
      </c>
      <c r="K151" s="27"/>
      <c r="L151" s="32" t="s">
        <v>50</v>
      </c>
      <c r="M151" s="61">
        <v>1487.96</v>
      </c>
      <c r="N151" s="32" t="s">
        <v>49</v>
      </c>
      <c r="O151" s="64" t="s">
        <v>49</v>
      </c>
      <c r="P151" s="33">
        <v>3.9943609022556394</v>
      </c>
      <c r="Q151" s="30" t="str">
        <f t="shared" si="34"/>
        <v>NO</v>
      </c>
      <c r="R151" s="30" t="s">
        <v>49</v>
      </c>
      <c r="S151" s="30" t="s">
        <v>49</v>
      </c>
      <c r="T151" s="30"/>
      <c r="U151" s="58" t="s">
        <v>49</v>
      </c>
      <c r="V151" s="63">
        <v>64108</v>
      </c>
      <c r="W151" s="57">
        <v>2996</v>
      </c>
      <c r="X151" s="57">
        <v>7959</v>
      </c>
      <c r="Y151" s="65">
        <v>5218</v>
      </c>
      <c r="Z151" s="34">
        <f t="shared" si="35"/>
        <v>0</v>
      </c>
      <c r="AA151" s="29">
        <f t="shared" si="36"/>
        <v>0</v>
      </c>
      <c r="AB151" s="29">
        <f t="shared" si="37"/>
        <v>0</v>
      </c>
      <c r="AC151" s="29">
        <f t="shared" si="38"/>
        <v>0</v>
      </c>
      <c r="AD151" s="30" t="str">
        <f t="shared" si="39"/>
        <v>-</v>
      </c>
      <c r="AE151" s="29">
        <f t="shared" si="40"/>
        <v>0</v>
      </c>
      <c r="AF151" s="29">
        <f t="shared" si="41"/>
        <v>0</v>
      </c>
      <c r="AG151" s="29">
        <f t="shared" si="42"/>
        <v>0</v>
      </c>
      <c r="AH151" s="29">
        <f t="shared" si="43"/>
        <v>0</v>
      </c>
      <c r="AI151" s="29">
        <f t="shared" si="44"/>
        <v>0</v>
      </c>
      <c r="AJ151" s="29">
        <f t="shared" si="45"/>
        <v>0</v>
      </c>
      <c r="AK151" s="29">
        <f t="shared" si="46"/>
        <v>0</v>
      </c>
      <c r="AL151" s="30" t="str">
        <f t="shared" si="47"/>
        <v>-</v>
      </c>
      <c r="AM151" s="29">
        <f t="shared" si="48"/>
        <v>0</v>
      </c>
      <c r="AN151" s="29">
        <f t="shared" si="49"/>
        <v>0</v>
      </c>
      <c r="AO151" s="29">
        <f t="shared" si="50"/>
        <v>0</v>
      </c>
    </row>
    <row r="152" spans="1:41" ht="12.75">
      <c r="A152" s="27">
        <v>5506120</v>
      </c>
      <c r="B152" s="27">
        <v>2436</v>
      </c>
      <c r="C152" s="27" t="s">
        <v>413</v>
      </c>
      <c r="D152" s="27" t="s">
        <v>414</v>
      </c>
      <c r="E152" s="27" t="s">
        <v>324</v>
      </c>
      <c r="F152" s="27">
        <v>53027</v>
      </c>
      <c r="G152" s="28">
        <v>2399</v>
      </c>
      <c r="H152" s="31">
        <v>2626738950</v>
      </c>
      <c r="I152" s="59">
        <v>3</v>
      </c>
      <c r="J152" s="30" t="s">
        <v>49</v>
      </c>
      <c r="K152" s="27"/>
      <c r="L152" s="32" t="s">
        <v>50</v>
      </c>
      <c r="M152" s="61">
        <v>1611.08</v>
      </c>
      <c r="N152" s="32" t="s">
        <v>49</v>
      </c>
      <c r="O152" s="64" t="s">
        <v>49</v>
      </c>
      <c r="P152" s="33">
        <v>2.13903743315508</v>
      </c>
      <c r="Q152" s="30" t="str">
        <f t="shared" si="34"/>
        <v>NO</v>
      </c>
      <c r="R152" s="30" t="s">
        <v>49</v>
      </c>
      <c r="S152" s="30" t="s">
        <v>49</v>
      </c>
      <c r="T152" s="30"/>
      <c r="U152" s="58" t="s">
        <v>49</v>
      </c>
      <c r="V152" s="63">
        <v>31636</v>
      </c>
      <c r="W152" s="57">
        <v>1011</v>
      </c>
      <c r="X152" s="57">
        <v>4790</v>
      </c>
      <c r="Y152" s="65">
        <v>4387</v>
      </c>
      <c r="Z152" s="34">
        <f t="shared" si="35"/>
        <v>0</v>
      </c>
      <c r="AA152" s="29">
        <f t="shared" si="36"/>
        <v>0</v>
      </c>
      <c r="AB152" s="29">
        <f t="shared" si="37"/>
        <v>0</v>
      </c>
      <c r="AC152" s="29">
        <f t="shared" si="38"/>
        <v>0</v>
      </c>
      <c r="AD152" s="30" t="str">
        <f t="shared" si="39"/>
        <v>-</v>
      </c>
      <c r="AE152" s="29">
        <f t="shared" si="40"/>
        <v>0</v>
      </c>
      <c r="AF152" s="29">
        <f t="shared" si="41"/>
        <v>0</v>
      </c>
      <c r="AG152" s="29">
        <f t="shared" si="42"/>
        <v>0</v>
      </c>
      <c r="AH152" s="29">
        <f t="shared" si="43"/>
        <v>0</v>
      </c>
      <c r="AI152" s="29">
        <f t="shared" si="44"/>
        <v>0</v>
      </c>
      <c r="AJ152" s="29">
        <f t="shared" si="45"/>
        <v>0</v>
      </c>
      <c r="AK152" s="29">
        <f t="shared" si="46"/>
        <v>0</v>
      </c>
      <c r="AL152" s="30" t="str">
        <f t="shared" si="47"/>
        <v>-</v>
      </c>
      <c r="AM152" s="29">
        <f t="shared" si="48"/>
        <v>0</v>
      </c>
      <c r="AN152" s="29">
        <f t="shared" si="49"/>
        <v>0</v>
      </c>
      <c r="AO152" s="29">
        <f t="shared" si="50"/>
        <v>0</v>
      </c>
    </row>
    <row r="153" spans="1:41" ht="12.75">
      <c r="A153" s="27">
        <v>5506140</v>
      </c>
      <c r="B153" s="27">
        <v>2460</v>
      </c>
      <c r="C153" s="27" t="s">
        <v>415</v>
      </c>
      <c r="D153" s="27" t="s">
        <v>416</v>
      </c>
      <c r="E153" s="27" t="s">
        <v>88</v>
      </c>
      <c r="F153" s="27">
        <v>53029</v>
      </c>
      <c r="G153" s="28">
        <v>2713</v>
      </c>
      <c r="H153" s="31">
        <v>2623696700</v>
      </c>
      <c r="I153" s="59">
        <v>3</v>
      </c>
      <c r="J153" s="30" t="s">
        <v>49</v>
      </c>
      <c r="K153" s="27"/>
      <c r="L153" s="32" t="s">
        <v>50</v>
      </c>
      <c r="M153" s="61">
        <v>1325.1186440677966</v>
      </c>
      <c r="N153" s="32" t="s">
        <v>49</v>
      </c>
      <c r="O153" s="64" t="s">
        <v>49</v>
      </c>
      <c r="P153" s="33">
        <v>2.3742227247032224</v>
      </c>
      <c r="Q153" s="30" t="str">
        <f t="shared" si="34"/>
        <v>NO</v>
      </c>
      <c r="R153" s="30" t="s">
        <v>49</v>
      </c>
      <c r="S153" s="30" t="s">
        <v>49</v>
      </c>
      <c r="T153" s="30"/>
      <c r="U153" s="58" t="s">
        <v>49</v>
      </c>
      <c r="V153" s="63">
        <v>31867</v>
      </c>
      <c r="W153" s="57">
        <v>1018</v>
      </c>
      <c r="X153" s="57">
        <v>4661</v>
      </c>
      <c r="Y153" s="65">
        <v>4109</v>
      </c>
      <c r="Z153" s="34">
        <f t="shared" si="35"/>
        <v>0</v>
      </c>
      <c r="AA153" s="29">
        <f t="shared" si="36"/>
        <v>0</v>
      </c>
      <c r="AB153" s="29">
        <f t="shared" si="37"/>
        <v>0</v>
      </c>
      <c r="AC153" s="29">
        <f t="shared" si="38"/>
        <v>0</v>
      </c>
      <c r="AD153" s="30" t="str">
        <f t="shared" si="39"/>
        <v>-</v>
      </c>
      <c r="AE153" s="29">
        <f t="shared" si="40"/>
        <v>0</v>
      </c>
      <c r="AF153" s="29">
        <f t="shared" si="41"/>
        <v>0</v>
      </c>
      <c r="AG153" s="29">
        <f t="shared" si="42"/>
        <v>0</v>
      </c>
      <c r="AH153" s="29">
        <f t="shared" si="43"/>
        <v>0</v>
      </c>
      <c r="AI153" s="29">
        <f t="shared" si="44"/>
        <v>0</v>
      </c>
      <c r="AJ153" s="29">
        <f t="shared" si="45"/>
        <v>0</v>
      </c>
      <c r="AK153" s="29">
        <f t="shared" si="46"/>
        <v>0</v>
      </c>
      <c r="AL153" s="30" t="str">
        <f t="shared" si="47"/>
        <v>-</v>
      </c>
      <c r="AM153" s="29">
        <f t="shared" si="48"/>
        <v>0</v>
      </c>
      <c r="AN153" s="29">
        <f t="shared" si="49"/>
        <v>0</v>
      </c>
      <c r="AO153" s="29">
        <f t="shared" si="50"/>
        <v>0</v>
      </c>
    </row>
    <row r="154" spans="1:41" ht="12.75">
      <c r="A154" s="27">
        <v>5506270</v>
      </c>
      <c r="B154" s="27">
        <v>2478</v>
      </c>
      <c r="C154" s="27" t="s">
        <v>417</v>
      </c>
      <c r="D154" s="27" t="s">
        <v>418</v>
      </c>
      <c r="E154" s="27" t="s">
        <v>419</v>
      </c>
      <c r="F154" s="27">
        <v>54843</v>
      </c>
      <c r="G154" s="28">
        <v>860</v>
      </c>
      <c r="H154" s="31">
        <v>7156342619</v>
      </c>
      <c r="I154" s="59">
        <v>7</v>
      </c>
      <c r="J154" s="30" t="s">
        <v>56</v>
      </c>
      <c r="K154" s="27"/>
      <c r="L154" s="32" t="s">
        <v>50</v>
      </c>
      <c r="M154" s="61">
        <v>1935.2130681818182</v>
      </c>
      <c r="N154" s="32" t="s">
        <v>49</v>
      </c>
      <c r="O154" s="64" t="s">
        <v>49</v>
      </c>
      <c r="P154" s="33">
        <v>19.21634014172572</v>
      </c>
      <c r="Q154" s="30" t="str">
        <f t="shared" si="34"/>
        <v>NO</v>
      </c>
      <c r="R154" s="30" t="s">
        <v>49</v>
      </c>
      <c r="S154" s="30" t="s">
        <v>56</v>
      </c>
      <c r="T154" s="30"/>
      <c r="U154" s="58" t="s">
        <v>49</v>
      </c>
      <c r="V154" s="63">
        <v>165259</v>
      </c>
      <c r="W154" s="57">
        <v>14830</v>
      </c>
      <c r="X154" s="57">
        <v>18012</v>
      </c>
      <c r="Y154" s="65">
        <v>23764</v>
      </c>
      <c r="Z154" s="34">
        <f t="shared" si="35"/>
        <v>1</v>
      </c>
      <c r="AA154" s="29">
        <f t="shared" si="36"/>
        <v>0</v>
      </c>
      <c r="AB154" s="29">
        <f t="shared" si="37"/>
        <v>0</v>
      </c>
      <c r="AC154" s="29">
        <f t="shared" si="38"/>
        <v>0</v>
      </c>
      <c r="AD154" s="30" t="str">
        <f t="shared" si="39"/>
        <v>-</v>
      </c>
      <c r="AE154" s="29">
        <f t="shared" si="40"/>
        <v>0</v>
      </c>
      <c r="AF154" s="29">
        <f t="shared" si="41"/>
        <v>0</v>
      </c>
      <c r="AG154" s="29">
        <f t="shared" si="42"/>
        <v>0</v>
      </c>
      <c r="AH154" s="29">
        <f t="shared" si="43"/>
        <v>0</v>
      </c>
      <c r="AI154" s="29">
        <f t="shared" si="44"/>
        <v>1</v>
      </c>
      <c r="AJ154" s="29">
        <f t="shared" si="45"/>
        <v>0</v>
      </c>
      <c r="AK154" s="29">
        <f t="shared" si="46"/>
        <v>0</v>
      </c>
      <c r="AL154" s="30" t="str">
        <f t="shared" si="47"/>
        <v>-</v>
      </c>
      <c r="AM154" s="29">
        <f t="shared" si="48"/>
        <v>0</v>
      </c>
      <c r="AN154" s="29">
        <f t="shared" si="49"/>
        <v>0</v>
      </c>
      <c r="AO154" s="29">
        <f t="shared" si="50"/>
        <v>0</v>
      </c>
    </row>
    <row r="155" spans="1:41" ht="12.75">
      <c r="A155" s="27">
        <v>5506390</v>
      </c>
      <c r="B155" s="27">
        <v>2523</v>
      </c>
      <c r="C155" s="27" t="s">
        <v>420</v>
      </c>
      <c r="D155" s="27" t="s">
        <v>421</v>
      </c>
      <c r="E155" s="27" t="s">
        <v>422</v>
      </c>
      <c r="F155" s="27">
        <v>53050</v>
      </c>
      <c r="G155" s="28">
        <v>2613</v>
      </c>
      <c r="H155" s="31">
        <v>9203873902</v>
      </c>
      <c r="I155" s="59">
        <v>7</v>
      </c>
      <c r="J155" s="30" t="s">
        <v>56</v>
      </c>
      <c r="K155" s="27"/>
      <c r="L155" s="32" t="s">
        <v>50</v>
      </c>
      <c r="M155" s="61">
        <v>92.27247191011236</v>
      </c>
      <c r="N155" s="32" t="s">
        <v>49</v>
      </c>
      <c r="O155" s="64" t="s">
        <v>56</v>
      </c>
      <c r="P155" s="33">
        <v>5.590062111801243</v>
      </c>
      <c r="Q155" s="30" t="str">
        <f t="shared" si="34"/>
        <v>NO</v>
      </c>
      <c r="R155" s="30" t="s">
        <v>49</v>
      </c>
      <c r="S155" s="30" t="s">
        <v>56</v>
      </c>
      <c r="T155" s="30"/>
      <c r="U155" s="58" t="s">
        <v>49</v>
      </c>
      <c r="V155" s="63">
        <v>10181</v>
      </c>
      <c r="W155" s="57">
        <v>739</v>
      </c>
      <c r="X155" s="57">
        <v>1001</v>
      </c>
      <c r="Y155" s="65">
        <v>1039</v>
      </c>
      <c r="Z155" s="34">
        <f t="shared" si="35"/>
        <v>1</v>
      </c>
      <c r="AA155" s="29">
        <f t="shared" si="36"/>
        <v>1</v>
      </c>
      <c r="AB155" s="29">
        <f t="shared" si="37"/>
        <v>0</v>
      </c>
      <c r="AC155" s="29">
        <f t="shared" si="38"/>
        <v>0</v>
      </c>
      <c r="AD155" s="30" t="str">
        <f t="shared" si="39"/>
        <v>SRSA</v>
      </c>
      <c r="AE155" s="29">
        <f t="shared" si="40"/>
        <v>0</v>
      </c>
      <c r="AF155" s="29">
        <f t="shared" si="41"/>
        <v>0</v>
      </c>
      <c r="AG155" s="29">
        <f t="shared" si="42"/>
        <v>0</v>
      </c>
      <c r="AH155" s="29">
        <f t="shared" si="43"/>
        <v>0</v>
      </c>
      <c r="AI155" s="29">
        <f t="shared" si="44"/>
        <v>1</v>
      </c>
      <c r="AJ155" s="29">
        <f t="shared" si="45"/>
        <v>0</v>
      </c>
      <c r="AK155" s="29">
        <f t="shared" si="46"/>
        <v>0</v>
      </c>
      <c r="AL155" s="30" t="str">
        <f t="shared" si="47"/>
        <v>-</v>
      </c>
      <c r="AM155" s="29">
        <f t="shared" si="48"/>
        <v>0</v>
      </c>
      <c r="AN155" s="29">
        <f t="shared" si="49"/>
        <v>0</v>
      </c>
      <c r="AO155" s="29">
        <f t="shared" si="50"/>
        <v>0</v>
      </c>
    </row>
    <row r="156" spans="1:41" ht="12.75">
      <c r="A156" s="27">
        <v>5506420</v>
      </c>
      <c r="B156" s="27">
        <v>2527</v>
      </c>
      <c r="C156" s="27" t="s">
        <v>423</v>
      </c>
      <c r="D156" s="27" t="s">
        <v>424</v>
      </c>
      <c r="E156" s="27" t="s">
        <v>423</v>
      </c>
      <c r="F156" s="27">
        <v>53543</v>
      </c>
      <c r="G156" s="28">
        <v>2850</v>
      </c>
      <c r="H156" s="31">
        <v>6089294525</v>
      </c>
      <c r="I156" s="59">
        <v>8</v>
      </c>
      <c r="J156" s="30" t="s">
        <v>56</v>
      </c>
      <c r="K156" s="27"/>
      <c r="L156" s="32" t="s">
        <v>50</v>
      </c>
      <c r="M156" s="61">
        <v>296.0814606741573</v>
      </c>
      <c r="N156" s="32" t="s">
        <v>49</v>
      </c>
      <c r="O156" s="64" t="s">
        <v>56</v>
      </c>
      <c r="P156" s="33">
        <v>3.8781163434903045</v>
      </c>
      <c r="Q156" s="30" t="str">
        <f t="shared" si="34"/>
        <v>NO</v>
      </c>
      <c r="R156" s="30" t="s">
        <v>49</v>
      </c>
      <c r="S156" s="30" t="s">
        <v>56</v>
      </c>
      <c r="T156" s="30"/>
      <c r="U156" s="58" t="s">
        <v>49</v>
      </c>
      <c r="V156" s="63">
        <v>10854</v>
      </c>
      <c r="W156" s="57">
        <v>679</v>
      </c>
      <c r="X156" s="57">
        <v>1498</v>
      </c>
      <c r="Y156" s="65">
        <v>825</v>
      </c>
      <c r="Z156" s="34">
        <f t="shared" si="35"/>
        <v>1</v>
      </c>
      <c r="AA156" s="29">
        <f t="shared" si="36"/>
        <v>1</v>
      </c>
      <c r="AB156" s="29">
        <f t="shared" si="37"/>
        <v>0</v>
      </c>
      <c r="AC156" s="29">
        <f t="shared" si="38"/>
        <v>0</v>
      </c>
      <c r="AD156" s="30" t="str">
        <f t="shared" si="39"/>
        <v>SRSA</v>
      </c>
      <c r="AE156" s="29">
        <f t="shared" si="40"/>
        <v>0</v>
      </c>
      <c r="AF156" s="29">
        <f t="shared" si="41"/>
        <v>0</v>
      </c>
      <c r="AG156" s="29">
        <f t="shared" si="42"/>
        <v>0</v>
      </c>
      <c r="AH156" s="29">
        <f t="shared" si="43"/>
        <v>0</v>
      </c>
      <c r="AI156" s="29">
        <f t="shared" si="44"/>
        <v>1</v>
      </c>
      <c r="AJ156" s="29">
        <f t="shared" si="45"/>
        <v>0</v>
      </c>
      <c r="AK156" s="29">
        <f t="shared" si="46"/>
        <v>0</v>
      </c>
      <c r="AL156" s="30" t="str">
        <f t="shared" si="47"/>
        <v>-</v>
      </c>
      <c r="AM156" s="29">
        <f t="shared" si="48"/>
        <v>0</v>
      </c>
      <c r="AN156" s="29">
        <f t="shared" si="49"/>
        <v>0</v>
      </c>
      <c r="AO156" s="29">
        <f t="shared" si="50"/>
        <v>0</v>
      </c>
    </row>
    <row r="157" spans="1:41" ht="12.75">
      <c r="A157" s="27">
        <v>5506450</v>
      </c>
      <c r="B157" s="27">
        <v>2534</v>
      </c>
      <c r="C157" s="27" t="s">
        <v>425</v>
      </c>
      <c r="D157" s="27" t="s">
        <v>426</v>
      </c>
      <c r="E157" s="27" t="s">
        <v>425</v>
      </c>
      <c r="F157" s="27">
        <v>54129</v>
      </c>
      <c r="G157" s="28">
        <v>390</v>
      </c>
      <c r="H157" s="31">
        <v>9208533558</v>
      </c>
      <c r="I157" s="59">
        <v>8</v>
      </c>
      <c r="J157" s="30" t="s">
        <v>56</v>
      </c>
      <c r="K157" s="27"/>
      <c r="L157" s="32" t="s">
        <v>50</v>
      </c>
      <c r="M157" s="61">
        <v>477.5196629213483</v>
      </c>
      <c r="N157" s="32" t="s">
        <v>49</v>
      </c>
      <c r="O157" s="64" t="s">
        <v>56</v>
      </c>
      <c r="P157" s="33">
        <v>4.973118279569892</v>
      </c>
      <c r="Q157" s="30" t="str">
        <f t="shared" si="34"/>
        <v>NO</v>
      </c>
      <c r="R157" s="30" t="s">
        <v>49</v>
      </c>
      <c r="S157" s="30" t="s">
        <v>56</v>
      </c>
      <c r="T157" s="30"/>
      <c r="U157" s="58" t="s">
        <v>49</v>
      </c>
      <c r="V157" s="63">
        <v>21984</v>
      </c>
      <c r="W157" s="57">
        <v>1267</v>
      </c>
      <c r="X157" s="57">
        <v>2699</v>
      </c>
      <c r="Y157" s="65">
        <v>3561</v>
      </c>
      <c r="Z157" s="34">
        <f t="shared" si="35"/>
        <v>1</v>
      </c>
      <c r="AA157" s="29">
        <f t="shared" si="36"/>
        <v>1</v>
      </c>
      <c r="AB157" s="29">
        <f t="shared" si="37"/>
        <v>0</v>
      </c>
      <c r="AC157" s="29">
        <f t="shared" si="38"/>
        <v>0</v>
      </c>
      <c r="AD157" s="30" t="str">
        <f t="shared" si="39"/>
        <v>SRSA</v>
      </c>
      <c r="AE157" s="29">
        <f t="shared" si="40"/>
        <v>0</v>
      </c>
      <c r="AF157" s="29">
        <f t="shared" si="41"/>
        <v>0</v>
      </c>
      <c r="AG157" s="29">
        <f t="shared" si="42"/>
        <v>0</v>
      </c>
      <c r="AH157" s="29">
        <f t="shared" si="43"/>
        <v>0</v>
      </c>
      <c r="AI157" s="29">
        <f t="shared" si="44"/>
        <v>1</v>
      </c>
      <c r="AJ157" s="29">
        <f t="shared" si="45"/>
        <v>0</v>
      </c>
      <c r="AK157" s="29">
        <f t="shared" si="46"/>
        <v>0</v>
      </c>
      <c r="AL157" s="30" t="str">
        <f t="shared" si="47"/>
        <v>-</v>
      </c>
      <c r="AM157" s="29">
        <f t="shared" si="48"/>
        <v>0</v>
      </c>
      <c r="AN157" s="29">
        <f t="shared" si="49"/>
        <v>0</v>
      </c>
      <c r="AO157" s="29">
        <f t="shared" si="50"/>
        <v>0</v>
      </c>
    </row>
    <row r="158" spans="1:41" ht="12.75">
      <c r="A158" s="27">
        <v>5506480</v>
      </c>
      <c r="B158" s="27">
        <v>2541</v>
      </c>
      <c r="C158" s="27" t="s">
        <v>427</v>
      </c>
      <c r="D158" s="27" t="s">
        <v>428</v>
      </c>
      <c r="E158" s="27" t="s">
        <v>427</v>
      </c>
      <c r="F158" s="27">
        <v>54634</v>
      </c>
      <c r="G158" s="28">
        <v>526</v>
      </c>
      <c r="H158" s="31">
        <v>6084892221</v>
      </c>
      <c r="I158" s="59">
        <v>7</v>
      </c>
      <c r="J158" s="30" t="s">
        <v>56</v>
      </c>
      <c r="K158" s="27"/>
      <c r="L158" s="32" t="s">
        <v>50</v>
      </c>
      <c r="M158" s="61">
        <v>607.6818181818181</v>
      </c>
      <c r="N158" s="32" t="s">
        <v>49</v>
      </c>
      <c r="O158" s="64" t="s">
        <v>49</v>
      </c>
      <c r="P158" s="33">
        <v>24.695459579180508</v>
      </c>
      <c r="Q158" s="30" t="str">
        <f t="shared" si="34"/>
        <v>YES</v>
      </c>
      <c r="R158" s="30" t="s">
        <v>56</v>
      </c>
      <c r="S158" s="30" t="s">
        <v>56</v>
      </c>
      <c r="T158" s="30"/>
      <c r="U158" s="58" t="s">
        <v>56</v>
      </c>
      <c r="V158" s="63">
        <v>53555</v>
      </c>
      <c r="W158" s="57">
        <v>5642</v>
      </c>
      <c r="X158" s="57">
        <v>5231</v>
      </c>
      <c r="Y158" s="65">
        <v>9129</v>
      </c>
      <c r="Z158" s="34">
        <f t="shared" si="35"/>
        <v>1</v>
      </c>
      <c r="AA158" s="29">
        <f t="shared" si="36"/>
        <v>0</v>
      </c>
      <c r="AB158" s="29">
        <f t="shared" si="37"/>
        <v>0</v>
      </c>
      <c r="AC158" s="29">
        <f t="shared" si="38"/>
        <v>0</v>
      </c>
      <c r="AD158" s="30" t="str">
        <f t="shared" si="39"/>
        <v>-</v>
      </c>
      <c r="AE158" s="29">
        <f t="shared" si="40"/>
        <v>0</v>
      </c>
      <c r="AF158" s="29">
        <f t="shared" si="41"/>
        <v>0</v>
      </c>
      <c r="AG158" s="29">
        <f t="shared" si="42"/>
        <v>0</v>
      </c>
      <c r="AH158" s="29">
        <f t="shared" si="43"/>
        <v>0</v>
      </c>
      <c r="AI158" s="29">
        <f t="shared" si="44"/>
        <v>1</v>
      </c>
      <c r="AJ158" s="29">
        <f t="shared" si="45"/>
        <v>1</v>
      </c>
      <c r="AK158" s="29" t="str">
        <f t="shared" si="46"/>
        <v>Initial</v>
      </c>
      <c r="AL158" s="30" t="str">
        <f t="shared" si="47"/>
        <v>RLIS</v>
      </c>
      <c r="AM158" s="29">
        <f t="shared" si="48"/>
        <v>0</v>
      </c>
      <c r="AN158" s="29">
        <f t="shared" si="49"/>
        <v>0</v>
      </c>
      <c r="AO158" s="29">
        <f t="shared" si="50"/>
        <v>0</v>
      </c>
    </row>
    <row r="159" spans="1:41" ht="12.75">
      <c r="A159" s="27">
        <v>5506540</v>
      </c>
      <c r="B159" s="27">
        <v>2562</v>
      </c>
      <c r="C159" s="27" t="s">
        <v>429</v>
      </c>
      <c r="D159" s="27" t="s">
        <v>430</v>
      </c>
      <c r="E159" s="27" t="s">
        <v>429</v>
      </c>
      <c r="F159" s="27">
        <v>54636</v>
      </c>
      <c r="G159" s="28">
        <v>580</v>
      </c>
      <c r="H159" s="31">
        <v>6085261301</v>
      </c>
      <c r="I159" s="59">
        <v>4</v>
      </c>
      <c r="J159" s="30" t="s">
        <v>49</v>
      </c>
      <c r="K159" s="27"/>
      <c r="L159" s="32" t="s">
        <v>50</v>
      </c>
      <c r="M159" s="61">
        <v>2915.3039772727275</v>
      </c>
      <c r="N159" s="32" t="s">
        <v>49</v>
      </c>
      <c r="O159" s="64" t="s">
        <v>49</v>
      </c>
      <c r="P159" s="33">
        <v>7.270486752926679</v>
      </c>
      <c r="Q159" s="30" t="str">
        <f t="shared" si="34"/>
        <v>NO</v>
      </c>
      <c r="R159" s="30" t="s">
        <v>49</v>
      </c>
      <c r="S159" s="30" t="s">
        <v>49</v>
      </c>
      <c r="T159" s="30"/>
      <c r="U159" s="58" t="s">
        <v>49</v>
      </c>
      <c r="V159" s="63">
        <v>90155</v>
      </c>
      <c r="W159" s="57">
        <v>6896</v>
      </c>
      <c r="X159" s="57">
        <v>10697</v>
      </c>
      <c r="Y159" s="65">
        <v>18689</v>
      </c>
      <c r="Z159" s="34">
        <f t="shared" si="35"/>
        <v>0</v>
      </c>
      <c r="AA159" s="29">
        <f t="shared" si="36"/>
        <v>0</v>
      </c>
      <c r="AB159" s="29">
        <f t="shared" si="37"/>
        <v>0</v>
      </c>
      <c r="AC159" s="29">
        <f t="shared" si="38"/>
        <v>0</v>
      </c>
      <c r="AD159" s="30" t="str">
        <f t="shared" si="39"/>
        <v>-</v>
      </c>
      <c r="AE159" s="29">
        <f t="shared" si="40"/>
        <v>0</v>
      </c>
      <c r="AF159" s="29">
        <f t="shared" si="41"/>
        <v>0</v>
      </c>
      <c r="AG159" s="29">
        <f t="shared" si="42"/>
        <v>0</v>
      </c>
      <c r="AH159" s="29">
        <f t="shared" si="43"/>
        <v>0</v>
      </c>
      <c r="AI159" s="29">
        <f t="shared" si="44"/>
        <v>0</v>
      </c>
      <c r="AJ159" s="29">
        <f t="shared" si="45"/>
        <v>0</v>
      </c>
      <c r="AK159" s="29">
        <f t="shared" si="46"/>
        <v>0</v>
      </c>
      <c r="AL159" s="30" t="str">
        <f t="shared" si="47"/>
        <v>-</v>
      </c>
      <c r="AM159" s="29">
        <f t="shared" si="48"/>
        <v>0</v>
      </c>
      <c r="AN159" s="29">
        <f t="shared" si="49"/>
        <v>0</v>
      </c>
      <c r="AO159" s="29">
        <f t="shared" si="50"/>
        <v>0</v>
      </c>
    </row>
    <row r="160" spans="1:41" ht="12.75">
      <c r="A160" s="27">
        <v>5506570</v>
      </c>
      <c r="B160" s="27">
        <v>2576</v>
      </c>
      <c r="C160" s="27" t="s">
        <v>431</v>
      </c>
      <c r="D160" s="27" t="s">
        <v>432</v>
      </c>
      <c r="E160" s="27" t="s">
        <v>431</v>
      </c>
      <c r="F160" s="27">
        <v>53032</v>
      </c>
      <c r="G160" s="28">
        <v>1461</v>
      </c>
      <c r="H160" s="31">
        <v>9204852898</v>
      </c>
      <c r="I160" s="59">
        <v>6</v>
      </c>
      <c r="J160" s="30" t="s">
        <v>49</v>
      </c>
      <c r="K160" s="27"/>
      <c r="L160" s="32" t="s">
        <v>50</v>
      </c>
      <c r="M160" s="61">
        <v>970.9333333333333</v>
      </c>
      <c r="N160" s="32" t="s">
        <v>49</v>
      </c>
      <c r="O160" s="64" t="s">
        <v>49</v>
      </c>
      <c r="P160" s="33">
        <v>5.375426621160409</v>
      </c>
      <c r="Q160" s="30" t="str">
        <f t="shared" si="34"/>
        <v>NO</v>
      </c>
      <c r="R160" s="30" t="s">
        <v>49</v>
      </c>
      <c r="S160" s="30" t="s">
        <v>56</v>
      </c>
      <c r="T160" s="30"/>
      <c r="U160" s="58" t="s">
        <v>49</v>
      </c>
      <c r="V160" s="63">
        <v>37089</v>
      </c>
      <c r="W160" s="57">
        <v>1996</v>
      </c>
      <c r="X160" s="57">
        <v>4605</v>
      </c>
      <c r="Y160" s="65">
        <v>5985</v>
      </c>
      <c r="Z160" s="34">
        <f t="shared" si="35"/>
        <v>0</v>
      </c>
      <c r="AA160" s="29">
        <f t="shared" si="36"/>
        <v>0</v>
      </c>
      <c r="AB160" s="29">
        <f t="shared" si="37"/>
        <v>0</v>
      </c>
      <c r="AC160" s="29">
        <f t="shared" si="38"/>
        <v>0</v>
      </c>
      <c r="AD160" s="30" t="str">
        <f t="shared" si="39"/>
        <v>-</v>
      </c>
      <c r="AE160" s="29">
        <f t="shared" si="40"/>
        <v>0</v>
      </c>
      <c r="AF160" s="29">
        <f t="shared" si="41"/>
        <v>0</v>
      </c>
      <c r="AG160" s="29">
        <f t="shared" si="42"/>
        <v>0</v>
      </c>
      <c r="AH160" s="29">
        <f t="shared" si="43"/>
        <v>0</v>
      </c>
      <c r="AI160" s="29">
        <f t="shared" si="44"/>
        <v>1</v>
      </c>
      <c r="AJ160" s="29">
        <f t="shared" si="45"/>
        <v>0</v>
      </c>
      <c r="AK160" s="29">
        <f t="shared" si="46"/>
        <v>0</v>
      </c>
      <c r="AL160" s="30" t="str">
        <f t="shared" si="47"/>
        <v>-</v>
      </c>
      <c r="AM160" s="29">
        <f t="shared" si="48"/>
        <v>0</v>
      </c>
      <c r="AN160" s="29">
        <f t="shared" si="49"/>
        <v>0</v>
      </c>
      <c r="AO160" s="29">
        <f t="shared" si="50"/>
        <v>0</v>
      </c>
    </row>
    <row r="161" spans="1:41" ht="12.75">
      <c r="A161" s="27">
        <v>5506600</v>
      </c>
      <c r="B161" s="27">
        <v>2583</v>
      </c>
      <c r="C161" s="27" t="s">
        <v>433</v>
      </c>
      <c r="D161" s="27" t="s">
        <v>54</v>
      </c>
      <c r="E161" s="27" t="s">
        <v>433</v>
      </c>
      <c r="F161" s="27">
        <v>54944</v>
      </c>
      <c r="G161" s="28">
        <v>70</v>
      </c>
      <c r="H161" s="31">
        <v>9207797900</v>
      </c>
      <c r="I161" s="59" t="s">
        <v>94</v>
      </c>
      <c r="J161" s="30" t="s">
        <v>49</v>
      </c>
      <c r="K161" s="27"/>
      <c r="L161" s="32" t="s">
        <v>50</v>
      </c>
      <c r="M161" s="61">
        <v>2684.723463687151</v>
      </c>
      <c r="N161" s="32" t="s">
        <v>49</v>
      </c>
      <c r="O161" s="64" t="s">
        <v>49</v>
      </c>
      <c r="P161" s="33">
        <v>2.5535661872615205</v>
      </c>
      <c r="Q161" s="30" t="str">
        <f t="shared" si="34"/>
        <v>NO</v>
      </c>
      <c r="R161" s="30" t="s">
        <v>49</v>
      </c>
      <c r="S161" s="30" t="s">
        <v>49</v>
      </c>
      <c r="T161" s="30"/>
      <c r="U161" s="58" t="s">
        <v>49</v>
      </c>
      <c r="V161" s="63">
        <v>62700</v>
      </c>
      <c r="W161" s="57">
        <v>2050</v>
      </c>
      <c r="X161" s="57">
        <v>9529</v>
      </c>
      <c r="Y161" s="65">
        <v>9195</v>
      </c>
      <c r="Z161" s="34">
        <f t="shared" si="35"/>
        <v>0</v>
      </c>
      <c r="AA161" s="29">
        <f t="shared" si="36"/>
        <v>0</v>
      </c>
      <c r="AB161" s="29">
        <f t="shared" si="37"/>
        <v>0</v>
      </c>
      <c r="AC161" s="29">
        <f t="shared" si="38"/>
        <v>0</v>
      </c>
      <c r="AD161" s="30" t="str">
        <f t="shared" si="39"/>
        <v>-</v>
      </c>
      <c r="AE161" s="29">
        <f t="shared" si="40"/>
        <v>0</v>
      </c>
      <c r="AF161" s="29">
        <f t="shared" si="41"/>
        <v>0</v>
      </c>
      <c r="AG161" s="29">
        <f t="shared" si="42"/>
        <v>0</v>
      </c>
      <c r="AH161" s="29">
        <f t="shared" si="43"/>
        <v>0</v>
      </c>
      <c r="AI161" s="29">
        <f t="shared" si="44"/>
        <v>0</v>
      </c>
      <c r="AJ161" s="29">
        <f t="shared" si="45"/>
        <v>0</v>
      </c>
      <c r="AK161" s="29">
        <f t="shared" si="46"/>
        <v>0</v>
      </c>
      <c r="AL161" s="30" t="str">
        <f t="shared" si="47"/>
        <v>-</v>
      </c>
      <c r="AM161" s="29">
        <f t="shared" si="48"/>
        <v>0</v>
      </c>
      <c r="AN161" s="29">
        <f t="shared" si="49"/>
        <v>0</v>
      </c>
      <c r="AO161" s="29">
        <f t="shared" si="50"/>
        <v>0</v>
      </c>
    </row>
    <row r="162" spans="1:41" ht="12.75">
      <c r="A162" s="27">
        <v>5506660</v>
      </c>
      <c r="B162" s="27">
        <v>2605</v>
      </c>
      <c r="C162" s="27" t="s">
        <v>434</v>
      </c>
      <c r="D162" s="27" t="s">
        <v>435</v>
      </c>
      <c r="E162" s="27" t="s">
        <v>434</v>
      </c>
      <c r="F162" s="27">
        <v>53083</v>
      </c>
      <c r="G162" s="28">
        <v>1274</v>
      </c>
      <c r="H162" s="31">
        <v>9205654454</v>
      </c>
      <c r="I162" s="59">
        <v>4</v>
      </c>
      <c r="J162" s="30" t="s">
        <v>49</v>
      </c>
      <c r="K162" s="27"/>
      <c r="L162" s="32" t="s">
        <v>50</v>
      </c>
      <c r="M162" s="61">
        <v>913.07</v>
      </c>
      <c r="N162" s="32" t="s">
        <v>49</v>
      </c>
      <c r="O162" s="64" t="s">
        <v>49</v>
      </c>
      <c r="P162" s="33">
        <v>1.977401129943503</v>
      </c>
      <c r="Q162" s="30" t="str">
        <f t="shared" si="34"/>
        <v>NO</v>
      </c>
      <c r="R162" s="30" t="s">
        <v>49</v>
      </c>
      <c r="S162" s="30" t="s">
        <v>49</v>
      </c>
      <c r="T162" s="30"/>
      <c r="U162" s="58" t="s">
        <v>49</v>
      </c>
      <c r="V162" s="63">
        <v>18656</v>
      </c>
      <c r="W162" s="57">
        <v>725</v>
      </c>
      <c r="X162" s="57">
        <v>3892</v>
      </c>
      <c r="Y162" s="65">
        <v>2541</v>
      </c>
      <c r="Z162" s="34">
        <f t="shared" si="35"/>
        <v>0</v>
      </c>
      <c r="AA162" s="29">
        <f t="shared" si="36"/>
        <v>0</v>
      </c>
      <c r="AB162" s="29">
        <f t="shared" si="37"/>
        <v>0</v>
      </c>
      <c r="AC162" s="29">
        <f t="shared" si="38"/>
        <v>0</v>
      </c>
      <c r="AD162" s="30" t="str">
        <f t="shared" si="39"/>
        <v>-</v>
      </c>
      <c r="AE162" s="29">
        <f t="shared" si="40"/>
        <v>0</v>
      </c>
      <c r="AF162" s="29">
        <f t="shared" si="41"/>
        <v>0</v>
      </c>
      <c r="AG162" s="29">
        <f t="shared" si="42"/>
        <v>0</v>
      </c>
      <c r="AH162" s="29">
        <f t="shared" si="43"/>
        <v>0</v>
      </c>
      <c r="AI162" s="29">
        <f t="shared" si="44"/>
        <v>0</v>
      </c>
      <c r="AJ162" s="29">
        <f t="shared" si="45"/>
        <v>0</v>
      </c>
      <c r="AK162" s="29">
        <f t="shared" si="46"/>
        <v>0</v>
      </c>
      <c r="AL162" s="30" t="str">
        <f t="shared" si="47"/>
        <v>-</v>
      </c>
      <c r="AM162" s="29">
        <f t="shared" si="48"/>
        <v>0</v>
      </c>
      <c r="AN162" s="29">
        <f t="shared" si="49"/>
        <v>0</v>
      </c>
      <c r="AO162" s="29">
        <f t="shared" si="50"/>
        <v>0</v>
      </c>
    </row>
    <row r="163" spans="1:41" ht="12.75">
      <c r="A163" s="27">
        <v>5506630</v>
      </c>
      <c r="B163" s="27">
        <v>2604</v>
      </c>
      <c r="C163" s="27" t="s">
        <v>436</v>
      </c>
      <c r="D163" s="27" t="s">
        <v>437</v>
      </c>
      <c r="E163" s="27" t="s">
        <v>93</v>
      </c>
      <c r="F163" s="27">
        <v>54313</v>
      </c>
      <c r="G163" s="28">
        <v>7197</v>
      </c>
      <c r="H163" s="31">
        <v>9206627878</v>
      </c>
      <c r="I163" s="59" t="s">
        <v>438</v>
      </c>
      <c r="J163" s="30" t="s">
        <v>49</v>
      </c>
      <c r="K163" s="27"/>
      <c r="L163" s="32" t="s">
        <v>50</v>
      </c>
      <c r="M163" s="61">
        <v>4426.07</v>
      </c>
      <c r="N163" s="32" t="s">
        <v>49</v>
      </c>
      <c r="O163" s="64" t="s">
        <v>49</v>
      </c>
      <c r="P163" s="33">
        <v>3.15180102915952</v>
      </c>
      <c r="Q163" s="30" t="str">
        <f t="shared" si="34"/>
        <v>NO</v>
      </c>
      <c r="R163" s="30" t="s">
        <v>49</v>
      </c>
      <c r="S163" s="30" t="s">
        <v>49</v>
      </c>
      <c r="T163" s="30"/>
      <c r="U163" s="58" t="s">
        <v>49</v>
      </c>
      <c r="V163" s="63">
        <v>97020</v>
      </c>
      <c r="W163" s="57">
        <v>3329</v>
      </c>
      <c r="X163" s="57">
        <v>14208</v>
      </c>
      <c r="Y163" s="65">
        <v>12987</v>
      </c>
      <c r="Z163" s="34">
        <f t="shared" si="35"/>
        <v>0</v>
      </c>
      <c r="AA163" s="29">
        <f t="shared" si="36"/>
        <v>0</v>
      </c>
      <c r="AB163" s="29">
        <f t="shared" si="37"/>
        <v>0</v>
      </c>
      <c r="AC163" s="29">
        <f t="shared" si="38"/>
        <v>0</v>
      </c>
      <c r="AD163" s="30" t="str">
        <f t="shared" si="39"/>
        <v>-</v>
      </c>
      <c r="AE163" s="29">
        <f t="shared" si="40"/>
        <v>0</v>
      </c>
      <c r="AF163" s="29">
        <f t="shared" si="41"/>
        <v>0</v>
      </c>
      <c r="AG163" s="29">
        <f t="shared" si="42"/>
        <v>0</v>
      </c>
      <c r="AH163" s="29">
        <f t="shared" si="43"/>
        <v>0</v>
      </c>
      <c r="AI163" s="29">
        <f t="shared" si="44"/>
        <v>0</v>
      </c>
      <c r="AJ163" s="29">
        <f t="shared" si="45"/>
        <v>0</v>
      </c>
      <c r="AK163" s="29">
        <f t="shared" si="46"/>
        <v>0</v>
      </c>
      <c r="AL163" s="30" t="str">
        <f t="shared" si="47"/>
        <v>-</v>
      </c>
      <c r="AM163" s="29">
        <f t="shared" si="48"/>
        <v>0</v>
      </c>
      <c r="AN163" s="29">
        <f t="shared" si="49"/>
        <v>0</v>
      </c>
      <c r="AO163" s="29">
        <f t="shared" si="50"/>
        <v>0</v>
      </c>
    </row>
    <row r="164" spans="1:41" ht="12.75">
      <c r="A164" s="27">
        <v>5506690</v>
      </c>
      <c r="B164" s="27">
        <v>2611</v>
      </c>
      <c r="C164" s="27" t="s">
        <v>439</v>
      </c>
      <c r="D164" s="27" t="s">
        <v>440</v>
      </c>
      <c r="E164" s="27" t="s">
        <v>439</v>
      </c>
      <c r="F164" s="27">
        <v>54016</v>
      </c>
      <c r="G164" s="28">
        <v>1880</v>
      </c>
      <c r="H164" s="31">
        <v>7153864901</v>
      </c>
      <c r="I164" s="59" t="s">
        <v>104</v>
      </c>
      <c r="J164" s="30" t="s">
        <v>49</v>
      </c>
      <c r="K164" s="27"/>
      <c r="L164" s="32" t="s">
        <v>50</v>
      </c>
      <c r="M164" s="61">
        <v>4237.031073446327</v>
      </c>
      <c r="N164" s="32" t="s">
        <v>49</v>
      </c>
      <c r="O164" s="64" t="s">
        <v>49</v>
      </c>
      <c r="P164" s="33">
        <v>2.381956155143339</v>
      </c>
      <c r="Q164" s="30" t="str">
        <f t="shared" si="34"/>
        <v>NO</v>
      </c>
      <c r="R164" s="30" t="s">
        <v>49</v>
      </c>
      <c r="S164" s="30" t="s">
        <v>49</v>
      </c>
      <c r="T164" s="30"/>
      <c r="U164" s="58" t="s">
        <v>49</v>
      </c>
      <c r="V164" s="63">
        <v>82684</v>
      </c>
      <c r="W164" s="57">
        <v>2607</v>
      </c>
      <c r="X164" s="57">
        <v>12807</v>
      </c>
      <c r="Y164" s="65">
        <v>12783</v>
      </c>
      <c r="Z164" s="34">
        <f t="shared" si="35"/>
        <v>0</v>
      </c>
      <c r="AA164" s="29">
        <f t="shared" si="36"/>
        <v>0</v>
      </c>
      <c r="AB164" s="29">
        <f t="shared" si="37"/>
        <v>0</v>
      </c>
      <c r="AC164" s="29">
        <f t="shared" si="38"/>
        <v>0</v>
      </c>
      <c r="AD164" s="30" t="str">
        <f t="shared" si="39"/>
        <v>-</v>
      </c>
      <c r="AE164" s="29">
        <f t="shared" si="40"/>
        <v>0</v>
      </c>
      <c r="AF164" s="29">
        <f t="shared" si="41"/>
        <v>0</v>
      </c>
      <c r="AG164" s="29">
        <f t="shared" si="42"/>
        <v>0</v>
      </c>
      <c r="AH164" s="29">
        <f t="shared" si="43"/>
        <v>0</v>
      </c>
      <c r="AI164" s="29">
        <f t="shared" si="44"/>
        <v>0</v>
      </c>
      <c r="AJ164" s="29">
        <f t="shared" si="45"/>
        <v>0</v>
      </c>
      <c r="AK164" s="29">
        <f t="shared" si="46"/>
        <v>0</v>
      </c>
      <c r="AL164" s="30" t="str">
        <f t="shared" si="47"/>
        <v>-</v>
      </c>
      <c r="AM164" s="29">
        <f t="shared" si="48"/>
        <v>0</v>
      </c>
      <c r="AN164" s="29">
        <f t="shared" si="49"/>
        <v>0</v>
      </c>
      <c r="AO164" s="29">
        <f t="shared" si="50"/>
        <v>0</v>
      </c>
    </row>
    <row r="165" spans="1:41" ht="12.75">
      <c r="A165" s="27">
        <v>5506750</v>
      </c>
      <c r="B165" s="27">
        <v>2618</v>
      </c>
      <c r="C165" s="27" t="s">
        <v>441</v>
      </c>
      <c r="D165" s="27" t="s">
        <v>442</v>
      </c>
      <c r="E165" s="27" t="s">
        <v>441</v>
      </c>
      <c r="F165" s="27">
        <v>54534</v>
      </c>
      <c r="G165" s="28">
        <v>9000</v>
      </c>
      <c r="H165" s="31">
        <v>7155614900</v>
      </c>
      <c r="I165" s="59">
        <v>7</v>
      </c>
      <c r="J165" s="30" t="s">
        <v>56</v>
      </c>
      <c r="K165" s="27"/>
      <c r="L165" s="32" t="s">
        <v>50</v>
      </c>
      <c r="M165" s="61">
        <v>747.6299435028249</v>
      </c>
      <c r="N165" s="32" t="s">
        <v>56</v>
      </c>
      <c r="O165" s="64" t="s">
        <v>56</v>
      </c>
      <c r="P165" s="33">
        <v>12.566137566137566</v>
      </c>
      <c r="Q165" s="30" t="str">
        <f t="shared" si="34"/>
        <v>NO</v>
      </c>
      <c r="R165" s="30" t="s">
        <v>49</v>
      </c>
      <c r="S165" s="30" t="s">
        <v>56</v>
      </c>
      <c r="T165" s="30"/>
      <c r="U165" s="58" t="s">
        <v>49</v>
      </c>
      <c r="V165" s="63">
        <v>43875</v>
      </c>
      <c r="W165" s="57">
        <v>3536</v>
      </c>
      <c r="X165" s="57">
        <v>5189</v>
      </c>
      <c r="Y165" s="65">
        <v>5932</v>
      </c>
      <c r="Z165" s="34">
        <f t="shared" si="35"/>
        <v>1</v>
      </c>
      <c r="AA165" s="29">
        <f t="shared" si="36"/>
        <v>1</v>
      </c>
      <c r="AB165" s="29">
        <f t="shared" si="37"/>
        <v>0</v>
      </c>
      <c r="AC165" s="29">
        <f t="shared" si="38"/>
        <v>0</v>
      </c>
      <c r="AD165" s="30" t="str">
        <f t="shared" si="39"/>
        <v>SRSA</v>
      </c>
      <c r="AE165" s="29">
        <f t="shared" si="40"/>
        <v>0</v>
      </c>
      <c r="AF165" s="29">
        <f t="shared" si="41"/>
        <v>0</v>
      </c>
      <c r="AG165" s="29">
        <f t="shared" si="42"/>
        <v>0</v>
      </c>
      <c r="AH165" s="29">
        <f t="shared" si="43"/>
        <v>0</v>
      </c>
      <c r="AI165" s="29">
        <f t="shared" si="44"/>
        <v>1</v>
      </c>
      <c r="AJ165" s="29">
        <f t="shared" si="45"/>
        <v>0</v>
      </c>
      <c r="AK165" s="29">
        <f t="shared" si="46"/>
        <v>0</v>
      </c>
      <c r="AL165" s="30" t="str">
        <f t="shared" si="47"/>
        <v>-</v>
      </c>
      <c r="AM165" s="29">
        <f t="shared" si="48"/>
        <v>0</v>
      </c>
      <c r="AN165" s="29">
        <f t="shared" si="49"/>
        <v>0</v>
      </c>
      <c r="AO165" s="29">
        <f t="shared" si="50"/>
        <v>0</v>
      </c>
    </row>
    <row r="166" spans="1:41" ht="12.75">
      <c r="A166" s="27">
        <v>5506780</v>
      </c>
      <c r="B166" s="27">
        <v>2625</v>
      </c>
      <c r="C166" s="27" t="s">
        <v>443</v>
      </c>
      <c r="D166" s="27" t="s">
        <v>444</v>
      </c>
      <c r="E166" s="27" t="s">
        <v>443</v>
      </c>
      <c r="F166" s="27">
        <v>53034</v>
      </c>
      <c r="G166" s="28">
        <v>326</v>
      </c>
      <c r="H166" s="31">
        <v>9203493261</v>
      </c>
      <c r="I166" s="59">
        <v>7</v>
      </c>
      <c r="J166" s="30" t="s">
        <v>56</v>
      </c>
      <c r="K166" s="27"/>
      <c r="L166" s="32" t="s">
        <v>50</v>
      </c>
      <c r="M166" s="61">
        <v>446.47486033519556</v>
      </c>
      <c r="N166" s="32" t="s">
        <v>49</v>
      </c>
      <c r="O166" s="64" t="s">
        <v>56</v>
      </c>
      <c r="P166" s="33">
        <v>4.901960784313726</v>
      </c>
      <c r="Q166" s="30" t="str">
        <f t="shared" si="34"/>
        <v>NO</v>
      </c>
      <c r="R166" s="30" t="s">
        <v>49</v>
      </c>
      <c r="S166" s="30" t="s">
        <v>56</v>
      </c>
      <c r="T166" s="30"/>
      <c r="U166" s="58" t="s">
        <v>49</v>
      </c>
      <c r="V166" s="63">
        <v>18053</v>
      </c>
      <c r="W166" s="57">
        <v>1097</v>
      </c>
      <c r="X166" s="57">
        <v>2219</v>
      </c>
      <c r="Y166" s="65">
        <v>2695</v>
      </c>
      <c r="Z166" s="34">
        <f t="shared" si="35"/>
        <v>1</v>
      </c>
      <c r="AA166" s="29">
        <f t="shared" si="36"/>
        <v>1</v>
      </c>
      <c r="AB166" s="29">
        <f t="shared" si="37"/>
        <v>0</v>
      </c>
      <c r="AC166" s="29">
        <f t="shared" si="38"/>
        <v>0</v>
      </c>
      <c r="AD166" s="30" t="str">
        <f t="shared" si="39"/>
        <v>SRSA</v>
      </c>
      <c r="AE166" s="29">
        <f t="shared" si="40"/>
        <v>0</v>
      </c>
      <c r="AF166" s="29">
        <f t="shared" si="41"/>
        <v>0</v>
      </c>
      <c r="AG166" s="29">
        <f t="shared" si="42"/>
        <v>0</v>
      </c>
      <c r="AH166" s="29">
        <f t="shared" si="43"/>
        <v>0</v>
      </c>
      <c r="AI166" s="29">
        <f t="shared" si="44"/>
        <v>1</v>
      </c>
      <c r="AJ166" s="29">
        <f t="shared" si="45"/>
        <v>0</v>
      </c>
      <c r="AK166" s="29">
        <f t="shared" si="46"/>
        <v>0</v>
      </c>
      <c r="AL166" s="30" t="str">
        <f t="shared" si="47"/>
        <v>-</v>
      </c>
      <c r="AM166" s="29">
        <f t="shared" si="48"/>
        <v>0</v>
      </c>
      <c r="AN166" s="29">
        <f t="shared" si="49"/>
        <v>0</v>
      </c>
      <c r="AO166" s="29">
        <f t="shared" si="50"/>
        <v>0</v>
      </c>
    </row>
    <row r="167" spans="1:41" ht="12.75">
      <c r="A167" s="27">
        <v>5506810</v>
      </c>
      <c r="B167" s="27">
        <v>2632</v>
      </c>
      <c r="C167" s="27" t="s">
        <v>445</v>
      </c>
      <c r="D167" s="27" t="s">
        <v>446</v>
      </c>
      <c r="E167" s="27" t="s">
        <v>445</v>
      </c>
      <c r="F167" s="27">
        <v>54747</v>
      </c>
      <c r="G167" s="28">
        <v>9095</v>
      </c>
      <c r="H167" s="31">
        <v>7159853172</v>
      </c>
      <c r="I167" s="59">
        <v>7</v>
      </c>
      <c r="J167" s="30" t="s">
        <v>56</v>
      </c>
      <c r="K167" s="27"/>
      <c r="L167" s="32" t="s">
        <v>50</v>
      </c>
      <c r="M167" s="61">
        <v>304.561797752809</v>
      </c>
      <c r="N167" s="32" t="s">
        <v>49</v>
      </c>
      <c r="O167" s="64" t="s">
        <v>56</v>
      </c>
      <c r="P167" s="33">
        <v>8.775981524249422</v>
      </c>
      <c r="Q167" s="30" t="str">
        <f t="shared" si="34"/>
        <v>NO</v>
      </c>
      <c r="R167" s="30" t="s">
        <v>49</v>
      </c>
      <c r="S167" s="30" t="s">
        <v>56</v>
      </c>
      <c r="T167" s="30"/>
      <c r="U167" s="58" t="s">
        <v>49</v>
      </c>
      <c r="V167" s="63">
        <v>21215</v>
      </c>
      <c r="W167" s="57">
        <v>1368</v>
      </c>
      <c r="X167" s="57">
        <v>2409</v>
      </c>
      <c r="Y167" s="65">
        <v>2806</v>
      </c>
      <c r="Z167" s="34">
        <f t="shared" si="35"/>
        <v>1</v>
      </c>
      <c r="AA167" s="29">
        <f t="shared" si="36"/>
        <v>1</v>
      </c>
      <c r="AB167" s="29">
        <f t="shared" si="37"/>
        <v>0</v>
      </c>
      <c r="AC167" s="29">
        <f t="shared" si="38"/>
        <v>0</v>
      </c>
      <c r="AD167" s="30" t="str">
        <f t="shared" si="39"/>
        <v>SRSA</v>
      </c>
      <c r="AE167" s="29">
        <f t="shared" si="40"/>
        <v>0</v>
      </c>
      <c r="AF167" s="29">
        <f t="shared" si="41"/>
        <v>0</v>
      </c>
      <c r="AG167" s="29">
        <f t="shared" si="42"/>
        <v>0</v>
      </c>
      <c r="AH167" s="29">
        <f t="shared" si="43"/>
        <v>0</v>
      </c>
      <c r="AI167" s="29">
        <f t="shared" si="44"/>
        <v>1</v>
      </c>
      <c r="AJ167" s="29">
        <f t="shared" si="45"/>
        <v>0</v>
      </c>
      <c r="AK167" s="29">
        <f t="shared" si="46"/>
        <v>0</v>
      </c>
      <c r="AL167" s="30" t="str">
        <f t="shared" si="47"/>
        <v>-</v>
      </c>
      <c r="AM167" s="29">
        <f t="shared" si="48"/>
        <v>0</v>
      </c>
      <c r="AN167" s="29">
        <f t="shared" si="49"/>
        <v>0</v>
      </c>
      <c r="AO167" s="29">
        <f t="shared" si="50"/>
        <v>0</v>
      </c>
    </row>
    <row r="168" spans="1:41" ht="12.75">
      <c r="A168" s="27">
        <v>5506840</v>
      </c>
      <c r="B168" s="27">
        <v>2639</v>
      </c>
      <c r="C168" s="27" t="s">
        <v>447</v>
      </c>
      <c r="D168" s="27" t="s">
        <v>448</v>
      </c>
      <c r="E168" s="27" t="s">
        <v>449</v>
      </c>
      <c r="F168" s="27">
        <v>54945</v>
      </c>
      <c r="G168" s="28">
        <v>9629</v>
      </c>
      <c r="H168" s="31">
        <v>7154452411</v>
      </c>
      <c r="I168" s="59">
        <v>7</v>
      </c>
      <c r="J168" s="30" t="s">
        <v>56</v>
      </c>
      <c r="K168" s="27"/>
      <c r="L168" s="32" t="s">
        <v>50</v>
      </c>
      <c r="M168" s="61">
        <v>780.3555555555556</v>
      </c>
      <c r="N168" s="32" t="s">
        <v>49</v>
      </c>
      <c r="O168" s="64" t="s">
        <v>49</v>
      </c>
      <c r="P168" s="33">
        <v>4.457142857142857</v>
      </c>
      <c r="Q168" s="30" t="str">
        <f t="shared" si="34"/>
        <v>NO</v>
      </c>
      <c r="R168" s="30" t="s">
        <v>49</v>
      </c>
      <c r="S168" s="30" t="s">
        <v>56</v>
      </c>
      <c r="T168" s="30"/>
      <c r="U168" s="58" t="s">
        <v>49</v>
      </c>
      <c r="V168" s="63">
        <v>25814</v>
      </c>
      <c r="W168" s="57">
        <v>1222</v>
      </c>
      <c r="X168" s="57">
        <v>3220</v>
      </c>
      <c r="Y168" s="65">
        <v>2097</v>
      </c>
      <c r="Z168" s="34">
        <f t="shared" si="35"/>
        <v>1</v>
      </c>
      <c r="AA168" s="29">
        <f t="shared" si="36"/>
        <v>0</v>
      </c>
      <c r="AB168" s="29">
        <f t="shared" si="37"/>
        <v>0</v>
      </c>
      <c r="AC168" s="29">
        <f t="shared" si="38"/>
        <v>0</v>
      </c>
      <c r="AD168" s="30" t="str">
        <f t="shared" si="39"/>
        <v>-</v>
      </c>
      <c r="AE168" s="29">
        <f t="shared" si="40"/>
        <v>0</v>
      </c>
      <c r="AF168" s="29">
        <f t="shared" si="41"/>
        <v>0</v>
      </c>
      <c r="AG168" s="29">
        <f t="shared" si="42"/>
        <v>0</v>
      </c>
      <c r="AH168" s="29">
        <f t="shared" si="43"/>
        <v>0</v>
      </c>
      <c r="AI168" s="29">
        <f t="shared" si="44"/>
        <v>1</v>
      </c>
      <c r="AJ168" s="29">
        <f t="shared" si="45"/>
        <v>0</v>
      </c>
      <c r="AK168" s="29">
        <f t="shared" si="46"/>
        <v>0</v>
      </c>
      <c r="AL168" s="30" t="str">
        <f t="shared" si="47"/>
        <v>-</v>
      </c>
      <c r="AM168" s="29">
        <f t="shared" si="48"/>
        <v>0</v>
      </c>
      <c r="AN168" s="29">
        <f t="shared" si="49"/>
        <v>0</v>
      </c>
      <c r="AO168" s="29">
        <f t="shared" si="50"/>
        <v>0</v>
      </c>
    </row>
    <row r="169" spans="1:41" ht="12.75">
      <c r="A169" s="27">
        <v>5506870</v>
      </c>
      <c r="B169" s="27">
        <v>2646</v>
      </c>
      <c r="C169" s="27" t="s">
        <v>450</v>
      </c>
      <c r="D169" s="27" t="s">
        <v>451</v>
      </c>
      <c r="E169" s="27" t="s">
        <v>452</v>
      </c>
      <c r="F169" s="27">
        <v>53554</v>
      </c>
      <c r="G169" s="28">
        <v>9527</v>
      </c>
      <c r="H169" s="31">
        <v>6089436311</v>
      </c>
      <c r="I169" s="59">
        <v>8</v>
      </c>
      <c r="J169" s="30" t="s">
        <v>56</v>
      </c>
      <c r="K169" s="27"/>
      <c r="L169" s="32" t="s">
        <v>50</v>
      </c>
      <c r="M169" s="61">
        <v>902.1508379888268</v>
      </c>
      <c r="N169" s="32" t="s">
        <v>49</v>
      </c>
      <c r="O169" s="64" t="s">
        <v>49</v>
      </c>
      <c r="P169" s="33">
        <v>10.222672064777328</v>
      </c>
      <c r="Q169" s="30" t="str">
        <f t="shared" si="34"/>
        <v>NO</v>
      </c>
      <c r="R169" s="30" t="s">
        <v>49</v>
      </c>
      <c r="S169" s="30" t="s">
        <v>56</v>
      </c>
      <c r="T169" s="30"/>
      <c r="U169" s="58" t="s">
        <v>49</v>
      </c>
      <c r="V169" s="63">
        <v>43424</v>
      </c>
      <c r="W169" s="57">
        <v>2809</v>
      </c>
      <c r="X169" s="57">
        <v>4576</v>
      </c>
      <c r="Y169" s="65">
        <v>6691</v>
      </c>
      <c r="Z169" s="34">
        <f t="shared" si="35"/>
        <v>1</v>
      </c>
      <c r="AA169" s="29">
        <f t="shared" si="36"/>
        <v>0</v>
      </c>
      <c r="AB169" s="29">
        <f t="shared" si="37"/>
        <v>0</v>
      </c>
      <c r="AC169" s="29">
        <f t="shared" si="38"/>
        <v>0</v>
      </c>
      <c r="AD169" s="30" t="str">
        <f t="shared" si="39"/>
        <v>-</v>
      </c>
      <c r="AE169" s="29">
        <f t="shared" si="40"/>
        <v>0</v>
      </c>
      <c r="AF169" s="29">
        <f t="shared" si="41"/>
        <v>0</v>
      </c>
      <c r="AG169" s="29">
        <f t="shared" si="42"/>
        <v>0</v>
      </c>
      <c r="AH169" s="29">
        <f t="shared" si="43"/>
        <v>0</v>
      </c>
      <c r="AI169" s="29">
        <f t="shared" si="44"/>
        <v>1</v>
      </c>
      <c r="AJ169" s="29">
        <f t="shared" si="45"/>
        <v>0</v>
      </c>
      <c r="AK169" s="29">
        <f t="shared" si="46"/>
        <v>0</v>
      </c>
      <c r="AL169" s="30" t="str">
        <f t="shared" si="47"/>
        <v>-</v>
      </c>
      <c r="AM169" s="29">
        <f t="shared" si="48"/>
        <v>0</v>
      </c>
      <c r="AN169" s="29">
        <f t="shared" si="49"/>
        <v>0</v>
      </c>
      <c r="AO169" s="29">
        <f t="shared" si="50"/>
        <v>0</v>
      </c>
    </row>
    <row r="170" spans="1:41" ht="12.75">
      <c r="A170" s="27">
        <v>5506960</v>
      </c>
      <c r="B170" s="27">
        <v>2660</v>
      </c>
      <c r="C170" s="27" t="s">
        <v>453</v>
      </c>
      <c r="D170" s="27" t="s">
        <v>454</v>
      </c>
      <c r="E170" s="27" t="s">
        <v>455</v>
      </c>
      <c r="F170" s="27">
        <v>53581</v>
      </c>
      <c r="G170" s="28">
        <v>6642</v>
      </c>
      <c r="H170" s="31">
        <v>6085852512</v>
      </c>
      <c r="I170" s="59">
        <v>7</v>
      </c>
      <c r="J170" s="30" t="s">
        <v>56</v>
      </c>
      <c r="K170" s="27"/>
      <c r="L170" s="32" t="s">
        <v>50</v>
      </c>
      <c r="M170" s="61">
        <v>353.39166666666665</v>
      </c>
      <c r="N170" s="32" t="s">
        <v>49</v>
      </c>
      <c r="O170" s="64" t="s">
        <v>56</v>
      </c>
      <c r="P170" s="33">
        <v>8.695652173913043</v>
      </c>
      <c r="Q170" s="30" t="str">
        <f t="shared" si="34"/>
        <v>NO</v>
      </c>
      <c r="R170" s="30" t="s">
        <v>49</v>
      </c>
      <c r="S170" s="30" t="s">
        <v>56</v>
      </c>
      <c r="T170" s="30"/>
      <c r="U170" s="58" t="s">
        <v>49</v>
      </c>
      <c r="V170" s="63">
        <v>15657</v>
      </c>
      <c r="W170" s="57">
        <v>1043</v>
      </c>
      <c r="X170" s="57">
        <v>1790</v>
      </c>
      <c r="Y170" s="65">
        <v>2316</v>
      </c>
      <c r="Z170" s="34">
        <f t="shared" si="35"/>
        <v>1</v>
      </c>
      <c r="AA170" s="29">
        <f t="shared" si="36"/>
        <v>1</v>
      </c>
      <c r="AB170" s="29">
        <f t="shared" si="37"/>
        <v>0</v>
      </c>
      <c r="AC170" s="29">
        <f t="shared" si="38"/>
        <v>0</v>
      </c>
      <c r="AD170" s="30" t="str">
        <f t="shared" si="39"/>
        <v>SRSA</v>
      </c>
      <c r="AE170" s="29">
        <f t="shared" si="40"/>
        <v>0</v>
      </c>
      <c r="AF170" s="29">
        <f t="shared" si="41"/>
        <v>0</v>
      </c>
      <c r="AG170" s="29">
        <f t="shared" si="42"/>
        <v>0</v>
      </c>
      <c r="AH170" s="29">
        <f t="shared" si="43"/>
        <v>0</v>
      </c>
      <c r="AI170" s="29">
        <f t="shared" si="44"/>
        <v>1</v>
      </c>
      <c r="AJ170" s="29">
        <f t="shared" si="45"/>
        <v>0</v>
      </c>
      <c r="AK170" s="29">
        <f t="shared" si="46"/>
        <v>0</v>
      </c>
      <c r="AL170" s="30" t="str">
        <f t="shared" si="47"/>
        <v>-</v>
      </c>
      <c r="AM170" s="29">
        <f t="shared" si="48"/>
        <v>0</v>
      </c>
      <c r="AN170" s="29">
        <f t="shared" si="49"/>
        <v>0</v>
      </c>
      <c r="AO170" s="29">
        <f t="shared" si="50"/>
        <v>0</v>
      </c>
    </row>
    <row r="171" spans="1:41" ht="12.75">
      <c r="A171" s="27">
        <v>5507020</v>
      </c>
      <c r="B171" s="27">
        <v>2695</v>
      </c>
      <c r="C171" s="27" t="s">
        <v>456</v>
      </c>
      <c r="D171" s="27" t="s">
        <v>457</v>
      </c>
      <c r="E171" s="27" t="s">
        <v>456</v>
      </c>
      <c r="F171" s="27">
        <v>53545</v>
      </c>
      <c r="G171" s="28">
        <v>4823</v>
      </c>
      <c r="H171" s="31">
        <v>6087435050</v>
      </c>
      <c r="I171" s="59">
        <v>2</v>
      </c>
      <c r="J171" s="30" t="s">
        <v>49</v>
      </c>
      <c r="K171" s="27"/>
      <c r="L171" s="32" t="s">
        <v>50</v>
      </c>
      <c r="M171" s="61">
        <v>9918.77840909091</v>
      </c>
      <c r="N171" s="32" t="s">
        <v>49</v>
      </c>
      <c r="O171" s="64" t="s">
        <v>49</v>
      </c>
      <c r="P171" s="33">
        <v>6.5213788531653964</v>
      </c>
      <c r="Q171" s="30" t="str">
        <f t="shared" si="34"/>
        <v>NO</v>
      </c>
      <c r="R171" s="30" t="s">
        <v>49</v>
      </c>
      <c r="S171" s="30" t="s">
        <v>49</v>
      </c>
      <c r="T171" s="30"/>
      <c r="U171" s="58" t="s">
        <v>49</v>
      </c>
      <c r="V171" s="63">
        <v>400962</v>
      </c>
      <c r="W171" s="57">
        <v>24654</v>
      </c>
      <c r="X171" s="57">
        <v>49571</v>
      </c>
      <c r="Y171" s="65">
        <v>62233</v>
      </c>
      <c r="Z171" s="34">
        <f t="shared" si="35"/>
        <v>0</v>
      </c>
      <c r="AA171" s="29">
        <f t="shared" si="36"/>
        <v>0</v>
      </c>
      <c r="AB171" s="29">
        <f t="shared" si="37"/>
        <v>0</v>
      </c>
      <c r="AC171" s="29">
        <f t="shared" si="38"/>
        <v>0</v>
      </c>
      <c r="AD171" s="30" t="str">
        <f t="shared" si="39"/>
        <v>-</v>
      </c>
      <c r="AE171" s="29">
        <f t="shared" si="40"/>
        <v>0</v>
      </c>
      <c r="AF171" s="29">
        <f t="shared" si="41"/>
        <v>0</v>
      </c>
      <c r="AG171" s="29">
        <f t="shared" si="42"/>
        <v>0</v>
      </c>
      <c r="AH171" s="29">
        <f t="shared" si="43"/>
        <v>0</v>
      </c>
      <c r="AI171" s="29">
        <f t="shared" si="44"/>
        <v>0</v>
      </c>
      <c r="AJ171" s="29">
        <f t="shared" si="45"/>
        <v>0</v>
      </c>
      <c r="AK171" s="29">
        <f t="shared" si="46"/>
        <v>0</v>
      </c>
      <c r="AL171" s="30" t="str">
        <f t="shared" si="47"/>
        <v>-</v>
      </c>
      <c r="AM171" s="29">
        <f t="shared" si="48"/>
        <v>0</v>
      </c>
      <c r="AN171" s="29">
        <f t="shared" si="49"/>
        <v>0</v>
      </c>
      <c r="AO171" s="29">
        <f t="shared" si="50"/>
        <v>0</v>
      </c>
    </row>
    <row r="172" spans="1:41" ht="12.75">
      <c r="A172" s="27">
        <v>5507050</v>
      </c>
      <c r="B172" s="27">
        <v>2702</v>
      </c>
      <c r="C172" s="27" t="s">
        <v>458</v>
      </c>
      <c r="D172" s="27" t="s">
        <v>459</v>
      </c>
      <c r="E172" s="27" t="s">
        <v>458</v>
      </c>
      <c r="F172" s="27">
        <v>53549</v>
      </c>
      <c r="G172" s="28">
        <v>1453</v>
      </c>
      <c r="H172" s="31">
        <v>9206751000</v>
      </c>
      <c r="I172" s="59" t="s">
        <v>55</v>
      </c>
      <c r="J172" s="30" t="s">
        <v>49</v>
      </c>
      <c r="K172" s="27"/>
      <c r="L172" s="32" t="s">
        <v>50</v>
      </c>
      <c r="M172" s="61">
        <v>1570.1888888888889</v>
      </c>
      <c r="N172" s="32" t="s">
        <v>49</v>
      </c>
      <c r="O172" s="64" t="s">
        <v>49</v>
      </c>
      <c r="P172" s="33">
        <v>8.134642356241233</v>
      </c>
      <c r="Q172" s="30" t="str">
        <f t="shared" si="34"/>
        <v>NO</v>
      </c>
      <c r="R172" s="30" t="s">
        <v>49</v>
      </c>
      <c r="S172" s="30" t="s">
        <v>115</v>
      </c>
      <c r="T172" s="30"/>
      <c r="U172" s="58" t="s">
        <v>49</v>
      </c>
      <c r="V172" s="63">
        <v>66812</v>
      </c>
      <c r="W172" s="57">
        <v>4608</v>
      </c>
      <c r="X172" s="57">
        <v>7518</v>
      </c>
      <c r="Y172" s="65">
        <v>12833</v>
      </c>
      <c r="Z172" s="34">
        <f t="shared" si="35"/>
        <v>0</v>
      </c>
      <c r="AA172" s="29">
        <f t="shared" si="36"/>
        <v>0</v>
      </c>
      <c r="AB172" s="29">
        <f t="shared" si="37"/>
        <v>0</v>
      </c>
      <c r="AC172" s="29">
        <f t="shared" si="38"/>
        <v>0</v>
      </c>
      <c r="AD172" s="30" t="str">
        <f t="shared" si="39"/>
        <v>-</v>
      </c>
      <c r="AE172" s="29">
        <f t="shared" si="40"/>
        <v>0</v>
      </c>
      <c r="AF172" s="29">
        <f t="shared" si="41"/>
        <v>0</v>
      </c>
      <c r="AG172" s="29">
        <f t="shared" si="42"/>
        <v>0</v>
      </c>
      <c r="AH172" s="29">
        <f t="shared" si="43"/>
        <v>0</v>
      </c>
      <c r="AI172" s="29">
        <f t="shared" si="44"/>
        <v>1</v>
      </c>
      <c r="AJ172" s="29">
        <f t="shared" si="45"/>
        <v>0</v>
      </c>
      <c r="AK172" s="29">
        <f t="shared" si="46"/>
        <v>0</v>
      </c>
      <c r="AL172" s="30" t="str">
        <f t="shared" si="47"/>
        <v>-</v>
      </c>
      <c r="AM172" s="29">
        <f t="shared" si="48"/>
        <v>0</v>
      </c>
      <c r="AN172" s="29">
        <f t="shared" si="49"/>
        <v>0</v>
      </c>
      <c r="AO172" s="29">
        <f t="shared" si="50"/>
        <v>0</v>
      </c>
    </row>
    <row r="173" spans="1:41" ht="12.75">
      <c r="A173" s="27">
        <v>5507170</v>
      </c>
      <c r="B173" s="27">
        <v>2730</v>
      </c>
      <c r="C173" s="27" t="s">
        <v>460</v>
      </c>
      <c r="D173" s="27" t="s">
        <v>461</v>
      </c>
      <c r="E173" s="27" t="s">
        <v>460</v>
      </c>
      <c r="F173" s="27">
        <v>53038</v>
      </c>
      <c r="G173" s="28">
        <v>39</v>
      </c>
      <c r="H173" s="31">
        <v>9206992811</v>
      </c>
      <c r="I173" s="59">
        <v>7</v>
      </c>
      <c r="J173" s="30" t="s">
        <v>56</v>
      </c>
      <c r="K173" s="27"/>
      <c r="L173" s="32" t="s">
        <v>50</v>
      </c>
      <c r="M173" s="61">
        <v>544.1194444444444</v>
      </c>
      <c r="N173" s="32" t="s">
        <v>49</v>
      </c>
      <c r="O173" s="64" t="s">
        <v>56</v>
      </c>
      <c r="P173" s="33">
        <v>3.5031847133757963</v>
      </c>
      <c r="Q173" s="30" t="str">
        <f t="shared" si="34"/>
        <v>NO</v>
      </c>
      <c r="R173" s="30" t="s">
        <v>49</v>
      </c>
      <c r="S173" s="30" t="s">
        <v>56</v>
      </c>
      <c r="T173" s="30"/>
      <c r="U173" s="58" t="s">
        <v>49</v>
      </c>
      <c r="V173" s="63">
        <v>15368</v>
      </c>
      <c r="W173" s="57">
        <v>686</v>
      </c>
      <c r="X173" s="57">
        <v>2040</v>
      </c>
      <c r="Y173" s="65">
        <v>1457</v>
      </c>
      <c r="Z173" s="34">
        <f t="shared" si="35"/>
        <v>1</v>
      </c>
      <c r="AA173" s="29">
        <f t="shared" si="36"/>
        <v>1</v>
      </c>
      <c r="AB173" s="29">
        <f t="shared" si="37"/>
        <v>0</v>
      </c>
      <c r="AC173" s="29">
        <f t="shared" si="38"/>
        <v>0</v>
      </c>
      <c r="AD173" s="30" t="str">
        <f t="shared" si="39"/>
        <v>SRSA</v>
      </c>
      <c r="AE173" s="29">
        <f t="shared" si="40"/>
        <v>0</v>
      </c>
      <c r="AF173" s="29">
        <f t="shared" si="41"/>
        <v>0</v>
      </c>
      <c r="AG173" s="29">
        <f t="shared" si="42"/>
        <v>0</v>
      </c>
      <c r="AH173" s="29">
        <f t="shared" si="43"/>
        <v>0</v>
      </c>
      <c r="AI173" s="29">
        <f t="shared" si="44"/>
        <v>1</v>
      </c>
      <c r="AJ173" s="29">
        <f t="shared" si="45"/>
        <v>0</v>
      </c>
      <c r="AK173" s="29">
        <f t="shared" si="46"/>
        <v>0</v>
      </c>
      <c r="AL173" s="30" t="str">
        <f t="shared" si="47"/>
        <v>-</v>
      </c>
      <c r="AM173" s="29">
        <f t="shared" si="48"/>
        <v>0</v>
      </c>
      <c r="AN173" s="29">
        <f t="shared" si="49"/>
        <v>0</v>
      </c>
      <c r="AO173" s="29">
        <f t="shared" si="50"/>
        <v>0</v>
      </c>
    </row>
    <row r="174" spans="1:41" ht="12.75">
      <c r="A174" s="27">
        <v>5507230</v>
      </c>
      <c r="B174" s="27">
        <v>2737</v>
      </c>
      <c r="C174" s="27" t="s">
        <v>462</v>
      </c>
      <c r="D174" s="27" t="s">
        <v>463</v>
      </c>
      <c r="E174" s="27" t="s">
        <v>462</v>
      </c>
      <c r="F174" s="27">
        <v>53550</v>
      </c>
      <c r="G174" s="28">
        <v>9703</v>
      </c>
      <c r="H174" s="31">
        <v>6089345251</v>
      </c>
      <c r="I174" s="59">
        <v>7</v>
      </c>
      <c r="J174" s="30" t="s">
        <v>56</v>
      </c>
      <c r="K174" s="27"/>
      <c r="L174" s="32" t="s">
        <v>50</v>
      </c>
      <c r="M174" s="61">
        <v>301.6033519553073</v>
      </c>
      <c r="N174" s="32" t="s">
        <v>49</v>
      </c>
      <c r="O174" s="64" t="s">
        <v>56</v>
      </c>
      <c r="P174" s="33">
        <v>13.448275862068964</v>
      </c>
      <c r="Q174" s="30" t="str">
        <f t="shared" si="34"/>
        <v>NO</v>
      </c>
      <c r="R174" s="30" t="s">
        <v>49</v>
      </c>
      <c r="S174" s="30" t="s">
        <v>56</v>
      </c>
      <c r="T174" s="30"/>
      <c r="U174" s="58" t="s">
        <v>49</v>
      </c>
      <c r="V174" s="63">
        <v>14400</v>
      </c>
      <c r="W174" s="57">
        <v>1012</v>
      </c>
      <c r="X174" s="57">
        <v>1457</v>
      </c>
      <c r="Y174" s="65">
        <v>2386</v>
      </c>
      <c r="Z174" s="34">
        <f t="shared" si="35"/>
        <v>1</v>
      </c>
      <c r="AA174" s="29">
        <f t="shared" si="36"/>
        <v>1</v>
      </c>
      <c r="AB174" s="29">
        <f t="shared" si="37"/>
        <v>0</v>
      </c>
      <c r="AC174" s="29">
        <f t="shared" si="38"/>
        <v>0</v>
      </c>
      <c r="AD174" s="30" t="str">
        <f t="shared" si="39"/>
        <v>SRSA</v>
      </c>
      <c r="AE174" s="29">
        <f t="shared" si="40"/>
        <v>0</v>
      </c>
      <c r="AF174" s="29">
        <f t="shared" si="41"/>
        <v>0</v>
      </c>
      <c r="AG174" s="29">
        <f t="shared" si="42"/>
        <v>0</v>
      </c>
      <c r="AH174" s="29">
        <f t="shared" si="43"/>
        <v>0</v>
      </c>
      <c r="AI174" s="29">
        <f t="shared" si="44"/>
        <v>1</v>
      </c>
      <c r="AJ174" s="29">
        <f t="shared" si="45"/>
        <v>0</v>
      </c>
      <c r="AK174" s="29">
        <f t="shared" si="46"/>
        <v>0</v>
      </c>
      <c r="AL174" s="30" t="str">
        <f t="shared" si="47"/>
        <v>-</v>
      </c>
      <c r="AM174" s="29">
        <f t="shared" si="48"/>
        <v>0</v>
      </c>
      <c r="AN174" s="29">
        <f t="shared" si="49"/>
        <v>0</v>
      </c>
      <c r="AO174" s="29">
        <f t="shared" si="50"/>
        <v>0</v>
      </c>
    </row>
    <row r="175" spans="1:41" ht="12.75">
      <c r="A175" s="27">
        <v>5507290</v>
      </c>
      <c r="B175" s="27">
        <v>2758</v>
      </c>
      <c r="C175" s="27" t="s">
        <v>464</v>
      </c>
      <c r="D175" s="27" t="s">
        <v>465</v>
      </c>
      <c r="E175" s="27" t="s">
        <v>466</v>
      </c>
      <c r="F175" s="27">
        <v>54130</v>
      </c>
      <c r="G175" s="28">
        <v>2437</v>
      </c>
      <c r="H175" s="31">
        <v>9207666100</v>
      </c>
      <c r="I175" s="59" t="s">
        <v>94</v>
      </c>
      <c r="J175" s="30" t="s">
        <v>49</v>
      </c>
      <c r="K175" s="27"/>
      <c r="L175" s="32" t="s">
        <v>50</v>
      </c>
      <c r="M175" s="61">
        <v>3380.0280898876404</v>
      </c>
      <c r="N175" s="32" t="s">
        <v>49</v>
      </c>
      <c r="O175" s="64" t="s">
        <v>49</v>
      </c>
      <c r="P175" s="33">
        <v>3.7555037555037556</v>
      </c>
      <c r="Q175" s="30" t="str">
        <f t="shared" si="34"/>
        <v>NO</v>
      </c>
      <c r="R175" s="30" t="s">
        <v>49</v>
      </c>
      <c r="S175" s="30" t="s">
        <v>49</v>
      </c>
      <c r="T175" s="30"/>
      <c r="U175" s="58" t="s">
        <v>49</v>
      </c>
      <c r="V175" s="63">
        <v>109062</v>
      </c>
      <c r="W175" s="57">
        <v>4470</v>
      </c>
      <c r="X175" s="57">
        <v>14964</v>
      </c>
      <c r="Y175" s="65">
        <v>11501</v>
      </c>
      <c r="Z175" s="34">
        <f t="shared" si="35"/>
        <v>0</v>
      </c>
      <c r="AA175" s="29">
        <f t="shared" si="36"/>
        <v>0</v>
      </c>
      <c r="AB175" s="29">
        <f t="shared" si="37"/>
        <v>0</v>
      </c>
      <c r="AC175" s="29">
        <f t="shared" si="38"/>
        <v>0</v>
      </c>
      <c r="AD175" s="30" t="str">
        <f t="shared" si="39"/>
        <v>-</v>
      </c>
      <c r="AE175" s="29">
        <f t="shared" si="40"/>
        <v>0</v>
      </c>
      <c r="AF175" s="29">
        <f t="shared" si="41"/>
        <v>0</v>
      </c>
      <c r="AG175" s="29">
        <f t="shared" si="42"/>
        <v>0</v>
      </c>
      <c r="AH175" s="29">
        <f t="shared" si="43"/>
        <v>0</v>
      </c>
      <c r="AI175" s="29">
        <f t="shared" si="44"/>
        <v>0</v>
      </c>
      <c r="AJ175" s="29">
        <f t="shared" si="45"/>
        <v>0</v>
      </c>
      <c r="AK175" s="29">
        <f t="shared" si="46"/>
        <v>0</v>
      </c>
      <c r="AL175" s="30" t="str">
        <f t="shared" si="47"/>
        <v>-</v>
      </c>
      <c r="AM175" s="29">
        <f t="shared" si="48"/>
        <v>0</v>
      </c>
      <c r="AN175" s="29">
        <f t="shared" si="49"/>
        <v>0</v>
      </c>
      <c r="AO175" s="29">
        <f t="shared" si="50"/>
        <v>0</v>
      </c>
    </row>
    <row r="176" spans="1:41" ht="12.75">
      <c r="A176" s="27">
        <v>5507320</v>
      </c>
      <c r="B176" s="27">
        <v>2793</v>
      </c>
      <c r="C176" s="27" t="s">
        <v>467</v>
      </c>
      <c r="D176" s="27" t="s">
        <v>468</v>
      </c>
      <c r="E176" s="27" t="s">
        <v>467</v>
      </c>
      <c r="F176" s="27">
        <v>53141</v>
      </c>
      <c r="G176" s="28">
        <v>340</v>
      </c>
      <c r="H176" s="31">
        <v>2626536320</v>
      </c>
      <c r="I176" s="59" t="s">
        <v>104</v>
      </c>
      <c r="J176" s="30" t="s">
        <v>49</v>
      </c>
      <c r="K176" s="27"/>
      <c r="L176" s="32" t="s">
        <v>50</v>
      </c>
      <c r="M176" s="61">
        <v>19663.93820224719</v>
      </c>
      <c r="N176" s="32" t="s">
        <v>49</v>
      </c>
      <c r="O176" s="64" t="s">
        <v>49</v>
      </c>
      <c r="P176" s="33">
        <v>10.013638963438778</v>
      </c>
      <c r="Q176" s="30" t="str">
        <f t="shared" si="34"/>
        <v>NO</v>
      </c>
      <c r="R176" s="30" t="s">
        <v>49</v>
      </c>
      <c r="S176" s="30" t="s">
        <v>49</v>
      </c>
      <c r="T176" s="30"/>
      <c r="U176" s="58" t="s">
        <v>49</v>
      </c>
      <c r="V176" s="63">
        <v>1074157</v>
      </c>
      <c r="W176" s="57">
        <v>91417</v>
      </c>
      <c r="X176" s="57">
        <v>138283</v>
      </c>
      <c r="Y176" s="65">
        <v>161102</v>
      </c>
      <c r="Z176" s="34">
        <f t="shared" si="35"/>
        <v>0</v>
      </c>
      <c r="AA176" s="29">
        <f t="shared" si="36"/>
        <v>0</v>
      </c>
      <c r="AB176" s="29">
        <f t="shared" si="37"/>
        <v>0</v>
      </c>
      <c r="AC176" s="29">
        <f t="shared" si="38"/>
        <v>0</v>
      </c>
      <c r="AD176" s="30" t="str">
        <f t="shared" si="39"/>
        <v>-</v>
      </c>
      <c r="AE176" s="29">
        <f t="shared" si="40"/>
        <v>0</v>
      </c>
      <c r="AF176" s="29">
        <f t="shared" si="41"/>
        <v>0</v>
      </c>
      <c r="AG176" s="29">
        <f t="shared" si="42"/>
        <v>0</v>
      </c>
      <c r="AH176" s="29">
        <f t="shared" si="43"/>
        <v>0</v>
      </c>
      <c r="AI176" s="29">
        <f t="shared" si="44"/>
        <v>0</v>
      </c>
      <c r="AJ176" s="29">
        <f t="shared" si="45"/>
        <v>0</v>
      </c>
      <c r="AK176" s="29">
        <f t="shared" si="46"/>
        <v>0</v>
      </c>
      <c r="AL176" s="30" t="str">
        <f t="shared" si="47"/>
        <v>-</v>
      </c>
      <c r="AM176" s="29">
        <f t="shared" si="48"/>
        <v>0</v>
      </c>
      <c r="AN176" s="29">
        <f t="shared" si="49"/>
        <v>0</v>
      </c>
      <c r="AO176" s="29">
        <f t="shared" si="50"/>
        <v>0</v>
      </c>
    </row>
    <row r="177" spans="1:41" ht="12.75">
      <c r="A177" s="27">
        <v>5503510</v>
      </c>
      <c r="B177" s="27">
        <v>1376</v>
      </c>
      <c r="C177" s="27" t="s">
        <v>469</v>
      </c>
      <c r="D177" s="27" t="s">
        <v>470</v>
      </c>
      <c r="E177" s="27" t="s">
        <v>471</v>
      </c>
      <c r="F177" s="27">
        <v>53183</v>
      </c>
      <c r="G177" s="28">
        <v>901</v>
      </c>
      <c r="H177" s="31">
        <v>2629686330</v>
      </c>
      <c r="I177" s="59">
        <v>3</v>
      </c>
      <c r="J177" s="30" t="s">
        <v>49</v>
      </c>
      <c r="K177" s="27"/>
      <c r="L177" s="32" t="s">
        <v>50</v>
      </c>
      <c r="M177" s="61">
        <v>4117.688888888889</v>
      </c>
      <c r="N177" s="32" t="s">
        <v>49</v>
      </c>
      <c r="O177" s="64" t="s">
        <v>49</v>
      </c>
      <c r="P177" s="33">
        <v>1.7464788732394365</v>
      </c>
      <c r="Q177" s="30" t="str">
        <f t="shared" si="34"/>
        <v>NO</v>
      </c>
      <c r="R177" s="30" t="s">
        <v>49</v>
      </c>
      <c r="S177" s="30" t="s">
        <v>49</v>
      </c>
      <c r="T177" s="30"/>
      <c r="U177" s="58" t="s">
        <v>49</v>
      </c>
      <c r="V177" s="63">
        <v>107626</v>
      </c>
      <c r="W177" s="57">
        <v>0</v>
      </c>
      <c r="X177" s="57">
        <v>15680</v>
      </c>
      <c r="Y177" s="65">
        <v>13173</v>
      </c>
      <c r="Z177" s="34">
        <f t="shared" si="35"/>
        <v>0</v>
      </c>
      <c r="AA177" s="29">
        <f t="shared" si="36"/>
        <v>0</v>
      </c>
      <c r="AB177" s="29">
        <f t="shared" si="37"/>
        <v>0</v>
      </c>
      <c r="AC177" s="29">
        <f t="shared" si="38"/>
        <v>0</v>
      </c>
      <c r="AD177" s="30" t="str">
        <f t="shared" si="39"/>
        <v>-</v>
      </c>
      <c r="AE177" s="29">
        <f t="shared" si="40"/>
        <v>0</v>
      </c>
      <c r="AF177" s="29">
        <f t="shared" si="41"/>
        <v>0</v>
      </c>
      <c r="AG177" s="29">
        <f t="shared" si="42"/>
        <v>0</v>
      </c>
      <c r="AH177" s="29">
        <f t="shared" si="43"/>
        <v>0</v>
      </c>
      <c r="AI177" s="29">
        <f t="shared" si="44"/>
        <v>0</v>
      </c>
      <c r="AJ177" s="29">
        <f t="shared" si="45"/>
        <v>0</v>
      </c>
      <c r="AK177" s="29">
        <f t="shared" si="46"/>
        <v>0</v>
      </c>
      <c r="AL177" s="30" t="str">
        <f t="shared" si="47"/>
        <v>-</v>
      </c>
      <c r="AM177" s="29">
        <f t="shared" si="48"/>
        <v>0</v>
      </c>
      <c r="AN177" s="29">
        <f t="shared" si="49"/>
        <v>0</v>
      </c>
      <c r="AO177" s="29">
        <f t="shared" si="50"/>
        <v>0</v>
      </c>
    </row>
    <row r="178" spans="1:41" ht="12.75">
      <c r="A178" s="27">
        <v>5507380</v>
      </c>
      <c r="B178" s="27">
        <v>2800</v>
      </c>
      <c r="C178" s="27" t="s">
        <v>472</v>
      </c>
      <c r="D178" s="27" t="s">
        <v>473</v>
      </c>
      <c r="E178" s="27" t="s">
        <v>472</v>
      </c>
      <c r="F178" s="27">
        <v>53040</v>
      </c>
      <c r="G178" s="28">
        <v>37</v>
      </c>
      <c r="H178" s="31">
        <v>2626268427</v>
      </c>
      <c r="I178" s="59" t="s">
        <v>104</v>
      </c>
      <c r="J178" s="30" t="s">
        <v>49</v>
      </c>
      <c r="K178" s="27"/>
      <c r="L178" s="32" t="s">
        <v>50</v>
      </c>
      <c r="M178" s="61">
        <v>1793.65</v>
      </c>
      <c r="N178" s="32" t="s">
        <v>49</v>
      </c>
      <c r="O178" s="64" t="s">
        <v>49</v>
      </c>
      <c r="P178" s="33">
        <v>3.751030502885408</v>
      </c>
      <c r="Q178" s="30" t="str">
        <f t="shared" si="34"/>
        <v>NO</v>
      </c>
      <c r="R178" s="30" t="s">
        <v>49</v>
      </c>
      <c r="S178" s="30" t="s">
        <v>49</v>
      </c>
      <c r="T178" s="30"/>
      <c r="U178" s="58" t="s">
        <v>49</v>
      </c>
      <c r="V178" s="63">
        <v>54613</v>
      </c>
      <c r="W178" s="57">
        <v>2257</v>
      </c>
      <c r="X178" s="57">
        <v>6828</v>
      </c>
      <c r="Y178" s="65">
        <v>5742</v>
      </c>
      <c r="Z178" s="34">
        <f t="shared" si="35"/>
        <v>0</v>
      </c>
      <c r="AA178" s="29">
        <f t="shared" si="36"/>
        <v>0</v>
      </c>
      <c r="AB178" s="29">
        <f t="shared" si="37"/>
        <v>0</v>
      </c>
      <c r="AC178" s="29">
        <f t="shared" si="38"/>
        <v>0</v>
      </c>
      <c r="AD178" s="30" t="str">
        <f t="shared" si="39"/>
        <v>-</v>
      </c>
      <c r="AE178" s="29">
        <f t="shared" si="40"/>
        <v>0</v>
      </c>
      <c r="AF178" s="29">
        <f t="shared" si="41"/>
        <v>0</v>
      </c>
      <c r="AG178" s="29">
        <f t="shared" si="42"/>
        <v>0</v>
      </c>
      <c r="AH178" s="29">
        <f t="shared" si="43"/>
        <v>0</v>
      </c>
      <c r="AI178" s="29">
        <f t="shared" si="44"/>
        <v>0</v>
      </c>
      <c r="AJ178" s="29">
        <f t="shared" si="45"/>
        <v>0</v>
      </c>
      <c r="AK178" s="29">
        <f t="shared" si="46"/>
        <v>0</v>
      </c>
      <c r="AL178" s="30" t="str">
        <f t="shared" si="47"/>
        <v>-</v>
      </c>
      <c r="AM178" s="29">
        <f t="shared" si="48"/>
        <v>0</v>
      </c>
      <c r="AN178" s="29">
        <f t="shared" si="49"/>
        <v>0</v>
      </c>
      <c r="AO178" s="29">
        <f t="shared" si="50"/>
        <v>0</v>
      </c>
    </row>
    <row r="179" spans="1:41" ht="12.75">
      <c r="A179" s="27">
        <v>5507410</v>
      </c>
      <c r="B179" s="27">
        <v>2814</v>
      </c>
      <c r="C179" s="27" t="s">
        <v>474</v>
      </c>
      <c r="D179" s="27" t="s">
        <v>475</v>
      </c>
      <c r="E179" s="27" t="s">
        <v>474</v>
      </c>
      <c r="F179" s="27">
        <v>54216</v>
      </c>
      <c r="G179" s="28">
        <v>1698</v>
      </c>
      <c r="H179" s="31">
        <v>9203883230</v>
      </c>
      <c r="I179" s="59">
        <v>8</v>
      </c>
      <c r="J179" s="30" t="s">
        <v>56</v>
      </c>
      <c r="K179" s="27"/>
      <c r="L179" s="32" t="s">
        <v>50</v>
      </c>
      <c r="M179" s="61">
        <v>1064.2542372881355</v>
      </c>
      <c r="N179" s="32" t="s">
        <v>49</v>
      </c>
      <c r="O179" s="64" t="s">
        <v>49</v>
      </c>
      <c r="P179" s="33">
        <v>7.2226358897989575</v>
      </c>
      <c r="Q179" s="30" t="str">
        <f t="shared" si="34"/>
        <v>NO</v>
      </c>
      <c r="R179" s="30" t="s">
        <v>49</v>
      </c>
      <c r="S179" s="30" t="s">
        <v>56</v>
      </c>
      <c r="T179" s="30"/>
      <c r="U179" s="58" t="s">
        <v>49</v>
      </c>
      <c r="V179" s="63">
        <v>51106</v>
      </c>
      <c r="W179" s="57">
        <v>3190</v>
      </c>
      <c r="X179" s="57">
        <v>5844</v>
      </c>
      <c r="Y179" s="65">
        <v>7201</v>
      </c>
      <c r="Z179" s="34">
        <f t="shared" si="35"/>
        <v>1</v>
      </c>
      <c r="AA179" s="29">
        <f t="shared" si="36"/>
        <v>0</v>
      </c>
      <c r="AB179" s="29">
        <f t="shared" si="37"/>
        <v>0</v>
      </c>
      <c r="AC179" s="29">
        <f t="shared" si="38"/>
        <v>0</v>
      </c>
      <c r="AD179" s="30" t="str">
        <f t="shared" si="39"/>
        <v>-</v>
      </c>
      <c r="AE179" s="29">
        <f t="shared" si="40"/>
        <v>0</v>
      </c>
      <c r="AF179" s="29">
        <f t="shared" si="41"/>
        <v>0</v>
      </c>
      <c r="AG179" s="29">
        <f t="shared" si="42"/>
        <v>0</v>
      </c>
      <c r="AH179" s="29">
        <f t="shared" si="43"/>
        <v>0</v>
      </c>
      <c r="AI179" s="29">
        <f t="shared" si="44"/>
        <v>1</v>
      </c>
      <c r="AJ179" s="29">
        <f t="shared" si="45"/>
        <v>0</v>
      </c>
      <c r="AK179" s="29">
        <f t="shared" si="46"/>
        <v>0</v>
      </c>
      <c r="AL179" s="30" t="str">
        <f t="shared" si="47"/>
        <v>-</v>
      </c>
      <c r="AM179" s="29">
        <f t="shared" si="48"/>
        <v>0</v>
      </c>
      <c r="AN179" s="29">
        <f t="shared" si="49"/>
        <v>0</v>
      </c>
      <c r="AO179" s="29">
        <f t="shared" si="50"/>
        <v>0</v>
      </c>
    </row>
    <row r="180" spans="1:41" ht="12.75">
      <c r="A180" s="27">
        <v>5500038</v>
      </c>
      <c r="B180" s="27">
        <v>8102</v>
      </c>
      <c r="C180" s="27" t="s">
        <v>476</v>
      </c>
      <c r="D180" s="27" t="s">
        <v>477</v>
      </c>
      <c r="E180" s="27" t="s">
        <v>211</v>
      </c>
      <c r="F180" s="27">
        <v>53216</v>
      </c>
      <c r="G180" s="28">
        <v>2425</v>
      </c>
      <c r="H180" s="31">
        <v>4144450602</v>
      </c>
      <c r="I180" s="59">
        <v>1</v>
      </c>
      <c r="J180" s="30" t="s">
        <v>49</v>
      </c>
      <c r="K180" s="27"/>
      <c r="L180" s="32" t="s">
        <v>50</v>
      </c>
      <c r="M180" s="61"/>
      <c r="N180" s="32" t="s">
        <v>49</v>
      </c>
      <c r="O180" s="64" t="s">
        <v>49</v>
      </c>
      <c r="P180" s="33" t="s">
        <v>51</v>
      </c>
      <c r="Q180" s="30" t="str">
        <f t="shared" si="34"/>
        <v>M</v>
      </c>
      <c r="R180" s="30" t="s">
        <v>49</v>
      </c>
      <c r="S180" s="30" t="s">
        <v>49</v>
      </c>
      <c r="T180" s="30"/>
      <c r="U180" s="58" t="s">
        <v>49</v>
      </c>
      <c r="V180" s="63">
        <v>10751</v>
      </c>
      <c r="W180" s="57">
        <v>1126</v>
      </c>
      <c r="X180" s="57">
        <v>1376</v>
      </c>
      <c r="Y180" s="65">
        <v>1173</v>
      </c>
      <c r="Z180" s="34">
        <f t="shared" si="35"/>
        <v>0</v>
      </c>
      <c r="AA180" s="29">
        <f t="shared" si="36"/>
        <v>0</v>
      </c>
      <c r="AB180" s="29">
        <f t="shared" si="37"/>
        <v>0</v>
      </c>
      <c r="AC180" s="29">
        <f t="shared" si="38"/>
        <v>0</v>
      </c>
      <c r="AD180" s="30" t="str">
        <f t="shared" si="39"/>
        <v>-</v>
      </c>
      <c r="AE180" s="29">
        <f t="shared" si="40"/>
        <v>0</v>
      </c>
      <c r="AF180" s="29">
        <f t="shared" si="41"/>
        <v>0</v>
      </c>
      <c r="AG180" s="29">
        <f t="shared" si="42"/>
        <v>0</v>
      </c>
      <c r="AH180" s="29">
        <f t="shared" si="43"/>
        <v>0</v>
      </c>
      <c r="AI180" s="29">
        <f t="shared" si="44"/>
        <v>0</v>
      </c>
      <c r="AJ180" s="29">
        <f t="shared" si="45"/>
        <v>0</v>
      </c>
      <c r="AK180" s="29">
        <f t="shared" si="46"/>
        <v>0</v>
      </c>
      <c r="AL180" s="30" t="str">
        <f t="shared" si="47"/>
        <v>-</v>
      </c>
      <c r="AM180" s="29">
        <f t="shared" si="48"/>
        <v>0</v>
      </c>
      <c r="AN180" s="29">
        <f t="shared" si="49"/>
        <v>0</v>
      </c>
      <c r="AO180" s="29">
        <f t="shared" si="50"/>
        <v>0</v>
      </c>
    </row>
    <row r="181" spans="1:41" ht="12.75">
      <c r="A181" s="27">
        <v>5512540</v>
      </c>
      <c r="B181" s="27">
        <v>5960</v>
      </c>
      <c r="C181" s="27" t="s">
        <v>478</v>
      </c>
      <c r="D181" s="27" t="s">
        <v>479</v>
      </c>
      <c r="E181" s="27" t="s">
        <v>480</v>
      </c>
      <c r="F181" s="27">
        <v>54664</v>
      </c>
      <c r="G181" s="28">
        <v>9713</v>
      </c>
      <c r="H181" s="31">
        <v>6086270102</v>
      </c>
      <c r="I181" s="59">
        <v>7</v>
      </c>
      <c r="J181" s="30" t="s">
        <v>56</v>
      </c>
      <c r="K181" s="27"/>
      <c r="L181" s="32" t="s">
        <v>50</v>
      </c>
      <c r="M181" s="61">
        <v>412.08474576271186</v>
      </c>
      <c r="N181" s="32" t="s">
        <v>49</v>
      </c>
      <c r="O181" s="64" t="s">
        <v>56</v>
      </c>
      <c r="P181" s="33">
        <v>13.91304347826087</v>
      </c>
      <c r="Q181" s="30" t="str">
        <f t="shared" si="34"/>
        <v>NO</v>
      </c>
      <c r="R181" s="30" t="s">
        <v>49</v>
      </c>
      <c r="S181" s="30" t="s">
        <v>56</v>
      </c>
      <c r="T181" s="30"/>
      <c r="U181" s="58" t="s">
        <v>49</v>
      </c>
      <c r="V181" s="63">
        <v>39168</v>
      </c>
      <c r="W181" s="57">
        <v>3409</v>
      </c>
      <c r="X181" s="57">
        <v>4485</v>
      </c>
      <c r="Y181" s="65">
        <v>3998</v>
      </c>
      <c r="Z181" s="34">
        <f t="shared" si="35"/>
        <v>1</v>
      </c>
      <c r="AA181" s="29">
        <f t="shared" si="36"/>
        <v>1</v>
      </c>
      <c r="AB181" s="29">
        <f t="shared" si="37"/>
        <v>0</v>
      </c>
      <c r="AC181" s="29">
        <f t="shared" si="38"/>
        <v>0</v>
      </c>
      <c r="AD181" s="30" t="str">
        <f t="shared" si="39"/>
        <v>SRSA</v>
      </c>
      <c r="AE181" s="29">
        <f t="shared" si="40"/>
        <v>0</v>
      </c>
      <c r="AF181" s="29">
        <f t="shared" si="41"/>
        <v>0</v>
      </c>
      <c r="AG181" s="29">
        <f t="shared" si="42"/>
        <v>0</v>
      </c>
      <c r="AH181" s="29">
        <f t="shared" si="43"/>
        <v>0</v>
      </c>
      <c r="AI181" s="29">
        <f t="shared" si="44"/>
        <v>1</v>
      </c>
      <c r="AJ181" s="29">
        <f t="shared" si="45"/>
        <v>0</v>
      </c>
      <c r="AK181" s="29">
        <f t="shared" si="46"/>
        <v>0</v>
      </c>
      <c r="AL181" s="30" t="str">
        <f t="shared" si="47"/>
        <v>-</v>
      </c>
      <c r="AM181" s="29">
        <f t="shared" si="48"/>
        <v>0</v>
      </c>
      <c r="AN181" s="29">
        <f t="shared" si="49"/>
        <v>0</v>
      </c>
      <c r="AO181" s="29">
        <f t="shared" si="50"/>
        <v>0</v>
      </c>
    </row>
    <row r="182" spans="1:41" ht="12.75">
      <c r="A182" s="27">
        <v>5507440</v>
      </c>
      <c r="B182" s="27">
        <v>2828</v>
      </c>
      <c r="C182" s="27" t="s">
        <v>481</v>
      </c>
      <c r="D182" s="27" t="s">
        <v>482</v>
      </c>
      <c r="E182" s="27" t="s">
        <v>483</v>
      </c>
      <c r="F182" s="27">
        <v>53042</v>
      </c>
      <c r="G182" s="28">
        <v>201</v>
      </c>
      <c r="H182" s="31">
        <v>9208942266</v>
      </c>
      <c r="I182" s="59" t="s">
        <v>55</v>
      </c>
      <c r="J182" s="30" t="s">
        <v>49</v>
      </c>
      <c r="K182" s="27"/>
      <c r="L182" s="32" t="s">
        <v>50</v>
      </c>
      <c r="M182" s="61">
        <v>1412.6381215469614</v>
      </c>
      <c r="N182" s="32" t="s">
        <v>49</v>
      </c>
      <c r="O182" s="64" t="s">
        <v>49</v>
      </c>
      <c r="P182" s="33">
        <v>2.459508098380324</v>
      </c>
      <c r="Q182" s="30" t="str">
        <f t="shared" si="34"/>
        <v>NO</v>
      </c>
      <c r="R182" s="30" t="s">
        <v>49</v>
      </c>
      <c r="S182" s="30" t="s">
        <v>56</v>
      </c>
      <c r="T182" s="30"/>
      <c r="U182" s="58" t="s">
        <v>49</v>
      </c>
      <c r="V182" s="63">
        <v>40446</v>
      </c>
      <c r="W182" s="57">
        <v>1708</v>
      </c>
      <c r="X182" s="57">
        <v>5667</v>
      </c>
      <c r="Y182" s="65">
        <v>4111</v>
      </c>
      <c r="Z182" s="34">
        <f t="shared" si="35"/>
        <v>0</v>
      </c>
      <c r="AA182" s="29">
        <f t="shared" si="36"/>
        <v>0</v>
      </c>
      <c r="AB182" s="29">
        <f t="shared" si="37"/>
        <v>0</v>
      </c>
      <c r="AC182" s="29">
        <f t="shared" si="38"/>
        <v>0</v>
      </c>
      <c r="AD182" s="30" t="str">
        <f t="shared" si="39"/>
        <v>-</v>
      </c>
      <c r="AE182" s="29">
        <f t="shared" si="40"/>
        <v>0</v>
      </c>
      <c r="AF182" s="29">
        <f t="shared" si="41"/>
        <v>0</v>
      </c>
      <c r="AG182" s="29">
        <f t="shared" si="42"/>
        <v>0</v>
      </c>
      <c r="AH182" s="29">
        <f t="shared" si="43"/>
        <v>0</v>
      </c>
      <c r="AI182" s="29">
        <f t="shared" si="44"/>
        <v>1</v>
      </c>
      <c r="AJ182" s="29">
        <f t="shared" si="45"/>
        <v>0</v>
      </c>
      <c r="AK182" s="29">
        <f t="shared" si="46"/>
        <v>0</v>
      </c>
      <c r="AL182" s="30" t="str">
        <f t="shared" si="47"/>
        <v>-</v>
      </c>
      <c r="AM182" s="29">
        <f t="shared" si="48"/>
        <v>0</v>
      </c>
      <c r="AN182" s="29">
        <f t="shared" si="49"/>
        <v>0</v>
      </c>
      <c r="AO182" s="29">
        <f t="shared" si="50"/>
        <v>0</v>
      </c>
    </row>
    <row r="183" spans="1:41" ht="12.75">
      <c r="A183" s="27">
        <v>5507470</v>
      </c>
      <c r="B183" s="27">
        <v>2835</v>
      </c>
      <c r="C183" s="27" t="s">
        <v>484</v>
      </c>
      <c r="D183" s="27" t="s">
        <v>485</v>
      </c>
      <c r="E183" s="27" t="s">
        <v>486</v>
      </c>
      <c r="F183" s="27">
        <v>54136</v>
      </c>
      <c r="G183" s="28">
        <v>1404</v>
      </c>
      <c r="H183" s="31">
        <v>9207887900</v>
      </c>
      <c r="I183" s="59" t="s">
        <v>438</v>
      </c>
      <c r="J183" s="30" t="s">
        <v>49</v>
      </c>
      <c r="K183" s="27"/>
      <c r="L183" s="32" t="s">
        <v>50</v>
      </c>
      <c r="M183" s="61">
        <v>3260.3146067415732</v>
      </c>
      <c r="N183" s="32" t="s">
        <v>49</v>
      </c>
      <c r="O183" s="64" t="s">
        <v>49</v>
      </c>
      <c r="P183" s="33">
        <v>1.2239902080783354</v>
      </c>
      <c r="Q183" s="30" t="str">
        <f t="shared" si="34"/>
        <v>NO</v>
      </c>
      <c r="R183" s="30" t="s">
        <v>49</v>
      </c>
      <c r="S183" s="30" t="s">
        <v>49</v>
      </c>
      <c r="T183" s="30"/>
      <c r="U183" s="58" t="s">
        <v>49</v>
      </c>
      <c r="V183" s="63">
        <v>69065</v>
      </c>
      <c r="W183" s="57">
        <v>0</v>
      </c>
      <c r="X183" s="57">
        <v>11099</v>
      </c>
      <c r="Y183" s="65">
        <v>10539</v>
      </c>
      <c r="Z183" s="34">
        <f t="shared" si="35"/>
        <v>0</v>
      </c>
      <c r="AA183" s="29">
        <f t="shared" si="36"/>
        <v>0</v>
      </c>
      <c r="AB183" s="29">
        <f t="shared" si="37"/>
        <v>0</v>
      </c>
      <c r="AC183" s="29">
        <f t="shared" si="38"/>
        <v>0</v>
      </c>
      <c r="AD183" s="30" t="str">
        <f t="shared" si="39"/>
        <v>-</v>
      </c>
      <c r="AE183" s="29">
        <f t="shared" si="40"/>
        <v>0</v>
      </c>
      <c r="AF183" s="29">
        <f t="shared" si="41"/>
        <v>0</v>
      </c>
      <c r="AG183" s="29">
        <f t="shared" si="42"/>
        <v>0</v>
      </c>
      <c r="AH183" s="29">
        <f t="shared" si="43"/>
        <v>0</v>
      </c>
      <c r="AI183" s="29">
        <f t="shared" si="44"/>
        <v>0</v>
      </c>
      <c r="AJ183" s="29">
        <f t="shared" si="45"/>
        <v>0</v>
      </c>
      <c r="AK183" s="29">
        <f t="shared" si="46"/>
        <v>0</v>
      </c>
      <c r="AL183" s="30" t="str">
        <f t="shared" si="47"/>
        <v>-</v>
      </c>
      <c r="AM183" s="29">
        <f t="shared" si="48"/>
        <v>0</v>
      </c>
      <c r="AN183" s="29">
        <f t="shared" si="49"/>
        <v>0</v>
      </c>
      <c r="AO183" s="29">
        <f t="shared" si="50"/>
        <v>0</v>
      </c>
    </row>
    <row r="184" spans="1:41" ht="12.75">
      <c r="A184" s="27">
        <v>5507500</v>
      </c>
      <c r="B184" s="27">
        <v>2842</v>
      </c>
      <c r="C184" s="27" t="s">
        <v>487</v>
      </c>
      <c r="D184" s="27" t="s">
        <v>488</v>
      </c>
      <c r="E184" s="27" t="s">
        <v>487</v>
      </c>
      <c r="F184" s="27">
        <v>53044</v>
      </c>
      <c r="G184" s="28">
        <v>1598</v>
      </c>
      <c r="H184" s="31">
        <v>9204592920</v>
      </c>
      <c r="I184" s="59">
        <v>4</v>
      </c>
      <c r="J184" s="30" t="s">
        <v>49</v>
      </c>
      <c r="K184" s="27"/>
      <c r="L184" s="32" t="s">
        <v>50</v>
      </c>
      <c r="M184" s="61">
        <v>504.30337078651684</v>
      </c>
      <c r="N184" s="32" t="s">
        <v>49</v>
      </c>
      <c r="O184" s="64" t="s">
        <v>49</v>
      </c>
      <c r="P184" s="33">
        <v>3.881278538812785</v>
      </c>
      <c r="Q184" s="30" t="str">
        <f t="shared" si="34"/>
        <v>NO</v>
      </c>
      <c r="R184" s="30" t="s">
        <v>49</v>
      </c>
      <c r="S184" s="30" t="s">
        <v>49</v>
      </c>
      <c r="T184" s="30"/>
      <c r="U184" s="58" t="s">
        <v>49</v>
      </c>
      <c r="V184" s="63">
        <v>7921</v>
      </c>
      <c r="W184" s="57">
        <v>313</v>
      </c>
      <c r="X184" s="57">
        <v>1129</v>
      </c>
      <c r="Y184" s="65">
        <v>1364</v>
      </c>
      <c r="Z184" s="34">
        <f t="shared" si="35"/>
        <v>0</v>
      </c>
      <c r="AA184" s="29">
        <f t="shared" si="36"/>
        <v>1</v>
      </c>
      <c r="AB184" s="29">
        <f t="shared" si="37"/>
        <v>0</v>
      </c>
      <c r="AC184" s="29">
        <f t="shared" si="38"/>
        <v>0</v>
      </c>
      <c r="AD184" s="30" t="str">
        <f t="shared" si="39"/>
        <v>-</v>
      </c>
      <c r="AE184" s="29">
        <f t="shared" si="40"/>
        <v>0</v>
      </c>
      <c r="AF184" s="29">
        <f t="shared" si="41"/>
        <v>0</v>
      </c>
      <c r="AG184" s="29">
        <f t="shared" si="42"/>
        <v>0</v>
      </c>
      <c r="AH184" s="29">
        <f t="shared" si="43"/>
        <v>0</v>
      </c>
      <c r="AI184" s="29">
        <f t="shared" si="44"/>
        <v>0</v>
      </c>
      <c r="AJ184" s="29">
        <f t="shared" si="45"/>
        <v>0</v>
      </c>
      <c r="AK184" s="29">
        <f t="shared" si="46"/>
        <v>0</v>
      </c>
      <c r="AL184" s="30" t="str">
        <f t="shared" si="47"/>
        <v>-</v>
      </c>
      <c r="AM184" s="29">
        <f t="shared" si="48"/>
        <v>0</v>
      </c>
      <c r="AN184" s="29">
        <f t="shared" si="49"/>
        <v>0</v>
      </c>
      <c r="AO184" s="29">
        <f t="shared" si="50"/>
        <v>0</v>
      </c>
    </row>
    <row r="185" spans="1:41" ht="12.75">
      <c r="A185" s="27">
        <v>5507530</v>
      </c>
      <c r="B185" s="27">
        <v>2849</v>
      </c>
      <c r="C185" s="27" t="s">
        <v>489</v>
      </c>
      <c r="D185" s="27" t="s">
        <v>490</v>
      </c>
      <c r="E185" s="27" t="s">
        <v>489</v>
      </c>
      <c r="F185" s="27">
        <v>54601</v>
      </c>
      <c r="G185" s="28">
        <v>4982</v>
      </c>
      <c r="H185" s="31">
        <v>6087897628</v>
      </c>
      <c r="I185" s="59" t="s">
        <v>81</v>
      </c>
      <c r="J185" s="30" t="s">
        <v>49</v>
      </c>
      <c r="K185" s="27"/>
      <c r="L185" s="32" t="s">
        <v>50</v>
      </c>
      <c r="M185" s="61">
        <v>7138.574285714286</v>
      </c>
      <c r="N185" s="32" t="s">
        <v>49</v>
      </c>
      <c r="O185" s="64" t="s">
        <v>49</v>
      </c>
      <c r="P185" s="33">
        <v>10.793752674368848</v>
      </c>
      <c r="Q185" s="30" t="str">
        <f t="shared" si="34"/>
        <v>NO</v>
      </c>
      <c r="R185" s="30" t="s">
        <v>49</v>
      </c>
      <c r="S185" s="30" t="s">
        <v>49</v>
      </c>
      <c r="T185" s="30"/>
      <c r="U185" s="58" t="s">
        <v>49</v>
      </c>
      <c r="V185" s="62">
        <v>550719</v>
      </c>
      <c r="W185" s="57">
        <v>47568</v>
      </c>
      <c r="X185" s="57">
        <v>67498</v>
      </c>
      <c r="Y185" s="65">
        <v>70080</v>
      </c>
      <c r="Z185" s="34">
        <f t="shared" si="35"/>
        <v>0</v>
      </c>
      <c r="AA185" s="29">
        <f t="shared" si="36"/>
        <v>0</v>
      </c>
      <c r="AB185" s="29">
        <f t="shared" si="37"/>
        <v>0</v>
      </c>
      <c r="AC185" s="29">
        <f t="shared" si="38"/>
        <v>0</v>
      </c>
      <c r="AD185" s="30" t="str">
        <f t="shared" si="39"/>
        <v>-</v>
      </c>
      <c r="AE185" s="29">
        <f t="shared" si="40"/>
        <v>0</v>
      </c>
      <c r="AF185" s="29">
        <f t="shared" si="41"/>
        <v>0</v>
      </c>
      <c r="AG185" s="29">
        <f t="shared" si="42"/>
        <v>0</v>
      </c>
      <c r="AH185" s="29">
        <f t="shared" si="43"/>
        <v>0</v>
      </c>
      <c r="AI185" s="29">
        <f t="shared" si="44"/>
        <v>0</v>
      </c>
      <c r="AJ185" s="29">
        <f t="shared" si="45"/>
        <v>0</v>
      </c>
      <c r="AK185" s="29">
        <f t="shared" si="46"/>
        <v>0</v>
      </c>
      <c r="AL185" s="30" t="str">
        <f t="shared" si="47"/>
        <v>-</v>
      </c>
      <c r="AM185" s="29">
        <f t="shared" si="48"/>
        <v>0</v>
      </c>
      <c r="AN185" s="29">
        <f t="shared" si="49"/>
        <v>0</v>
      </c>
      <c r="AO185" s="29">
        <f t="shared" si="50"/>
        <v>0</v>
      </c>
    </row>
    <row r="186" spans="1:41" ht="12.75">
      <c r="A186" s="27">
        <v>5507560</v>
      </c>
      <c r="B186" s="27">
        <v>2863</v>
      </c>
      <c r="C186" s="27" t="s">
        <v>491</v>
      </c>
      <c r="D186" s="27" t="s">
        <v>492</v>
      </c>
      <c r="E186" s="27" t="s">
        <v>491</v>
      </c>
      <c r="F186" s="27">
        <v>54639</v>
      </c>
      <c r="G186" s="28">
        <v>7936</v>
      </c>
      <c r="H186" s="31">
        <v>6086250103</v>
      </c>
      <c r="I186" s="59">
        <v>7</v>
      </c>
      <c r="J186" s="30" t="s">
        <v>56</v>
      </c>
      <c r="K186" s="27"/>
      <c r="L186" s="32" t="s">
        <v>50</v>
      </c>
      <c r="M186" s="61">
        <v>274.68</v>
      </c>
      <c r="N186" s="32" t="s">
        <v>49</v>
      </c>
      <c r="O186" s="64" t="s">
        <v>56</v>
      </c>
      <c r="P186" s="33">
        <v>24.932975871313673</v>
      </c>
      <c r="Q186" s="30" t="str">
        <f t="shared" si="34"/>
        <v>YES</v>
      </c>
      <c r="R186" s="30" t="s">
        <v>56</v>
      </c>
      <c r="S186" s="30" t="s">
        <v>56</v>
      </c>
      <c r="T186" s="30"/>
      <c r="U186" s="58" t="s">
        <v>49</v>
      </c>
      <c r="V186" s="62">
        <v>25103</v>
      </c>
      <c r="W186" s="57">
        <v>2662</v>
      </c>
      <c r="X186" s="57">
        <v>2787</v>
      </c>
      <c r="Y186" s="65">
        <v>3840</v>
      </c>
      <c r="Z186" s="34">
        <f t="shared" si="35"/>
        <v>1</v>
      </c>
      <c r="AA186" s="29">
        <f t="shared" si="36"/>
        <v>1</v>
      </c>
      <c r="AB186" s="29">
        <f t="shared" si="37"/>
        <v>0</v>
      </c>
      <c r="AC186" s="29">
        <f t="shared" si="38"/>
        <v>0</v>
      </c>
      <c r="AD186" s="30" t="str">
        <f t="shared" si="39"/>
        <v>SRSA</v>
      </c>
      <c r="AE186" s="29">
        <f t="shared" si="40"/>
        <v>0</v>
      </c>
      <c r="AF186" s="29">
        <f t="shared" si="41"/>
        <v>0</v>
      </c>
      <c r="AG186" s="29">
        <f t="shared" si="42"/>
        <v>0</v>
      </c>
      <c r="AH186" s="29">
        <f t="shared" si="43"/>
        <v>0</v>
      </c>
      <c r="AI186" s="29">
        <f t="shared" si="44"/>
        <v>1</v>
      </c>
      <c r="AJ186" s="29">
        <f t="shared" si="45"/>
        <v>1</v>
      </c>
      <c r="AK186" s="29" t="str">
        <f t="shared" si="46"/>
        <v>Initial</v>
      </c>
      <c r="AL186" s="30" t="str">
        <f t="shared" si="47"/>
        <v>-</v>
      </c>
      <c r="AM186" s="29" t="str">
        <f t="shared" si="48"/>
        <v>SRSA</v>
      </c>
      <c r="AN186" s="29">
        <f t="shared" si="49"/>
        <v>0</v>
      </c>
      <c r="AO186" s="29">
        <f t="shared" si="50"/>
        <v>0</v>
      </c>
    </row>
    <row r="187" spans="1:41" ht="12.75">
      <c r="A187" s="27">
        <v>5504620</v>
      </c>
      <c r="B187" s="27">
        <v>1848</v>
      </c>
      <c r="C187" s="27" t="s">
        <v>493</v>
      </c>
      <c r="D187" s="27" t="s">
        <v>494</v>
      </c>
      <c r="E187" s="27" t="s">
        <v>495</v>
      </c>
      <c r="F187" s="27">
        <v>54538</v>
      </c>
      <c r="G187" s="28">
        <v>9653</v>
      </c>
      <c r="H187" s="31">
        <v>7155883838</v>
      </c>
      <c r="I187" s="59">
        <v>7</v>
      </c>
      <c r="J187" s="30" t="s">
        <v>56</v>
      </c>
      <c r="K187" s="27"/>
      <c r="L187" s="32" t="s">
        <v>50</v>
      </c>
      <c r="M187" s="61">
        <v>464.02</v>
      </c>
      <c r="N187" s="32" t="s">
        <v>49</v>
      </c>
      <c r="O187" s="64" t="s">
        <v>56</v>
      </c>
      <c r="P187" s="33">
        <v>25.595238095238095</v>
      </c>
      <c r="Q187" s="30" t="str">
        <f t="shared" si="34"/>
        <v>YES</v>
      </c>
      <c r="R187" s="30" t="s">
        <v>49</v>
      </c>
      <c r="S187" s="30" t="s">
        <v>56</v>
      </c>
      <c r="T187" s="30"/>
      <c r="U187" s="58" t="s">
        <v>49</v>
      </c>
      <c r="V187" s="62">
        <v>58760</v>
      </c>
      <c r="W187" s="57">
        <v>7017</v>
      </c>
      <c r="X187" s="57">
        <v>8118</v>
      </c>
      <c r="Y187" s="65">
        <v>5699</v>
      </c>
      <c r="Z187" s="34">
        <f t="shared" si="35"/>
        <v>1</v>
      </c>
      <c r="AA187" s="29">
        <f t="shared" si="36"/>
        <v>1</v>
      </c>
      <c r="AB187" s="29">
        <f t="shared" si="37"/>
        <v>0</v>
      </c>
      <c r="AC187" s="29">
        <f t="shared" si="38"/>
        <v>0</v>
      </c>
      <c r="AD187" s="30" t="str">
        <f t="shared" si="39"/>
        <v>SRSA</v>
      </c>
      <c r="AE187" s="29">
        <f t="shared" si="40"/>
        <v>0</v>
      </c>
      <c r="AF187" s="29">
        <f t="shared" si="41"/>
        <v>0</v>
      </c>
      <c r="AG187" s="29">
        <f t="shared" si="42"/>
        <v>0</v>
      </c>
      <c r="AH187" s="29">
        <f t="shared" si="43"/>
        <v>0</v>
      </c>
      <c r="AI187" s="29">
        <f t="shared" si="44"/>
        <v>1</v>
      </c>
      <c r="AJ187" s="29">
        <f t="shared" si="45"/>
        <v>1</v>
      </c>
      <c r="AK187" s="29" t="str">
        <f t="shared" si="46"/>
        <v>Initial</v>
      </c>
      <c r="AL187" s="30" t="str">
        <f t="shared" si="47"/>
        <v>-</v>
      </c>
      <c r="AM187" s="29" t="str">
        <f t="shared" si="48"/>
        <v>SRSA</v>
      </c>
      <c r="AN187" s="29">
        <f t="shared" si="49"/>
        <v>0</v>
      </c>
      <c r="AO187" s="29">
        <f t="shared" si="50"/>
        <v>0</v>
      </c>
    </row>
    <row r="188" spans="1:41" ht="12.75">
      <c r="A188" s="27">
        <v>5507590</v>
      </c>
      <c r="B188" s="27">
        <v>2856</v>
      </c>
      <c r="C188" s="27" t="s">
        <v>496</v>
      </c>
      <c r="D188" s="27" t="s">
        <v>497</v>
      </c>
      <c r="E188" s="27" t="s">
        <v>498</v>
      </c>
      <c r="F188" s="27">
        <v>54848</v>
      </c>
      <c r="G188" s="28">
        <v>3005</v>
      </c>
      <c r="H188" s="31">
        <v>7155325277</v>
      </c>
      <c r="I188" s="59" t="s">
        <v>55</v>
      </c>
      <c r="J188" s="30" t="s">
        <v>49</v>
      </c>
      <c r="K188" s="27"/>
      <c r="L188" s="32" t="s">
        <v>50</v>
      </c>
      <c r="M188" s="61">
        <v>997.08</v>
      </c>
      <c r="N188" s="32" t="s">
        <v>49</v>
      </c>
      <c r="O188" s="64" t="s">
        <v>49</v>
      </c>
      <c r="P188" s="33">
        <v>13.557858376511225</v>
      </c>
      <c r="Q188" s="30" t="str">
        <f t="shared" si="34"/>
        <v>NO</v>
      </c>
      <c r="R188" s="30" t="s">
        <v>49</v>
      </c>
      <c r="S188" s="30" t="s">
        <v>56</v>
      </c>
      <c r="T188" s="30"/>
      <c r="U188" s="58" t="s">
        <v>49</v>
      </c>
      <c r="V188" s="62">
        <v>75535</v>
      </c>
      <c r="W188" s="57">
        <v>6403</v>
      </c>
      <c r="X188" s="57">
        <v>8997</v>
      </c>
      <c r="Y188" s="65">
        <v>9156</v>
      </c>
      <c r="Z188" s="34">
        <f t="shared" si="35"/>
        <v>0</v>
      </c>
      <c r="AA188" s="29">
        <f t="shared" si="36"/>
        <v>0</v>
      </c>
      <c r="AB188" s="29">
        <f t="shared" si="37"/>
        <v>0</v>
      </c>
      <c r="AC188" s="29">
        <f t="shared" si="38"/>
        <v>0</v>
      </c>
      <c r="AD188" s="30" t="str">
        <f t="shared" si="39"/>
        <v>-</v>
      </c>
      <c r="AE188" s="29">
        <f t="shared" si="40"/>
        <v>0</v>
      </c>
      <c r="AF188" s="29">
        <f t="shared" si="41"/>
        <v>0</v>
      </c>
      <c r="AG188" s="29">
        <f t="shared" si="42"/>
        <v>0</v>
      </c>
      <c r="AH188" s="29">
        <f t="shared" si="43"/>
        <v>0</v>
      </c>
      <c r="AI188" s="29">
        <f t="shared" si="44"/>
        <v>1</v>
      </c>
      <c r="AJ188" s="29">
        <f t="shared" si="45"/>
        <v>0</v>
      </c>
      <c r="AK188" s="29">
        <f t="shared" si="46"/>
        <v>0</v>
      </c>
      <c r="AL188" s="30" t="str">
        <f t="shared" si="47"/>
        <v>-</v>
      </c>
      <c r="AM188" s="29">
        <f t="shared" si="48"/>
        <v>0</v>
      </c>
      <c r="AN188" s="29">
        <f t="shared" si="49"/>
        <v>0</v>
      </c>
      <c r="AO188" s="29">
        <f t="shared" si="50"/>
        <v>0</v>
      </c>
    </row>
    <row r="189" spans="1:41" ht="12.75">
      <c r="A189" s="27">
        <v>5500013</v>
      </c>
      <c r="B189" s="27">
        <v>3862</v>
      </c>
      <c r="C189" s="27" t="s">
        <v>499</v>
      </c>
      <c r="D189" s="27" t="s">
        <v>500</v>
      </c>
      <c r="E189" s="27" t="s">
        <v>88</v>
      </c>
      <c r="F189" s="27">
        <v>53029</v>
      </c>
      <c r="G189" s="28">
        <v>8890</v>
      </c>
      <c r="H189" s="31">
        <v>2623673606</v>
      </c>
      <c r="I189" s="59">
        <v>3</v>
      </c>
      <c r="J189" s="30" t="s">
        <v>49</v>
      </c>
      <c r="K189" s="27"/>
      <c r="L189" s="32" t="s">
        <v>50</v>
      </c>
      <c r="M189" s="61">
        <v>472.02793296089385</v>
      </c>
      <c r="N189" s="32" t="s">
        <v>49</v>
      </c>
      <c r="O189" s="64" t="s">
        <v>49</v>
      </c>
      <c r="P189" s="33">
        <v>3.414634146341464</v>
      </c>
      <c r="Q189" s="30" t="str">
        <f t="shared" si="34"/>
        <v>NO</v>
      </c>
      <c r="R189" s="30" t="s">
        <v>49</v>
      </c>
      <c r="S189" s="30" t="s">
        <v>49</v>
      </c>
      <c r="T189" s="30"/>
      <c r="U189" s="58" t="s">
        <v>49</v>
      </c>
      <c r="V189" s="62">
        <v>15712</v>
      </c>
      <c r="W189" s="57">
        <v>443</v>
      </c>
      <c r="X189" s="57">
        <v>2752</v>
      </c>
      <c r="Y189" s="65">
        <v>2456</v>
      </c>
      <c r="Z189" s="34">
        <f t="shared" si="35"/>
        <v>0</v>
      </c>
      <c r="AA189" s="29">
        <f t="shared" si="36"/>
        <v>1</v>
      </c>
      <c r="AB189" s="29">
        <f t="shared" si="37"/>
        <v>0</v>
      </c>
      <c r="AC189" s="29">
        <f t="shared" si="38"/>
        <v>0</v>
      </c>
      <c r="AD189" s="30" t="str">
        <f t="shared" si="39"/>
        <v>-</v>
      </c>
      <c r="AE189" s="29">
        <f t="shared" si="40"/>
        <v>0</v>
      </c>
      <c r="AF189" s="29">
        <f t="shared" si="41"/>
        <v>0</v>
      </c>
      <c r="AG189" s="29">
        <f t="shared" si="42"/>
        <v>0</v>
      </c>
      <c r="AH189" s="29">
        <f t="shared" si="43"/>
        <v>0</v>
      </c>
      <c r="AI189" s="29">
        <f t="shared" si="44"/>
        <v>0</v>
      </c>
      <c r="AJ189" s="29">
        <f t="shared" si="45"/>
        <v>0</v>
      </c>
      <c r="AK189" s="29">
        <f t="shared" si="46"/>
        <v>0</v>
      </c>
      <c r="AL189" s="30" t="str">
        <f t="shared" si="47"/>
        <v>-</v>
      </c>
      <c r="AM189" s="29">
        <f t="shared" si="48"/>
        <v>0</v>
      </c>
      <c r="AN189" s="29">
        <f t="shared" si="49"/>
        <v>0</v>
      </c>
      <c r="AO189" s="29">
        <f t="shared" si="50"/>
        <v>0</v>
      </c>
    </row>
    <row r="190" spans="1:41" ht="12.75">
      <c r="A190" s="27">
        <v>5507620</v>
      </c>
      <c r="B190" s="27">
        <v>2885</v>
      </c>
      <c r="C190" s="27" t="s">
        <v>501</v>
      </c>
      <c r="D190" s="27" t="s">
        <v>502</v>
      </c>
      <c r="E190" s="27" t="s">
        <v>366</v>
      </c>
      <c r="F190" s="27">
        <v>53147</v>
      </c>
      <c r="G190" s="28">
        <v>2436</v>
      </c>
      <c r="H190" s="31">
        <v>2623481000</v>
      </c>
      <c r="I190" s="59" t="s">
        <v>55</v>
      </c>
      <c r="J190" s="30" t="s">
        <v>49</v>
      </c>
      <c r="K190" s="27"/>
      <c r="L190" s="32" t="s">
        <v>50</v>
      </c>
      <c r="M190" s="61">
        <v>1599.95</v>
      </c>
      <c r="N190" s="32" t="s">
        <v>49</v>
      </c>
      <c r="O190" s="64" t="s">
        <v>49</v>
      </c>
      <c r="P190" s="33">
        <v>10.30212976721149</v>
      </c>
      <c r="Q190" s="30" t="str">
        <f t="shared" si="34"/>
        <v>NO</v>
      </c>
      <c r="R190" s="30" t="s">
        <v>49</v>
      </c>
      <c r="S190" s="30" t="s">
        <v>56</v>
      </c>
      <c r="T190" s="30"/>
      <c r="U190" s="58" t="s">
        <v>49</v>
      </c>
      <c r="V190" s="63">
        <v>73692</v>
      </c>
      <c r="W190" s="57">
        <v>5258</v>
      </c>
      <c r="X190" s="57">
        <v>8202</v>
      </c>
      <c r="Y190" s="65">
        <v>12889</v>
      </c>
      <c r="Z190" s="34">
        <f t="shared" si="35"/>
        <v>0</v>
      </c>
      <c r="AA190" s="29">
        <f t="shared" si="36"/>
        <v>0</v>
      </c>
      <c r="AB190" s="29">
        <f t="shared" si="37"/>
        <v>0</v>
      </c>
      <c r="AC190" s="29">
        <f t="shared" si="38"/>
        <v>0</v>
      </c>
      <c r="AD190" s="30" t="str">
        <f t="shared" si="39"/>
        <v>-</v>
      </c>
      <c r="AE190" s="29">
        <f t="shared" si="40"/>
        <v>0</v>
      </c>
      <c r="AF190" s="29">
        <f t="shared" si="41"/>
        <v>0</v>
      </c>
      <c r="AG190" s="29">
        <f t="shared" si="42"/>
        <v>0</v>
      </c>
      <c r="AH190" s="29">
        <f t="shared" si="43"/>
        <v>0</v>
      </c>
      <c r="AI190" s="29">
        <f t="shared" si="44"/>
        <v>1</v>
      </c>
      <c r="AJ190" s="29">
        <f t="shared" si="45"/>
        <v>0</v>
      </c>
      <c r="AK190" s="29">
        <f t="shared" si="46"/>
        <v>0</v>
      </c>
      <c r="AL190" s="30" t="str">
        <f t="shared" si="47"/>
        <v>-</v>
      </c>
      <c r="AM190" s="29">
        <f t="shared" si="48"/>
        <v>0</v>
      </c>
      <c r="AN190" s="29">
        <f t="shared" si="49"/>
        <v>0</v>
      </c>
      <c r="AO190" s="29">
        <f t="shared" si="50"/>
        <v>0</v>
      </c>
    </row>
    <row r="191" spans="1:41" ht="12.75">
      <c r="A191" s="27">
        <v>5507650</v>
      </c>
      <c r="B191" s="27">
        <v>2884</v>
      </c>
      <c r="C191" s="27" t="s">
        <v>503</v>
      </c>
      <c r="D191" s="27" t="s">
        <v>502</v>
      </c>
      <c r="E191" s="27" t="s">
        <v>366</v>
      </c>
      <c r="F191" s="27">
        <v>53147</v>
      </c>
      <c r="G191" s="28">
        <v>2436</v>
      </c>
      <c r="H191" s="31">
        <v>2623481000</v>
      </c>
      <c r="I191" s="59">
        <v>7</v>
      </c>
      <c r="J191" s="30" t="s">
        <v>56</v>
      </c>
      <c r="K191" s="27"/>
      <c r="L191" s="32" t="s">
        <v>50</v>
      </c>
      <c r="M191" s="61">
        <v>1190.52</v>
      </c>
      <c r="N191" s="32" t="s">
        <v>49</v>
      </c>
      <c r="O191" s="64" t="s">
        <v>49</v>
      </c>
      <c r="P191" s="33">
        <v>7.802093244529019</v>
      </c>
      <c r="Q191" s="30" t="str">
        <f t="shared" si="34"/>
        <v>NO</v>
      </c>
      <c r="R191" s="30" t="s">
        <v>49</v>
      </c>
      <c r="S191" s="30" t="s">
        <v>56</v>
      </c>
      <c r="T191" s="30"/>
      <c r="U191" s="58" t="s">
        <v>49</v>
      </c>
      <c r="V191" s="63">
        <v>31475</v>
      </c>
      <c r="W191" s="57">
        <v>2047</v>
      </c>
      <c r="X191" s="57">
        <v>3963</v>
      </c>
      <c r="Y191" s="65">
        <v>6525</v>
      </c>
      <c r="Z191" s="34">
        <f t="shared" si="35"/>
        <v>1</v>
      </c>
      <c r="AA191" s="29">
        <f t="shared" si="36"/>
        <v>0</v>
      </c>
      <c r="AB191" s="29">
        <f t="shared" si="37"/>
        <v>0</v>
      </c>
      <c r="AC191" s="29">
        <f t="shared" si="38"/>
        <v>0</v>
      </c>
      <c r="AD191" s="30" t="str">
        <f t="shared" si="39"/>
        <v>-</v>
      </c>
      <c r="AE191" s="29">
        <f t="shared" si="40"/>
        <v>0</v>
      </c>
      <c r="AF191" s="29">
        <f t="shared" si="41"/>
        <v>0</v>
      </c>
      <c r="AG191" s="29">
        <f t="shared" si="42"/>
        <v>0</v>
      </c>
      <c r="AH191" s="29">
        <f t="shared" si="43"/>
        <v>0</v>
      </c>
      <c r="AI191" s="29">
        <f t="shared" si="44"/>
        <v>1</v>
      </c>
      <c r="AJ191" s="29">
        <f t="shared" si="45"/>
        <v>0</v>
      </c>
      <c r="AK191" s="29">
        <f t="shared" si="46"/>
        <v>0</v>
      </c>
      <c r="AL191" s="30" t="str">
        <f t="shared" si="47"/>
        <v>-</v>
      </c>
      <c r="AM191" s="29">
        <f t="shared" si="48"/>
        <v>0</v>
      </c>
      <c r="AN191" s="29">
        <f t="shared" si="49"/>
        <v>0</v>
      </c>
      <c r="AO191" s="29">
        <f t="shared" si="50"/>
        <v>0</v>
      </c>
    </row>
    <row r="192" spans="1:41" ht="12.75">
      <c r="A192" s="27">
        <v>5507680</v>
      </c>
      <c r="B192" s="27">
        <v>2891</v>
      </c>
      <c r="C192" s="27" t="s">
        <v>504</v>
      </c>
      <c r="D192" s="27" t="s">
        <v>505</v>
      </c>
      <c r="E192" s="27" t="s">
        <v>506</v>
      </c>
      <c r="F192" s="27">
        <v>54745</v>
      </c>
      <c r="G192" s="28">
        <v>40</v>
      </c>
      <c r="H192" s="31">
        <v>7155954241</v>
      </c>
      <c r="I192" s="59">
        <v>8</v>
      </c>
      <c r="J192" s="30" t="s">
        <v>56</v>
      </c>
      <c r="K192" s="27"/>
      <c r="L192" s="32" t="s">
        <v>50</v>
      </c>
      <c r="M192" s="61">
        <v>447.8100558659218</v>
      </c>
      <c r="N192" s="32" t="s">
        <v>49</v>
      </c>
      <c r="O192" s="64" t="s">
        <v>56</v>
      </c>
      <c r="P192" s="33">
        <v>13.865546218487395</v>
      </c>
      <c r="Q192" s="30" t="str">
        <f t="shared" si="34"/>
        <v>NO</v>
      </c>
      <c r="R192" s="30" t="s">
        <v>49</v>
      </c>
      <c r="S192" s="30" t="s">
        <v>56</v>
      </c>
      <c r="T192" s="30"/>
      <c r="U192" s="58" t="s">
        <v>49</v>
      </c>
      <c r="V192" s="63">
        <v>30210</v>
      </c>
      <c r="W192" s="57">
        <v>2662</v>
      </c>
      <c r="X192" s="57">
        <v>3684</v>
      </c>
      <c r="Y192" s="65">
        <v>4017</v>
      </c>
      <c r="Z192" s="34">
        <f t="shared" si="35"/>
        <v>1</v>
      </c>
      <c r="AA192" s="29">
        <f t="shared" si="36"/>
        <v>1</v>
      </c>
      <c r="AB192" s="29">
        <f t="shared" si="37"/>
        <v>0</v>
      </c>
      <c r="AC192" s="29">
        <f t="shared" si="38"/>
        <v>0</v>
      </c>
      <c r="AD192" s="30" t="str">
        <f t="shared" si="39"/>
        <v>SRSA</v>
      </c>
      <c r="AE192" s="29">
        <f t="shared" si="40"/>
        <v>0</v>
      </c>
      <c r="AF192" s="29">
        <f t="shared" si="41"/>
        <v>0</v>
      </c>
      <c r="AG192" s="29">
        <f t="shared" si="42"/>
        <v>0</v>
      </c>
      <c r="AH192" s="29">
        <f t="shared" si="43"/>
        <v>0</v>
      </c>
      <c r="AI192" s="29">
        <f t="shared" si="44"/>
        <v>1</v>
      </c>
      <c r="AJ192" s="29">
        <f t="shared" si="45"/>
        <v>0</v>
      </c>
      <c r="AK192" s="29">
        <f t="shared" si="46"/>
        <v>0</v>
      </c>
      <c r="AL192" s="30" t="str">
        <f t="shared" si="47"/>
        <v>-</v>
      </c>
      <c r="AM192" s="29">
        <f t="shared" si="48"/>
        <v>0</v>
      </c>
      <c r="AN192" s="29">
        <f t="shared" si="49"/>
        <v>0</v>
      </c>
      <c r="AO192" s="29">
        <f t="shared" si="50"/>
        <v>0</v>
      </c>
    </row>
    <row r="193" spans="1:41" ht="12.75">
      <c r="A193" s="27">
        <v>5507710</v>
      </c>
      <c r="B193" s="27">
        <v>2898</v>
      </c>
      <c r="C193" s="27" t="s">
        <v>507</v>
      </c>
      <c r="D193" s="27" t="s">
        <v>508</v>
      </c>
      <c r="E193" s="27" t="s">
        <v>509</v>
      </c>
      <c r="F193" s="27">
        <v>53551</v>
      </c>
      <c r="G193" s="28">
        <v>1495</v>
      </c>
      <c r="H193" s="31">
        <v>9206482215</v>
      </c>
      <c r="I193" s="59" t="s">
        <v>55</v>
      </c>
      <c r="J193" s="30" t="s">
        <v>49</v>
      </c>
      <c r="K193" s="27"/>
      <c r="L193" s="32" t="s">
        <v>50</v>
      </c>
      <c r="M193" s="61">
        <v>1215.1797752808989</v>
      </c>
      <c r="N193" s="32" t="s">
        <v>49</v>
      </c>
      <c r="O193" s="64" t="s">
        <v>49</v>
      </c>
      <c r="P193" s="33">
        <v>7.177914110429448</v>
      </c>
      <c r="Q193" s="30" t="str">
        <f t="shared" si="34"/>
        <v>NO</v>
      </c>
      <c r="R193" s="30" t="s">
        <v>49</v>
      </c>
      <c r="S193" s="30" t="s">
        <v>56</v>
      </c>
      <c r="T193" s="30"/>
      <c r="U193" s="58" t="s">
        <v>49</v>
      </c>
      <c r="V193" s="63">
        <v>48128</v>
      </c>
      <c r="W193" s="57">
        <v>3056</v>
      </c>
      <c r="X193" s="57">
        <v>6023</v>
      </c>
      <c r="Y193" s="65">
        <v>10067</v>
      </c>
      <c r="Z193" s="34">
        <f t="shared" si="35"/>
        <v>0</v>
      </c>
      <c r="AA193" s="29">
        <f t="shared" si="36"/>
        <v>0</v>
      </c>
      <c r="AB193" s="29">
        <f t="shared" si="37"/>
        <v>0</v>
      </c>
      <c r="AC193" s="29">
        <f t="shared" si="38"/>
        <v>0</v>
      </c>
      <c r="AD193" s="30" t="str">
        <f t="shared" si="39"/>
        <v>-</v>
      </c>
      <c r="AE193" s="29">
        <f t="shared" si="40"/>
        <v>0</v>
      </c>
      <c r="AF193" s="29">
        <f t="shared" si="41"/>
        <v>0</v>
      </c>
      <c r="AG193" s="29">
        <f t="shared" si="42"/>
        <v>0</v>
      </c>
      <c r="AH193" s="29">
        <f t="shared" si="43"/>
        <v>0</v>
      </c>
      <c r="AI193" s="29">
        <f t="shared" si="44"/>
        <v>1</v>
      </c>
      <c r="AJ193" s="29">
        <f t="shared" si="45"/>
        <v>0</v>
      </c>
      <c r="AK193" s="29">
        <f t="shared" si="46"/>
        <v>0</v>
      </c>
      <c r="AL193" s="30" t="str">
        <f t="shared" si="47"/>
        <v>-</v>
      </c>
      <c r="AM193" s="29">
        <f t="shared" si="48"/>
        <v>0</v>
      </c>
      <c r="AN193" s="29">
        <f t="shared" si="49"/>
        <v>0</v>
      </c>
      <c r="AO193" s="29">
        <f t="shared" si="50"/>
        <v>0</v>
      </c>
    </row>
    <row r="194" spans="1:41" ht="12.75">
      <c r="A194" s="27">
        <v>5509630</v>
      </c>
      <c r="B194" s="27">
        <v>3647</v>
      </c>
      <c r="C194" s="27" t="s">
        <v>510</v>
      </c>
      <c r="D194" s="27" t="s">
        <v>511</v>
      </c>
      <c r="E194" s="27" t="s">
        <v>512</v>
      </c>
      <c r="F194" s="27">
        <v>54548</v>
      </c>
      <c r="G194" s="28">
        <v>9000</v>
      </c>
      <c r="H194" s="31">
        <v>7153588480</v>
      </c>
      <c r="I194" s="59">
        <v>7</v>
      </c>
      <c r="J194" s="30" t="s">
        <v>56</v>
      </c>
      <c r="K194" s="27"/>
      <c r="L194" s="32" t="s">
        <v>50</v>
      </c>
      <c r="M194" s="61">
        <v>925.5767045454545</v>
      </c>
      <c r="N194" s="32" t="s">
        <v>49</v>
      </c>
      <c r="O194" s="64" t="s">
        <v>49</v>
      </c>
      <c r="P194" s="33">
        <v>7.966706302021404</v>
      </c>
      <c r="Q194" s="30" t="str">
        <f t="shared" si="34"/>
        <v>NO</v>
      </c>
      <c r="R194" s="30" t="s">
        <v>49</v>
      </c>
      <c r="S194" s="30" t="s">
        <v>56</v>
      </c>
      <c r="T194" s="30"/>
      <c r="U194" s="58" t="s">
        <v>49</v>
      </c>
      <c r="V194" s="63">
        <v>36067</v>
      </c>
      <c r="W194" s="57">
        <v>2548</v>
      </c>
      <c r="X194" s="57">
        <v>4623</v>
      </c>
      <c r="Y194" s="65">
        <v>5036</v>
      </c>
      <c r="Z194" s="34">
        <f t="shared" si="35"/>
        <v>1</v>
      </c>
      <c r="AA194" s="29">
        <f t="shared" si="36"/>
        <v>0</v>
      </c>
      <c r="AB194" s="29">
        <f t="shared" si="37"/>
        <v>0</v>
      </c>
      <c r="AC194" s="29">
        <f t="shared" si="38"/>
        <v>0</v>
      </c>
      <c r="AD194" s="30" t="str">
        <f t="shared" si="39"/>
        <v>-</v>
      </c>
      <c r="AE194" s="29">
        <f t="shared" si="40"/>
        <v>0</v>
      </c>
      <c r="AF194" s="29">
        <f t="shared" si="41"/>
        <v>0</v>
      </c>
      <c r="AG194" s="29">
        <f t="shared" si="42"/>
        <v>0</v>
      </c>
      <c r="AH194" s="29">
        <f t="shared" si="43"/>
        <v>0</v>
      </c>
      <c r="AI194" s="29">
        <f t="shared" si="44"/>
        <v>1</v>
      </c>
      <c r="AJ194" s="29">
        <f t="shared" si="45"/>
        <v>0</v>
      </c>
      <c r="AK194" s="29">
        <f t="shared" si="46"/>
        <v>0</v>
      </c>
      <c r="AL194" s="30" t="str">
        <f t="shared" si="47"/>
        <v>-</v>
      </c>
      <c r="AM194" s="29">
        <f t="shared" si="48"/>
        <v>0</v>
      </c>
      <c r="AN194" s="29">
        <f t="shared" si="49"/>
        <v>0</v>
      </c>
      <c r="AO194" s="29">
        <f t="shared" si="50"/>
        <v>0</v>
      </c>
    </row>
    <row r="195" spans="1:41" ht="12.75">
      <c r="A195" s="27">
        <v>5507770</v>
      </c>
      <c r="B195" s="27">
        <v>2912</v>
      </c>
      <c r="C195" s="27" t="s">
        <v>513</v>
      </c>
      <c r="D195" s="27" t="s">
        <v>514</v>
      </c>
      <c r="E195" s="27" t="s">
        <v>515</v>
      </c>
      <c r="F195" s="27">
        <v>53813</v>
      </c>
      <c r="G195" s="28">
        <v>1521</v>
      </c>
      <c r="H195" s="31">
        <v>6087232175</v>
      </c>
      <c r="I195" s="59" t="s">
        <v>516</v>
      </c>
      <c r="J195" s="30" t="s">
        <v>49</v>
      </c>
      <c r="K195" s="27"/>
      <c r="L195" s="32" t="s">
        <v>50</v>
      </c>
      <c r="M195" s="61">
        <v>992.9555555555555</v>
      </c>
      <c r="N195" s="32" t="s">
        <v>49</v>
      </c>
      <c r="O195" s="64" t="s">
        <v>49</v>
      </c>
      <c r="P195" s="33">
        <v>9.732360097323602</v>
      </c>
      <c r="Q195" s="30" t="str">
        <f t="shared" si="34"/>
        <v>NO</v>
      </c>
      <c r="R195" s="30" t="s">
        <v>49</v>
      </c>
      <c r="S195" s="30" t="s">
        <v>115</v>
      </c>
      <c r="T195" s="30"/>
      <c r="U195" s="58" t="s">
        <v>49</v>
      </c>
      <c r="V195" s="63">
        <v>58953</v>
      </c>
      <c r="W195" s="57">
        <v>3879</v>
      </c>
      <c r="X195" s="57">
        <v>6224</v>
      </c>
      <c r="Y195" s="65">
        <v>7699</v>
      </c>
      <c r="Z195" s="34">
        <f t="shared" si="35"/>
        <v>0</v>
      </c>
      <c r="AA195" s="29">
        <f t="shared" si="36"/>
        <v>0</v>
      </c>
      <c r="AB195" s="29">
        <f t="shared" si="37"/>
        <v>0</v>
      </c>
      <c r="AC195" s="29">
        <f t="shared" si="38"/>
        <v>0</v>
      </c>
      <c r="AD195" s="30" t="str">
        <f t="shared" si="39"/>
        <v>-</v>
      </c>
      <c r="AE195" s="29">
        <f t="shared" si="40"/>
        <v>0</v>
      </c>
      <c r="AF195" s="29">
        <f t="shared" si="41"/>
        <v>0</v>
      </c>
      <c r="AG195" s="29">
        <f t="shared" si="42"/>
        <v>0</v>
      </c>
      <c r="AH195" s="29">
        <f t="shared" si="43"/>
        <v>0</v>
      </c>
      <c r="AI195" s="29">
        <f t="shared" si="44"/>
        <v>1</v>
      </c>
      <c r="AJ195" s="29">
        <f t="shared" si="45"/>
        <v>0</v>
      </c>
      <c r="AK195" s="29">
        <f t="shared" si="46"/>
        <v>0</v>
      </c>
      <c r="AL195" s="30" t="str">
        <f t="shared" si="47"/>
        <v>-</v>
      </c>
      <c r="AM195" s="29">
        <f t="shared" si="48"/>
        <v>0</v>
      </c>
      <c r="AN195" s="29">
        <f t="shared" si="49"/>
        <v>0</v>
      </c>
      <c r="AO195" s="29">
        <f t="shared" si="50"/>
        <v>0</v>
      </c>
    </row>
    <row r="196" spans="1:41" ht="12.75">
      <c r="A196" s="27">
        <v>5507830</v>
      </c>
      <c r="B196" s="27">
        <v>2940</v>
      </c>
      <c r="C196" s="27" t="s">
        <v>517</v>
      </c>
      <c r="D196" s="27" t="s">
        <v>518</v>
      </c>
      <c r="E196" s="27" t="s">
        <v>517</v>
      </c>
      <c r="F196" s="27">
        <v>54541</v>
      </c>
      <c r="G196" s="28">
        <v>100</v>
      </c>
      <c r="H196" s="31">
        <v>7156742143</v>
      </c>
      <c r="I196" s="59">
        <v>7</v>
      </c>
      <c r="J196" s="30" t="s">
        <v>56</v>
      </c>
      <c r="K196" s="27"/>
      <c r="L196" s="32" t="s">
        <v>50</v>
      </c>
      <c r="M196" s="61">
        <v>280.31073446327684</v>
      </c>
      <c r="N196" s="32" t="s">
        <v>56</v>
      </c>
      <c r="O196" s="64" t="s">
        <v>56</v>
      </c>
      <c r="P196" s="33">
        <v>11.746031746031745</v>
      </c>
      <c r="Q196" s="30" t="str">
        <f t="shared" si="34"/>
        <v>NO</v>
      </c>
      <c r="R196" s="30" t="s">
        <v>49</v>
      </c>
      <c r="S196" s="30" t="s">
        <v>56</v>
      </c>
      <c r="T196" s="30"/>
      <c r="U196" s="58" t="s">
        <v>49</v>
      </c>
      <c r="V196" s="63">
        <v>13593</v>
      </c>
      <c r="W196" s="57">
        <v>977</v>
      </c>
      <c r="X196" s="57">
        <v>1477</v>
      </c>
      <c r="Y196" s="65">
        <v>2240</v>
      </c>
      <c r="Z196" s="34">
        <f t="shared" si="35"/>
        <v>1</v>
      </c>
      <c r="AA196" s="29">
        <f t="shared" si="36"/>
        <v>1</v>
      </c>
      <c r="AB196" s="29">
        <f t="shared" si="37"/>
        <v>0</v>
      </c>
      <c r="AC196" s="29">
        <f t="shared" si="38"/>
        <v>0</v>
      </c>
      <c r="AD196" s="30" t="str">
        <f t="shared" si="39"/>
        <v>SRSA</v>
      </c>
      <c r="AE196" s="29">
        <f t="shared" si="40"/>
        <v>0</v>
      </c>
      <c r="AF196" s="29">
        <f t="shared" si="41"/>
        <v>0</v>
      </c>
      <c r="AG196" s="29">
        <f t="shared" si="42"/>
        <v>0</v>
      </c>
      <c r="AH196" s="29">
        <f t="shared" si="43"/>
        <v>0</v>
      </c>
      <c r="AI196" s="29">
        <f t="shared" si="44"/>
        <v>1</v>
      </c>
      <c r="AJ196" s="29">
        <f t="shared" si="45"/>
        <v>0</v>
      </c>
      <c r="AK196" s="29">
        <f t="shared" si="46"/>
        <v>0</v>
      </c>
      <c r="AL196" s="30" t="str">
        <f t="shared" si="47"/>
        <v>-</v>
      </c>
      <c r="AM196" s="29">
        <f t="shared" si="48"/>
        <v>0</v>
      </c>
      <c r="AN196" s="29">
        <f t="shared" si="49"/>
        <v>0</v>
      </c>
      <c r="AO196" s="29">
        <f t="shared" si="50"/>
        <v>0</v>
      </c>
    </row>
    <row r="197" spans="1:41" ht="12.75">
      <c r="A197" s="27">
        <v>5507860</v>
      </c>
      <c r="B197" s="27">
        <v>2961</v>
      </c>
      <c r="C197" s="27" t="s">
        <v>519</v>
      </c>
      <c r="D197" s="27" t="s">
        <v>520</v>
      </c>
      <c r="E197" s="27" t="s">
        <v>519</v>
      </c>
      <c r="F197" s="27">
        <v>54139</v>
      </c>
      <c r="G197" s="28">
        <v>48</v>
      </c>
      <c r="H197" s="31">
        <v>9208295703</v>
      </c>
      <c r="I197" s="59">
        <v>8</v>
      </c>
      <c r="J197" s="30" t="s">
        <v>56</v>
      </c>
      <c r="K197" s="27"/>
      <c r="L197" s="32" t="s">
        <v>50</v>
      </c>
      <c r="M197" s="61">
        <v>424.98333333333335</v>
      </c>
      <c r="N197" s="32" t="s">
        <v>49</v>
      </c>
      <c r="O197" s="64" t="s">
        <v>56</v>
      </c>
      <c r="P197" s="33">
        <v>8.938547486033519</v>
      </c>
      <c r="Q197" s="30" t="str">
        <f aca="true" t="shared" si="51" ref="Q197:Q260">IF(ISNUMBER(P197),IF(P197&gt;=20,"YES","NO"),"M")</f>
        <v>NO</v>
      </c>
      <c r="R197" s="30" t="s">
        <v>49</v>
      </c>
      <c r="S197" s="30" t="s">
        <v>56</v>
      </c>
      <c r="T197" s="30"/>
      <c r="U197" s="58" t="s">
        <v>49</v>
      </c>
      <c r="V197" s="63">
        <v>19658</v>
      </c>
      <c r="W197" s="57">
        <v>1291</v>
      </c>
      <c r="X197" s="57">
        <v>2110</v>
      </c>
      <c r="Y197" s="65">
        <v>3202</v>
      </c>
      <c r="Z197" s="34">
        <f t="shared" si="35"/>
        <v>1</v>
      </c>
      <c r="AA197" s="29">
        <f t="shared" si="36"/>
        <v>1</v>
      </c>
      <c r="AB197" s="29">
        <f t="shared" si="37"/>
        <v>0</v>
      </c>
      <c r="AC197" s="29">
        <f t="shared" si="38"/>
        <v>0</v>
      </c>
      <c r="AD197" s="30" t="str">
        <f t="shared" si="39"/>
        <v>SRSA</v>
      </c>
      <c r="AE197" s="29">
        <f t="shared" si="40"/>
        <v>0</v>
      </c>
      <c r="AF197" s="29">
        <f t="shared" si="41"/>
        <v>0</v>
      </c>
      <c r="AG197" s="29">
        <f t="shared" si="42"/>
        <v>0</v>
      </c>
      <c r="AH197" s="29">
        <f t="shared" si="43"/>
        <v>0</v>
      </c>
      <c r="AI197" s="29">
        <f t="shared" si="44"/>
        <v>1</v>
      </c>
      <c r="AJ197" s="29">
        <f t="shared" si="45"/>
        <v>0</v>
      </c>
      <c r="AK197" s="29">
        <f t="shared" si="46"/>
        <v>0</v>
      </c>
      <c r="AL197" s="30" t="str">
        <f t="shared" si="47"/>
        <v>-</v>
      </c>
      <c r="AM197" s="29">
        <f t="shared" si="48"/>
        <v>0</v>
      </c>
      <c r="AN197" s="29">
        <f t="shared" si="49"/>
        <v>0</v>
      </c>
      <c r="AO197" s="29">
        <f t="shared" si="50"/>
        <v>0</v>
      </c>
    </row>
    <row r="198" spans="1:41" ht="12.75">
      <c r="A198" s="27">
        <v>5508040</v>
      </c>
      <c r="B198" s="27">
        <v>3087</v>
      </c>
      <c r="C198" s="27" t="s">
        <v>521</v>
      </c>
      <c r="D198" s="27" t="s">
        <v>522</v>
      </c>
      <c r="E198" s="27" t="s">
        <v>366</v>
      </c>
      <c r="F198" s="27">
        <v>53147</v>
      </c>
      <c r="G198" s="28">
        <v>4204</v>
      </c>
      <c r="H198" s="31">
        <v>2622484067</v>
      </c>
      <c r="I198" s="59">
        <v>7</v>
      </c>
      <c r="J198" s="30" t="s">
        <v>56</v>
      </c>
      <c r="K198" s="27"/>
      <c r="L198" s="32" t="s">
        <v>50</v>
      </c>
      <c r="M198" s="61">
        <v>113.58888888888889</v>
      </c>
      <c r="N198" s="32" t="s">
        <v>49</v>
      </c>
      <c r="O198" s="64" t="s">
        <v>56</v>
      </c>
      <c r="P198" s="33">
        <v>4.395604395604396</v>
      </c>
      <c r="Q198" s="30" t="str">
        <f t="shared" si="51"/>
        <v>NO</v>
      </c>
      <c r="R198" s="30" t="s">
        <v>49</v>
      </c>
      <c r="S198" s="30" t="s">
        <v>56</v>
      </c>
      <c r="T198" s="30"/>
      <c r="U198" s="58" t="s">
        <v>49</v>
      </c>
      <c r="V198" s="63">
        <v>1937</v>
      </c>
      <c r="W198" s="57">
        <v>0</v>
      </c>
      <c r="X198" s="57">
        <v>265</v>
      </c>
      <c r="Y198" s="65">
        <v>320</v>
      </c>
      <c r="Z198" s="34">
        <f aca="true" t="shared" si="52" ref="Z198:Z261">IF(OR(J198="YES",L198="YES"),1,0)</f>
        <v>1</v>
      </c>
      <c r="AA198" s="29">
        <f aca="true" t="shared" si="53" ref="AA198:AA261">IF(OR(AND(ISNUMBER(M198),AND(M198&gt;0,M198&lt;600)),AND(M198&gt;0,N198="YES")),1,0)</f>
        <v>1</v>
      </c>
      <c r="AB198" s="29">
        <f aca="true" t="shared" si="54" ref="AB198:AB261">IF(AND(OR(J198="YES",L198="YES"),(Z198=0)),"Trouble",0)</f>
        <v>0</v>
      </c>
      <c r="AC198" s="29">
        <f aca="true" t="shared" si="55" ref="AC198:AC261">IF(AND(OR(AND(ISNUMBER(M198),AND(M198&gt;0,M198&lt;600)),AND(M198&gt;0,N198="YES")),(AA198=0)),"Trouble",0)</f>
        <v>0</v>
      </c>
      <c r="AD198" s="30" t="str">
        <f aca="true" t="shared" si="56" ref="AD198:AD261">IF(AND(Z198=1,AA198=1),"SRSA","-")</f>
        <v>SRSA</v>
      </c>
      <c r="AE198" s="29">
        <f aca="true" t="shared" si="57" ref="AE198:AE261">IF(AND(AD198="-",O198="YES"),"Trouble",0)</f>
        <v>0</v>
      </c>
      <c r="AF198" s="29">
        <f aca="true" t="shared" si="58" ref="AF198:AF261">IF(AND(AND(J198="NO",L198&lt;&gt;"YES"),(O198="YES")),"Trouble",0)</f>
        <v>0</v>
      </c>
      <c r="AG198" s="29">
        <f aca="true" t="shared" si="59" ref="AG198:AG261">IF(OR(AND(OR(AND(ISNUMBER(M198),AND(M198&gt;0,M198&lt;600)),AND(AND(M198&gt;0,N198="YES"),ISNUMBER(M198))),(O198="YES")),O198&lt;&gt;"YES"),0,"Trouble")</f>
        <v>0</v>
      </c>
      <c r="AH198" s="29">
        <f aca="true" t="shared" si="60" ref="AH198:AH261">IF(AND(AD198="SRSA",O198&lt;&gt;"YES"),"Trouble",0)</f>
        <v>0</v>
      </c>
      <c r="AI198" s="29">
        <f aca="true" t="shared" si="61" ref="AI198:AI261">IF(S198="YES",1,0)</f>
        <v>1</v>
      </c>
      <c r="AJ198" s="29">
        <f aca="true" t="shared" si="62" ref="AJ198:AJ261">IF(AND(ISNUMBER(P198),P198&gt;=20),1,0)</f>
        <v>0</v>
      </c>
      <c r="AK198" s="29">
        <f aca="true" t="shared" si="63" ref="AK198:AK261">IF(AND(AI198=1,AJ198=1),"Initial",0)</f>
        <v>0</v>
      </c>
      <c r="AL198" s="30" t="str">
        <f aca="true" t="shared" si="64" ref="AL198:AL261">IF(AND(AND(AK198="Initial",AM198=0),AND(ISNUMBER(M198),M198&gt;0)),"RLIS","-")</f>
        <v>-</v>
      </c>
      <c r="AM198" s="29">
        <f aca="true" t="shared" si="65" ref="AM198:AM261">IF(AND(AD198="SRSA",AK198="Initial"),"SRSA",0)</f>
        <v>0</v>
      </c>
      <c r="AN198" s="29">
        <f aca="true" t="shared" si="66" ref="AN198:AN261">IF(AND(AL198="-",U198="YES"),"Trouble",0)</f>
        <v>0</v>
      </c>
      <c r="AO198" s="29">
        <f aca="true" t="shared" si="67" ref="AO198:AO261">IF(AND(U198&lt;&gt;"YES",AL198="RLIS"),"Trouble",0)</f>
        <v>0</v>
      </c>
    </row>
    <row r="199" spans="1:41" ht="12.75">
      <c r="A199" s="27">
        <v>5508070</v>
      </c>
      <c r="B199" s="27">
        <v>3094</v>
      </c>
      <c r="C199" s="27" t="s">
        <v>523</v>
      </c>
      <c r="D199" s="27" t="s">
        <v>524</v>
      </c>
      <c r="E199" s="27" t="s">
        <v>366</v>
      </c>
      <c r="F199" s="27">
        <v>53147</v>
      </c>
      <c r="G199" s="28">
        <v>3173</v>
      </c>
      <c r="H199" s="31">
        <v>2622484120</v>
      </c>
      <c r="I199" s="59">
        <v>7</v>
      </c>
      <c r="J199" s="30" t="s">
        <v>56</v>
      </c>
      <c r="K199" s="27"/>
      <c r="L199" s="32" t="s">
        <v>50</v>
      </c>
      <c r="M199" s="61">
        <v>107.11299435028249</v>
      </c>
      <c r="N199" s="32" t="s">
        <v>49</v>
      </c>
      <c r="O199" s="64" t="s">
        <v>56</v>
      </c>
      <c r="P199" s="33">
        <v>7.6923076923076925</v>
      </c>
      <c r="Q199" s="30" t="str">
        <f t="shared" si="51"/>
        <v>NO</v>
      </c>
      <c r="R199" s="30" t="s">
        <v>49</v>
      </c>
      <c r="S199" s="30" t="s">
        <v>56</v>
      </c>
      <c r="T199" s="30"/>
      <c r="U199" s="58" t="s">
        <v>49</v>
      </c>
      <c r="V199" s="63">
        <v>7242</v>
      </c>
      <c r="W199" s="57">
        <v>0</v>
      </c>
      <c r="X199" s="57">
        <v>899</v>
      </c>
      <c r="Y199" s="65">
        <v>654</v>
      </c>
      <c r="Z199" s="34">
        <f t="shared" si="52"/>
        <v>1</v>
      </c>
      <c r="AA199" s="29">
        <f t="shared" si="53"/>
        <v>1</v>
      </c>
      <c r="AB199" s="29">
        <f t="shared" si="54"/>
        <v>0</v>
      </c>
      <c r="AC199" s="29">
        <f t="shared" si="55"/>
        <v>0</v>
      </c>
      <c r="AD199" s="30" t="str">
        <f t="shared" si="56"/>
        <v>SRSA</v>
      </c>
      <c r="AE199" s="29">
        <f t="shared" si="57"/>
        <v>0</v>
      </c>
      <c r="AF199" s="29">
        <f t="shared" si="58"/>
        <v>0</v>
      </c>
      <c r="AG199" s="29">
        <f t="shared" si="59"/>
        <v>0</v>
      </c>
      <c r="AH199" s="29">
        <f t="shared" si="60"/>
        <v>0</v>
      </c>
      <c r="AI199" s="29">
        <f t="shared" si="61"/>
        <v>1</v>
      </c>
      <c r="AJ199" s="29">
        <f t="shared" si="62"/>
        <v>0</v>
      </c>
      <c r="AK199" s="29">
        <f t="shared" si="63"/>
        <v>0</v>
      </c>
      <c r="AL199" s="30" t="str">
        <f t="shared" si="64"/>
        <v>-</v>
      </c>
      <c r="AM199" s="29">
        <f t="shared" si="65"/>
        <v>0</v>
      </c>
      <c r="AN199" s="29">
        <f t="shared" si="66"/>
        <v>0</v>
      </c>
      <c r="AO199" s="29">
        <f t="shared" si="67"/>
        <v>0</v>
      </c>
    </row>
    <row r="200" spans="1:41" ht="12.75">
      <c r="A200" s="27">
        <v>5508160</v>
      </c>
      <c r="B200" s="27">
        <v>3129</v>
      </c>
      <c r="C200" s="27" t="s">
        <v>525</v>
      </c>
      <c r="D200" s="27" t="s">
        <v>526</v>
      </c>
      <c r="E200" s="27" t="s">
        <v>527</v>
      </c>
      <c r="F200" s="27">
        <v>54140</v>
      </c>
      <c r="G200" s="28">
        <v>3300</v>
      </c>
      <c r="H200" s="31">
        <v>9207887605</v>
      </c>
      <c r="I200" s="59">
        <v>4</v>
      </c>
      <c r="J200" s="30" t="s">
        <v>49</v>
      </c>
      <c r="K200" s="27"/>
      <c r="L200" s="32" t="s">
        <v>50</v>
      </c>
      <c r="M200" s="61">
        <v>1434.9550561797753</v>
      </c>
      <c r="N200" s="32" t="s">
        <v>49</v>
      </c>
      <c r="O200" s="64" t="s">
        <v>49</v>
      </c>
      <c r="P200" s="33">
        <v>10.892667375132838</v>
      </c>
      <c r="Q200" s="30" t="str">
        <f t="shared" si="51"/>
        <v>NO</v>
      </c>
      <c r="R200" s="30" t="s">
        <v>49</v>
      </c>
      <c r="S200" s="30" t="s">
        <v>49</v>
      </c>
      <c r="T200" s="30"/>
      <c r="U200" s="58" t="s">
        <v>49</v>
      </c>
      <c r="V200" s="63">
        <v>65665</v>
      </c>
      <c r="W200" s="57">
        <v>5462</v>
      </c>
      <c r="X200" s="57">
        <v>6992</v>
      </c>
      <c r="Y200" s="65">
        <v>14382</v>
      </c>
      <c r="Z200" s="34">
        <f t="shared" si="52"/>
        <v>0</v>
      </c>
      <c r="AA200" s="29">
        <f t="shared" si="53"/>
        <v>0</v>
      </c>
      <c r="AB200" s="29">
        <f t="shared" si="54"/>
        <v>0</v>
      </c>
      <c r="AC200" s="29">
        <f t="shared" si="55"/>
        <v>0</v>
      </c>
      <c r="AD200" s="30" t="str">
        <f t="shared" si="56"/>
        <v>-</v>
      </c>
      <c r="AE200" s="29">
        <f t="shared" si="57"/>
        <v>0</v>
      </c>
      <c r="AF200" s="29">
        <f t="shared" si="58"/>
        <v>0</v>
      </c>
      <c r="AG200" s="29">
        <f t="shared" si="59"/>
        <v>0</v>
      </c>
      <c r="AH200" s="29">
        <f t="shared" si="60"/>
        <v>0</v>
      </c>
      <c r="AI200" s="29">
        <f t="shared" si="61"/>
        <v>0</v>
      </c>
      <c r="AJ200" s="29">
        <f t="shared" si="62"/>
        <v>0</v>
      </c>
      <c r="AK200" s="29">
        <f t="shared" si="63"/>
        <v>0</v>
      </c>
      <c r="AL200" s="30" t="str">
        <f t="shared" si="64"/>
        <v>-</v>
      </c>
      <c r="AM200" s="29">
        <f t="shared" si="65"/>
        <v>0</v>
      </c>
      <c r="AN200" s="29">
        <f t="shared" si="66"/>
        <v>0</v>
      </c>
      <c r="AO200" s="29">
        <f t="shared" si="67"/>
        <v>0</v>
      </c>
    </row>
    <row r="201" spans="1:41" ht="12.75">
      <c r="A201" s="27">
        <v>5508190</v>
      </c>
      <c r="B201" s="27">
        <v>3150</v>
      </c>
      <c r="C201" s="27" t="s">
        <v>528</v>
      </c>
      <c r="D201" s="27" t="s">
        <v>529</v>
      </c>
      <c r="E201" s="27" t="s">
        <v>528</v>
      </c>
      <c r="F201" s="27">
        <v>53555</v>
      </c>
      <c r="G201" s="28">
        <v>1046</v>
      </c>
      <c r="H201" s="31">
        <v>6085923851</v>
      </c>
      <c r="I201" s="59">
        <v>4</v>
      </c>
      <c r="J201" s="30" t="s">
        <v>49</v>
      </c>
      <c r="K201" s="27"/>
      <c r="L201" s="32" t="s">
        <v>50</v>
      </c>
      <c r="M201" s="61">
        <v>1580.0994318181818</v>
      </c>
      <c r="N201" s="32" t="s">
        <v>49</v>
      </c>
      <c r="O201" s="64" t="s">
        <v>49</v>
      </c>
      <c r="P201" s="33">
        <v>3.481392557022809</v>
      </c>
      <c r="Q201" s="30" t="str">
        <f t="shared" si="51"/>
        <v>NO</v>
      </c>
      <c r="R201" s="30" t="s">
        <v>49</v>
      </c>
      <c r="S201" s="30" t="s">
        <v>49</v>
      </c>
      <c r="T201" s="30"/>
      <c r="U201" s="58" t="s">
        <v>49</v>
      </c>
      <c r="V201" s="63">
        <v>42746</v>
      </c>
      <c r="W201" s="57">
        <v>1825</v>
      </c>
      <c r="X201" s="57">
        <v>5814</v>
      </c>
      <c r="Y201" s="65">
        <v>4346</v>
      </c>
      <c r="Z201" s="34">
        <f t="shared" si="52"/>
        <v>0</v>
      </c>
      <c r="AA201" s="29">
        <f t="shared" si="53"/>
        <v>0</v>
      </c>
      <c r="AB201" s="29">
        <f t="shared" si="54"/>
        <v>0</v>
      </c>
      <c r="AC201" s="29">
        <f t="shared" si="55"/>
        <v>0</v>
      </c>
      <c r="AD201" s="30" t="str">
        <f t="shared" si="56"/>
        <v>-</v>
      </c>
      <c r="AE201" s="29">
        <f t="shared" si="57"/>
        <v>0</v>
      </c>
      <c r="AF201" s="29">
        <f t="shared" si="58"/>
        <v>0</v>
      </c>
      <c r="AG201" s="29">
        <f t="shared" si="59"/>
        <v>0</v>
      </c>
      <c r="AH201" s="29">
        <f t="shared" si="60"/>
        <v>0</v>
      </c>
      <c r="AI201" s="29">
        <f t="shared" si="61"/>
        <v>0</v>
      </c>
      <c r="AJ201" s="29">
        <f t="shared" si="62"/>
        <v>0</v>
      </c>
      <c r="AK201" s="29">
        <f t="shared" si="63"/>
        <v>0</v>
      </c>
      <c r="AL201" s="30" t="str">
        <f t="shared" si="64"/>
        <v>-</v>
      </c>
      <c r="AM201" s="29">
        <f t="shared" si="65"/>
        <v>0</v>
      </c>
      <c r="AN201" s="29">
        <f t="shared" si="66"/>
        <v>0</v>
      </c>
      <c r="AO201" s="29">
        <f t="shared" si="67"/>
        <v>0</v>
      </c>
    </row>
    <row r="202" spans="1:41" ht="12.75">
      <c r="A202" s="27">
        <v>5508220</v>
      </c>
      <c r="B202" s="27">
        <v>3171</v>
      </c>
      <c r="C202" s="27" t="s">
        <v>530</v>
      </c>
      <c r="D202" s="27" t="s">
        <v>531</v>
      </c>
      <c r="E202" s="27" t="s">
        <v>530</v>
      </c>
      <c r="F202" s="27">
        <v>53048</v>
      </c>
      <c r="G202" s="28">
        <v>9558</v>
      </c>
      <c r="H202" s="31">
        <v>9202694396</v>
      </c>
      <c r="I202" s="59">
        <v>7</v>
      </c>
      <c r="J202" s="30" t="s">
        <v>56</v>
      </c>
      <c r="K202" s="27"/>
      <c r="L202" s="32" t="s">
        <v>50</v>
      </c>
      <c r="M202" s="61">
        <v>1043.9916666666666</v>
      </c>
      <c r="N202" s="32" t="s">
        <v>49</v>
      </c>
      <c r="O202" s="64" t="s">
        <v>49</v>
      </c>
      <c r="P202" s="33">
        <v>3.129657228017884</v>
      </c>
      <c r="Q202" s="30" t="str">
        <f t="shared" si="51"/>
        <v>NO</v>
      </c>
      <c r="R202" s="30" t="s">
        <v>49</v>
      </c>
      <c r="S202" s="30" t="s">
        <v>56</v>
      </c>
      <c r="T202" s="30"/>
      <c r="U202" s="58" t="s">
        <v>49</v>
      </c>
      <c r="V202" s="63">
        <v>30767</v>
      </c>
      <c r="W202" s="57">
        <v>1189</v>
      </c>
      <c r="X202" s="57">
        <v>4262</v>
      </c>
      <c r="Y202" s="65">
        <v>3219</v>
      </c>
      <c r="Z202" s="34">
        <f t="shared" si="52"/>
        <v>1</v>
      </c>
      <c r="AA202" s="29">
        <f t="shared" si="53"/>
        <v>0</v>
      </c>
      <c r="AB202" s="29">
        <f t="shared" si="54"/>
        <v>0</v>
      </c>
      <c r="AC202" s="29">
        <f t="shared" si="55"/>
        <v>0</v>
      </c>
      <c r="AD202" s="30" t="str">
        <f t="shared" si="56"/>
        <v>-</v>
      </c>
      <c r="AE202" s="29">
        <f t="shared" si="57"/>
        <v>0</v>
      </c>
      <c r="AF202" s="29">
        <f t="shared" si="58"/>
        <v>0</v>
      </c>
      <c r="AG202" s="29">
        <f t="shared" si="59"/>
        <v>0</v>
      </c>
      <c r="AH202" s="29">
        <f t="shared" si="60"/>
        <v>0</v>
      </c>
      <c r="AI202" s="29">
        <f t="shared" si="61"/>
        <v>1</v>
      </c>
      <c r="AJ202" s="29">
        <f t="shared" si="62"/>
        <v>0</v>
      </c>
      <c r="AK202" s="29">
        <f t="shared" si="63"/>
        <v>0</v>
      </c>
      <c r="AL202" s="30" t="str">
        <f t="shared" si="64"/>
        <v>-</v>
      </c>
      <c r="AM202" s="29">
        <f t="shared" si="65"/>
        <v>0</v>
      </c>
      <c r="AN202" s="29">
        <f t="shared" si="66"/>
        <v>0</v>
      </c>
      <c r="AO202" s="29">
        <f t="shared" si="67"/>
        <v>0</v>
      </c>
    </row>
    <row r="203" spans="1:41" ht="12.75">
      <c r="A203" s="27">
        <v>5508250</v>
      </c>
      <c r="B203" s="27">
        <v>3206</v>
      </c>
      <c r="C203" s="27" t="s">
        <v>532</v>
      </c>
      <c r="D203" s="27" t="s">
        <v>533</v>
      </c>
      <c r="E203" s="27" t="s">
        <v>532</v>
      </c>
      <c r="F203" s="27">
        <v>54446</v>
      </c>
      <c r="G203" s="28">
        <v>10</v>
      </c>
      <c r="H203" s="31">
        <v>7152558552</v>
      </c>
      <c r="I203" s="59">
        <v>7</v>
      </c>
      <c r="J203" s="30" t="s">
        <v>56</v>
      </c>
      <c r="K203" s="27"/>
      <c r="L203" s="32" t="s">
        <v>50</v>
      </c>
      <c r="M203" s="61">
        <v>589.3777777777777</v>
      </c>
      <c r="N203" s="32" t="s">
        <v>49</v>
      </c>
      <c r="O203" s="64" t="s">
        <v>56</v>
      </c>
      <c r="P203" s="33">
        <v>22.342733188720175</v>
      </c>
      <c r="Q203" s="30" t="str">
        <f t="shared" si="51"/>
        <v>YES</v>
      </c>
      <c r="R203" s="30" t="s">
        <v>56</v>
      </c>
      <c r="S203" s="30" t="s">
        <v>56</v>
      </c>
      <c r="T203" s="30"/>
      <c r="U203" s="58" t="s">
        <v>49</v>
      </c>
      <c r="V203" s="63">
        <v>44162</v>
      </c>
      <c r="W203" s="57">
        <v>4776</v>
      </c>
      <c r="X203" s="57">
        <v>4523</v>
      </c>
      <c r="Y203" s="65">
        <v>8450</v>
      </c>
      <c r="Z203" s="34">
        <f t="shared" si="52"/>
        <v>1</v>
      </c>
      <c r="AA203" s="29">
        <f t="shared" si="53"/>
        <v>1</v>
      </c>
      <c r="AB203" s="29">
        <f t="shared" si="54"/>
        <v>0</v>
      </c>
      <c r="AC203" s="29">
        <f t="shared" si="55"/>
        <v>0</v>
      </c>
      <c r="AD203" s="30" t="str">
        <f t="shared" si="56"/>
        <v>SRSA</v>
      </c>
      <c r="AE203" s="29">
        <f t="shared" si="57"/>
        <v>0</v>
      </c>
      <c r="AF203" s="29">
        <f t="shared" si="58"/>
        <v>0</v>
      </c>
      <c r="AG203" s="29">
        <f t="shared" si="59"/>
        <v>0</v>
      </c>
      <c r="AH203" s="29">
        <f t="shared" si="60"/>
        <v>0</v>
      </c>
      <c r="AI203" s="29">
        <f t="shared" si="61"/>
        <v>1</v>
      </c>
      <c r="AJ203" s="29">
        <f t="shared" si="62"/>
        <v>1</v>
      </c>
      <c r="AK203" s="29" t="str">
        <f t="shared" si="63"/>
        <v>Initial</v>
      </c>
      <c r="AL203" s="30" t="str">
        <f t="shared" si="64"/>
        <v>-</v>
      </c>
      <c r="AM203" s="29" t="str">
        <f t="shared" si="65"/>
        <v>SRSA</v>
      </c>
      <c r="AN203" s="29">
        <f t="shared" si="66"/>
        <v>0</v>
      </c>
      <c r="AO203" s="29">
        <f t="shared" si="67"/>
        <v>0</v>
      </c>
    </row>
    <row r="204" spans="1:41" ht="12.75">
      <c r="A204" s="27">
        <v>5508280</v>
      </c>
      <c r="B204" s="27">
        <v>3213</v>
      </c>
      <c r="C204" s="27" t="s">
        <v>534</v>
      </c>
      <c r="D204" s="27" t="s">
        <v>535</v>
      </c>
      <c r="E204" s="27" t="s">
        <v>534</v>
      </c>
      <c r="F204" s="27">
        <v>54853</v>
      </c>
      <c r="G204" s="28">
        <v>9028</v>
      </c>
      <c r="H204" s="31">
        <v>7154722151</v>
      </c>
      <c r="I204" s="59">
        <v>7</v>
      </c>
      <c r="J204" s="30" t="s">
        <v>56</v>
      </c>
      <c r="K204" s="27"/>
      <c r="L204" s="32" t="s">
        <v>50</v>
      </c>
      <c r="M204" s="61">
        <v>584.3876404494382</v>
      </c>
      <c r="N204" s="32" t="s">
        <v>49</v>
      </c>
      <c r="O204" s="64" t="s">
        <v>56</v>
      </c>
      <c r="P204" s="33">
        <v>9.879839786381844</v>
      </c>
      <c r="Q204" s="30" t="str">
        <f t="shared" si="51"/>
        <v>NO</v>
      </c>
      <c r="R204" s="30" t="s">
        <v>49</v>
      </c>
      <c r="S204" s="30" t="s">
        <v>56</v>
      </c>
      <c r="T204" s="30"/>
      <c r="U204" s="58" t="s">
        <v>49</v>
      </c>
      <c r="V204" s="63">
        <v>34167</v>
      </c>
      <c r="W204" s="57">
        <v>2370</v>
      </c>
      <c r="X204" s="57">
        <v>3591</v>
      </c>
      <c r="Y204" s="65">
        <v>4923</v>
      </c>
      <c r="Z204" s="34">
        <f t="shared" si="52"/>
        <v>1</v>
      </c>
      <c r="AA204" s="29">
        <f t="shared" si="53"/>
        <v>1</v>
      </c>
      <c r="AB204" s="29">
        <f t="shared" si="54"/>
        <v>0</v>
      </c>
      <c r="AC204" s="29">
        <f t="shared" si="55"/>
        <v>0</v>
      </c>
      <c r="AD204" s="30" t="str">
        <f t="shared" si="56"/>
        <v>SRSA</v>
      </c>
      <c r="AE204" s="29">
        <f t="shared" si="57"/>
        <v>0</v>
      </c>
      <c r="AF204" s="29">
        <f t="shared" si="58"/>
        <v>0</v>
      </c>
      <c r="AG204" s="29">
        <f t="shared" si="59"/>
        <v>0</v>
      </c>
      <c r="AH204" s="29">
        <f t="shared" si="60"/>
        <v>0</v>
      </c>
      <c r="AI204" s="29">
        <f t="shared" si="61"/>
        <v>1</v>
      </c>
      <c r="AJ204" s="29">
        <f t="shared" si="62"/>
        <v>0</v>
      </c>
      <c r="AK204" s="29">
        <f t="shared" si="63"/>
        <v>0</v>
      </c>
      <c r="AL204" s="30" t="str">
        <f t="shared" si="64"/>
        <v>-</v>
      </c>
      <c r="AM204" s="29">
        <f t="shared" si="65"/>
        <v>0</v>
      </c>
      <c r="AN204" s="29">
        <f t="shared" si="66"/>
        <v>0</v>
      </c>
      <c r="AO204" s="29">
        <f t="shared" si="67"/>
        <v>0</v>
      </c>
    </row>
    <row r="205" spans="1:41" ht="12.75">
      <c r="A205" s="27">
        <v>5508340</v>
      </c>
      <c r="B205" s="27">
        <v>3220</v>
      </c>
      <c r="C205" s="27" t="s">
        <v>536</v>
      </c>
      <c r="D205" s="27" t="s">
        <v>54</v>
      </c>
      <c r="E205" s="27" t="s">
        <v>537</v>
      </c>
      <c r="F205" s="27">
        <v>54217</v>
      </c>
      <c r="G205" s="28">
        <v>70</v>
      </c>
      <c r="H205" s="31">
        <v>9208452391</v>
      </c>
      <c r="I205" s="59">
        <v>8</v>
      </c>
      <c r="J205" s="30" t="s">
        <v>56</v>
      </c>
      <c r="K205" s="27"/>
      <c r="L205" s="32" t="s">
        <v>50</v>
      </c>
      <c r="M205" s="61">
        <v>1835.862359550562</v>
      </c>
      <c r="N205" s="32" t="s">
        <v>49</v>
      </c>
      <c r="O205" s="64" t="s">
        <v>49</v>
      </c>
      <c r="P205" s="33">
        <v>3.8676607642124883</v>
      </c>
      <c r="Q205" s="30" t="str">
        <f t="shared" si="51"/>
        <v>NO</v>
      </c>
      <c r="R205" s="30" t="s">
        <v>49</v>
      </c>
      <c r="S205" s="30" t="s">
        <v>56</v>
      </c>
      <c r="T205" s="30"/>
      <c r="U205" s="58" t="s">
        <v>49</v>
      </c>
      <c r="V205" s="63">
        <v>54340</v>
      </c>
      <c r="W205" s="57">
        <v>2193</v>
      </c>
      <c r="X205" s="57">
        <v>7312</v>
      </c>
      <c r="Y205" s="65">
        <v>5615</v>
      </c>
      <c r="Z205" s="34">
        <f t="shared" si="52"/>
        <v>1</v>
      </c>
      <c r="AA205" s="29">
        <f t="shared" si="53"/>
        <v>0</v>
      </c>
      <c r="AB205" s="29">
        <f t="shared" si="54"/>
        <v>0</v>
      </c>
      <c r="AC205" s="29">
        <f t="shared" si="55"/>
        <v>0</v>
      </c>
      <c r="AD205" s="30" t="str">
        <f t="shared" si="56"/>
        <v>-</v>
      </c>
      <c r="AE205" s="29">
        <f t="shared" si="57"/>
        <v>0</v>
      </c>
      <c r="AF205" s="29">
        <f t="shared" si="58"/>
        <v>0</v>
      </c>
      <c r="AG205" s="29">
        <f t="shared" si="59"/>
        <v>0</v>
      </c>
      <c r="AH205" s="29">
        <f t="shared" si="60"/>
        <v>0</v>
      </c>
      <c r="AI205" s="29">
        <f t="shared" si="61"/>
        <v>1</v>
      </c>
      <c r="AJ205" s="29">
        <f t="shared" si="62"/>
        <v>0</v>
      </c>
      <c r="AK205" s="29">
        <f t="shared" si="63"/>
        <v>0</v>
      </c>
      <c r="AL205" s="30" t="str">
        <f t="shared" si="64"/>
        <v>-</v>
      </c>
      <c r="AM205" s="29">
        <f t="shared" si="65"/>
        <v>0</v>
      </c>
      <c r="AN205" s="29">
        <f t="shared" si="66"/>
        <v>0</v>
      </c>
      <c r="AO205" s="29">
        <f t="shared" si="67"/>
        <v>0</v>
      </c>
    </row>
    <row r="206" spans="1:41" ht="12.75">
      <c r="A206" s="27">
        <v>5508520</v>
      </c>
      <c r="B206" s="27">
        <v>3269</v>
      </c>
      <c r="C206" s="27" t="s">
        <v>538</v>
      </c>
      <c r="D206" s="27" t="s">
        <v>539</v>
      </c>
      <c r="E206" s="27" t="s">
        <v>540</v>
      </c>
      <c r="F206" s="27">
        <v>53703</v>
      </c>
      <c r="G206" s="28">
        <v>1967</v>
      </c>
      <c r="H206" s="31">
        <v>6086631607</v>
      </c>
      <c r="I206" s="59" t="s">
        <v>81</v>
      </c>
      <c r="J206" s="30" t="s">
        <v>49</v>
      </c>
      <c r="K206" s="27"/>
      <c r="L206" s="32" t="s">
        <v>50</v>
      </c>
      <c r="M206" s="61">
        <v>23909.92777777778</v>
      </c>
      <c r="N206" s="32" t="s">
        <v>49</v>
      </c>
      <c r="O206" s="64" t="s">
        <v>49</v>
      </c>
      <c r="P206" s="33">
        <v>10.321092779847437</v>
      </c>
      <c r="Q206" s="30" t="str">
        <f t="shared" si="51"/>
        <v>NO</v>
      </c>
      <c r="R206" s="30" t="s">
        <v>49</v>
      </c>
      <c r="S206" s="30" t="s">
        <v>49</v>
      </c>
      <c r="T206" s="30"/>
      <c r="U206" s="58" t="s">
        <v>49</v>
      </c>
      <c r="V206" s="63">
        <v>1443883</v>
      </c>
      <c r="W206" s="57">
        <v>111583</v>
      </c>
      <c r="X206" s="57">
        <v>166451</v>
      </c>
      <c r="Y206" s="65">
        <v>201825</v>
      </c>
      <c r="Z206" s="34">
        <f t="shared" si="52"/>
        <v>0</v>
      </c>
      <c r="AA206" s="29">
        <f t="shared" si="53"/>
        <v>0</v>
      </c>
      <c r="AB206" s="29">
        <f t="shared" si="54"/>
        <v>0</v>
      </c>
      <c r="AC206" s="29">
        <f t="shared" si="55"/>
        <v>0</v>
      </c>
      <c r="AD206" s="30" t="str">
        <f t="shared" si="56"/>
        <v>-</v>
      </c>
      <c r="AE206" s="29">
        <f t="shared" si="57"/>
        <v>0</v>
      </c>
      <c r="AF206" s="29">
        <f t="shared" si="58"/>
        <v>0</v>
      </c>
      <c r="AG206" s="29">
        <f t="shared" si="59"/>
        <v>0</v>
      </c>
      <c r="AH206" s="29">
        <f t="shared" si="60"/>
        <v>0</v>
      </c>
      <c r="AI206" s="29">
        <f t="shared" si="61"/>
        <v>0</v>
      </c>
      <c r="AJ206" s="29">
        <f t="shared" si="62"/>
        <v>0</v>
      </c>
      <c r="AK206" s="29">
        <f t="shared" si="63"/>
        <v>0</v>
      </c>
      <c r="AL206" s="30" t="str">
        <f t="shared" si="64"/>
        <v>-</v>
      </c>
      <c r="AM206" s="29">
        <f t="shared" si="65"/>
        <v>0</v>
      </c>
      <c r="AN206" s="29">
        <f t="shared" si="66"/>
        <v>0</v>
      </c>
      <c r="AO206" s="29">
        <f t="shared" si="67"/>
        <v>0</v>
      </c>
    </row>
    <row r="207" spans="1:41" ht="12.75">
      <c r="A207" s="27">
        <v>5508550</v>
      </c>
      <c r="B207" s="27">
        <v>3276</v>
      </c>
      <c r="C207" s="27" t="s">
        <v>541</v>
      </c>
      <c r="D207" s="27" t="s">
        <v>542</v>
      </c>
      <c r="E207" s="27" t="s">
        <v>541</v>
      </c>
      <c r="F207" s="27">
        <v>54949</v>
      </c>
      <c r="G207" s="28">
        <v>8664</v>
      </c>
      <c r="H207" s="31">
        <v>9205962525</v>
      </c>
      <c r="I207" s="59">
        <v>7</v>
      </c>
      <c r="J207" s="30" t="s">
        <v>56</v>
      </c>
      <c r="K207" s="27"/>
      <c r="L207" s="32" t="s">
        <v>50</v>
      </c>
      <c r="M207" s="61">
        <v>851.4428571428572</v>
      </c>
      <c r="N207" s="32" t="s">
        <v>49</v>
      </c>
      <c r="O207" s="64" t="s">
        <v>49</v>
      </c>
      <c r="P207" s="33">
        <v>11.267605633802818</v>
      </c>
      <c r="Q207" s="30" t="str">
        <f t="shared" si="51"/>
        <v>NO</v>
      </c>
      <c r="R207" s="30" t="s">
        <v>49</v>
      </c>
      <c r="S207" s="30" t="s">
        <v>56</v>
      </c>
      <c r="T207" s="30"/>
      <c r="U207" s="58" t="s">
        <v>49</v>
      </c>
      <c r="V207" s="63">
        <v>40082</v>
      </c>
      <c r="W207" s="57">
        <v>2917</v>
      </c>
      <c r="X207" s="57">
        <v>4150</v>
      </c>
      <c r="Y207" s="65">
        <v>7340</v>
      </c>
      <c r="Z207" s="34">
        <f t="shared" si="52"/>
        <v>1</v>
      </c>
      <c r="AA207" s="29">
        <f t="shared" si="53"/>
        <v>0</v>
      </c>
      <c r="AB207" s="29">
        <f t="shared" si="54"/>
        <v>0</v>
      </c>
      <c r="AC207" s="29">
        <f t="shared" si="55"/>
        <v>0</v>
      </c>
      <c r="AD207" s="30" t="str">
        <f t="shared" si="56"/>
        <v>-</v>
      </c>
      <c r="AE207" s="29">
        <f t="shared" si="57"/>
        <v>0</v>
      </c>
      <c r="AF207" s="29">
        <f t="shared" si="58"/>
        <v>0</v>
      </c>
      <c r="AG207" s="29">
        <f t="shared" si="59"/>
        <v>0</v>
      </c>
      <c r="AH207" s="29">
        <f t="shared" si="60"/>
        <v>0</v>
      </c>
      <c r="AI207" s="29">
        <f t="shared" si="61"/>
        <v>1</v>
      </c>
      <c r="AJ207" s="29">
        <f t="shared" si="62"/>
        <v>0</v>
      </c>
      <c r="AK207" s="29">
        <f t="shared" si="63"/>
        <v>0</v>
      </c>
      <c r="AL207" s="30" t="str">
        <f t="shared" si="64"/>
        <v>-</v>
      </c>
      <c r="AM207" s="29">
        <f t="shared" si="65"/>
        <v>0</v>
      </c>
      <c r="AN207" s="29">
        <f t="shared" si="66"/>
        <v>0</v>
      </c>
      <c r="AO207" s="29">
        <f t="shared" si="67"/>
        <v>0</v>
      </c>
    </row>
    <row r="208" spans="1:41" ht="12.75">
      <c r="A208" s="27">
        <v>5508610</v>
      </c>
      <c r="B208" s="27">
        <v>3290</v>
      </c>
      <c r="C208" s="27" t="s">
        <v>543</v>
      </c>
      <c r="D208" s="27" t="s">
        <v>544</v>
      </c>
      <c r="E208" s="27" t="s">
        <v>543</v>
      </c>
      <c r="F208" s="27">
        <v>54221</v>
      </c>
      <c r="G208" s="28">
        <v>1657</v>
      </c>
      <c r="H208" s="31">
        <v>9206864781</v>
      </c>
      <c r="I208" s="59">
        <v>5</v>
      </c>
      <c r="J208" s="30" t="s">
        <v>49</v>
      </c>
      <c r="K208" s="27"/>
      <c r="L208" s="32" t="s">
        <v>50</v>
      </c>
      <c r="M208" s="61">
        <v>5101.45</v>
      </c>
      <c r="N208" s="32" t="s">
        <v>49</v>
      </c>
      <c r="O208" s="64" t="s">
        <v>49</v>
      </c>
      <c r="P208" s="33">
        <v>9.76567980917637</v>
      </c>
      <c r="Q208" s="30" t="str">
        <f t="shared" si="51"/>
        <v>NO</v>
      </c>
      <c r="R208" s="30" t="s">
        <v>49</v>
      </c>
      <c r="S208" s="30" t="s">
        <v>49</v>
      </c>
      <c r="T208" s="30"/>
      <c r="U208" s="58" t="s">
        <v>49</v>
      </c>
      <c r="V208" s="63">
        <v>312092</v>
      </c>
      <c r="W208" s="57">
        <v>20063</v>
      </c>
      <c r="X208" s="57">
        <v>34173</v>
      </c>
      <c r="Y208" s="65">
        <v>48189</v>
      </c>
      <c r="Z208" s="34">
        <f t="shared" si="52"/>
        <v>0</v>
      </c>
      <c r="AA208" s="29">
        <f t="shared" si="53"/>
        <v>0</v>
      </c>
      <c r="AB208" s="29">
        <f t="shared" si="54"/>
        <v>0</v>
      </c>
      <c r="AC208" s="29">
        <f t="shared" si="55"/>
        <v>0</v>
      </c>
      <c r="AD208" s="30" t="str">
        <f t="shared" si="56"/>
        <v>-</v>
      </c>
      <c r="AE208" s="29">
        <f t="shared" si="57"/>
        <v>0</v>
      </c>
      <c r="AF208" s="29">
        <f t="shared" si="58"/>
        <v>0</v>
      </c>
      <c r="AG208" s="29">
        <f t="shared" si="59"/>
        <v>0</v>
      </c>
      <c r="AH208" s="29">
        <f t="shared" si="60"/>
        <v>0</v>
      </c>
      <c r="AI208" s="29">
        <f t="shared" si="61"/>
        <v>0</v>
      </c>
      <c r="AJ208" s="29">
        <f t="shared" si="62"/>
        <v>0</v>
      </c>
      <c r="AK208" s="29">
        <f t="shared" si="63"/>
        <v>0</v>
      </c>
      <c r="AL208" s="30" t="str">
        <f t="shared" si="64"/>
        <v>-</v>
      </c>
      <c r="AM208" s="29">
        <f t="shared" si="65"/>
        <v>0</v>
      </c>
      <c r="AN208" s="29">
        <f t="shared" si="66"/>
        <v>0</v>
      </c>
      <c r="AO208" s="29">
        <f t="shared" si="67"/>
        <v>0</v>
      </c>
    </row>
    <row r="209" spans="1:41" ht="12.75">
      <c r="A209" s="27">
        <v>5508640</v>
      </c>
      <c r="B209" s="27">
        <v>3297</v>
      </c>
      <c r="C209" s="27" t="s">
        <v>545</v>
      </c>
      <c r="D209" s="27" t="s">
        <v>546</v>
      </c>
      <c r="E209" s="27" t="s">
        <v>545</v>
      </c>
      <c r="F209" s="27">
        <v>54854</v>
      </c>
      <c r="G209" s="28">
        <v>188</v>
      </c>
      <c r="H209" s="31">
        <v>7153632431</v>
      </c>
      <c r="I209" s="59" t="s">
        <v>547</v>
      </c>
      <c r="J209" s="30" t="s">
        <v>49</v>
      </c>
      <c r="K209" s="27"/>
      <c r="L209" s="32" t="s">
        <v>50</v>
      </c>
      <c r="M209" s="61">
        <v>1257.7949438202247</v>
      </c>
      <c r="N209" s="32" t="s">
        <v>49</v>
      </c>
      <c r="O209" s="64" t="s">
        <v>49</v>
      </c>
      <c r="P209" s="33">
        <v>12.465181058495823</v>
      </c>
      <c r="Q209" s="30" t="str">
        <f t="shared" si="51"/>
        <v>NO</v>
      </c>
      <c r="R209" s="30" t="s">
        <v>49</v>
      </c>
      <c r="S209" s="30" t="s">
        <v>56</v>
      </c>
      <c r="T209" s="30"/>
      <c r="U209" s="58" t="s">
        <v>49</v>
      </c>
      <c r="V209" s="63">
        <v>69276</v>
      </c>
      <c r="W209" s="57">
        <v>4848</v>
      </c>
      <c r="X209" s="57">
        <v>7631</v>
      </c>
      <c r="Y209" s="65">
        <v>10738</v>
      </c>
      <c r="Z209" s="34">
        <f t="shared" si="52"/>
        <v>0</v>
      </c>
      <c r="AA209" s="29">
        <f t="shared" si="53"/>
        <v>0</v>
      </c>
      <c r="AB209" s="29">
        <f t="shared" si="54"/>
        <v>0</v>
      </c>
      <c r="AC209" s="29">
        <f t="shared" si="55"/>
        <v>0</v>
      </c>
      <c r="AD209" s="30" t="str">
        <f t="shared" si="56"/>
        <v>-</v>
      </c>
      <c r="AE209" s="29">
        <f t="shared" si="57"/>
        <v>0</v>
      </c>
      <c r="AF209" s="29">
        <f t="shared" si="58"/>
        <v>0</v>
      </c>
      <c r="AG209" s="29">
        <f t="shared" si="59"/>
        <v>0</v>
      </c>
      <c r="AH209" s="29">
        <f t="shared" si="60"/>
        <v>0</v>
      </c>
      <c r="AI209" s="29">
        <f t="shared" si="61"/>
        <v>1</v>
      </c>
      <c r="AJ209" s="29">
        <f t="shared" si="62"/>
        <v>0</v>
      </c>
      <c r="AK209" s="29">
        <f t="shared" si="63"/>
        <v>0</v>
      </c>
      <c r="AL209" s="30" t="str">
        <f t="shared" si="64"/>
        <v>-</v>
      </c>
      <c r="AM209" s="29">
        <f t="shared" si="65"/>
        <v>0</v>
      </c>
      <c r="AN209" s="29">
        <f t="shared" si="66"/>
        <v>0</v>
      </c>
      <c r="AO209" s="29">
        <f t="shared" si="67"/>
        <v>0</v>
      </c>
    </row>
    <row r="210" spans="1:41" ht="12.75">
      <c r="A210" s="27">
        <v>5504770</v>
      </c>
      <c r="B210" s="27">
        <v>1897</v>
      </c>
      <c r="C210" s="27" t="s">
        <v>548</v>
      </c>
      <c r="D210" s="27" t="s">
        <v>382</v>
      </c>
      <c r="E210" s="27" t="s">
        <v>211</v>
      </c>
      <c r="F210" s="27">
        <v>53209</v>
      </c>
      <c r="G210" s="28">
        <v>3212</v>
      </c>
      <c r="H210" s="31">
        <v>4143517170</v>
      </c>
      <c r="I210" s="59">
        <v>3</v>
      </c>
      <c r="J210" s="30" t="s">
        <v>49</v>
      </c>
      <c r="K210" s="27"/>
      <c r="L210" s="32" t="s">
        <v>50</v>
      </c>
      <c r="M210" s="61">
        <v>536.5397260273973</v>
      </c>
      <c r="N210" s="32" t="s">
        <v>49</v>
      </c>
      <c r="O210" s="64" t="s">
        <v>49</v>
      </c>
      <c r="P210" s="33">
        <v>1.4545454545454546</v>
      </c>
      <c r="Q210" s="30" t="str">
        <f t="shared" si="51"/>
        <v>NO</v>
      </c>
      <c r="R210" s="30" t="s">
        <v>49</v>
      </c>
      <c r="S210" s="30" t="s">
        <v>49</v>
      </c>
      <c r="T210" s="30"/>
      <c r="U210" s="58" t="s">
        <v>49</v>
      </c>
      <c r="V210" s="63">
        <v>9052</v>
      </c>
      <c r="W210" s="57">
        <v>0</v>
      </c>
      <c r="X210" s="57">
        <v>1622</v>
      </c>
      <c r="Y210" s="65">
        <v>1519</v>
      </c>
      <c r="Z210" s="34">
        <f t="shared" si="52"/>
        <v>0</v>
      </c>
      <c r="AA210" s="29">
        <f t="shared" si="53"/>
        <v>1</v>
      </c>
      <c r="AB210" s="29">
        <f t="shared" si="54"/>
        <v>0</v>
      </c>
      <c r="AC210" s="29">
        <f t="shared" si="55"/>
        <v>0</v>
      </c>
      <c r="AD210" s="30" t="str">
        <f t="shared" si="56"/>
        <v>-</v>
      </c>
      <c r="AE210" s="29">
        <f t="shared" si="57"/>
        <v>0</v>
      </c>
      <c r="AF210" s="29">
        <f t="shared" si="58"/>
        <v>0</v>
      </c>
      <c r="AG210" s="29">
        <f t="shared" si="59"/>
        <v>0</v>
      </c>
      <c r="AH210" s="29">
        <f t="shared" si="60"/>
        <v>0</v>
      </c>
      <c r="AI210" s="29">
        <f t="shared" si="61"/>
        <v>0</v>
      </c>
      <c r="AJ210" s="29">
        <f t="shared" si="62"/>
        <v>0</v>
      </c>
      <c r="AK210" s="29">
        <f t="shared" si="63"/>
        <v>0</v>
      </c>
      <c r="AL210" s="30" t="str">
        <f t="shared" si="64"/>
        <v>-</v>
      </c>
      <c r="AM210" s="29">
        <f t="shared" si="65"/>
        <v>0</v>
      </c>
      <c r="AN210" s="29">
        <f t="shared" si="66"/>
        <v>0</v>
      </c>
      <c r="AO210" s="29">
        <f t="shared" si="67"/>
        <v>0</v>
      </c>
    </row>
    <row r="211" spans="1:41" ht="12.75">
      <c r="A211" s="27">
        <v>5508670</v>
      </c>
      <c r="B211" s="27">
        <v>3304</v>
      </c>
      <c r="C211" s="27" t="s">
        <v>549</v>
      </c>
      <c r="D211" s="27" t="s">
        <v>473</v>
      </c>
      <c r="E211" s="27" t="s">
        <v>550</v>
      </c>
      <c r="F211" s="27">
        <v>54448</v>
      </c>
      <c r="G211" s="28">
        <v>37</v>
      </c>
      <c r="H211" s="31">
        <v>7154432228</v>
      </c>
      <c r="I211" s="59">
        <v>8</v>
      </c>
      <c r="J211" s="30" t="s">
        <v>56</v>
      </c>
      <c r="K211" s="27"/>
      <c r="L211" s="32" t="s">
        <v>50</v>
      </c>
      <c r="M211" s="61">
        <v>704.8314606741573</v>
      </c>
      <c r="N211" s="32" t="s">
        <v>49</v>
      </c>
      <c r="O211" s="64" t="s">
        <v>49</v>
      </c>
      <c r="P211" s="33">
        <v>3.481012658227848</v>
      </c>
      <c r="Q211" s="30" t="str">
        <f t="shared" si="51"/>
        <v>NO</v>
      </c>
      <c r="R211" s="30" t="s">
        <v>49</v>
      </c>
      <c r="S211" s="30" t="s">
        <v>56</v>
      </c>
      <c r="T211" s="30"/>
      <c r="U211" s="58" t="s">
        <v>49</v>
      </c>
      <c r="V211" s="63">
        <v>32316</v>
      </c>
      <c r="W211" s="57">
        <v>1708</v>
      </c>
      <c r="X211" s="57">
        <v>4135</v>
      </c>
      <c r="Y211" s="65">
        <v>2489</v>
      </c>
      <c r="Z211" s="34">
        <f t="shared" si="52"/>
        <v>1</v>
      </c>
      <c r="AA211" s="29">
        <f t="shared" si="53"/>
        <v>0</v>
      </c>
      <c r="AB211" s="29">
        <f t="shared" si="54"/>
        <v>0</v>
      </c>
      <c r="AC211" s="29">
        <f t="shared" si="55"/>
        <v>0</v>
      </c>
      <c r="AD211" s="30" t="str">
        <f t="shared" si="56"/>
        <v>-</v>
      </c>
      <c r="AE211" s="29">
        <f t="shared" si="57"/>
        <v>0</v>
      </c>
      <c r="AF211" s="29">
        <f t="shared" si="58"/>
        <v>0</v>
      </c>
      <c r="AG211" s="29">
        <f t="shared" si="59"/>
        <v>0</v>
      </c>
      <c r="AH211" s="29">
        <f t="shared" si="60"/>
        <v>0</v>
      </c>
      <c r="AI211" s="29">
        <f t="shared" si="61"/>
        <v>1</v>
      </c>
      <c r="AJ211" s="29">
        <f t="shared" si="62"/>
        <v>0</v>
      </c>
      <c r="AK211" s="29">
        <f t="shared" si="63"/>
        <v>0</v>
      </c>
      <c r="AL211" s="30" t="str">
        <f t="shared" si="64"/>
        <v>-</v>
      </c>
      <c r="AM211" s="29">
        <f t="shared" si="65"/>
        <v>0</v>
      </c>
      <c r="AN211" s="29">
        <f t="shared" si="66"/>
        <v>0</v>
      </c>
      <c r="AO211" s="29">
        <f t="shared" si="67"/>
        <v>0</v>
      </c>
    </row>
    <row r="212" spans="1:41" ht="12.75">
      <c r="A212" s="27">
        <v>5508700</v>
      </c>
      <c r="B212" s="27">
        <v>3311</v>
      </c>
      <c r="C212" s="27" t="s">
        <v>551</v>
      </c>
      <c r="D212" s="27" t="s">
        <v>552</v>
      </c>
      <c r="E212" s="27" t="s">
        <v>551</v>
      </c>
      <c r="F212" s="27">
        <v>54143</v>
      </c>
      <c r="G212" s="28">
        <v>3998</v>
      </c>
      <c r="H212" s="31">
        <v>7157327905</v>
      </c>
      <c r="I212" s="59" t="s">
        <v>55</v>
      </c>
      <c r="J212" s="30" t="s">
        <v>49</v>
      </c>
      <c r="K212" s="27"/>
      <c r="L212" s="32" t="s">
        <v>50</v>
      </c>
      <c r="M212" s="61">
        <v>2558.9542857142856</v>
      </c>
      <c r="N212" s="32" t="s">
        <v>49</v>
      </c>
      <c r="O212" s="64" t="s">
        <v>49</v>
      </c>
      <c r="P212" s="33">
        <v>7.076285812909906</v>
      </c>
      <c r="Q212" s="30" t="str">
        <f t="shared" si="51"/>
        <v>NO</v>
      </c>
      <c r="R212" s="30" t="s">
        <v>49</v>
      </c>
      <c r="S212" s="30" t="s">
        <v>115</v>
      </c>
      <c r="T212" s="30"/>
      <c r="U212" s="58" t="s">
        <v>49</v>
      </c>
      <c r="V212" s="63">
        <v>135596</v>
      </c>
      <c r="W212" s="57">
        <v>8934</v>
      </c>
      <c r="X212" s="57">
        <v>15299</v>
      </c>
      <c r="Y212" s="65">
        <v>15985</v>
      </c>
      <c r="Z212" s="34">
        <f t="shared" si="52"/>
        <v>0</v>
      </c>
      <c r="AA212" s="29">
        <f t="shared" si="53"/>
        <v>0</v>
      </c>
      <c r="AB212" s="29">
        <f t="shared" si="54"/>
        <v>0</v>
      </c>
      <c r="AC212" s="29">
        <f t="shared" si="55"/>
        <v>0</v>
      </c>
      <c r="AD212" s="30" t="str">
        <f t="shared" si="56"/>
        <v>-</v>
      </c>
      <c r="AE212" s="29">
        <f t="shared" si="57"/>
        <v>0</v>
      </c>
      <c r="AF212" s="29">
        <f t="shared" si="58"/>
        <v>0</v>
      </c>
      <c r="AG212" s="29">
        <f t="shared" si="59"/>
        <v>0</v>
      </c>
      <c r="AH212" s="29">
        <f t="shared" si="60"/>
        <v>0</v>
      </c>
      <c r="AI212" s="29">
        <f t="shared" si="61"/>
        <v>1</v>
      </c>
      <c r="AJ212" s="29">
        <f t="shared" si="62"/>
        <v>0</v>
      </c>
      <c r="AK212" s="29">
        <f t="shared" si="63"/>
        <v>0</v>
      </c>
      <c r="AL212" s="30" t="str">
        <f t="shared" si="64"/>
        <v>-</v>
      </c>
      <c r="AM212" s="29">
        <f t="shared" si="65"/>
        <v>0</v>
      </c>
      <c r="AN212" s="29">
        <f t="shared" si="66"/>
        <v>0</v>
      </c>
      <c r="AO212" s="29">
        <f t="shared" si="67"/>
        <v>0</v>
      </c>
    </row>
    <row r="213" spans="1:41" ht="12.75">
      <c r="A213" s="27">
        <v>5508730</v>
      </c>
      <c r="B213" s="27">
        <v>3318</v>
      </c>
      <c r="C213" s="27" t="s">
        <v>553</v>
      </c>
      <c r="D213" s="27" t="s">
        <v>554</v>
      </c>
      <c r="E213" s="27" t="s">
        <v>553</v>
      </c>
      <c r="F213" s="27">
        <v>54950</v>
      </c>
      <c r="G213" s="28">
        <v>8703</v>
      </c>
      <c r="H213" s="31">
        <v>7157542511</v>
      </c>
      <c r="I213" s="59">
        <v>7</v>
      </c>
      <c r="J213" s="30" t="s">
        <v>56</v>
      </c>
      <c r="K213" s="27"/>
      <c r="L213" s="32" t="s">
        <v>50</v>
      </c>
      <c r="M213" s="61">
        <v>533.9073033707865</v>
      </c>
      <c r="N213" s="32" t="s">
        <v>49</v>
      </c>
      <c r="O213" s="64" t="s">
        <v>56</v>
      </c>
      <c r="P213" s="33">
        <v>8.389715832205685</v>
      </c>
      <c r="Q213" s="30" t="str">
        <f t="shared" si="51"/>
        <v>NO</v>
      </c>
      <c r="R213" s="30" t="s">
        <v>49</v>
      </c>
      <c r="S213" s="30" t="s">
        <v>56</v>
      </c>
      <c r="T213" s="30"/>
      <c r="U213" s="58" t="s">
        <v>49</v>
      </c>
      <c r="V213" s="63">
        <v>29418</v>
      </c>
      <c r="W213" s="57">
        <v>1923</v>
      </c>
      <c r="X213" s="57">
        <v>3213</v>
      </c>
      <c r="Y213" s="65">
        <v>4063</v>
      </c>
      <c r="Z213" s="34">
        <f t="shared" si="52"/>
        <v>1</v>
      </c>
      <c r="AA213" s="29">
        <f t="shared" si="53"/>
        <v>1</v>
      </c>
      <c r="AB213" s="29">
        <f t="shared" si="54"/>
        <v>0</v>
      </c>
      <c r="AC213" s="29">
        <f t="shared" si="55"/>
        <v>0</v>
      </c>
      <c r="AD213" s="30" t="str">
        <f t="shared" si="56"/>
        <v>SRSA</v>
      </c>
      <c r="AE213" s="29">
        <f t="shared" si="57"/>
        <v>0</v>
      </c>
      <c r="AF213" s="29">
        <f t="shared" si="58"/>
        <v>0</v>
      </c>
      <c r="AG213" s="29">
        <f t="shared" si="59"/>
        <v>0</v>
      </c>
      <c r="AH213" s="29">
        <f t="shared" si="60"/>
        <v>0</v>
      </c>
      <c r="AI213" s="29">
        <f t="shared" si="61"/>
        <v>1</v>
      </c>
      <c r="AJ213" s="29">
        <f t="shared" si="62"/>
        <v>0</v>
      </c>
      <c r="AK213" s="29">
        <f t="shared" si="63"/>
        <v>0</v>
      </c>
      <c r="AL213" s="30" t="str">
        <f t="shared" si="64"/>
        <v>-</v>
      </c>
      <c r="AM213" s="29">
        <f t="shared" si="65"/>
        <v>0</v>
      </c>
      <c r="AN213" s="29">
        <f t="shared" si="66"/>
        <v>0</v>
      </c>
      <c r="AO213" s="29">
        <f t="shared" si="67"/>
        <v>0</v>
      </c>
    </row>
    <row r="214" spans="1:41" ht="12.75">
      <c r="A214" s="27">
        <v>5508760</v>
      </c>
      <c r="B214" s="27">
        <v>3325</v>
      </c>
      <c r="C214" s="27" t="s">
        <v>555</v>
      </c>
      <c r="D214" s="27" t="s">
        <v>556</v>
      </c>
      <c r="E214" s="27" t="s">
        <v>555</v>
      </c>
      <c r="F214" s="27">
        <v>53946</v>
      </c>
      <c r="G214" s="28">
        <v>248</v>
      </c>
      <c r="H214" s="31">
        <v>9203982373</v>
      </c>
      <c r="I214" s="59">
        <v>7</v>
      </c>
      <c r="J214" s="30" t="s">
        <v>56</v>
      </c>
      <c r="K214" s="27"/>
      <c r="L214" s="32" t="s">
        <v>50</v>
      </c>
      <c r="M214" s="61">
        <v>821.6480446927375</v>
      </c>
      <c r="N214" s="32" t="s">
        <v>49</v>
      </c>
      <c r="O214" s="64" t="s">
        <v>49</v>
      </c>
      <c r="P214" s="33">
        <v>11.96652719665272</v>
      </c>
      <c r="Q214" s="30" t="str">
        <f t="shared" si="51"/>
        <v>NO</v>
      </c>
      <c r="R214" s="30" t="s">
        <v>49</v>
      </c>
      <c r="S214" s="30" t="s">
        <v>56</v>
      </c>
      <c r="T214" s="30"/>
      <c r="U214" s="58" t="s">
        <v>49</v>
      </c>
      <c r="V214" s="63">
        <v>55488</v>
      </c>
      <c r="W214" s="57">
        <v>3922</v>
      </c>
      <c r="X214" s="57">
        <v>5275</v>
      </c>
      <c r="Y214" s="65">
        <v>8089</v>
      </c>
      <c r="Z214" s="34">
        <f t="shared" si="52"/>
        <v>1</v>
      </c>
      <c r="AA214" s="29">
        <f t="shared" si="53"/>
        <v>0</v>
      </c>
      <c r="AB214" s="29">
        <f t="shared" si="54"/>
        <v>0</v>
      </c>
      <c r="AC214" s="29">
        <f t="shared" si="55"/>
        <v>0</v>
      </c>
      <c r="AD214" s="30" t="str">
        <f t="shared" si="56"/>
        <v>-</v>
      </c>
      <c r="AE214" s="29">
        <f t="shared" si="57"/>
        <v>0</v>
      </c>
      <c r="AF214" s="29">
        <f t="shared" si="58"/>
        <v>0</v>
      </c>
      <c r="AG214" s="29">
        <f t="shared" si="59"/>
        <v>0</v>
      </c>
      <c r="AH214" s="29">
        <f t="shared" si="60"/>
        <v>0</v>
      </c>
      <c r="AI214" s="29">
        <f t="shared" si="61"/>
        <v>1</v>
      </c>
      <c r="AJ214" s="29">
        <f t="shared" si="62"/>
        <v>0</v>
      </c>
      <c r="AK214" s="29">
        <f t="shared" si="63"/>
        <v>0</v>
      </c>
      <c r="AL214" s="30" t="str">
        <f t="shared" si="64"/>
        <v>-</v>
      </c>
      <c r="AM214" s="29">
        <f t="shared" si="65"/>
        <v>0</v>
      </c>
      <c r="AN214" s="29">
        <f t="shared" si="66"/>
        <v>0</v>
      </c>
      <c r="AO214" s="29">
        <f t="shared" si="67"/>
        <v>0</v>
      </c>
    </row>
    <row r="215" spans="1:41" ht="12.75">
      <c r="A215" s="27">
        <v>5508790</v>
      </c>
      <c r="B215" s="27">
        <v>3332</v>
      </c>
      <c r="C215" s="27" t="s">
        <v>557</v>
      </c>
      <c r="D215" s="27" t="s">
        <v>558</v>
      </c>
      <c r="E215" s="27" t="s">
        <v>557</v>
      </c>
      <c r="F215" s="27">
        <v>53559</v>
      </c>
      <c r="G215" s="28">
        <v>76</v>
      </c>
      <c r="H215" s="31">
        <v>6086553466</v>
      </c>
      <c r="I215" s="59" t="s">
        <v>94</v>
      </c>
      <c r="J215" s="30" t="s">
        <v>49</v>
      </c>
      <c r="K215" s="27"/>
      <c r="L215" s="32" t="s">
        <v>50</v>
      </c>
      <c r="M215" s="61">
        <v>1112.8882681564246</v>
      </c>
      <c r="N215" s="32" t="s">
        <v>49</v>
      </c>
      <c r="O215" s="64" t="s">
        <v>49</v>
      </c>
      <c r="P215" s="33">
        <v>4.5855379188712515</v>
      </c>
      <c r="Q215" s="30" t="str">
        <f t="shared" si="51"/>
        <v>NO</v>
      </c>
      <c r="R215" s="30" t="s">
        <v>49</v>
      </c>
      <c r="S215" s="30" t="s">
        <v>49</v>
      </c>
      <c r="T215" s="30"/>
      <c r="U215" s="58" t="s">
        <v>49</v>
      </c>
      <c r="V215" s="63">
        <v>23671</v>
      </c>
      <c r="W215" s="57">
        <v>1065</v>
      </c>
      <c r="X215" s="57">
        <v>3135</v>
      </c>
      <c r="Y215" s="65">
        <v>3067</v>
      </c>
      <c r="Z215" s="34">
        <f t="shared" si="52"/>
        <v>0</v>
      </c>
      <c r="AA215" s="29">
        <f t="shared" si="53"/>
        <v>0</v>
      </c>
      <c r="AB215" s="29">
        <f t="shared" si="54"/>
        <v>0</v>
      </c>
      <c r="AC215" s="29">
        <f t="shared" si="55"/>
        <v>0</v>
      </c>
      <c r="AD215" s="30" t="str">
        <f t="shared" si="56"/>
        <v>-</v>
      </c>
      <c r="AE215" s="29">
        <f t="shared" si="57"/>
        <v>0</v>
      </c>
      <c r="AF215" s="29">
        <f t="shared" si="58"/>
        <v>0</v>
      </c>
      <c r="AG215" s="29">
        <f t="shared" si="59"/>
        <v>0</v>
      </c>
      <c r="AH215" s="29">
        <f t="shared" si="60"/>
        <v>0</v>
      </c>
      <c r="AI215" s="29">
        <f t="shared" si="61"/>
        <v>0</v>
      </c>
      <c r="AJ215" s="29">
        <f t="shared" si="62"/>
        <v>0</v>
      </c>
      <c r="AK215" s="29">
        <f t="shared" si="63"/>
        <v>0</v>
      </c>
      <c r="AL215" s="30" t="str">
        <f t="shared" si="64"/>
        <v>-</v>
      </c>
      <c r="AM215" s="29">
        <f t="shared" si="65"/>
        <v>0</v>
      </c>
      <c r="AN215" s="29">
        <f t="shared" si="66"/>
        <v>0</v>
      </c>
      <c r="AO215" s="29">
        <f t="shared" si="67"/>
        <v>0</v>
      </c>
    </row>
    <row r="216" spans="1:41" ht="12.75">
      <c r="A216" s="27">
        <v>5508820</v>
      </c>
      <c r="B216" s="27">
        <v>3339</v>
      </c>
      <c r="C216" s="27" t="s">
        <v>559</v>
      </c>
      <c r="D216" s="27" t="s">
        <v>560</v>
      </c>
      <c r="E216" s="27" t="s">
        <v>559</v>
      </c>
      <c r="F216" s="27">
        <v>54449</v>
      </c>
      <c r="G216" s="28">
        <v>4538</v>
      </c>
      <c r="H216" s="31">
        <v>7153871101</v>
      </c>
      <c r="I216" s="59" t="s">
        <v>77</v>
      </c>
      <c r="J216" s="30" t="s">
        <v>49</v>
      </c>
      <c r="K216" s="27"/>
      <c r="L216" s="32" t="s">
        <v>50</v>
      </c>
      <c r="M216" s="61">
        <v>3851.011111111111</v>
      </c>
      <c r="N216" s="32" t="s">
        <v>49</v>
      </c>
      <c r="O216" s="64" t="s">
        <v>49</v>
      </c>
      <c r="P216" s="33">
        <v>6.307940346634422</v>
      </c>
      <c r="Q216" s="30" t="str">
        <f t="shared" si="51"/>
        <v>NO</v>
      </c>
      <c r="R216" s="30" t="s">
        <v>49</v>
      </c>
      <c r="S216" s="30" t="s">
        <v>56</v>
      </c>
      <c r="T216" s="30"/>
      <c r="U216" s="58" t="s">
        <v>49</v>
      </c>
      <c r="V216" s="63">
        <v>180560</v>
      </c>
      <c r="W216" s="57">
        <v>11018</v>
      </c>
      <c r="X216" s="57">
        <v>21177</v>
      </c>
      <c r="Y216" s="65">
        <v>25030</v>
      </c>
      <c r="Z216" s="34">
        <f t="shared" si="52"/>
        <v>0</v>
      </c>
      <c r="AA216" s="29">
        <f t="shared" si="53"/>
        <v>0</v>
      </c>
      <c r="AB216" s="29">
        <f t="shared" si="54"/>
        <v>0</v>
      </c>
      <c r="AC216" s="29">
        <f t="shared" si="55"/>
        <v>0</v>
      </c>
      <c r="AD216" s="30" t="str">
        <f t="shared" si="56"/>
        <v>-</v>
      </c>
      <c r="AE216" s="29">
        <f t="shared" si="57"/>
        <v>0</v>
      </c>
      <c r="AF216" s="29">
        <f t="shared" si="58"/>
        <v>0</v>
      </c>
      <c r="AG216" s="29">
        <f t="shared" si="59"/>
        <v>0</v>
      </c>
      <c r="AH216" s="29">
        <f t="shared" si="60"/>
        <v>0</v>
      </c>
      <c r="AI216" s="29">
        <f t="shared" si="61"/>
        <v>1</v>
      </c>
      <c r="AJ216" s="29">
        <f t="shared" si="62"/>
        <v>0</v>
      </c>
      <c r="AK216" s="29">
        <f t="shared" si="63"/>
        <v>0</v>
      </c>
      <c r="AL216" s="30" t="str">
        <f t="shared" si="64"/>
        <v>-</v>
      </c>
      <c r="AM216" s="29">
        <f t="shared" si="65"/>
        <v>0</v>
      </c>
      <c r="AN216" s="29">
        <f t="shared" si="66"/>
        <v>0</v>
      </c>
      <c r="AO216" s="29">
        <f t="shared" si="67"/>
        <v>0</v>
      </c>
    </row>
    <row r="217" spans="1:41" ht="12.75">
      <c r="A217" s="27">
        <v>5500048</v>
      </c>
      <c r="B217" s="27">
        <v>8103</v>
      </c>
      <c r="C217" s="27" t="s">
        <v>561</v>
      </c>
      <c r="D217" s="27" t="s">
        <v>562</v>
      </c>
      <c r="E217" s="27" t="s">
        <v>211</v>
      </c>
      <c r="F217" s="27">
        <v>53210</v>
      </c>
      <c r="G217" s="28">
        <v>3040</v>
      </c>
      <c r="H217" s="31">
        <v>4144458020</v>
      </c>
      <c r="I217" s="59">
        <v>1</v>
      </c>
      <c r="J217" s="30" t="s">
        <v>49</v>
      </c>
      <c r="K217" s="27"/>
      <c r="L217" s="32" t="s">
        <v>50</v>
      </c>
      <c r="M217" s="61"/>
      <c r="N217" s="32" t="s">
        <v>49</v>
      </c>
      <c r="O217" s="64" t="s">
        <v>49</v>
      </c>
      <c r="P217" s="33" t="s">
        <v>51</v>
      </c>
      <c r="Q217" s="30" t="str">
        <f t="shared" si="51"/>
        <v>M</v>
      </c>
      <c r="R217" s="30" t="s">
        <v>52</v>
      </c>
      <c r="S217" s="30" t="s">
        <v>49</v>
      </c>
      <c r="T217" s="30"/>
      <c r="U217" s="58" t="s">
        <v>49</v>
      </c>
      <c r="V217" s="63">
        <v>38202</v>
      </c>
      <c r="W217" s="57">
        <v>5140</v>
      </c>
      <c r="X217" s="57">
        <v>5386</v>
      </c>
      <c r="Y217" s="65">
        <v>5350</v>
      </c>
      <c r="Z217" s="34">
        <f t="shared" si="52"/>
        <v>0</v>
      </c>
      <c r="AA217" s="29">
        <f t="shared" si="53"/>
        <v>0</v>
      </c>
      <c r="AB217" s="29">
        <f t="shared" si="54"/>
        <v>0</v>
      </c>
      <c r="AC217" s="29">
        <f t="shared" si="55"/>
        <v>0</v>
      </c>
      <c r="AD217" s="30" t="str">
        <f t="shared" si="56"/>
        <v>-</v>
      </c>
      <c r="AE217" s="29">
        <f t="shared" si="57"/>
        <v>0</v>
      </c>
      <c r="AF217" s="29">
        <f t="shared" si="58"/>
        <v>0</v>
      </c>
      <c r="AG217" s="29">
        <f t="shared" si="59"/>
        <v>0</v>
      </c>
      <c r="AH217" s="29">
        <f t="shared" si="60"/>
        <v>0</v>
      </c>
      <c r="AI217" s="29">
        <f t="shared" si="61"/>
        <v>0</v>
      </c>
      <c r="AJ217" s="29">
        <f t="shared" si="62"/>
        <v>0</v>
      </c>
      <c r="AK217" s="29">
        <f t="shared" si="63"/>
        <v>0</v>
      </c>
      <c r="AL217" s="30" t="str">
        <f t="shared" si="64"/>
        <v>-</v>
      </c>
      <c r="AM217" s="29">
        <f t="shared" si="65"/>
        <v>0</v>
      </c>
      <c r="AN217" s="29">
        <f t="shared" si="66"/>
        <v>0</v>
      </c>
      <c r="AO217" s="29">
        <f t="shared" si="67"/>
        <v>0</v>
      </c>
    </row>
    <row r="218" spans="1:41" ht="12.75">
      <c r="A218" s="27">
        <v>5508850</v>
      </c>
      <c r="B218" s="27">
        <v>3360</v>
      </c>
      <c r="C218" s="27" t="s">
        <v>563</v>
      </c>
      <c r="D218" s="27" t="s">
        <v>564</v>
      </c>
      <c r="E218" s="27" t="s">
        <v>563</v>
      </c>
      <c r="F218" s="27">
        <v>53948</v>
      </c>
      <c r="G218" s="28">
        <v>1952</v>
      </c>
      <c r="H218" s="31">
        <v>6088475451</v>
      </c>
      <c r="I218" s="59" t="s">
        <v>55</v>
      </c>
      <c r="J218" s="30" t="s">
        <v>49</v>
      </c>
      <c r="K218" s="27"/>
      <c r="L218" s="32" t="s">
        <v>50</v>
      </c>
      <c r="M218" s="61">
        <v>1474.7698863636363</v>
      </c>
      <c r="N218" s="32" t="s">
        <v>49</v>
      </c>
      <c r="O218" s="64" t="s">
        <v>49</v>
      </c>
      <c r="P218" s="33">
        <v>12.471526195899772</v>
      </c>
      <c r="Q218" s="30" t="str">
        <f t="shared" si="51"/>
        <v>NO</v>
      </c>
      <c r="R218" s="30" t="s">
        <v>49</v>
      </c>
      <c r="S218" s="30" t="s">
        <v>56</v>
      </c>
      <c r="T218" s="30"/>
      <c r="U218" s="58" t="s">
        <v>49</v>
      </c>
      <c r="V218" s="63">
        <v>83664</v>
      </c>
      <c r="W218" s="57">
        <v>5609</v>
      </c>
      <c r="X218" s="57">
        <v>8804</v>
      </c>
      <c r="Y218" s="65">
        <v>12968</v>
      </c>
      <c r="Z218" s="34">
        <f t="shared" si="52"/>
        <v>0</v>
      </c>
      <c r="AA218" s="29">
        <f t="shared" si="53"/>
        <v>0</v>
      </c>
      <c r="AB218" s="29">
        <f t="shared" si="54"/>
        <v>0</v>
      </c>
      <c r="AC218" s="29">
        <f t="shared" si="55"/>
        <v>0</v>
      </c>
      <c r="AD218" s="30" t="str">
        <f t="shared" si="56"/>
        <v>-</v>
      </c>
      <c r="AE218" s="29">
        <f t="shared" si="57"/>
        <v>0</v>
      </c>
      <c r="AF218" s="29">
        <f t="shared" si="58"/>
        <v>0</v>
      </c>
      <c r="AG218" s="29">
        <f t="shared" si="59"/>
        <v>0</v>
      </c>
      <c r="AH218" s="29">
        <f t="shared" si="60"/>
        <v>0</v>
      </c>
      <c r="AI218" s="29">
        <f t="shared" si="61"/>
        <v>1</v>
      </c>
      <c r="AJ218" s="29">
        <f t="shared" si="62"/>
        <v>0</v>
      </c>
      <c r="AK218" s="29">
        <f t="shared" si="63"/>
        <v>0</v>
      </c>
      <c r="AL218" s="30" t="str">
        <f t="shared" si="64"/>
        <v>-</v>
      </c>
      <c r="AM218" s="29">
        <f t="shared" si="65"/>
        <v>0</v>
      </c>
      <c r="AN218" s="29">
        <f t="shared" si="66"/>
        <v>0</v>
      </c>
      <c r="AO218" s="29">
        <f t="shared" si="67"/>
        <v>0</v>
      </c>
    </row>
    <row r="219" spans="1:41" ht="12.75">
      <c r="A219" s="27">
        <v>5508880</v>
      </c>
      <c r="B219" s="27">
        <v>3367</v>
      </c>
      <c r="C219" s="27" t="s">
        <v>422</v>
      </c>
      <c r="D219" s="27" t="s">
        <v>565</v>
      </c>
      <c r="E219" s="27" t="s">
        <v>422</v>
      </c>
      <c r="F219" s="27">
        <v>53050</v>
      </c>
      <c r="G219" s="28">
        <v>1299</v>
      </c>
      <c r="H219" s="31">
        <v>9203877963</v>
      </c>
      <c r="I219" s="59">
        <v>6</v>
      </c>
      <c r="J219" s="30" t="s">
        <v>49</v>
      </c>
      <c r="K219" s="27"/>
      <c r="L219" s="32" t="s">
        <v>50</v>
      </c>
      <c r="M219" s="61">
        <v>1093.5810055865923</v>
      </c>
      <c r="N219" s="32" t="s">
        <v>49</v>
      </c>
      <c r="O219" s="64" t="s">
        <v>49</v>
      </c>
      <c r="P219" s="33">
        <v>3.4215622982569402</v>
      </c>
      <c r="Q219" s="30" t="str">
        <f t="shared" si="51"/>
        <v>NO</v>
      </c>
      <c r="R219" s="30" t="s">
        <v>49</v>
      </c>
      <c r="S219" s="30" t="s">
        <v>56</v>
      </c>
      <c r="T219" s="30"/>
      <c r="U219" s="58" t="s">
        <v>49</v>
      </c>
      <c r="V219" s="63">
        <v>38365</v>
      </c>
      <c r="W219" s="57">
        <v>1540</v>
      </c>
      <c r="X219" s="57">
        <v>5221</v>
      </c>
      <c r="Y219" s="65">
        <v>4047</v>
      </c>
      <c r="Z219" s="34">
        <f t="shared" si="52"/>
        <v>0</v>
      </c>
      <c r="AA219" s="29">
        <f t="shared" si="53"/>
        <v>0</v>
      </c>
      <c r="AB219" s="29">
        <f t="shared" si="54"/>
        <v>0</v>
      </c>
      <c r="AC219" s="29">
        <f t="shared" si="55"/>
        <v>0</v>
      </c>
      <c r="AD219" s="30" t="str">
        <f t="shared" si="56"/>
        <v>-</v>
      </c>
      <c r="AE219" s="29">
        <f t="shared" si="57"/>
        <v>0</v>
      </c>
      <c r="AF219" s="29">
        <f t="shared" si="58"/>
        <v>0</v>
      </c>
      <c r="AG219" s="29">
        <f t="shared" si="59"/>
        <v>0</v>
      </c>
      <c r="AH219" s="29">
        <f t="shared" si="60"/>
        <v>0</v>
      </c>
      <c r="AI219" s="29">
        <f t="shared" si="61"/>
        <v>1</v>
      </c>
      <c r="AJ219" s="29">
        <f t="shared" si="62"/>
        <v>0</v>
      </c>
      <c r="AK219" s="29">
        <f t="shared" si="63"/>
        <v>0</v>
      </c>
      <c r="AL219" s="30" t="str">
        <f t="shared" si="64"/>
        <v>-</v>
      </c>
      <c r="AM219" s="29">
        <f t="shared" si="65"/>
        <v>0</v>
      </c>
      <c r="AN219" s="29">
        <f t="shared" si="66"/>
        <v>0</v>
      </c>
      <c r="AO219" s="29">
        <f t="shared" si="67"/>
        <v>0</v>
      </c>
    </row>
    <row r="220" spans="1:41" ht="12.75">
      <c r="A220" s="27">
        <v>5508910</v>
      </c>
      <c r="B220" s="27">
        <v>3381</v>
      </c>
      <c r="C220" s="27" t="s">
        <v>566</v>
      </c>
      <c r="D220" s="27" t="s">
        <v>567</v>
      </c>
      <c r="E220" s="27" t="s">
        <v>568</v>
      </c>
      <c r="F220" s="27">
        <v>53558</v>
      </c>
      <c r="G220" s="28">
        <v>9216</v>
      </c>
      <c r="H220" s="31">
        <v>6088383169</v>
      </c>
      <c r="I220" s="59">
        <v>4</v>
      </c>
      <c r="J220" s="30" t="s">
        <v>49</v>
      </c>
      <c r="K220" s="27"/>
      <c r="L220" s="32" t="s">
        <v>50</v>
      </c>
      <c r="M220" s="61">
        <v>1843.9691011235955</v>
      </c>
      <c r="N220" s="32" t="s">
        <v>49</v>
      </c>
      <c r="O220" s="64" t="s">
        <v>49</v>
      </c>
      <c r="P220" s="33">
        <v>0.8538422903063787</v>
      </c>
      <c r="Q220" s="30" t="str">
        <f t="shared" si="51"/>
        <v>NO</v>
      </c>
      <c r="R220" s="30" t="s">
        <v>49</v>
      </c>
      <c r="S220" s="30" t="s">
        <v>49</v>
      </c>
      <c r="T220" s="30"/>
      <c r="U220" s="58" t="s">
        <v>49</v>
      </c>
      <c r="V220" s="63">
        <v>50113</v>
      </c>
      <c r="W220" s="57">
        <v>0</v>
      </c>
      <c r="X220" s="57">
        <v>7275</v>
      </c>
      <c r="Y220" s="65">
        <v>5079</v>
      </c>
      <c r="Z220" s="34">
        <f t="shared" si="52"/>
        <v>0</v>
      </c>
      <c r="AA220" s="29">
        <f t="shared" si="53"/>
        <v>0</v>
      </c>
      <c r="AB220" s="29">
        <f t="shared" si="54"/>
        <v>0</v>
      </c>
      <c r="AC220" s="29">
        <f t="shared" si="55"/>
        <v>0</v>
      </c>
      <c r="AD220" s="30" t="str">
        <f t="shared" si="56"/>
        <v>-</v>
      </c>
      <c r="AE220" s="29">
        <f t="shared" si="57"/>
        <v>0</v>
      </c>
      <c r="AF220" s="29">
        <f t="shared" si="58"/>
        <v>0</v>
      </c>
      <c r="AG220" s="29">
        <f t="shared" si="59"/>
        <v>0</v>
      </c>
      <c r="AH220" s="29">
        <f t="shared" si="60"/>
        <v>0</v>
      </c>
      <c r="AI220" s="29">
        <f t="shared" si="61"/>
        <v>0</v>
      </c>
      <c r="AJ220" s="29">
        <f t="shared" si="62"/>
        <v>0</v>
      </c>
      <c r="AK220" s="29">
        <f t="shared" si="63"/>
        <v>0</v>
      </c>
      <c r="AL220" s="30" t="str">
        <f t="shared" si="64"/>
        <v>-</v>
      </c>
      <c r="AM220" s="29">
        <f t="shared" si="65"/>
        <v>0</v>
      </c>
      <c r="AN220" s="29">
        <f t="shared" si="66"/>
        <v>0</v>
      </c>
      <c r="AO220" s="29">
        <f t="shared" si="67"/>
        <v>0</v>
      </c>
    </row>
    <row r="221" spans="1:41" ht="12.75">
      <c r="A221" s="27">
        <v>5508940</v>
      </c>
      <c r="B221" s="27">
        <v>3409</v>
      </c>
      <c r="C221" s="27" t="s">
        <v>569</v>
      </c>
      <c r="D221" s="27" t="s">
        <v>570</v>
      </c>
      <c r="E221" s="27" t="s">
        <v>571</v>
      </c>
      <c r="F221" s="27">
        <v>54451</v>
      </c>
      <c r="G221" s="28">
        <v>1771</v>
      </c>
      <c r="H221" s="31">
        <v>7157484620</v>
      </c>
      <c r="I221" s="59" t="s">
        <v>55</v>
      </c>
      <c r="J221" s="30" t="s">
        <v>49</v>
      </c>
      <c r="K221" s="27"/>
      <c r="L221" s="32" t="s">
        <v>50</v>
      </c>
      <c r="M221" s="61">
        <v>2171.0583757765717</v>
      </c>
      <c r="N221" s="32" t="s">
        <v>49</v>
      </c>
      <c r="O221" s="64" t="s">
        <v>49</v>
      </c>
      <c r="P221" s="33">
        <v>10.326281821441377</v>
      </c>
      <c r="Q221" s="30" t="str">
        <f t="shared" si="51"/>
        <v>NO</v>
      </c>
      <c r="R221" s="30" t="s">
        <v>49</v>
      </c>
      <c r="S221" s="30" t="s">
        <v>56</v>
      </c>
      <c r="T221" s="30"/>
      <c r="U221" s="58" t="s">
        <v>49</v>
      </c>
      <c r="V221" s="63">
        <v>119500</v>
      </c>
      <c r="W221" s="57">
        <v>7759</v>
      </c>
      <c r="X221" s="57">
        <v>12722</v>
      </c>
      <c r="Y221" s="65">
        <v>17833</v>
      </c>
      <c r="Z221" s="34">
        <f t="shared" si="52"/>
        <v>0</v>
      </c>
      <c r="AA221" s="29">
        <f t="shared" si="53"/>
        <v>0</v>
      </c>
      <c r="AB221" s="29">
        <f t="shared" si="54"/>
        <v>0</v>
      </c>
      <c r="AC221" s="29">
        <f t="shared" si="55"/>
        <v>0</v>
      </c>
      <c r="AD221" s="30" t="str">
        <f t="shared" si="56"/>
        <v>-</v>
      </c>
      <c r="AE221" s="29">
        <f t="shared" si="57"/>
        <v>0</v>
      </c>
      <c r="AF221" s="29">
        <f t="shared" si="58"/>
        <v>0</v>
      </c>
      <c r="AG221" s="29">
        <f t="shared" si="59"/>
        <v>0</v>
      </c>
      <c r="AH221" s="29">
        <f t="shared" si="60"/>
        <v>0</v>
      </c>
      <c r="AI221" s="29">
        <f t="shared" si="61"/>
        <v>1</v>
      </c>
      <c r="AJ221" s="29">
        <f t="shared" si="62"/>
        <v>0</v>
      </c>
      <c r="AK221" s="29">
        <f t="shared" si="63"/>
        <v>0</v>
      </c>
      <c r="AL221" s="30" t="str">
        <f t="shared" si="64"/>
        <v>-</v>
      </c>
      <c r="AM221" s="29">
        <f t="shared" si="65"/>
        <v>0</v>
      </c>
      <c r="AN221" s="29">
        <f t="shared" si="66"/>
        <v>0</v>
      </c>
      <c r="AO221" s="29">
        <f t="shared" si="67"/>
        <v>0</v>
      </c>
    </row>
    <row r="222" spans="1:41" ht="12.75">
      <c r="A222" s="27">
        <v>5508970</v>
      </c>
      <c r="B222" s="27">
        <v>3427</v>
      </c>
      <c r="C222" s="27" t="s">
        <v>572</v>
      </c>
      <c r="D222" s="27" t="s">
        <v>573</v>
      </c>
      <c r="E222" s="27" t="s">
        <v>572</v>
      </c>
      <c r="F222" s="27">
        <v>54546</v>
      </c>
      <c r="G222" s="28">
        <v>500</v>
      </c>
      <c r="H222" s="31">
        <v>7152743601</v>
      </c>
      <c r="I222" s="59">
        <v>7</v>
      </c>
      <c r="J222" s="30" t="s">
        <v>56</v>
      </c>
      <c r="K222" s="27"/>
      <c r="L222" s="32" t="s">
        <v>50</v>
      </c>
      <c r="M222" s="61">
        <v>266.5568181818182</v>
      </c>
      <c r="N222" s="32" t="s">
        <v>49</v>
      </c>
      <c r="O222" s="64" t="s">
        <v>56</v>
      </c>
      <c r="P222" s="33">
        <v>9.792284866468842</v>
      </c>
      <c r="Q222" s="30" t="str">
        <f t="shared" si="51"/>
        <v>NO</v>
      </c>
      <c r="R222" s="30" t="s">
        <v>49</v>
      </c>
      <c r="S222" s="30" t="s">
        <v>56</v>
      </c>
      <c r="T222" s="30"/>
      <c r="U222" s="58" t="s">
        <v>49</v>
      </c>
      <c r="V222" s="63">
        <v>21659</v>
      </c>
      <c r="W222" s="57">
        <v>1845</v>
      </c>
      <c r="X222" s="57">
        <v>2589</v>
      </c>
      <c r="Y222" s="65">
        <v>2167</v>
      </c>
      <c r="Z222" s="34">
        <f t="shared" si="52"/>
        <v>1</v>
      </c>
      <c r="AA222" s="29">
        <f t="shared" si="53"/>
        <v>1</v>
      </c>
      <c r="AB222" s="29">
        <f t="shared" si="54"/>
        <v>0</v>
      </c>
      <c r="AC222" s="29">
        <f t="shared" si="55"/>
        <v>0</v>
      </c>
      <c r="AD222" s="30" t="str">
        <f t="shared" si="56"/>
        <v>SRSA</v>
      </c>
      <c r="AE222" s="29">
        <f t="shared" si="57"/>
        <v>0</v>
      </c>
      <c r="AF222" s="29">
        <f t="shared" si="58"/>
        <v>0</v>
      </c>
      <c r="AG222" s="29">
        <f t="shared" si="59"/>
        <v>0</v>
      </c>
      <c r="AH222" s="29">
        <f t="shared" si="60"/>
        <v>0</v>
      </c>
      <c r="AI222" s="29">
        <f t="shared" si="61"/>
        <v>1</v>
      </c>
      <c r="AJ222" s="29">
        <f t="shared" si="62"/>
        <v>0</v>
      </c>
      <c r="AK222" s="29">
        <f t="shared" si="63"/>
        <v>0</v>
      </c>
      <c r="AL222" s="30" t="str">
        <f t="shared" si="64"/>
        <v>-</v>
      </c>
      <c r="AM222" s="29">
        <f t="shared" si="65"/>
        <v>0</v>
      </c>
      <c r="AN222" s="29">
        <f t="shared" si="66"/>
        <v>0</v>
      </c>
      <c r="AO222" s="29">
        <f t="shared" si="67"/>
        <v>0</v>
      </c>
    </row>
    <row r="223" spans="1:41" ht="12.75">
      <c r="A223" s="27">
        <v>5509000</v>
      </c>
      <c r="B223" s="27">
        <v>3428</v>
      </c>
      <c r="C223" s="27" t="s">
        <v>574</v>
      </c>
      <c r="D223" s="27" t="s">
        <v>575</v>
      </c>
      <c r="E223" s="27" t="s">
        <v>576</v>
      </c>
      <c r="F223" s="27">
        <v>54642</v>
      </c>
      <c r="G223" s="28">
        <v>8280</v>
      </c>
      <c r="H223" s="31">
        <v>6084882201</v>
      </c>
      <c r="I223" s="59" t="s">
        <v>195</v>
      </c>
      <c r="J223" s="30" t="s">
        <v>56</v>
      </c>
      <c r="K223" s="27"/>
      <c r="L223" s="32" t="s">
        <v>50</v>
      </c>
      <c r="M223" s="61">
        <v>665.2722222222222</v>
      </c>
      <c r="N223" s="32" t="s">
        <v>49</v>
      </c>
      <c r="O223" s="64" t="s">
        <v>49</v>
      </c>
      <c r="P223" s="33">
        <v>9.315068493150685</v>
      </c>
      <c r="Q223" s="30" t="str">
        <f t="shared" si="51"/>
        <v>NO</v>
      </c>
      <c r="R223" s="30" t="s">
        <v>49</v>
      </c>
      <c r="S223" s="30" t="s">
        <v>56</v>
      </c>
      <c r="T223" s="30"/>
      <c r="U223" s="58" t="s">
        <v>49</v>
      </c>
      <c r="V223" s="63">
        <v>32058</v>
      </c>
      <c r="W223" s="57">
        <v>2073</v>
      </c>
      <c r="X223" s="57">
        <v>3522</v>
      </c>
      <c r="Y223" s="65">
        <v>4472</v>
      </c>
      <c r="Z223" s="34">
        <f t="shared" si="52"/>
        <v>1</v>
      </c>
      <c r="AA223" s="29">
        <f t="shared" si="53"/>
        <v>0</v>
      </c>
      <c r="AB223" s="29">
        <f t="shared" si="54"/>
        <v>0</v>
      </c>
      <c r="AC223" s="29">
        <f t="shared" si="55"/>
        <v>0</v>
      </c>
      <c r="AD223" s="30" t="str">
        <f t="shared" si="56"/>
        <v>-</v>
      </c>
      <c r="AE223" s="29">
        <f t="shared" si="57"/>
        <v>0</v>
      </c>
      <c r="AF223" s="29">
        <f t="shared" si="58"/>
        <v>0</v>
      </c>
      <c r="AG223" s="29">
        <f t="shared" si="59"/>
        <v>0</v>
      </c>
      <c r="AH223" s="29">
        <f t="shared" si="60"/>
        <v>0</v>
      </c>
      <c r="AI223" s="29">
        <f t="shared" si="61"/>
        <v>1</v>
      </c>
      <c r="AJ223" s="29">
        <f t="shared" si="62"/>
        <v>0</v>
      </c>
      <c r="AK223" s="29">
        <f t="shared" si="63"/>
        <v>0</v>
      </c>
      <c r="AL223" s="30" t="str">
        <f t="shared" si="64"/>
        <v>-</v>
      </c>
      <c r="AM223" s="29">
        <f t="shared" si="65"/>
        <v>0</v>
      </c>
      <c r="AN223" s="29">
        <f t="shared" si="66"/>
        <v>0</v>
      </c>
      <c r="AO223" s="29">
        <f t="shared" si="67"/>
        <v>0</v>
      </c>
    </row>
    <row r="224" spans="1:41" ht="12.75">
      <c r="A224" s="27">
        <v>5509030</v>
      </c>
      <c r="B224" s="27">
        <v>3430</v>
      </c>
      <c r="C224" s="27" t="s">
        <v>577</v>
      </c>
      <c r="D224" s="27" t="s">
        <v>578</v>
      </c>
      <c r="E224" s="27" t="s">
        <v>577</v>
      </c>
      <c r="F224" s="27">
        <v>54952</v>
      </c>
      <c r="G224" s="28">
        <v>360</v>
      </c>
      <c r="H224" s="31">
        <v>9209671401</v>
      </c>
      <c r="I224" s="59">
        <v>4</v>
      </c>
      <c r="J224" s="30" t="s">
        <v>49</v>
      </c>
      <c r="K224" s="27"/>
      <c r="L224" s="32" t="s">
        <v>50</v>
      </c>
      <c r="M224" s="61">
        <v>3249.475</v>
      </c>
      <c r="N224" s="32" t="s">
        <v>49</v>
      </c>
      <c r="O224" s="64" t="s">
        <v>49</v>
      </c>
      <c r="P224" s="33">
        <v>6.25</v>
      </c>
      <c r="Q224" s="30" t="str">
        <f t="shared" si="51"/>
        <v>NO</v>
      </c>
      <c r="R224" s="30" t="s">
        <v>49</v>
      </c>
      <c r="S224" s="30" t="s">
        <v>49</v>
      </c>
      <c r="T224" s="30"/>
      <c r="U224" s="58" t="s">
        <v>49</v>
      </c>
      <c r="V224" s="63">
        <v>172195</v>
      </c>
      <c r="W224" s="57">
        <v>10939</v>
      </c>
      <c r="X224" s="57">
        <v>19645</v>
      </c>
      <c r="Y224" s="65">
        <v>23562</v>
      </c>
      <c r="Z224" s="34">
        <f t="shared" si="52"/>
        <v>0</v>
      </c>
      <c r="AA224" s="29">
        <f t="shared" si="53"/>
        <v>0</v>
      </c>
      <c r="AB224" s="29">
        <f t="shared" si="54"/>
        <v>0</v>
      </c>
      <c r="AC224" s="29">
        <f t="shared" si="55"/>
        <v>0</v>
      </c>
      <c r="AD224" s="30" t="str">
        <f t="shared" si="56"/>
        <v>-</v>
      </c>
      <c r="AE224" s="29">
        <f t="shared" si="57"/>
        <v>0</v>
      </c>
      <c r="AF224" s="29">
        <f t="shared" si="58"/>
        <v>0</v>
      </c>
      <c r="AG224" s="29">
        <f t="shared" si="59"/>
        <v>0</v>
      </c>
      <c r="AH224" s="29">
        <f t="shared" si="60"/>
        <v>0</v>
      </c>
      <c r="AI224" s="29">
        <f t="shared" si="61"/>
        <v>0</v>
      </c>
      <c r="AJ224" s="29">
        <f t="shared" si="62"/>
        <v>0</v>
      </c>
      <c r="AK224" s="29">
        <f t="shared" si="63"/>
        <v>0</v>
      </c>
      <c r="AL224" s="30" t="str">
        <f t="shared" si="64"/>
        <v>-</v>
      </c>
      <c r="AM224" s="29">
        <f t="shared" si="65"/>
        <v>0</v>
      </c>
      <c r="AN224" s="29">
        <f t="shared" si="66"/>
        <v>0</v>
      </c>
      <c r="AO224" s="29">
        <f t="shared" si="67"/>
        <v>0</v>
      </c>
    </row>
    <row r="225" spans="1:41" ht="12.75">
      <c r="A225" s="27">
        <v>5509070</v>
      </c>
      <c r="B225" s="27">
        <v>3434</v>
      </c>
      <c r="C225" s="27" t="s">
        <v>579</v>
      </c>
      <c r="D225" s="27" t="s">
        <v>580</v>
      </c>
      <c r="E225" s="27" t="s">
        <v>581</v>
      </c>
      <c r="F225" s="27">
        <v>54135</v>
      </c>
      <c r="G225" s="28">
        <v>1330</v>
      </c>
      <c r="H225" s="31">
        <v>7157993824</v>
      </c>
      <c r="I225" s="59">
        <v>7</v>
      </c>
      <c r="J225" s="30" t="s">
        <v>56</v>
      </c>
      <c r="K225" s="27"/>
      <c r="L225" s="32" t="s">
        <v>50</v>
      </c>
      <c r="M225" s="61">
        <v>794.6761363636364</v>
      </c>
      <c r="N225" s="32" t="s">
        <v>49</v>
      </c>
      <c r="O225" s="64" t="s">
        <v>49</v>
      </c>
      <c r="P225" s="33">
        <v>35</v>
      </c>
      <c r="Q225" s="30" t="str">
        <f t="shared" si="51"/>
        <v>YES</v>
      </c>
      <c r="R225" s="30" t="s">
        <v>49</v>
      </c>
      <c r="S225" s="30" t="s">
        <v>56</v>
      </c>
      <c r="T225" s="30"/>
      <c r="U225" s="58" t="s">
        <v>56</v>
      </c>
      <c r="V225" s="63">
        <v>149481</v>
      </c>
      <c r="W225" s="57">
        <v>17909</v>
      </c>
      <c r="X225" s="57">
        <v>18860</v>
      </c>
      <c r="Y225" s="65">
        <v>18735</v>
      </c>
      <c r="Z225" s="34">
        <f t="shared" si="52"/>
        <v>1</v>
      </c>
      <c r="AA225" s="29">
        <f t="shared" si="53"/>
        <v>0</v>
      </c>
      <c r="AB225" s="29">
        <f t="shared" si="54"/>
        <v>0</v>
      </c>
      <c r="AC225" s="29">
        <f t="shared" si="55"/>
        <v>0</v>
      </c>
      <c r="AD225" s="30" t="str">
        <f t="shared" si="56"/>
        <v>-</v>
      </c>
      <c r="AE225" s="29">
        <f t="shared" si="57"/>
        <v>0</v>
      </c>
      <c r="AF225" s="29">
        <f t="shared" si="58"/>
        <v>0</v>
      </c>
      <c r="AG225" s="29">
        <f t="shared" si="59"/>
        <v>0</v>
      </c>
      <c r="AH225" s="29">
        <f t="shared" si="60"/>
        <v>0</v>
      </c>
      <c r="AI225" s="29">
        <f t="shared" si="61"/>
        <v>1</v>
      </c>
      <c r="AJ225" s="29">
        <f t="shared" si="62"/>
        <v>1</v>
      </c>
      <c r="AK225" s="29" t="str">
        <f t="shared" si="63"/>
        <v>Initial</v>
      </c>
      <c r="AL225" s="30" t="str">
        <f t="shared" si="64"/>
        <v>RLIS</v>
      </c>
      <c r="AM225" s="29">
        <f t="shared" si="65"/>
        <v>0</v>
      </c>
      <c r="AN225" s="29">
        <f t="shared" si="66"/>
        <v>0</v>
      </c>
      <c r="AO225" s="29">
        <f t="shared" si="67"/>
        <v>0</v>
      </c>
    </row>
    <row r="226" spans="1:41" ht="12.75">
      <c r="A226" s="27">
        <v>5509060</v>
      </c>
      <c r="B226" s="27">
        <v>3437</v>
      </c>
      <c r="C226" s="27" t="s">
        <v>582</v>
      </c>
      <c r="D226" s="27" t="s">
        <v>583</v>
      </c>
      <c r="E226" s="27" t="s">
        <v>582</v>
      </c>
      <c r="F226" s="27">
        <v>53051</v>
      </c>
      <c r="G226" s="28">
        <v>3040</v>
      </c>
      <c r="H226" s="31">
        <v>2622558440</v>
      </c>
      <c r="I226" s="59">
        <v>3</v>
      </c>
      <c r="J226" s="30" t="s">
        <v>49</v>
      </c>
      <c r="K226" s="27"/>
      <c r="L226" s="32" t="s">
        <v>50</v>
      </c>
      <c r="M226" s="61">
        <v>4116.705555555555</v>
      </c>
      <c r="N226" s="32" t="s">
        <v>49</v>
      </c>
      <c r="O226" s="64" t="s">
        <v>49</v>
      </c>
      <c r="P226" s="33">
        <v>2.914798206278027</v>
      </c>
      <c r="Q226" s="30" t="str">
        <f t="shared" si="51"/>
        <v>NO</v>
      </c>
      <c r="R226" s="30" t="s">
        <v>49</v>
      </c>
      <c r="S226" s="30" t="s">
        <v>49</v>
      </c>
      <c r="T226" s="30"/>
      <c r="U226" s="58" t="s">
        <v>49</v>
      </c>
      <c r="V226" s="63">
        <v>122383</v>
      </c>
      <c r="W226" s="57">
        <v>4034</v>
      </c>
      <c r="X226" s="57">
        <v>18770</v>
      </c>
      <c r="Y226" s="65">
        <v>14331</v>
      </c>
      <c r="Z226" s="34">
        <f t="shared" si="52"/>
        <v>0</v>
      </c>
      <c r="AA226" s="29">
        <f t="shared" si="53"/>
        <v>0</v>
      </c>
      <c r="AB226" s="29">
        <f t="shared" si="54"/>
        <v>0</v>
      </c>
      <c r="AC226" s="29">
        <f t="shared" si="55"/>
        <v>0</v>
      </c>
      <c r="AD226" s="30" t="str">
        <f t="shared" si="56"/>
        <v>-</v>
      </c>
      <c r="AE226" s="29">
        <f t="shared" si="57"/>
        <v>0</v>
      </c>
      <c r="AF226" s="29">
        <f t="shared" si="58"/>
        <v>0</v>
      </c>
      <c r="AG226" s="29">
        <f t="shared" si="59"/>
        <v>0</v>
      </c>
      <c r="AH226" s="29">
        <f t="shared" si="60"/>
        <v>0</v>
      </c>
      <c r="AI226" s="29">
        <f t="shared" si="61"/>
        <v>0</v>
      </c>
      <c r="AJ226" s="29">
        <f t="shared" si="62"/>
        <v>0</v>
      </c>
      <c r="AK226" s="29">
        <f t="shared" si="63"/>
        <v>0</v>
      </c>
      <c r="AL226" s="30" t="str">
        <f t="shared" si="64"/>
        <v>-</v>
      </c>
      <c r="AM226" s="29">
        <f t="shared" si="65"/>
        <v>0</v>
      </c>
      <c r="AN226" s="29">
        <f t="shared" si="66"/>
        <v>0</v>
      </c>
      <c r="AO226" s="29">
        <f t="shared" si="67"/>
        <v>0</v>
      </c>
    </row>
    <row r="227" spans="1:41" ht="12.75">
      <c r="A227" s="27">
        <v>5509090</v>
      </c>
      <c r="B227" s="27">
        <v>3444</v>
      </c>
      <c r="C227" s="27" t="s">
        <v>584</v>
      </c>
      <c r="D227" s="27" t="s">
        <v>585</v>
      </c>
      <c r="E227" s="27" t="s">
        <v>586</v>
      </c>
      <c r="F227" s="27">
        <v>54751</v>
      </c>
      <c r="G227" s="28">
        <v>1511</v>
      </c>
      <c r="H227" s="31">
        <v>7152321642</v>
      </c>
      <c r="I227" s="59" t="s">
        <v>55</v>
      </c>
      <c r="J227" s="30" t="s">
        <v>49</v>
      </c>
      <c r="K227" s="27"/>
      <c r="L227" s="32" t="s">
        <v>50</v>
      </c>
      <c r="M227" s="61">
        <v>3194.0734463276835</v>
      </c>
      <c r="N227" s="32" t="s">
        <v>49</v>
      </c>
      <c r="O227" s="64" t="s">
        <v>49</v>
      </c>
      <c r="P227" s="33">
        <v>11.430133989608969</v>
      </c>
      <c r="Q227" s="30" t="str">
        <f t="shared" si="51"/>
        <v>NO</v>
      </c>
      <c r="R227" s="30" t="s">
        <v>49</v>
      </c>
      <c r="S227" s="30" t="s">
        <v>115</v>
      </c>
      <c r="T227" s="30"/>
      <c r="U227" s="58" t="s">
        <v>49</v>
      </c>
      <c r="V227" s="63">
        <v>185265</v>
      </c>
      <c r="W227" s="57">
        <v>15208</v>
      </c>
      <c r="X227" s="57">
        <v>21600</v>
      </c>
      <c r="Y227" s="65">
        <v>28399</v>
      </c>
      <c r="Z227" s="34">
        <f t="shared" si="52"/>
        <v>0</v>
      </c>
      <c r="AA227" s="29">
        <f t="shared" si="53"/>
        <v>0</v>
      </c>
      <c r="AB227" s="29">
        <f t="shared" si="54"/>
        <v>0</v>
      </c>
      <c r="AC227" s="29">
        <f t="shared" si="55"/>
        <v>0</v>
      </c>
      <c r="AD227" s="30" t="str">
        <f t="shared" si="56"/>
        <v>-</v>
      </c>
      <c r="AE227" s="29">
        <f t="shared" si="57"/>
        <v>0</v>
      </c>
      <c r="AF227" s="29">
        <f t="shared" si="58"/>
        <v>0</v>
      </c>
      <c r="AG227" s="29">
        <f t="shared" si="59"/>
        <v>0</v>
      </c>
      <c r="AH227" s="29">
        <f t="shared" si="60"/>
        <v>0</v>
      </c>
      <c r="AI227" s="29">
        <f t="shared" si="61"/>
        <v>1</v>
      </c>
      <c r="AJ227" s="29">
        <f t="shared" si="62"/>
        <v>0</v>
      </c>
      <c r="AK227" s="29">
        <f t="shared" si="63"/>
        <v>0</v>
      </c>
      <c r="AL227" s="30" t="str">
        <f t="shared" si="64"/>
        <v>-</v>
      </c>
      <c r="AM227" s="29">
        <f t="shared" si="65"/>
        <v>0</v>
      </c>
      <c r="AN227" s="29">
        <f t="shared" si="66"/>
        <v>0</v>
      </c>
      <c r="AO227" s="29">
        <f t="shared" si="67"/>
        <v>0</v>
      </c>
    </row>
    <row r="228" spans="1:41" ht="12.75">
      <c r="A228" s="27">
        <v>5509130</v>
      </c>
      <c r="B228" s="27">
        <v>3479</v>
      </c>
      <c r="C228" s="27" t="s">
        <v>587</v>
      </c>
      <c r="D228" s="27" t="s">
        <v>588</v>
      </c>
      <c r="E228" s="27" t="s">
        <v>589</v>
      </c>
      <c r="F228" s="27">
        <v>53092</v>
      </c>
      <c r="G228" s="28">
        <v>2044</v>
      </c>
      <c r="H228" s="31">
        <v>2622388503</v>
      </c>
      <c r="I228" s="59" t="s">
        <v>104</v>
      </c>
      <c r="J228" s="30" t="s">
        <v>49</v>
      </c>
      <c r="K228" s="27"/>
      <c r="L228" s="32" t="s">
        <v>50</v>
      </c>
      <c r="M228" s="61">
        <v>3902.7849162011175</v>
      </c>
      <c r="N228" s="32" t="s">
        <v>49</v>
      </c>
      <c r="O228" s="64" t="s">
        <v>49</v>
      </c>
      <c r="P228" s="33">
        <v>1.770564367392106</v>
      </c>
      <c r="Q228" s="30" t="str">
        <f t="shared" si="51"/>
        <v>NO</v>
      </c>
      <c r="R228" s="30" t="s">
        <v>49</v>
      </c>
      <c r="S228" s="30" t="s">
        <v>49</v>
      </c>
      <c r="T228" s="30"/>
      <c r="U228" s="58" t="s">
        <v>49</v>
      </c>
      <c r="V228" s="63">
        <v>88268</v>
      </c>
      <c r="W228" s="57">
        <v>2439</v>
      </c>
      <c r="X228" s="57">
        <v>13494</v>
      </c>
      <c r="Y228" s="65">
        <v>12904</v>
      </c>
      <c r="Z228" s="34">
        <f t="shared" si="52"/>
        <v>0</v>
      </c>
      <c r="AA228" s="29">
        <f t="shared" si="53"/>
        <v>0</v>
      </c>
      <c r="AB228" s="29">
        <f t="shared" si="54"/>
        <v>0</v>
      </c>
      <c r="AC228" s="29">
        <f t="shared" si="55"/>
        <v>0</v>
      </c>
      <c r="AD228" s="30" t="str">
        <f t="shared" si="56"/>
        <v>-</v>
      </c>
      <c r="AE228" s="29">
        <f t="shared" si="57"/>
        <v>0</v>
      </c>
      <c r="AF228" s="29">
        <f t="shared" si="58"/>
        <v>0</v>
      </c>
      <c r="AG228" s="29">
        <f t="shared" si="59"/>
        <v>0</v>
      </c>
      <c r="AH228" s="29">
        <f t="shared" si="60"/>
        <v>0</v>
      </c>
      <c r="AI228" s="29">
        <f t="shared" si="61"/>
        <v>0</v>
      </c>
      <c r="AJ228" s="29">
        <f t="shared" si="62"/>
        <v>0</v>
      </c>
      <c r="AK228" s="29">
        <f t="shared" si="63"/>
        <v>0</v>
      </c>
      <c r="AL228" s="30" t="str">
        <f t="shared" si="64"/>
        <v>-</v>
      </c>
      <c r="AM228" s="29">
        <f t="shared" si="65"/>
        <v>0</v>
      </c>
      <c r="AN228" s="29">
        <f t="shared" si="66"/>
        <v>0</v>
      </c>
      <c r="AO228" s="29">
        <f t="shared" si="67"/>
        <v>0</v>
      </c>
    </row>
    <row r="229" spans="1:41" ht="12.75">
      <c r="A229" s="27">
        <v>5509150</v>
      </c>
      <c r="B229" s="27">
        <v>3484</v>
      </c>
      <c r="C229" s="27" t="s">
        <v>590</v>
      </c>
      <c r="D229" s="27" t="s">
        <v>591</v>
      </c>
      <c r="E229" s="27" t="s">
        <v>590</v>
      </c>
      <c r="F229" s="27">
        <v>54547</v>
      </c>
      <c r="G229" s="28">
        <v>567</v>
      </c>
      <c r="H229" s="31">
        <v>7154762154</v>
      </c>
      <c r="I229" s="59">
        <v>7</v>
      </c>
      <c r="J229" s="30" t="s">
        <v>56</v>
      </c>
      <c r="K229" s="27"/>
      <c r="L229" s="32" t="s">
        <v>50</v>
      </c>
      <c r="M229" s="61">
        <v>184.72375690607734</v>
      </c>
      <c r="N229" s="32" t="s">
        <v>56</v>
      </c>
      <c r="O229" s="64" t="s">
        <v>56</v>
      </c>
      <c r="P229" s="33">
        <v>20.81447963800905</v>
      </c>
      <c r="Q229" s="30" t="str">
        <f t="shared" si="51"/>
        <v>YES</v>
      </c>
      <c r="R229" s="30" t="s">
        <v>56</v>
      </c>
      <c r="S229" s="30" t="s">
        <v>56</v>
      </c>
      <c r="T229" s="30"/>
      <c r="U229" s="58" t="s">
        <v>49</v>
      </c>
      <c r="V229" s="63">
        <v>13693</v>
      </c>
      <c r="W229" s="57">
        <v>1401</v>
      </c>
      <c r="X229" s="57">
        <v>1380</v>
      </c>
      <c r="Y229" s="65">
        <v>2417</v>
      </c>
      <c r="Z229" s="34">
        <f t="shared" si="52"/>
        <v>1</v>
      </c>
      <c r="AA229" s="29">
        <f t="shared" si="53"/>
        <v>1</v>
      </c>
      <c r="AB229" s="29">
        <f t="shared" si="54"/>
        <v>0</v>
      </c>
      <c r="AC229" s="29">
        <f t="shared" si="55"/>
        <v>0</v>
      </c>
      <c r="AD229" s="30" t="str">
        <f t="shared" si="56"/>
        <v>SRSA</v>
      </c>
      <c r="AE229" s="29">
        <f t="shared" si="57"/>
        <v>0</v>
      </c>
      <c r="AF229" s="29">
        <f t="shared" si="58"/>
        <v>0</v>
      </c>
      <c r="AG229" s="29">
        <f t="shared" si="59"/>
        <v>0</v>
      </c>
      <c r="AH229" s="29">
        <f t="shared" si="60"/>
        <v>0</v>
      </c>
      <c r="AI229" s="29">
        <f t="shared" si="61"/>
        <v>1</v>
      </c>
      <c r="AJ229" s="29">
        <f t="shared" si="62"/>
        <v>1</v>
      </c>
      <c r="AK229" s="29" t="str">
        <f t="shared" si="63"/>
        <v>Initial</v>
      </c>
      <c r="AL229" s="30" t="str">
        <f t="shared" si="64"/>
        <v>-</v>
      </c>
      <c r="AM229" s="29" t="str">
        <f t="shared" si="65"/>
        <v>SRSA</v>
      </c>
      <c r="AN229" s="29">
        <f t="shared" si="66"/>
        <v>0</v>
      </c>
      <c r="AO229" s="29">
        <f t="shared" si="67"/>
        <v>0</v>
      </c>
    </row>
    <row r="230" spans="1:41" ht="12.75">
      <c r="A230" s="27">
        <v>5509210</v>
      </c>
      <c r="B230" s="27">
        <v>3500</v>
      </c>
      <c r="C230" s="27" t="s">
        <v>592</v>
      </c>
      <c r="D230" s="27" t="s">
        <v>593</v>
      </c>
      <c r="E230" s="27" t="s">
        <v>594</v>
      </c>
      <c r="F230" s="27">
        <v>54452</v>
      </c>
      <c r="G230" s="28">
        <v>3198</v>
      </c>
      <c r="H230" s="31">
        <v>7155364581</v>
      </c>
      <c r="I230" s="59" t="s">
        <v>547</v>
      </c>
      <c r="J230" s="30" t="s">
        <v>49</v>
      </c>
      <c r="K230" s="27"/>
      <c r="L230" s="32" t="s">
        <v>50</v>
      </c>
      <c r="M230" s="61">
        <v>3153.8166666666666</v>
      </c>
      <c r="N230" s="32" t="s">
        <v>49</v>
      </c>
      <c r="O230" s="64" t="s">
        <v>49</v>
      </c>
      <c r="P230" s="33">
        <v>6.743692525347796</v>
      </c>
      <c r="Q230" s="30" t="str">
        <f t="shared" si="51"/>
        <v>NO</v>
      </c>
      <c r="R230" s="30" t="s">
        <v>49</v>
      </c>
      <c r="S230" s="30" t="s">
        <v>115</v>
      </c>
      <c r="T230" s="30"/>
      <c r="U230" s="58" t="s">
        <v>49</v>
      </c>
      <c r="V230" s="63">
        <v>168072</v>
      </c>
      <c r="W230" s="57">
        <v>10711</v>
      </c>
      <c r="X230" s="57">
        <v>18932</v>
      </c>
      <c r="Y230" s="65">
        <v>22529</v>
      </c>
      <c r="Z230" s="34">
        <f t="shared" si="52"/>
        <v>0</v>
      </c>
      <c r="AA230" s="29">
        <f t="shared" si="53"/>
        <v>0</v>
      </c>
      <c r="AB230" s="29">
        <f t="shared" si="54"/>
        <v>0</v>
      </c>
      <c r="AC230" s="29">
        <f t="shared" si="55"/>
        <v>0</v>
      </c>
      <c r="AD230" s="30" t="str">
        <f t="shared" si="56"/>
        <v>-</v>
      </c>
      <c r="AE230" s="29">
        <f t="shared" si="57"/>
        <v>0</v>
      </c>
      <c r="AF230" s="29">
        <f t="shared" si="58"/>
        <v>0</v>
      </c>
      <c r="AG230" s="29">
        <f t="shared" si="59"/>
        <v>0</v>
      </c>
      <c r="AH230" s="29">
        <f t="shared" si="60"/>
        <v>0</v>
      </c>
      <c r="AI230" s="29">
        <f t="shared" si="61"/>
        <v>1</v>
      </c>
      <c r="AJ230" s="29">
        <f t="shared" si="62"/>
        <v>0</v>
      </c>
      <c r="AK230" s="29">
        <f t="shared" si="63"/>
        <v>0</v>
      </c>
      <c r="AL230" s="30" t="str">
        <f t="shared" si="64"/>
        <v>-</v>
      </c>
      <c r="AM230" s="29">
        <f t="shared" si="65"/>
        <v>0</v>
      </c>
      <c r="AN230" s="29">
        <f t="shared" si="66"/>
        <v>0</v>
      </c>
      <c r="AO230" s="29">
        <f t="shared" si="67"/>
        <v>0</v>
      </c>
    </row>
    <row r="231" spans="1:41" ht="12.75">
      <c r="A231" s="27">
        <v>5509360</v>
      </c>
      <c r="B231" s="27">
        <v>3528</v>
      </c>
      <c r="C231" s="27" t="s">
        <v>595</v>
      </c>
      <c r="D231" s="27" t="s">
        <v>596</v>
      </c>
      <c r="E231" s="27" t="s">
        <v>597</v>
      </c>
      <c r="F231" s="27">
        <v>53056</v>
      </c>
      <c r="G231" s="28">
        <v>15</v>
      </c>
      <c r="H231" s="31">
        <v>2625381130</v>
      </c>
      <c r="I231" s="59">
        <v>3</v>
      </c>
      <c r="J231" s="30" t="s">
        <v>49</v>
      </c>
      <c r="K231" s="27"/>
      <c r="L231" s="32" t="s">
        <v>50</v>
      </c>
      <c r="M231" s="61">
        <v>842.8483146067416</v>
      </c>
      <c r="N231" s="32" t="s">
        <v>49</v>
      </c>
      <c r="O231" s="64" t="s">
        <v>49</v>
      </c>
      <c r="P231" s="33">
        <v>4.682926829268292</v>
      </c>
      <c r="Q231" s="30" t="str">
        <f t="shared" si="51"/>
        <v>NO</v>
      </c>
      <c r="R231" s="30" t="s">
        <v>49</v>
      </c>
      <c r="S231" s="30" t="s">
        <v>49</v>
      </c>
      <c r="T231" s="30"/>
      <c r="U231" s="58" t="s">
        <v>49</v>
      </c>
      <c r="V231" s="63">
        <v>15877</v>
      </c>
      <c r="W231" s="57">
        <v>1192</v>
      </c>
      <c r="X231" s="57">
        <v>1944</v>
      </c>
      <c r="Y231" s="65">
        <v>4642</v>
      </c>
      <c r="Z231" s="34">
        <f t="shared" si="52"/>
        <v>0</v>
      </c>
      <c r="AA231" s="29">
        <f t="shared" si="53"/>
        <v>0</v>
      </c>
      <c r="AB231" s="29">
        <f t="shared" si="54"/>
        <v>0</v>
      </c>
      <c r="AC231" s="29">
        <f t="shared" si="55"/>
        <v>0</v>
      </c>
      <c r="AD231" s="30" t="str">
        <f t="shared" si="56"/>
        <v>-</v>
      </c>
      <c r="AE231" s="29">
        <f t="shared" si="57"/>
        <v>0</v>
      </c>
      <c r="AF231" s="29">
        <f t="shared" si="58"/>
        <v>0</v>
      </c>
      <c r="AG231" s="29">
        <f t="shared" si="59"/>
        <v>0</v>
      </c>
      <c r="AH231" s="29">
        <f t="shared" si="60"/>
        <v>0</v>
      </c>
      <c r="AI231" s="29">
        <f t="shared" si="61"/>
        <v>0</v>
      </c>
      <c r="AJ231" s="29">
        <f t="shared" si="62"/>
        <v>0</v>
      </c>
      <c r="AK231" s="29">
        <f t="shared" si="63"/>
        <v>0</v>
      </c>
      <c r="AL231" s="30" t="str">
        <f t="shared" si="64"/>
        <v>-</v>
      </c>
      <c r="AM231" s="29">
        <f t="shared" si="65"/>
        <v>0</v>
      </c>
      <c r="AN231" s="29">
        <f t="shared" si="66"/>
        <v>0</v>
      </c>
      <c r="AO231" s="29">
        <f t="shared" si="67"/>
        <v>0</v>
      </c>
    </row>
    <row r="232" spans="1:41" ht="12.75">
      <c r="A232" s="27">
        <v>5509510</v>
      </c>
      <c r="B232" s="27">
        <v>3549</v>
      </c>
      <c r="C232" s="27" t="s">
        <v>598</v>
      </c>
      <c r="D232" s="27" t="s">
        <v>599</v>
      </c>
      <c r="E232" s="27" t="s">
        <v>600</v>
      </c>
      <c r="F232" s="27">
        <v>53562</v>
      </c>
      <c r="G232" s="28">
        <v>3263</v>
      </c>
      <c r="H232" s="31">
        <v>6088299004</v>
      </c>
      <c r="I232" s="59" t="s">
        <v>94</v>
      </c>
      <c r="J232" s="30" t="s">
        <v>49</v>
      </c>
      <c r="K232" s="27"/>
      <c r="L232" s="32" t="s">
        <v>50</v>
      </c>
      <c r="M232" s="61">
        <v>5143.622905027933</v>
      </c>
      <c r="N232" s="32" t="s">
        <v>49</v>
      </c>
      <c r="O232" s="64" t="s">
        <v>49</v>
      </c>
      <c r="P232" s="33">
        <v>4.78384124734231</v>
      </c>
      <c r="Q232" s="30" t="str">
        <f t="shared" si="51"/>
        <v>NO</v>
      </c>
      <c r="R232" s="30" t="s">
        <v>49</v>
      </c>
      <c r="S232" s="30" t="s">
        <v>49</v>
      </c>
      <c r="T232" s="30"/>
      <c r="U232" s="58" t="s">
        <v>49</v>
      </c>
      <c r="V232" s="63">
        <v>120017</v>
      </c>
      <c r="W232" s="57">
        <v>7125</v>
      </c>
      <c r="X232" s="57">
        <v>15651</v>
      </c>
      <c r="Y232" s="65">
        <v>26367</v>
      </c>
      <c r="Z232" s="34">
        <f t="shared" si="52"/>
        <v>0</v>
      </c>
      <c r="AA232" s="29">
        <f t="shared" si="53"/>
        <v>0</v>
      </c>
      <c r="AB232" s="29">
        <f t="shared" si="54"/>
        <v>0</v>
      </c>
      <c r="AC232" s="29">
        <f t="shared" si="55"/>
        <v>0</v>
      </c>
      <c r="AD232" s="30" t="str">
        <f t="shared" si="56"/>
        <v>-</v>
      </c>
      <c r="AE232" s="29">
        <f t="shared" si="57"/>
        <v>0</v>
      </c>
      <c r="AF232" s="29">
        <f t="shared" si="58"/>
        <v>0</v>
      </c>
      <c r="AG232" s="29">
        <f t="shared" si="59"/>
        <v>0</v>
      </c>
      <c r="AH232" s="29">
        <f t="shared" si="60"/>
        <v>0</v>
      </c>
      <c r="AI232" s="29">
        <f t="shared" si="61"/>
        <v>0</v>
      </c>
      <c r="AJ232" s="29">
        <f t="shared" si="62"/>
        <v>0</v>
      </c>
      <c r="AK232" s="29">
        <f t="shared" si="63"/>
        <v>0</v>
      </c>
      <c r="AL232" s="30" t="str">
        <f t="shared" si="64"/>
        <v>-</v>
      </c>
      <c r="AM232" s="29">
        <f t="shared" si="65"/>
        <v>0</v>
      </c>
      <c r="AN232" s="29">
        <f t="shared" si="66"/>
        <v>0</v>
      </c>
      <c r="AO232" s="29">
        <f t="shared" si="67"/>
        <v>0</v>
      </c>
    </row>
    <row r="233" spans="1:41" ht="12.75">
      <c r="A233" s="27">
        <v>5509570</v>
      </c>
      <c r="B233" s="27">
        <v>3612</v>
      </c>
      <c r="C233" s="27" t="s">
        <v>601</v>
      </c>
      <c r="D233" s="27" t="s">
        <v>602</v>
      </c>
      <c r="E233" s="27" t="s">
        <v>601</v>
      </c>
      <c r="F233" s="27">
        <v>53563</v>
      </c>
      <c r="G233" s="28">
        <v>1502</v>
      </c>
      <c r="H233" s="31">
        <v>6088689200</v>
      </c>
      <c r="I233" s="59" t="s">
        <v>259</v>
      </c>
      <c r="J233" s="30" t="s">
        <v>49</v>
      </c>
      <c r="K233" s="27"/>
      <c r="L233" s="32" t="s">
        <v>50</v>
      </c>
      <c r="M233" s="61">
        <v>2783.0416666666665</v>
      </c>
      <c r="N233" s="32" t="s">
        <v>49</v>
      </c>
      <c r="O233" s="64" t="s">
        <v>49</v>
      </c>
      <c r="P233" s="33">
        <v>5.0395256916996045</v>
      </c>
      <c r="Q233" s="30" t="str">
        <f t="shared" si="51"/>
        <v>NO</v>
      </c>
      <c r="R233" s="30" t="s">
        <v>49</v>
      </c>
      <c r="S233" s="30" t="s">
        <v>49</v>
      </c>
      <c r="T233" s="30"/>
      <c r="U233" s="58" t="s">
        <v>49</v>
      </c>
      <c r="V233" s="63">
        <v>79383</v>
      </c>
      <c r="W233" s="57">
        <v>4290</v>
      </c>
      <c r="X233" s="57">
        <v>10517</v>
      </c>
      <c r="Y233" s="65">
        <v>7586</v>
      </c>
      <c r="Z233" s="34">
        <f t="shared" si="52"/>
        <v>0</v>
      </c>
      <c r="AA233" s="29">
        <f t="shared" si="53"/>
        <v>0</v>
      </c>
      <c r="AB233" s="29">
        <f t="shared" si="54"/>
        <v>0</v>
      </c>
      <c r="AC233" s="29">
        <f t="shared" si="55"/>
        <v>0</v>
      </c>
      <c r="AD233" s="30" t="str">
        <f t="shared" si="56"/>
        <v>-</v>
      </c>
      <c r="AE233" s="29">
        <f t="shared" si="57"/>
        <v>0</v>
      </c>
      <c r="AF233" s="29">
        <f t="shared" si="58"/>
        <v>0</v>
      </c>
      <c r="AG233" s="29">
        <f t="shared" si="59"/>
        <v>0</v>
      </c>
      <c r="AH233" s="29">
        <f t="shared" si="60"/>
        <v>0</v>
      </c>
      <c r="AI233" s="29">
        <f t="shared" si="61"/>
        <v>0</v>
      </c>
      <c r="AJ233" s="29">
        <f t="shared" si="62"/>
        <v>0</v>
      </c>
      <c r="AK233" s="29">
        <f t="shared" si="63"/>
        <v>0</v>
      </c>
      <c r="AL233" s="30" t="str">
        <f t="shared" si="64"/>
        <v>-</v>
      </c>
      <c r="AM233" s="29">
        <f t="shared" si="65"/>
        <v>0</v>
      </c>
      <c r="AN233" s="29">
        <f t="shared" si="66"/>
        <v>0</v>
      </c>
      <c r="AO233" s="29">
        <f t="shared" si="67"/>
        <v>0</v>
      </c>
    </row>
    <row r="234" spans="1:41" ht="12.75">
      <c r="A234" s="27">
        <v>5509600</v>
      </c>
      <c r="B234" s="27">
        <v>3619</v>
      </c>
      <c r="C234" s="27" t="s">
        <v>211</v>
      </c>
      <c r="D234" s="27" t="s">
        <v>603</v>
      </c>
      <c r="E234" s="27" t="s">
        <v>211</v>
      </c>
      <c r="F234" s="27">
        <v>53201</v>
      </c>
      <c r="G234" s="28">
        <v>2181</v>
      </c>
      <c r="H234" s="31">
        <v>4144758001</v>
      </c>
      <c r="I234" s="59" t="s">
        <v>604</v>
      </c>
      <c r="J234" s="30" t="s">
        <v>49</v>
      </c>
      <c r="K234" s="27"/>
      <c r="L234" s="32" t="s">
        <v>50</v>
      </c>
      <c r="M234" s="61">
        <v>82620.80277777778</v>
      </c>
      <c r="N234" s="32" t="s">
        <v>49</v>
      </c>
      <c r="O234" s="64" t="s">
        <v>49</v>
      </c>
      <c r="P234" s="33">
        <v>23.723164395647487</v>
      </c>
      <c r="Q234" s="30" t="str">
        <f t="shared" si="51"/>
        <v>YES</v>
      </c>
      <c r="R234" s="30" t="s">
        <v>49</v>
      </c>
      <c r="S234" s="30" t="s">
        <v>49</v>
      </c>
      <c r="T234" s="30"/>
      <c r="U234" s="58" t="s">
        <v>49</v>
      </c>
      <c r="V234" s="63">
        <v>11419559</v>
      </c>
      <c r="W234" s="57">
        <v>1425518</v>
      </c>
      <c r="X234" s="57">
        <v>1501229</v>
      </c>
      <c r="Y234" s="65">
        <v>1504019</v>
      </c>
      <c r="Z234" s="34">
        <f t="shared" si="52"/>
        <v>0</v>
      </c>
      <c r="AA234" s="29">
        <f t="shared" si="53"/>
        <v>0</v>
      </c>
      <c r="AB234" s="29">
        <f t="shared" si="54"/>
        <v>0</v>
      </c>
      <c r="AC234" s="29">
        <f t="shared" si="55"/>
        <v>0</v>
      </c>
      <c r="AD234" s="30" t="str">
        <f t="shared" si="56"/>
        <v>-</v>
      </c>
      <c r="AE234" s="29">
        <f t="shared" si="57"/>
        <v>0</v>
      </c>
      <c r="AF234" s="29">
        <f t="shared" si="58"/>
        <v>0</v>
      </c>
      <c r="AG234" s="29">
        <f t="shared" si="59"/>
        <v>0</v>
      </c>
      <c r="AH234" s="29">
        <f t="shared" si="60"/>
        <v>0</v>
      </c>
      <c r="AI234" s="29">
        <f t="shared" si="61"/>
        <v>0</v>
      </c>
      <c r="AJ234" s="29">
        <f t="shared" si="62"/>
        <v>1</v>
      </c>
      <c r="AK234" s="29">
        <f t="shared" si="63"/>
        <v>0</v>
      </c>
      <c r="AL234" s="30" t="str">
        <f t="shared" si="64"/>
        <v>-</v>
      </c>
      <c r="AM234" s="29">
        <f t="shared" si="65"/>
        <v>0</v>
      </c>
      <c r="AN234" s="29">
        <f t="shared" si="66"/>
        <v>0</v>
      </c>
      <c r="AO234" s="29">
        <f t="shared" si="67"/>
        <v>0</v>
      </c>
    </row>
    <row r="235" spans="1:41" ht="12.75">
      <c r="A235" s="27">
        <v>5500042</v>
      </c>
      <c r="B235" s="27">
        <v>8106</v>
      </c>
      <c r="C235" s="27" t="s">
        <v>605</v>
      </c>
      <c r="D235" s="27" t="s">
        <v>606</v>
      </c>
      <c r="E235" s="27" t="s">
        <v>211</v>
      </c>
      <c r="F235" s="27">
        <v>53233</v>
      </c>
      <c r="G235" s="28" t="s">
        <v>48</v>
      </c>
      <c r="H235" s="31">
        <v>4149330302</v>
      </c>
      <c r="I235" s="59">
        <v>1</v>
      </c>
      <c r="J235" s="30" t="s">
        <v>49</v>
      </c>
      <c r="K235" s="27"/>
      <c r="L235" s="32" t="s">
        <v>50</v>
      </c>
      <c r="M235" s="61"/>
      <c r="N235" s="32" t="s">
        <v>49</v>
      </c>
      <c r="O235" s="64" t="s">
        <v>49</v>
      </c>
      <c r="P235" s="33" t="s">
        <v>51</v>
      </c>
      <c r="Q235" s="30" t="str">
        <f t="shared" si="51"/>
        <v>M</v>
      </c>
      <c r="R235" s="30" t="s">
        <v>49</v>
      </c>
      <c r="S235" s="30" t="s">
        <v>49</v>
      </c>
      <c r="T235" s="30"/>
      <c r="U235" s="58" t="s">
        <v>49</v>
      </c>
      <c r="V235" s="63">
        <v>93131</v>
      </c>
      <c r="W235" s="57">
        <v>13662</v>
      </c>
      <c r="X235" s="57">
        <v>14050</v>
      </c>
      <c r="Y235" s="65">
        <v>13726</v>
      </c>
      <c r="Z235" s="34">
        <f t="shared" si="52"/>
        <v>0</v>
      </c>
      <c r="AA235" s="29">
        <f t="shared" si="53"/>
        <v>0</v>
      </c>
      <c r="AB235" s="29">
        <f t="shared" si="54"/>
        <v>0</v>
      </c>
      <c r="AC235" s="29">
        <f t="shared" si="55"/>
        <v>0</v>
      </c>
      <c r="AD235" s="30" t="str">
        <f t="shared" si="56"/>
        <v>-</v>
      </c>
      <c r="AE235" s="29">
        <f t="shared" si="57"/>
        <v>0</v>
      </c>
      <c r="AF235" s="29">
        <f t="shared" si="58"/>
        <v>0</v>
      </c>
      <c r="AG235" s="29">
        <f t="shared" si="59"/>
        <v>0</v>
      </c>
      <c r="AH235" s="29">
        <f t="shared" si="60"/>
        <v>0</v>
      </c>
      <c r="AI235" s="29">
        <f t="shared" si="61"/>
        <v>0</v>
      </c>
      <c r="AJ235" s="29">
        <f t="shared" si="62"/>
        <v>0</v>
      </c>
      <c r="AK235" s="29">
        <f t="shared" si="63"/>
        <v>0</v>
      </c>
      <c r="AL235" s="30" t="str">
        <f t="shared" si="64"/>
        <v>-</v>
      </c>
      <c r="AM235" s="29">
        <f t="shared" si="65"/>
        <v>0</v>
      </c>
      <c r="AN235" s="29">
        <f t="shared" si="66"/>
        <v>0</v>
      </c>
      <c r="AO235" s="29">
        <f t="shared" si="67"/>
        <v>0</v>
      </c>
    </row>
    <row r="236" spans="1:41" ht="12.75">
      <c r="A236" s="27">
        <v>5509660</v>
      </c>
      <c r="B236" s="27">
        <v>3633</v>
      </c>
      <c r="C236" s="27" t="s">
        <v>607</v>
      </c>
      <c r="D236" s="27" t="s">
        <v>608</v>
      </c>
      <c r="E236" s="27" t="s">
        <v>607</v>
      </c>
      <c r="F236" s="27">
        <v>53565</v>
      </c>
      <c r="G236" s="28">
        <v>1074</v>
      </c>
      <c r="H236" s="31">
        <v>6089873924</v>
      </c>
      <c r="I236" s="59">
        <v>8</v>
      </c>
      <c r="J236" s="30" t="s">
        <v>56</v>
      </c>
      <c r="K236" s="27"/>
      <c r="L236" s="32" t="s">
        <v>50</v>
      </c>
      <c r="M236" s="61">
        <v>772.4106145251396</v>
      </c>
      <c r="N236" s="32" t="s">
        <v>49</v>
      </c>
      <c r="O236" s="64" t="s">
        <v>49</v>
      </c>
      <c r="P236" s="33">
        <v>6.796116504854369</v>
      </c>
      <c r="Q236" s="30" t="str">
        <f t="shared" si="51"/>
        <v>NO</v>
      </c>
      <c r="R236" s="30" t="s">
        <v>49</v>
      </c>
      <c r="S236" s="30" t="s">
        <v>56</v>
      </c>
      <c r="T236" s="30"/>
      <c r="U236" s="58" t="s">
        <v>49</v>
      </c>
      <c r="V236" s="63">
        <v>34555</v>
      </c>
      <c r="W236" s="57">
        <v>2217</v>
      </c>
      <c r="X236" s="57">
        <v>4000</v>
      </c>
      <c r="Y236" s="65">
        <v>4571</v>
      </c>
      <c r="Z236" s="34">
        <f t="shared" si="52"/>
        <v>1</v>
      </c>
      <c r="AA236" s="29">
        <f t="shared" si="53"/>
        <v>0</v>
      </c>
      <c r="AB236" s="29">
        <f t="shared" si="54"/>
        <v>0</v>
      </c>
      <c r="AC236" s="29">
        <f t="shared" si="55"/>
        <v>0</v>
      </c>
      <c r="AD236" s="30" t="str">
        <f t="shared" si="56"/>
        <v>-</v>
      </c>
      <c r="AE236" s="29">
        <f t="shared" si="57"/>
        <v>0</v>
      </c>
      <c r="AF236" s="29">
        <f t="shared" si="58"/>
        <v>0</v>
      </c>
      <c r="AG236" s="29">
        <f t="shared" si="59"/>
        <v>0</v>
      </c>
      <c r="AH236" s="29">
        <f t="shared" si="60"/>
        <v>0</v>
      </c>
      <c r="AI236" s="29">
        <f t="shared" si="61"/>
        <v>1</v>
      </c>
      <c r="AJ236" s="29">
        <f t="shared" si="62"/>
        <v>0</v>
      </c>
      <c r="AK236" s="29">
        <f t="shared" si="63"/>
        <v>0</v>
      </c>
      <c r="AL236" s="30" t="str">
        <f t="shared" si="64"/>
        <v>-</v>
      </c>
      <c r="AM236" s="29">
        <f t="shared" si="65"/>
        <v>0</v>
      </c>
      <c r="AN236" s="29">
        <f t="shared" si="66"/>
        <v>0</v>
      </c>
      <c r="AO236" s="29">
        <f t="shared" si="67"/>
        <v>0</v>
      </c>
    </row>
    <row r="237" spans="1:41" ht="12.75">
      <c r="A237" s="27">
        <v>5509690</v>
      </c>
      <c r="B237" s="27">
        <v>3640</v>
      </c>
      <c r="C237" s="27" t="s">
        <v>609</v>
      </c>
      <c r="D237" s="27" t="s">
        <v>610</v>
      </c>
      <c r="E237" s="27" t="s">
        <v>512</v>
      </c>
      <c r="F237" s="27">
        <v>54548</v>
      </c>
      <c r="G237" s="28">
        <v>9139</v>
      </c>
      <c r="H237" s="31">
        <v>7153565206</v>
      </c>
      <c r="I237" s="59">
        <v>7</v>
      </c>
      <c r="J237" s="30" t="s">
        <v>56</v>
      </c>
      <c r="K237" s="27"/>
      <c r="L237" s="32" t="s">
        <v>50</v>
      </c>
      <c r="M237" s="61">
        <v>610.9283667621777</v>
      </c>
      <c r="N237" s="32" t="s">
        <v>49</v>
      </c>
      <c r="O237" s="64" t="s">
        <v>49</v>
      </c>
      <c r="P237" s="33">
        <v>10.821382007822686</v>
      </c>
      <c r="Q237" s="30" t="str">
        <f t="shared" si="51"/>
        <v>NO</v>
      </c>
      <c r="R237" s="30" t="s">
        <v>49</v>
      </c>
      <c r="S237" s="30" t="s">
        <v>56</v>
      </c>
      <c r="T237" s="30"/>
      <c r="U237" s="58" t="s">
        <v>49</v>
      </c>
      <c r="V237" s="63">
        <v>33148</v>
      </c>
      <c r="W237" s="57">
        <v>2448</v>
      </c>
      <c r="X237" s="57">
        <v>3466</v>
      </c>
      <c r="Y237" s="65">
        <v>5274</v>
      </c>
      <c r="Z237" s="34">
        <f t="shared" si="52"/>
        <v>1</v>
      </c>
      <c r="AA237" s="29">
        <f t="shared" si="53"/>
        <v>0</v>
      </c>
      <c r="AB237" s="29">
        <f t="shared" si="54"/>
        <v>0</v>
      </c>
      <c r="AC237" s="29">
        <f t="shared" si="55"/>
        <v>0</v>
      </c>
      <c r="AD237" s="30" t="str">
        <f t="shared" si="56"/>
        <v>-</v>
      </c>
      <c r="AE237" s="29">
        <f t="shared" si="57"/>
        <v>0</v>
      </c>
      <c r="AF237" s="29">
        <f t="shared" si="58"/>
        <v>0</v>
      </c>
      <c r="AG237" s="29">
        <f t="shared" si="59"/>
        <v>0</v>
      </c>
      <c r="AH237" s="29">
        <f t="shared" si="60"/>
        <v>0</v>
      </c>
      <c r="AI237" s="29">
        <f t="shared" si="61"/>
        <v>1</v>
      </c>
      <c r="AJ237" s="29">
        <f t="shared" si="62"/>
        <v>0</v>
      </c>
      <c r="AK237" s="29">
        <f t="shared" si="63"/>
        <v>0</v>
      </c>
      <c r="AL237" s="30" t="str">
        <f t="shared" si="64"/>
        <v>-</v>
      </c>
      <c r="AM237" s="29">
        <f t="shared" si="65"/>
        <v>0</v>
      </c>
      <c r="AN237" s="29">
        <f t="shared" si="66"/>
        <v>0</v>
      </c>
      <c r="AO237" s="29">
        <f t="shared" si="67"/>
        <v>0</v>
      </c>
    </row>
    <row r="238" spans="1:41" ht="12.75">
      <c r="A238" s="27">
        <v>5509750</v>
      </c>
      <c r="B238" s="27">
        <v>3661</v>
      </c>
      <c r="C238" s="27" t="s">
        <v>611</v>
      </c>
      <c r="D238" s="27" t="s">
        <v>612</v>
      </c>
      <c r="E238" s="27" t="s">
        <v>611</v>
      </c>
      <c r="F238" s="27">
        <v>54228</v>
      </c>
      <c r="G238" s="28">
        <v>280</v>
      </c>
      <c r="H238" s="31">
        <v>9207554633</v>
      </c>
      <c r="I238" s="59">
        <v>7</v>
      </c>
      <c r="J238" s="30" t="s">
        <v>56</v>
      </c>
      <c r="K238" s="27"/>
      <c r="L238" s="32" t="s">
        <v>50</v>
      </c>
      <c r="M238" s="61">
        <v>1024.090909090909</v>
      </c>
      <c r="N238" s="32" t="s">
        <v>49</v>
      </c>
      <c r="O238" s="64" t="s">
        <v>49</v>
      </c>
      <c r="P238" s="33">
        <v>3.8827838827838828</v>
      </c>
      <c r="Q238" s="30" t="str">
        <f t="shared" si="51"/>
        <v>NO</v>
      </c>
      <c r="R238" s="30" t="s">
        <v>49</v>
      </c>
      <c r="S238" s="30" t="s">
        <v>56</v>
      </c>
      <c r="T238" s="30"/>
      <c r="U238" s="58" t="s">
        <v>49</v>
      </c>
      <c r="V238" s="63">
        <v>32502</v>
      </c>
      <c r="W238" s="57">
        <v>1222</v>
      </c>
      <c r="X238" s="57">
        <v>4279</v>
      </c>
      <c r="Y238" s="65">
        <v>3376</v>
      </c>
      <c r="Z238" s="34">
        <f t="shared" si="52"/>
        <v>1</v>
      </c>
      <c r="AA238" s="29">
        <f t="shared" si="53"/>
        <v>0</v>
      </c>
      <c r="AB238" s="29">
        <f t="shared" si="54"/>
        <v>0</v>
      </c>
      <c r="AC238" s="29">
        <f t="shared" si="55"/>
        <v>0</v>
      </c>
      <c r="AD238" s="30" t="str">
        <f t="shared" si="56"/>
        <v>-</v>
      </c>
      <c r="AE238" s="29">
        <f t="shared" si="57"/>
        <v>0</v>
      </c>
      <c r="AF238" s="29">
        <f t="shared" si="58"/>
        <v>0</v>
      </c>
      <c r="AG238" s="29">
        <f t="shared" si="59"/>
        <v>0</v>
      </c>
      <c r="AH238" s="29">
        <f t="shared" si="60"/>
        <v>0</v>
      </c>
      <c r="AI238" s="29">
        <f t="shared" si="61"/>
        <v>1</v>
      </c>
      <c r="AJ238" s="29">
        <f t="shared" si="62"/>
        <v>0</v>
      </c>
      <c r="AK238" s="29">
        <f t="shared" si="63"/>
        <v>0</v>
      </c>
      <c r="AL238" s="30" t="str">
        <f t="shared" si="64"/>
        <v>-</v>
      </c>
      <c r="AM238" s="29">
        <f t="shared" si="65"/>
        <v>0</v>
      </c>
      <c r="AN238" s="29">
        <f t="shared" si="66"/>
        <v>0</v>
      </c>
      <c r="AO238" s="29">
        <f t="shared" si="67"/>
        <v>0</v>
      </c>
    </row>
    <row r="239" spans="1:41" ht="12.75">
      <c r="A239" s="27">
        <v>5509780</v>
      </c>
      <c r="B239" s="27">
        <v>3668</v>
      </c>
      <c r="C239" s="27" t="s">
        <v>613</v>
      </c>
      <c r="D239" s="27" t="s">
        <v>614</v>
      </c>
      <c r="E239" s="27" t="s">
        <v>613</v>
      </c>
      <c r="F239" s="27">
        <v>54755</v>
      </c>
      <c r="G239" s="28">
        <v>1197</v>
      </c>
      <c r="H239" s="31">
        <v>7159263684</v>
      </c>
      <c r="I239" s="59">
        <v>7</v>
      </c>
      <c r="J239" s="30" t="s">
        <v>56</v>
      </c>
      <c r="K239" s="27"/>
      <c r="L239" s="32" t="s">
        <v>50</v>
      </c>
      <c r="M239" s="61">
        <v>1006.8547486033519</v>
      </c>
      <c r="N239" s="32" t="s">
        <v>49</v>
      </c>
      <c r="O239" s="64" t="s">
        <v>49</v>
      </c>
      <c r="P239" s="33">
        <v>14.473684210526317</v>
      </c>
      <c r="Q239" s="30" t="str">
        <f t="shared" si="51"/>
        <v>NO</v>
      </c>
      <c r="R239" s="30" t="s">
        <v>49</v>
      </c>
      <c r="S239" s="30" t="s">
        <v>56</v>
      </c>
      <c r="T239" s="30"/>
      <c r="U239" s="58" t="s">
        <v>49</v>
      </c>
      <c r="V239" s="63">
        <v>60465</v>
      </c>
      <c r="W239" s="57">
        <v>5003</v>
      </c>
      <c r="X239" s="57">
        <v>6901</v>
      </c>
      <c r="Y239" s="65">
        <v>9221</v>
      </c>
      <c r="Z239" s="34">
        <f t="shared" si="52"/>
        <v>1</v>
      </c>
      <c r="AA239" s="29">
        <f t="shared" si="53"/>
        <v>0</v>
      </c>
      <c r="AB239" s="29">
        <f t="shared" si="54"/>
        <v>0</v>
      </c>
      <c r="AC239" s="29">
        <f t="shared" si="55"/>
        <v>0</v>
      </c>
      <c r="AD239" s="30" t="str">
        <f t="shared" si="56"/>
        <v>-</v>
      </c>
      <c r="AE239" s="29">
        <f t="shared" si="57"/>
        <v>0</v>
      </c>
      <c r="AF239" s="29">
        <f t="shared" si="58"/>
        <v>0</v>
      </c>
      <c r="AG239" s="29">
        <f t="shared" si="59"/>
        <v>0</v>
      </c>
      <c r="AH239" s="29">
        <f t="shared" si="60"/>
        <v>0</v>
      </c>
      <c r="AI239" s="29">
        <f t="shared" si="61"/>
        <v>1</v>
      </c>
      <c r="AJ239" s="29">
        <f t="shared" si="62"/>
        <v>0</v>
      </c>
      <c r="AK239" s="29">
        <f t="shared" si="63"/>
        <v>0</v>
      </c>
      <c r="AL239" s="30" t="str">
        <f t="shared" si="64"/>
        <v>-</v>
      </c>
      <c r="AM239" s="29">
        <f t="shared" si="65"/>
        <v>0</v>
      </c>
      <c r="AN239" s="29">
        <f t="shared" si="66"/>
        <v>0</v>
      </c>
      <c r="AO239" s="29">
        <f t="shared" si="67"/>
        <v>0</v>
      </c>
    </row>
    <row r="240" spans="1:41" ht="12.75">
      <c r="A240" s="27">
        <v>5509810</v>
      </c>
      <c r="B240" s="27">
        <v>3675</v>
      </c>
      <c r="C240" s="27" t="s">
        <v>615</v>
      </c>
      <c r="D240" s="27" t="s">
        <v>616</v>
      </c>
      <c r="E240" s="27" t="s">
        <v>617</v>
      </c>
      <c r="F240" s="27">
        <v>53716</v>
      </c>
      <c r="G240" s="28">
        <v>3126</v>
      </c>
      <c r="H240" s="31">
        <v>6082217660</v>
      </c>
      <c r="I240" s="59" t="s">
        <v>94</v>
      </c>
      <c r="J240" s="30" t="s">
        <v>49</v>
      </c>
      <c r="K240" s="27"/>
      <c r="L240" s="32" t="s">
        <v>50</v>
      </c>
      <c r="M240" s="61">
        <v>2620.8128491620114</v>
      </c>
      <c r="N240" s="32" t="s">
        <v>49</v>
      </c>
      <c r="O240" s="64" t="s">
        <v>49</v>
      </c>
      <c r="P240" s="33">
        <v>4.218533886583679</v>
      </c>
      <c r="Q240" s="30" t="str">
        <f t="shared" si="51"/>
        <v>NO</v>
      </c>
      <c r="R240" s="30" t="s">
        <v>49</v>
      </c>
      <c r="S240" s="30" t="s">
        <v>49</v>
      </c>
      <c r="T240" s="30"/>
      <c r="U240" s="58" t="s">
        <v>49</v>
      </c>
      <c r="V240" s="63">
        <v>55790</v>
      </c>
      <c r="W240" s="57">
        <v>2653</v>
      </c>
      <c r="X240" s="57">
        <v>7898</v>
      </c>
      <c r="Y240" s="65">
        <v>7725</v>
      </c>
      <c r="Z240" s="34">
        <f t="shared" si="52"/>
        <v>0</v>
      </c>
      <c r="AA240" s="29">
        <f t="shared" si="53"/>
        <v>0</v>
      </c>
      <c r="AB240" s="29">
        <f t="shared" si="54"/>
        <v>0</v>
      </c>
      <c r="AC240" s="29">
        <f t="shared" si="55"/>
        <v>0</v>
      </c>
      <c r="AD240" s="30" t="str">
        <f t="shared" si="56"/>
        <v>-</v>
      </c>
      <c r="AE240" s="29">
        <f t="shared" si="57"/>
        <v>0</v>
      </c>
      <c r="AF240" s="29">
        <f t="shared" si="58"/>
        <v>0</v>
      </c>
      <c r="AG240" s="29">
        <f t="shared" si="59"/>
        <v>0</v>
      </c>
      <c r="AH240" s="29">
        <f t="shared" si="60"/>
        <v>0</v>
      </c>
      <c r="AI240" s="29">
        <f t="shared" si="61"/>
        <v>0</v>
      </c>
      <c r="AJ240" s="29">
        <f t="shared" si="62"/>
        <v>0</v>
      </c>
      <c r="AK240" s="29">
        <f t="shared" si="63"/>
        <v>0</v>
      </c>
      <c r="AL240" s="30" t="str">
        <f t="shared" si="64"/>
        <v>-</v>
      </c>
      <c r="AM240" s="29">
        <f t="shared" si="65"/>
        <v>0</v>
      </c>
      <c r="AN240" s="29">
        <f t="shared" si="66"/>
        <v>0</v>
      </c>
      <c r="AO240" s="29">
        <f t="shared" si="67"/>
        <v>0</v>
      </c>
    </row>
    <row r="241" spans="1:41" ht="12.75">
      <c r="A241" s="27">
        <v>5509840</v>
      </c>
      <c r="B241" s="27">
        <v>3682</v>
      </c>
      <c r="C241" s="27" t="s">
        <v>618</v>
      </c>
      <c r="D241" s="27" t="s">
        <v>619</v>
      </c>
      <c r="E241" s="27" t="s">
        <v>618</v>
      </c>
      <c r="F241" s="27">
        <v>53566</v>
      </c>
      <c r="G241" s="28">
        <v>1763</v>
      </c>
      <c r="H241" s="31">
        <v>6083287171</v>
      </c>
      <c r="I241" s="59">
        <v>6</v>
      </c>
      <c r="J241" s="30" t="s">
        <v>49</v>
      </c>
      <c r="K241" s="27"/>
      <c r="L241" s="32" t="s">
        <v>50</v>
      </c>
      <c r="M241" s="61">
        <v>2649.1988636363635</v>
      </c>
      <c r="N241" s="32" t="s">
        <v>49</v>
      </c>
      <c r="O241" s="64" t="s">
        <v>49</v>
      </c>
      <c r="P241" s="33">
        <v>5.755395683453238</v>
      </c>
      <c r="Q241" s="30" t="str">
        <f t="shared" si="51"/>
        <v>NO</v>
      </c>
      <c r="R241" s="30" t="s">
        <v>49</v>
      </c>
      <c r="S241" s="30" t="s">
        <v>115</v>
      </c>
      <c r="T241" s="30"/>
      <c r="U241" s="58" t="s">
        <v>49</v>
      </c>
      <c r="V241" s="63">
        <v>88633</v>
      </c>
      <c r="W241" s="57">
        <v>5092</v>
      </c>
      <c r="X241" s="57">
        <v>10674</v>
      </c>
      <c r="Y241" s="65">
        <v>13907</v>
      </c>
      <c r="Z241" s="34">
        <f t="shared" si="52"/>
        <v>0</v>
      </c>
      <c r="AA241" s="29">
        <f t="shared" si="53"/>
        <v>0</v>
      </c>
      <c r="AB241" s="29">
        <f t="shared" si="54"/>
        <v>0</v>
      </c>
      <c r="AC241" s="29">
        <f t="shared" si="55"/>
        <v>0</v>
      </c>
      <c r="AD241" s="30" t="str">
        <f t="shared" si="56"/>
        <v>-</v>
      </c>
      <c r="AE241" s="29">
        <f t="shared" si="57"/>
        <v>0</v>
      </c>
      <c r="AF241" s="29">
        <f t="shared" si="58"/>
        <v>0</v>
      </c>
      <c r="AG241" s="29">
        <f t="shared" si="59"/>
        <v>0</v>
      </c>
      <c r="AH241" s="29">
        <f t="shared" si="60"/>
        <v>0</v>
      </c>
      <c r="AI241" s="29">
        <f t="shared" si="61"/>
        <v>1</v>
      </c>
      <c r="AJ241" s="29">
        <f t="shared" si="62"/>
        <v>0</v>
      </c>
      <c r="AK241" s="29">
        <f t="shared" si="63"/>
        <v>0</v>
      </c>
      <c r="AL241" s="30" t="str">
        <f t="shared" si="64"/>
        <v>-</v>
      </c>
      <c r="AM241" s="29">
        <f t="shared" si="65"/>
        <v>0</v>
      </c>
      <c r="AN241" s="29">
        <f t="shared" si="66"/>
        <v>0</v>
      </c>
      <c r="AO241" s="29">
        <f t="shared" si="67"/>
        <v>0</v>
      </c>
    </row>
    <row r="242" spans="1:41" ht="12.75">
      <c r="A242" s="27">
        <v>5509870</v>
      </c>
      <c r="B242" s="27">
        <v>3689</v>
      </c>
      <c r="C242" s="27" t="s">
        <v>620</v>
      </c>
      <c r="D242" s="27" t="s">
        <v>621</v>
      </c>
      <c r="E242" s="27" t="s">
        <v>620</v>
      </c>
      <c r="F242" s="27">
        <v>53949</v>
      </c>
      <c r="G242" s="28">
        <v>9391</v>
      </c>
      <c r="H242" s="31">
        <v>6082977617</v>
      </c>
      <c r="I242" s="59">
        <v>7</v>
      </c>
      <c r="J242" s="30" t="s">
        <v>56</v>
      </c>
      <c r="K242" s="27"/>
      <c r="L242" s="32" t="s">
        <v>50</v>
      </c>
      <c r="M242" s="61">
        <v>735.123595505618</v>
      </c>
      <c r="N242" s="32" t="s">
        <v>49</v>
      </c>
      <c r="O242" s="64" t="s">
        <v>49</v>
      </c>
      <c r="P242" s="33">
        <v>8.553326293558607</v>
      </c>
      <c r="Q242" s="30" t="str">
        <f t="shared" si="51"/>
        <v>NO</v>
      </c>
      <c r="R242" s="30" t="s">
        <v>49</v>
      </c>
      <c r="S242" s="30" t="s">
        <v>56</v>
      </c>
      <c r="T242" s="30"/>
      <c r="U242" s="58" t="s">
        <v>49</v>
      </c>
      <c r="V242" s="63">
        <v>56740</v>
      </c>
      <c r="W242" s="57">
        <v>4909</v>
      </c>
      <c r="X242" s="57">
        <v>7247</v>
      </c>
      <c r="Y242" s="65">
        <v>5678</v>
      </c>
      <c r="Z242" s="34">
        <f t="shared" si="52"/>
        <v>1</v>
      </c>
      <c r="AA242" s="29">
        <f t="shared" si="53"/>
        <v>0</v>
      </c>
      <c r="AB242" s="29">
        <f t="shared" si="54"/>
        <v>0</v>
      </c>
      <c r="AC242" s="29">
        <f t="shared" si="55"/>
        <v>0</v>
      </c>
      <c r="AD242" s="30" t="str">
        <f t="shared" si="56"/>
        <v>-</v>
      </c>
      <c r="AE242" s="29">
        <f t="shared" si="57"/>
        <v>0</v>
      </c>
      <c r="AF242" s="29">
        <f t="shared" si="58"/>
        <v>0</v>
      </c>
      <c r="AG242" s="29">
        <f t="shared" si="59"/>
        <v>0</v>
      </c>
      <c r="AH242" s="29">
        <f t="shared" si="60"/>
        <v>0</v>
      </c>
      <c r="AI242" s="29">
        <f t="shared" si="61"/>
        <v>1</v>
      </c>
      <c r="AJ242" s="29">
        <f t="shared" si="62"/>
        <v>0</v>
      </c>
      <c r="AK242" s="29">
        <f t="shared" si="63"/>
        <v>0</v>
      </c>
      <c r="AL242" s="30" t="str">
        <f t="shared" si="64"/>
        <v>-</v>
      </c>
      <c r="AM242" s="29">
        <f t="shared" si="65"/>
        <v>0</v>
      </c>
      <c r="AN242" s="29">
        <f t="shared" si="66"/>
        <v>0</v>
      </c>
      <c r="AO242" s="29">
        <f t="shared" si="67"/>
        <v>0</v>
      </c>
    </row>
    <row r="243" spans="1:41" ht="12.75">
      <c r="A243" s="27">
        <v>5509900</v>
      </c>
      <c r="B243" s="27">
        <v>3696</v>
      </c>
      <c r="C243" s="27" t="s">
        <v>622</v>
      </c>
      <c r="D243" s="27" t="s">
        <v>623</v>
      </c>
      <c r="E243" s="27" t="s">
        <v>622</v>
      </c>
      <c r="F243" s="27">
        <v>53570</v>
      </c>
      <c r="G243" s="28">
        <v>67</v>
      </c>
      <c r="H243" s="31">
        <v>6089384194</v>
      </c>
      <c r="I243" s="59">
        <v>7</v>
      </c>
      <c r="J243" s="30" t="s">
        <v>56</v>
      </c>
      <c r="K243" s="27"/>
      <c r="L243" s="32" t="s">
        <v>50</v>
      </c>
      <c r="M243" s="61">
        <v>409.2361111111111</v>
      </c>
      <c r="N243" s="32" t="s">
        <v>49</v>
      </c>
      <c r="O243" s="64" t="s">
        <v>56</v>
      </c>
      <c r="P243" s="33">
        <v>9.90566037735849</v>
      </c>
      <c r="Q243" s="30" t="str">
        <f t="shared" si="51"/>
        <v>NO</v>
      </c>
      <c r="R243" s="30" t="s">
        <v>49</v>
      </c>
      <c r="S243" s="30" t="s">
        <v>56</v>
      </c>
      <c r="T243" s="30"/>
      <c r="U243" s="58" t="s">
        <v>49</v>
      </c>
      <c r="V243" s="63">
        <v>11960</v>
      </c>
      <c r="W243" s="57">
        <v>1059</v>
      </c>
      <c r="X243" s="57">
        <v>1584</v>
      </c>
      <c r="Y243" s="65">
        <v>2862</v>
      </c>
      <c r="Z243" s="34">
        <f t="shared" si="52"/>
        <v>1</v>
      </c>
      <c r="AA243" s="29">
        <f t="shared" si="53"/>
        <v>1</v>
      </c>
      <c r="AB243" s="29">
        <f t="shared" si="54"/>
        <v>0</v>
      </c>
      <c r="AC243" s="29">
        <f t="shared" si="55"/>
        <v>0</v>
      </c>
      <c r="AD243" s="30" t="str">
        <f t="shared" si="56"/>
        <v>SRSA</v>
      </c>
      <c r="AE243" s="29">
        <f t="shared" si="57"/>
        <v>0</v>
      </c>
      <c r="AF243" s="29">
        <f t="shared" si="58"/>
        <v>0</v>
      </c>
      <c r="AG243" s="29">
        <f t="shared" si="59"/>
        <v>0</v>
      </c>
      <c r="AH243" s="29">
        <f t="shared" si="60"/>
        <v>0</v>
      </c>
      <c r="AI243" s="29">
        <f t="shared" si="61"/>
        <v>1</v>
      </c>
      <c r="AJ243" s="29">
        <f t="shared" si="62"/>
        <v>0</v>
      </c>
      <c r="AK243" s="29">
        <f t="shared" si="63"/>
        <v>0</v>
      </c>
      <c r="AL243" s="30" t="str">
        <f t="shared" si="64"/>
        <v>-</v>
      </c>
      <c r="AM243" s="29">
        <f t="shared" si="65"/>
        <v>0</v>
      </c>
      <c r="AN243" s="29">
        <f t="shared" si="66"/>
        <v>0</v>
      </c>
      <c r="AO243" s="29">
        <f t="shared" si="67"/>
        <v>0</v>
      </c>
    </row>
    <row r="244" spans="1:41" ht="12.75">
      <c r="A244" s="27">
        <v>5509960</v>
      </c>
      <c r="B244" s="27">
        <v>3787</v>
      </c>
      <c r="C244" s="27" t="s">
        <v>624</v>
      </c>
      <c r="D244" s="27" t="s">
        <v>625</v>
      </c>
      <c r="E244" s="27" t="s">
        <v>624</v>
      </c>
      <c r="F244" s="27">
        <v>54455</v>
      </c>
      <c r="G244" s="28">
        <v>7499</v>
      </c>
      <c r="H244" s="31">
        <v>7156932530</v>
      </c>
      <c r="I244" s="59" t="s">
        <v>94</v>
      </c>
      <c r="J244" s="30" t="s">
        <v>49</v>
      </c>
      <c r="K244" s="27"/>
      <c r="L244" s="32" t="s">
        <v>50</v>
      </c>
      <c r="M244" s="61">
        <v>1905.0593220338983</v>
      </c>
      <c r="N244" s="32" t="s">
        <v>49</v>
      </c>
      <c r="O244" s="64" t="s">
        <v>49</v>
      </c>
      <c r="P244" s="33">
        <v>3.3455545371219064</v>
      </c>
      <c r="Q244" s="30" t="str">
        <f t="shared" si="51"/>
        <v>NO</v>
      </c>
      <c r="R244" s="30" t="s">
        <v>49</v>
      </c>
      <c r="S244" s="30" t="s">
        <v>49</v>
      </c>
      <c r="T244" s="30"/>
      <c r="U244" s="58" t="s">
        <v>49</v>
      </c>
      <c r="V244" s="63">
        <v>73830</v>
      </c>
      <c r="W244" s="57">
        <v>4001</v>
      </c>
      <c r="X244" s="57">
        <v>9498</v>
      </c>
      <c r="Y244" s="65">
        <v>5602</v>
      </c>
      <c r="Z244" s="34">
        <f t="shared" si="52"/>
        <v>0</v>
      </c>
      <c r="AA244" s="29">
        <f t="shared" si="53"/>
        <v>0</v>
      </c>
      <c r="AB244" s="29">
        <f t="shared" si="54"/>
        <v>0</v>
      </c>
      <c r="AC244" s="29">
        <f t="shared" si="55"/>
        <v>0</v>
      </c>
      <c r="AD244" s="30" t="str">
        <f t="shared" si="56"/>
        <v>-</v>
      </c>
      <c r="AE244" s="29">
        <f t="shared" si="57"/>
        <v>0</v>
      </c>
      <c r="AF244" s="29">
        <f t="shared" si="58"/>
        <v>0</v>
      </c>
      <c r="AG244" s="29">
        <f t="shared" si="59"/>
        <v>0</v>
      </c>
      <c r="AH244" s="29">
        <f t="shared" si="60"/>
        <v>0</v>
      </c>
      <c r="AI244" s="29">
        <f t="shared" si="61"/>
        <v>0</v>
      </c>
      <c r="AJ244" s="29">
        <f t="shared" si="62"/>
        <v>0</v>
      </c>
      <c r="AK244" s="29">
        <f t="shared" si="63"/>
        <v>0</v>
      </c>
      <c r="AL244" s="30" t="str">
        <f t="shared" si="64"/>
        <v>-</v>
      </c>
      <c r="AM244" s="29">
        <f t="shared" si="65"/>
        <v>0</v>
      </c>
      <c r="AN244" s="29">
        <f t="shared" si="66"/>
        <v>0</v>
      </c>
      <c r="AO244" s="29">
        <f t="shared" si="67"/>
        <v>0</v>
      </c>
    </row>
    <row r="245" spans="1:41" ht="12.75">
      <c r="A245" s="27">
        <v>5509990</v>
      </c>
      <c r="B245" s="27">
        <v>3794</v>
      </c>
      <c r="C245" s="27" t="s">
        <v>626</v>
      </c>
      <c r="D245" s="27" t="s">
        <v>627</v>
      </c>
      <c r="E245" s="27" t="s">
        <v>628</v>
      </c>
      <c r="F245" s="27">
        <v>53572</v>
      </c>
      <c r="G245" s="28">
        <v>87</v>
      </c>
      <c r="H245" s="31">
        <v>6084372400</v>
      </c>
      <c r="I245" s="59" t="s">
        <v>94</v>
      </c>
      <c r="J245" s="30" t="s">
        <v>49</v>
      </c>
      <c r="K245" s="27"/>
      <c r="L245" s="32" t="s">
        <v>50</v>
      </c>
      <c r="M245" s="61">
        <v>1829.8314606741574</v>
      </c>
      <c r="N245" s="32" t="s">
        <v>49</v>
      </c>
      <c r="O245" s="64" t="s">
        <v>49</v>
      </c>
      <c r="P245" s="33">
        <v>2.584968884633796</v>
      </c>
      <c r="Q245" s="30" t="str">
        <f t="shared" si="51"/>
        <v>NO</v>
      </c>
      <c r="R245" s="30" t="s">
        <v>49</v>
      </c>
      <c r="S245" s="30" t="s">
        <v>49</v>
      </c>
      <c r="T245" s="30"/>
      <c r="U245" s="58" t="s">
        <v>49</v>
      </c>
      <c r="V245" s="63">
        <v>37044</v>
      </c>
      <c r="W245" s="57">
        <v>1338</v>
      </c>
      <c r="X245" s="57">
        <v>5575</v>
      </c>
      <c r="Y245" s="65">
        <v>5301</v>
      </c>
      <c r="Z245" s="34">
        <f t="shared" si="52"/>
        <v>0</v>
      </c>
      <c r="AA245" s="29">
        <f t="shared" si="53"/>
        <v>0</v>
      </c>
      <c r="AB245" s="29">
        <f t="shared" si="54"/>
        <v>0</v>
      </c>
      <c r="AC245" s="29">
        <f t="shared" si="55"/>
        <v>0</v>
      </c>
      <c r="AD245" s="30" t="str">
        <f t="shared" si="56"/>
        <v>-</v>
      </c>
      <c r="AE245" s="29">
        <f t="shared" si="57"/>
        <v>0</v>
      </c>
      <c r="AF245" s="29">
        <f t="shared" si="58"/>
        <v>0</v>
      </c>
      <c r="AG245" s="29">
        <f t="shared" si="59"/>
        <v>0</v>
      </c>
      <c r="AH245" s="29">
        <f t="shared" si="60"/>
        <v>0</v>
      </c>
      <c r="AI245" s="29">
        <f t="shared" si="61"/>
        <v>0</v>
      </c>
      <c r="AJ245" s="29">
        <f t="shared" si="62"/>
        <v>0</v>
      </c>
      <c r="AK245" s="29">
        <f t="shared" si="63"/>
        <v>0</v>
      </c>
      <c r="AL245" s="30" t="str">
        <f t="shared" si="64"/>
        <v>-</v>
      </c>
      <c r="AM245" s="29">
        <f t="shared" si="65"/>
        <v>0</v>
      </c>
      <c r="AN245" s="29">
        <f t="shared" si="66"/>
        <v>0</v>
      </c>
      <c r="AO245" s="29">
        <f t="shared" si="67"/>
        <v>0</v>
      </c>
    </row>
    <row r="246" spans="1:41" ht="12.75">
      <c r="A246" s="27">
        <v>5510060</v>
      </c>
      <c r="B246" s="27">
        <v>3822</v>
      </c>
      <c r="C246" s="27" t="s">
        <v>629</v>
      </c>
      <c r="D246" s="27" t="s">
        <v>630</v>
      </c>
      <c r="E246" s="27" t="s">
        <v>629</v>
      </c>
      <c r="F246" s="27">
        <v>53149</v>
      </c>
      <c r="G246" s="28">
        <v>1294</v>
      </c>
      <c r="H246" s="31">
        <v>2623636304</v>
      </c>
      <c r="I246" s="59">
        <v>3</v>
      </c>
      <c r="J246" s="30" t="s">
        <v>49</v>
      </c>
      <c r="K246" s="27"/>
      <c r="L246" s="32" t="s">
        <v>50</v>
      </c>
      <c r="M246" s="61">
        <v>4624.763888888889</v>
      </c>
      <c r="N246" s="32" t="s">
        <v>49</v>
      </c>
      <c r="O246" s="64" t="s">
        <v>49</v>
      </c>
      <c r="P246" s="33">
        <v>1.5766164747564215</v>
      </c>
      <c r="Q246" s="30" t="str">
        <f t="shared" si="51"/>
        <v>NO</v>
      </c>
      <c r="R246" s="30" t="s">
        <v>49</v>
      </c>
      <c r="S246" s="30" t="s">
        <v>49</v>
      </c>
      <c r="T246" s="30"/>
      <c r="U246" s="58" t="s">
        <v>49</v>
      </c>
      <c r="V246" s="63">
        <v>108630</v>
      </c>
      <c r="W246" s="57">
        <v>0</v>
      </c>
      <c r="X246" s="57">
        <v>16032</v>
      </c>
      <c r="Y246" s="65">
        <v>14282</v>
      </c>
      <c r="Z246" s="34">
        <f t="shared" si="52"/>
        <v>0</v>
      </c>
      <c r="AA246" s="29">
        <f t="shared" si="53"/>
        <v>0</v>
      </c>
      <c r="AB246" s="29">
        <f t="shared" si="54"/>
        <v>0</v>
      </c>
      <c r="AC246" s="29">
        <f t="shared" si="55"/>
        <v>0</v>
      </c>
      <c r="AD246" s="30" t="str">
        <f t="shared" si="56"/>
        <v>-</v>
      </c>
      <c r="AE246" s="29">
        <f t="shared" si="57"/>
        <v>0</v>
      </c>
      <c r="AF246" s="29">
        <f t="shared" si="58"/>
        <v>0</v>
      </c>
      <c r="AG246" s="29">
        <f t="shared" si="59"/>
        <v>0</v>
      </c>
      <c r="AH246" s="29">
        <f t="shared" si="60"/>
        <v>0</v>
      </c>
      <c r="AI246" s="29">
        <f t="shared" si="61"/>
        <v>0</v>
      </c>
      <c r="AJ246" s="29">
        <f t="shared" si="62"/>
        <v>0</v>
      </c>
      <c r="AK246" s="29">
        <f t="shared" si="63"/>
        <v>0</v>
      </c>
      <c r="AL246" s="30" t="str">
        <f t="shared" si="64"/>
        <v>-</v>
      </c>
      <c r="AM246" s="29">
        <f t="shared" si="65"/>
        <v>0</v>
      </c>
      <c r="AN246" s="29">
        <f t="shared" si="66"/>
        <v>0</v>
      </c>
      <c r="AO246" s="29">
        <f t="shared" si="67"/>
        <v>0</v>
      </c>
    </row>
    <row r="247" spans="1:41" ht="12.75">
      <c r="A247" s="27">
        <v>5510170</v>
      </c>
      <c r="B247" s="27">
        <v>3857</v>
      </c>
      <c r="C247" s="27" t="s">
        <v>631</v>
      </c>
      <c r="D247" s="27" t="s">
        <v>632</v>
      </c>
      <c r="E247" s="27" t="s">
        <v>633</v>
      </c>
      <c r="F247" s="27">
        <v>53150</v>
      </c>
      <c r="G247" s="28">
        <v>9374</v>
      </c>
      <c r="H247" s="31">
        <v>2626795400</v>
      </c>
      <c r="I247" s="59" t="s">
        <v>634</v>
      </c>
      <c r="J247" s="30" t="s">
        <v>49</v>
      </c>
      <c r="K247" s="27"/>
      <c r="L247" s="32" t="s">
        <v>50</v>
      </c>
      <c r="M247" s="61">
        <v>4444.697222222222</v>
      </c>
      <c r="N247" s="32" t="s">
        <v>49</v>
      </c>
      <c r="O247" s="64" t="s">
        <v>49</v>
      </c>
      <c r="P247" s="33">
        <v>1.9547511312217194</v>
      </c>
      <c r="Q247" s="30" t="str">
        <f t="shared" si="51"/>
        <v>NO</v>
      </c>
      <c r="R247" s="30" t="s">
        <v>49</v>
      </c>
      <c r="S247" s="30" t="s">
        <v>49</v>
      </c>
      <c r="T247" s="30"/>
      <c r="U247" s="58" t="s">
        <v>49</v>
      </c>
      <c r="V247" s="63">
        <v>99077</v>
      </c>
      <c r="W247" s="57">
        <v>3130</v>
      </c>
      <c r="X247" s="57">
        <v>14300</v>
      </c>
      <c r="Y247" s="65">
        <v>13271</v>
      </c>
      <c r="Z247" s="34">
        <f t="shared" si="52"/>
        <v>0</v>
      </c>
      <c r="AA247" s="29">
        <f t="shared" si="53"/>
        <v>0</v>
      </c>
      <c r="AB247" s="29">
        <f t="shared" si="54"/>
        <v>0</v>
      </c>
      <c r="AC247" s="29">
        <f t="shared" si="55"/>
        <v>0</v>
      </c>
      <c r="AD247" s="30" t="str">
        <f t="shared" si="56"/>
        <v>-</v>
      </c>
      <c r="AE247" s="29">
        <f t="shared" si="57"/>
        <v>0</v>
      </c>
      <c r="AF247" s="29">
        <f t="shared" si="58"/>
        <v>0</v>
      </c>
      <c r="AG247" s="29">
        <f t="shared" si="59"/>
        <v>0</v>
      </c>
      <c r="AH247" s="29">
        <f t="shared" si="60"/>
        <v>0</v>
      </c>
      <c r="AI247" s="29">
        <f t="shared" si="61"/>
        <v>0</v>
      </c>
      <c r="AJ247" s="29">
        <f t="shared" si="62"/>
        <v>0</v>
      </c>
      <c r="AK247" s="29">
        <f t="shared" si="63"/>
        <v>0</v>
      </c>
      <c r="AL247" s="30" t="str">
        <f t="shared" si="64"/>
        <v>-</v>
      </c>
      <c r="AM247" s="29">
        <f t="shared" si="65"/>
        <v>0</v>
      </c>
      <c r="AN247" s="29">
        <f t="shared" si="66"/>
        <v>0</v>
      </c>
      <c r="AO247" s="29">
        <f t="shared" si="67"/>
        <v>0</v>
      </c>
    </row>
    <row r="248" spans="1:41" ht="12.75">
      <c r="A248" s="27">
        <v>5510230</v>
      </c>
      <c r="B248" s="27">
        <v>3871</v>
      </c>
      <c r="C248" s="27" t="s">
        <v>635</v>
      </c>
      <c r="D248" s="27" t="s">
        <v>636</v>
      </c>
      <c r="E248" s="27" t="s">
        <v>637</v>
      </c>
      <c r="F248" s="27">
        <v>54646</v>
      </c>
      <c r="G248" s="28">
        <v>7858</v>
      </c>
      <c r="H248" s="31">
        <v>6085652256</v>
      </c>
      <c r="I248" s="59">
        <v>7</v>
      </c>
      <c r="J248" s="30" t="s">
        <v>56</v>
      </c>
      <c r="K248" s="27"/>
      <c r="L248" s="32" t="s">
        <v>50</v>
      </c>
      <c r="M248" s="61">
        <v>696.4079320113315</v>
      </c>
      <c r="N248" s="32" t="s">
        <v>49</v>
      </c>
      <c r="O248" s="64" t="s">
        <v>49</v>
      </c>
      <c r="P248" s="33">
        <v>9.95260663507109</v>
      </c>
      <c r="Q248" s="30" t="str">
        <f t="shared" si="51"/>
        <v>NO</v>
      </c>
      <c r="R248" s="30" t="s">
        <v>49</v>
      </c>
      <c r="S248" s="30" t="s">
        <v>56</v>
      </c>
      <c r="T248" s="30"/>
      <c r="U248" s="58" t="s">
        <v>49</v>
      </c>
      <c r="V248" s="63">
        <v>45291</v>
      </c>
      <c r="W248" s="57">
        <v>3812</v>
      </c>
      <c r="X248" s="57">
        <v>5757</v>
      </c>
      <c r="Y248" s="65">
        <v>5177</v>
      </c>
      <c r="Z248" s="34">
        <f t="shared" si="52"/>
        <v>1</v>
      </c>
      <c r="AA248" s="29">
        <f t="shared" si="53"/>
        <v>0</v>
      </c>
      <c r="AB248" s="29">
        <f t="shared" si="54"/>
        <v>0</v>
      </c>
      <c r="AC248" s="29">
        <f t="shared" si="55"/>
        <v>0</v>
      </c>
      <c r="AD248" s="30" t="str">
        <f t="shared" si="56"/>
        <v>-</v>
      </c>
      <c r="AE248" s="29">
        <f t="shared" si="57"/>
        <v>0</v>
      </c>
      <c r="AF248" s="29">
        <f t="shared" si="58"/>
        <v>0</v>
      </c>
      <c r="AG248" s="29">
        <f t="shared" si="59"/>
        <v>0</v>
      </c>
      <c r="AH248" s="29">
        <f t="shared" si="60"/>
        <v>0</v>
      </c>
      <c r="AI248" s="29">
        <f t="shared" si="61"/>
        <v>1</v>
      </c>
      <c r="AJ248" s="29">
        <f t="shared" si="62"/>
        <v>0</v>
      </c>
      <c r="AK248" s="29">
        <f t="shared" si="63"/>
        <v>0</v>
      </c>
      <c r="AL248" s="30" t="str">
        <f t="shared" si="64"/>
        <v>-</v>
      </c>
      <c r="AM248" s="29">
        <f t="shared" si="65"/>
        <v>0</v>
      </c>
      <c r="AN248" s="29">
        <f t="shared" si="66"/>
        <v>0</v>
      </c>
      <c r="AO248" s="29">
        <f t="shared" si="67"/>
        <v>0</v>
      </c>
    </row>
    <row r="249" spans="1:41" ht="12.75">
      <c r="A249" s="27">
        <v>5510320</v>
      </c>
      <c r="B249" s="27">
        <v>3892</v>
      </c>
      <c r="C249" s="27" t="s">
        <v>638</v>
      </c>
      <c r="D249" s="27" t="s">
        <v>639</v>
      </c>
      <c r="E249" s="27" t="s">
        <v>638</v>
      </c>
      <c r="F249" s="27">
        <v>54956</v>
      </c>
      <c r="G249" s="28">
        <v>2593</v>
      </c>
      <c r="H249" s="31">
        <v>9207516808</v>
      </c>
      <c r="I249" s="59" t="s">
        <v>81</v>
      </c>
      <c r="J249" s="30" t="s">
        <v>49</v>
      </c>
      <c r="K249" s="27"/>
      <c r="L249" s="32" t="s">
        <v>50</v>
      </c>
      <c r="M249" s="61">
        <v>6125.385714285714</v>
      </c>
      <c r="N249" s="32" t="s">
        <v>49</v>
      </c>
      <c r="O249" s="64" t="s">
        <v>49</v>
      </c>
      <c r="P249" s="33">
        <v>4.607289527720739</v>
      </c>
      <c r="Q249" s="30" t="str">
        <f t="shared" si="51"/>
        <v>NO</v>
      </c>
      <c r="R249" s="30" t="s">
        <v>49</v>
      </c>
      <c r="S249" s="30" t="s">
        <v>49</v>
      </c>
      <c r="T249" s="30"/>
      <c r="U249" s="58" t="s">
        <v>49</v>
      </c>
      <c r="V249" s="63">
        <v>211220</v>
      </c>
      <c r="W249" s="57">
        <v>11535</v>
      </c>
      <c r="X249" s="57">
        <v>26816</v>
      </c>
      <c r="Y249" s="65">
        <v>37145</v>
      </c>
      <c r="Z249" s="34">
        <f t="shared" si="52"/>
        <v>0</v>
      </c>
      <c r="AA249" s="29">
        <f t="shared" si="53"/>
        <v>0</v>
      </c>
      <c r="AB249" s="29">
        <f t="shared" si="54"/>
        <v>0</v>
      </c>
      <c r="AC249" s="29">
        <f t="shared" si="55"/>
        <v>0</v>
      </c>
      <c r="AD249" s="30" t="str">
        <f t="shared" si="56"/>
        <v>-</v>
      </c>
      <c r="AE249" s="29">
        <f t="shared" si="57"/>
        <v>0</v>
      </c>
      <c r="AF249" s="29">
        <f t="shared" si="58"/>
        <v>0</v>
      </c>
      <c r="AG249" s="29">
        <f t="shared" si="59"/>
        <v>0</v>
      </c>
      <c r="AH249" s="29">
        <f t="shared" si="60"/>
        <v>0</v>
      </c>
      <c r="AI249" s="29">
        <f t="shared" si="61"/>
        <v>0</v>
      </c>
      <c r="AJ249" s="29">
        <f t="shared" si="62"/>
        <v>0</v>
      </c>
      <c r="AK249" s="29">
        <f t="shared" si="63"/>
        <v>0</v>
      </c>
      <c r="AL249" s="30" t="str">
        <f t="shared" si="64"/>
        <v>-</v>
      </c>
      <c r="AM249" s="29">
        <f t="shared" si="65"/>
        <v>0</v>
      </c>
      <c r="AN249" s="29">
        <f t="shared" si="66"/>
        <v>0</v>
      </c>
      <c r="AO249" s="29">
        <f t="shared" si="67"/>
        <v>0</v>
      </c>
    </row>
    <row r="250" spans="1:41" ht="12.75">
      <c r="A250" s="27">
        <v>5510350</v>
      </c>
      <c r="B250" s="27">
        <v>3899</v>
      </c>
      <c r="C250" s="27" t="s">
        <v>640</v>
      </c>
      <c r="D250" s="27" t="s">
        <v>641</v>
      </c>
      <c r="E250" s="27" t="s">
        <v>640</v>
      </c>
      <c r="F250" s="27">
        <v>54456</v>
      </c>
      <c r="G250" s="28">
        <v>2026</v>
      </c>
      <c r="H250" s="31">
        <v>7157433323</v>
      </c>
      <c r="I250" s="59">
        <v>7</v>
      </c>
      <c r="J250" s="30" t="s">
        <v>56</v>
      </c>
      <c r="K250" s="27"/>
      <c r="L250" s="32" t="s">
        <v>50</v>
      </c>
      <c r="M250" s="61">
        <v>1086.7329545454545</v>
      </c>
      <c r="N250" s="32" t="s">
        <v>49</v>
      </c>
      <c r="O250" s="64" t="s">
        <v>49</v>
      </c>
      <c r="P250" s="33">
        <v>12.296296296296298</v>
      </c>
      <c r="Q250" s="30" t="str">
        <f t="shared" si="51"/>
        <v>NO</v>
      </c>
      <c r="R250" s="30" t="s">
        <v>49</v>
      </c>
      <c r="S250" s="30" t="s">
        <v>56</v>
      </c>
      <c r="T250" s="30"/>
      <c r="U250" s="58" t="s">
        <v>49</v>
      </c>
      <c r="V250" s="63">
        <v>61369</v>
      </c>
      <c r="W250" s="57">
        <v>4133</v>
      </c>
      <c r="X250" s="57">
        <v>6681</v>
      </c>
      <c r="Y250" s="65">
        <v>8639</v>
      </c>
      <c r="Z250" s="34">
        <f t="shared" si="52"/>
        <v>1</v>
      </c>
      <c r="AA250" s="29">
        <f t="shared" si="53"/>
        <v>0</v>
      </c>
      <c r="AB250" s="29">
        <f t="shared" si="54"/>
        <v>0</v>
      </c>
      <c r="AC250" s="29">
        <f t="shared" si="55"/>
        <v>0</v>
      </c>
      <c r="AD250" s="30" t="str">
        <f t="shared" si="56"/>
        <v>-</v>
      </c>
      <c r="AE250" s="29">
        <f t="shared" si="57"/>
        <v>0</v>
      </c>
      <c r="AF250" s="29">
        <f t="shared" si="58"/>
        <v>0</v>
      </c>
      <c r="AG250" s="29">
        <f t="shared" si="59"/>
        <v>0</v>
      </c>
      <c r="AH250" s="29">
        <f t="shared" si="60"/>
        <v>0</v>
      </c>
      <c r="AI250" s="29">
        <f t="shared" si="61"/>
        <v>1</v>
      </c>
      <c r="AJ250" s="29">
        <f t="shared" si="62"/>
        <v>0</v>
      </c>
      <c r="AK250" s="29">
        <f t="shared" si="63"/>
        <v>0</v>
      </c>
      <c r="AL250" s="30" t="str">
        <f t="shared" si="64"/>
        <v>-</v>
      </c>
      <c r="AM250" s="29">
        <f t="shared" si="65"/>
        <v>0</v>
      </c>
      <c r="AN250" s="29">
        <f t="shared" si="66"/>
        <v>0</v>
      </c>
      <c r="AO250" s="29">
        <f t="shared" si="67"/>
        <v>0</v>
      </c>
    </row>
    <row r="251" spans="1:41" ht="12.75">
      <c r="A251" s="27">
        <v>5510380</v>
      </c>
      <c r="B251" s="27">
        <v>3906</v>
      </c>
      <c r="C251" s="27" t="s">
        <v>642</v>
      </c>
      <c r="D251" s="27" t="s">
        <v>643</v>
      </c>
      <c r="E251" s="27" t="s">
        <v>642</v>
      </c>
      <c r="F251" s="27">
        <v>54457</v>
      </c>
      <c r="G251" s="28">
        <v>1498</v>
      </c>
      <c r="H251" s="31">
        <v>7158868000</v>
      </c>
      <c r="I251" s="59">
        <v>7</v>
      </c>
      <c r="J251" s="30" t="s">
        <v>56</v>
      </c>
      <c r="K251" s="27"/>
      <c r="L251" s="32" t="s">
        <v>50</v>
      </c>
      <c r="M251" s="61">
        <v>1414.1703910614526</v>
      </c>
      <c r="N251" s="32" t="s">
        <v>49</v>
      </c>
      <c r="O251" s="64" t="s">
        <v>49</v>
      </c>
      <c r="P251" s="33">
        <v>7.678983833718245</v>
      </c>
      <c r="Q251" s="30" t="str">
        <f t="shared" si="51"/>
        <v>NO</v>
      </c>
      <c r="R251" s="30" t="s">
        <v>49</v>
      </c>
      <c r="S251" s="30" t="s">
        <v>56</v>
      </c>
      <c r="T251" s="30"/>
      <c r="U251" s="58" t="s">
        <v>49</v>
      </c>
      <c r="V251" s="63">
        <v>62780</v>
      </c>
      <c r="W251" s="57">
        <v>3997</v>
      </c>
      <c r="X251" s="57">
        <v>6995</v>
      </c>
      <c r="Y251" s="65">
        <v>9894</v>
      </c>
      <c r="Z251" s="34">
        <f t="shared" si="52"/>
        <v>1</v>
      </c>
      <c r="AA251" s="29">
        <f t="shared" si="53"/>
        <v>0</v>
      </c>
      <c r="AB251" s="29">
        <f t="shared" si="54"/>
        <v>0</v>
      </c>
      <c r="AC251" s="29">
        <f t="shared" si="55"/>
        <v>0</v>
      </c>
      <c r="AD251" s="30" t="str">
        <f t="shared" si="56"/>
        <v>-</v>
      </c>
      <c r="AE251" s="29">
        <f t="shared" si="57"/>
        <v>0</v>
      </c>
      <c r="AF251" s="29">
        <f t="shared" si="58"/>
        <v>0</v>
      </c>
      <c r="AG251" s="29">
        <f t="shared" si="59"/>
        <v>0</v>
      </c>
      <c r="AH251" s="29">
        <f t="shared" si="60"/>
        <v>0</v>
      </c>
      <c r="AI251" s="29">
        <f t="shared" si="61"/>
        <v>1</v>
      </c>
      <c r="AJ251" s="29">
        <f t="shared" si="62"/>
        <v>0</v>
      </c>
      <c r="AK251" s="29">
        <f t="shared" si="63"/>
        <v>0</v>
      </c>
      <c r="AL251" s="30" t="str">
        <f t="shared" si="64"/>
        <v>-</v>
      </c>
      <c r="AM251" s="29">
        <f t="shared" si="65"/>
        <v>0</v>
      </c>
      <c r="AN251" s="29">
        <f t="shared" si="66"/>
        <v>0</v>
      </c>
      <c r="AO251" s="29">
        <f t="shared" si="67"/>
        <v>0</v>
      </c>
    </row>
    <row r="252" spans="1:41" ht="12.75">
      <c r="A252" s="27">
        <v>5510410</v>
      </c>
      <c r="B252" s="27">
        <v>3913</v>
      </c>
      <c r="C252" s="27" t="s">
        <v>644</v>
      </c>
      <c r="D252" s="27" t="s">
        <v>645</v>
      </c>
      <c r="E252" s="27" t="s">
        <v>646</v>
      </c>
      <c r="F252" s="27">
        <v>53059</v>
      </c>
      <c r="G252" s="28">
        <v>17</v>
      </c>
      <c r="H252" s="31">
        <v>9206253531</v>
      </c>
      <c r="I252" s="59">
        <v>7</v>
      </c>
      <c r="J252" s="30" t="s">
        <v>56</v>
      </c>
      <c r="K252" s="27"/>
      <c r="L252" s="32" t="s">
        <v>50</v>
      </c>
      <c r="M252" s="61">
        <v>188.18055555555554</v>
      </c>
      <c r="N252" s="32" t="s">
        <v>49</v>
      </c>
      <c r="O252" s="64" t="s">
        <v>56</v>
      </c>
      <c r="P252" s="33">
        <v>4.659498207885305</v>
      </c>
      <c r="Q252" s="30" t="str">
        <f t="shared" si="51"/>
        <v>NO</v>
      </c>
      <c r="R252" s="30" t="s">
        <v>49</v>
      </c>
      <c r="S252" s="30" t="s">
        <v>56</v>
      </c>
      <c r="T252" s="30"/>
      <c r="U252" s="58" t="s">
        <v>49</v>
      </c>
      <c r="V252" s="63">
        <v>6303</v>
      </c>
      <c r="W252" s="57">
        <v>297</v>
      </c>
      <c r="X252" s="57">
        <v>757</v>
      </c>
      <c r="Y252" s="65">
        <v>1071</v>
      </c>
      <c r="Z252" s="34">
        <f t="shared" si="52"/>
        <v>1</v>
      </c>
      <c r="AA252" s="29">
        <f t="shared" si="53"/>
        <v>1</v>
      </c>
      <c r="AB252" s="29">
        <f t="shared" si="54"/>
        <v>0</v>
      </c>
      <c r="AC252" s="29">
        <f t="shared" si="55"/>
        <v>0</v>
      </c>
      <c r="AD252" s="30" t="str">
        <f t="shared" si="56"/>
        <v>SRSA</v>
      </c>
      <c r="AE252" s="29">
        <f t="shared" si="57"/>
        <v>0</v>
      </c>
      <c r="AF252" s="29">
        <f t="shared" si="58"/>
        <v>0</v>
      </c>
      <c r="AG252" s="29">
        <f t="shared" si="59"/>
        <v>0</v>
      </c>
      <c r="AH252" s="29">
        <f t="shared" si="60"/>
        <v>0</v>
      </c>
      <c r="AI252" s="29">
        <f t="shared" si="61"/>
        <v>1</v>
      </c>
      <c r="AJ252" s="29">
        <f t="shared" si="62"/>
        <v>0</v>
      </c>
      <c r="AK252" s="29">
        <f t="shared" si="63"/>
        <v>0</v>
      </c>
      <c r="AL252" s="30" t="str">
        <f t="shared" si="64"/>
        <v>-</v>
      </c>
      <c r="AM252" s="29">
        <f t="shared" si="65"/>
        <v>0</v>
      </c>
      <c r="AN252" s="29">
        <f t="shared" si="66"/>
        <v>0</v>
      </c>
      <c r="AO252" s="29">
        <f t="shared" si="67"/>
        <v>0</v>
      </c>
    </row>
    <row r="253" spans="1:41" ht="12.75">
      <c r="A253" s="27">
        <v>5510440</v>
      </c>
      <c r="B253" s="27">
        <v>3920</v>
      </c>
      <c r="C253" s="27" t="s">
        <v>647</v>
      </c>
      <c r="D253" s="27" t="s">
        <v>648</v>
      </c>
      <c r="E253" s="27" t="s">
        <v>647</v>
      </c>
      <c r="F253" s="27">
        <v>54757</v>
      </c>
      <c r="G253" s="28">
        <v>110</v>
      </c>
      <c r="H253" s="31">
        <v>7152372202</v>
      </c>
      <c r="I253" s="59">
        <v>8</v>
      </c>
      <c r="J253" s="30" t="s">
        <v>56</v>
      </c>
      <c r="K253" s="27"/>
      <c r="L253" s="32" t="s">
        <v>50</v>
      </c>
      <c r="M253" s="61">
        <v>255.85511363636363</v>
      </c>
      <c r="N253" s="32" t="s">
        <v>49</v>
      </c>
      <c r="O253" s="64" t="s">
        <v>56</v>
      </c>
      <c r="P253" s="33">
        <v>19.25465838509317</v>
      </c>
      <c r="Q253" s="30" t="str">
        <f t="shared" si="51"/>
        <v>NO</v>
      </c>
      <c r="R253" s="30" t="s">
        <v>49</v>
      </c>
      <c r="S253" s="30" t="s">
        <v>56</v>
      </c>
      <c r="T253" s="30"/>
      <c r="U253" s="58" t="s">
        <v>49</v>
      </c>
      <c r="V253" s="63">
        <v>24770</v>
      </c>
      <c r="W253" s="57">
        <v>2341</v>
      </c>
      <c r="X253" s="57">
        <v>2811</v>
      </c>
      <c r="Y253" s="65">
        <v>3552</v>
      </c>
      <c r="Z253" s="34">
        <f t="shared" si="52"/>
        <v>1</v>
      </c>
      <c r="AA253" s="29">
        <f t="shared" si="53"/>
        <v>1</v>
      </c>
      <c r="AB253" s="29">
        <f t="shared" si="54"/>
        <v>0</v>
      </c>
      <c r="AC253" s="29">
        <f t="shared" si="55"/>
        <v>0</v>
      </c>
      <c r="AD253" s="30" t="str">
        <f t="shared" si="56"/>
        <v>SRSA</v>
      </c>
      <c r="AE253" s="29">
        <f t="shared" si="57"/>
        <v>0</v>
      </c>
      <c r="AF253" s="29">
        <f t="shared" si="58"/>
        <v>0</v>
      </c>
      <c r="AG253" s="29">
        <f t="shared" si="59"/>
        <v>0</v>
      </c>
      <c r="AH253" s="29">
        <f t="shared" si="60"/>
        <v>0</v>
      </c>
      <c r="AI253" s="29">
        <f t="shared" si="61"/>
        <v>1</v>
      </c>
      <c r="AJ253" s="29">
        <f t="shared" si="62"/>
        <v>0</v>
      </c>
      <c r="AK253" s="29">
        <f t="shared" si="63"/>
        <v>0</v>
      </c>
      <c r="AL253" s="30" t="str">
        <f t="shared" si="64"/>
        <v>-</v>
      </c>
      <c r="AM253" s="29">
        <f t="shared" si="65"/>
        <v>0</v>
      </c>
      <c r="AN253" s="29">
        <f t="shared" si="66"/>
        <v>0</v>
      </c>
      <c r="AO253" s="29">
        <f t="shared" si="67"/>
        <v>0</v>
      </c>
    </row>
    <row r="254" spans="1:41" ht="12.75">
      <c r="A254" s="27">
        <v>5510470</v>
      </c>
      <c r="B254" s="27">
        <v>3925</v>
      </c>
      <c r="C254" s="27" t="s">
        <v>649</v>
      </c>
      <c r="D254" s="27" t="s">
        <v>650</v>
      </c>
      <c r="E254" s="27" t="s">
        <v>649</v>
      </c>
      <c r="F254" s="27">
        <v>53151</v>
      </c>
      <c r="G254" s="28">
        <v>6844</v>
      </c>
      <c r="H254" s="31">
        <v>2627896220</v>
      </c>
      <c r="I254" s="59" t="s">
        <v>104</v>
      </c>
      <c r="J254" s="30" t="s">
        <v>49</v>
      </c>
      <c r="K254" s="27"/>
      <c r="L254" s="32" t="s">
        <v>50</v>
      </c>
      <c r="M254" s="61">
        <v>4426.064245810056</v>
      </c>
      <c r="N254" s="32" t="s">
        <v>49</v>
      </c>
      <c r="O254" s="64" t="s">
        <v>49</v>
      </c>
      <c r="P254" s="33">
        <v>2.0273531777956557</v>
      </c>
      <c r="Q254" s="30" t="str">
        <f t="shared" si="51"/>
        <v>NO</v>
      </c>
      <c r="R254" s="30" t="s">
        <v>49</v>
      </c>
      <c r="S254" s="30" t="s">
        <v>49</v>
      </c>
      <c r="T254" s="30"/>
      <c r="U254" s="58" t="s">
        <v>49</v>
      </c>
      <c r="V254" s="63">
        <v>84755</v>
      </c>
      <c r="W254" s="57">
        <v>2572</v>
      </c>
      <c r="X254" s="57">
        <v>11355</v>
      </c>
      <c r="Y254" s="65">
        <v>13722</v>
      </c>
      <c r="Z254" s="34">
        <f t="shared" si="52"/>
        <v>0</v>
      </c>
      <c r="AA254" s="29">
        <f t="shared" si="53"/>
        <v>0</v>
      </c>
      <c r="AB254" s="29">
        <f t="shared" si="54"/>
        <v>0</v>
      </c>
      <c r="AC254" s="29">
        <f t="shared" si="55"/>
        <v>0</v>
      </c>
      <c r="AD254" s="30" t="str">
        <f t="shared" si="56"/>
        <v>-</v>
      </c>
      <c r="AE254" s="29">
        <f t="shared" si="57"/>
        <v>0</v>
      </c>
      <c r="AF254" s="29">
        <f t="shared" si="58"/>
        <v>0</v>
      </c>
      <c r="AG254" s="29">
        <f t="shared" si="59"/>
        <v>0</v>
      </c>
      <c r="AH254" s="29">
        <f t="shared" si="60"/>
        <v>0</v>
      </c>
      <c r="AI254" s="29">
        <f t="shared" si="61"/>
        <v>0</v>
      </c>
      <c r="AJ254" s="29">
        <f t="shared" si="62"/>
        <v>0</v>
      </c>
      <c r="AK254" s="29">
        <f t="shared" si="63"/>
        <v>0</v>
      </c>
      <c r="AL254" s="30" t="str">
        <f t="shared" si="64"/>
        <v>-</v>
      </c>
      <c r="AM254" s="29">
        <f t="shared" si="65"/>
        <v>0</v>
      </c>
      <c r="AN254" s="29">
        <f t="shared" si="66"/>
        <v>0</v>
      </c>
      <c r="AO254" s="29">
        <f t="shared" si="67"/>
        <v>0</v>
      </c>
    </row>
    <row r="255" spans="1:41" ht="12.75">
      <c r="A255" s="27">
        <v>5510500</v>
      </c>
      <c r="B255" s="27">
        <v>3934</v>
      </c>
      <c r="C255" s="27" t="s">
        <v>651</v>
      </c>
      <c r="D255" s="27" t="s">
        <v>473</v>
      </c>
      <c r="E255" s="27" t="s">
        <v>651</v>
      </c>
      <c r="F255" s="27">
        <v>53574</v>
      </c>
      <c r="G255" s="28">
        <v>37</v>
      </c>
      <c r="H255" s="31">
        <v>6085272810</v>
      </c>
      <c r="I255" s="59">
        <v>7</v>
      </c>
      <c r="J255" s="30" t="s">
        <v>56</v>
      </c>
      <c r="K255" s="27"/>
      <c r="L255" s="32" t="s">
        <v>50</v>
      </c>
      <c r="M255" s="61">
        <v>714.1620111731844</v>
      </c>
      <c r="N255" s="32" t="s">
        <v>49</v>
      </c>
      <c r="O255" s="64" t="s">
        <v>49</v>
      </c>
      <c r="P255" s="33">
        <v>8.450704225352112</v>
      </c>
      <c r="Q255" s="30" t="str">
        <f t="shared" si="51"/>
        <v>NO</v>
      </c>
      <c r="R255" s="30" t="s">
        <v>49</v>
      </c>
      <c r="S255" s="30" t="s">
        <v>56</v>
      </c>
      <c r="T255" s="30"/>
      <c r="U255" s="58" t="s">
        <v>49</v>
      </c>
      <c r="V255" s="63">
        <v>32938</v>
      </c>
      <c r="W255" s="57">
        <v>2137</v>
      </c>
      <c r="X255" s="57">
        <v>3713</v>
      </c>
      <c r="Y255" s="65">
        <v>4667</v>
      </c>
      <c r="Z255" s="34">
        <f t="shared" si="52"/>
        <v>1</v>
      </c>
      <c r="AA255" s="29">
        <f t="shared" si="53"/>
        <v>0</v>
      </c>
      <c r="AB255" s="29">
        <f t="shared" si="54"/>
        <v>0</v>
      </c>
      <c r="AC255" s="29">
        <f t="shared" si="55"/>
        <v>0</v>
      </c>
      <c r="AD255" s="30" t="str">
        <f t="shared" si="56"/>
        <v>-</v>
      </c>
      <c r="AE255" s="29">
        <f t="shared" si="57"/>
        <v>0</v>
      </c>
      <c r="AF255" s="29">
        <f t="shared" si="58"/>
        <v>0</v>
      </c>
      <c r="AG255" s="29">
        <f t="shared" si="59"/>
        <v>0</v>
      </c>
      <c r="AH255" s="29">
        <f t="shared" si="60"/>
        <v>0</v>
      </c>
      <c r="AI255" s="29">
        <f t="shared" si="61"/>
        <v>1</v>
      </c>
      <c r="AJ255" s="29">
        <f t="shared" si="62"/>
        <v>0</v>
      </c>
      <c r="AK255" s="29">
        <f t="shared" si="63"/>
        <v>0</v>
      </c>
      <c r="AL255" s="30" t="str">
        <f t="shared" si="64"/>
        <v>-</v>
      </c>
      <c r="AM255" s="29">
        <f t="shared" si="65"/>
        <v>0</v>
      </c>
      <c r="AN255" s="29">
        <f t="shared" si="66"/>
        <v>0</v>
      </c>
      <c r="AO255" s="29">
        <f t="shared" si="67"/>
        <v>0</v>
      </c>
    </row>
    <row r="256" spans="1:41" ht="12.75">
      <c r="A256" s="27">
        <v>5510530</v>
      </c>
      <c r="B256" s="27">
        <v>3941</v>
      </c>
      <c r="C256" s="27" t="s">
        <v>652</v>
      </c>
      <c r="D256" s="27" t="s">
        <v>653</v>
      </c>
      <c r="E256" s="27" t="s">
        <v>652</v>
      </c>
      <c r="F256" s="27">
        <v>53061</v>
      </c>
      <c r="G256" s="28">
        <v>1292</v>
      </c>
      <c r="H256" s="31">
        <v>9208983005</v>
      </c>
      <c r="I256" s="59" t="s">
        <v>94</v>
      </c>
      <c r="J256" s="30" t="s">
        <v>49</v>
      </c>
      <c r="K256" s="27"/>
      <c r="L256" s="32" t="s">
        <v>50</v>
      </c>
      <c r="M256" s="61">
        <v>1179.0955056179776</v>
      </c>
      <c r="N256" s="32" t="s">
        <v>49</v>
      </c>
      <c r="O256" s="64" t="s">
        <v>49</v>
      </c>
      <c r="P256" s="33">
        <v>4.455958549222798</v>
      </c>
      <c r="Q256" s="30" t="str">
        <f t="shared" si="51"/>
        <v>NO</v>
      </c>
      <c r="R256" s="30" t="s">
        <v>49</v>
      </c>
      <c r="S256" s="30" t="s">
        <v>49</v>
      </c>
      <c r="T256" s="30"/>
      <c r="U256" s="58" t="s">
        <v>49</v>
      </c>
      <c r="V256" s="63">
        <v>55090</v>
      </c>
      <c r="W256" s="57">
        <v>2494</v>
      </c>
      <c r="X256" s="57">
        <v>6749</v>
      </c>
      <c r="Y256" s="65">
        <v>8327</v>
      </c>
      <c r="Z256" s="34">
        <f t="shared" si="52"/>
        <v>0</v>
      </c>
      <c r="AA256" s="29">
        <f t="shared" si="53"/>
        <v>0</v>
      </c>
      <c r="AB256" s="29">
        <f t="shared" si="54"/>
        <v>0</v>
      </c>
      <c r="AC256" s="29">
        <f t="shared" si="55"/>
        <v>0</v>
      </c>
      <c r="AD256" s="30" t="str">
        <f t="shared" si="56"/>
        <v>-</v>
      </c>
      <c r="AE256" s="29">
        <f t="shared" si="57"/>
        <v>0</v>
      </c>
      <c r="AF256" s="29">
        <f t="shared" si="58"/>
        <v>0</v>
      </c>
      <c r="AG256" s="29">
        <f t="shared" si="59"/>
        <v>0</v>
      </c>
      <c r="AH256" s="29">
        <f t="shared" si="60"/>
        <v>0</v>
      </c>
      <c r="AI256" s="29">
        <f t="shared" si="61"/>
        <v>0</v>
      </c>
      <c r="AJ256" s="29">
        <f t="shared" si="62"/>
        <v>0</v>
      </c>
      <c r="AK256" s="29">
        <f t="shared" si="63"/>
        <v>0</v>
      </c>
      <c r="AL256" s="30" t="str">
        <f t="shared" si="64"/>
        <v>-</v>
      </c>
      <c r="AM256" s="29">
        <f t="shared" si="65"/>
        <v>0</v>
      </c>
      <c r="AN256" s="29">
        <f t="shared" si="66"/>
        <v>0</v>
      </c>
      <c r="AO256" s="29">
        <f t="shared" si="67"/>
        <v>0</v>
      </c>
    </row>
    <row r="257" spans="1:41" ht="12.75">
      <c r="A257" s="27">
        <v>5510560</v>
      </c>
      <c r="B257" s="27">
        <v>3948</v>
      </c>
      <c r="C257" s="27" t="s">
        <v>654</v>
      </c>
      <c r="D257" s="27" t="s">
        <v>655</v>
      </c>
      <c r="E257" s="27" t="s">
        <v>654</v>
      </c>
      <c r="F257" s="27">
        <v>53950</v>
      </c>
      <c r="G257" s="28">
        <v>205</v>
      </c>
      <c r="H257" s="31">
        <v>6085623700</v>
      </c>
      <c r="I257" s="59" t="s">
        <v>277</v>
      </c>
      <c r="J257" s="30" t="s">
        <v>56</v>
      </c>
      <c r="K257" s="27"/>
      <c r="L257" s="32" t="s">
        <v>50</v>
      </c>
      <c r="M257" s="61">
        <v>628.2265193370166</v>
      </c>
      <c r="N257" s="32" t="s">
        <v>49</v>
      </c>
      <c r="O257" s="64" t="s">
        <v>49</v>
      </c>
      <c r="P257" s="33">
        <v>16.666666666666664</v>
      </c>
      <c r="Q257" s="30" t="str">
        <f t="shared" si="51"/>
        <v>NO</v>
      </c>
      <c r="R257" s="30" t="s">
        <v>49</v>
      </c>
      <c r="S257" s="30" t="s">
        <v>56</v>
      </c>
      <c r="T257" s="30"/>
      <c r="U257" s="58" t="s">
        <v>49</v>
      </c>
      <c r="V257" s="63">
        <v>45470</v>
      </c>
      <c r="W257" s="57">
        <v>3803</v>
      </c>
      <c r="X257" s="57">
        <v>5207</v>
      </c>
      <c r="Y257" s="65">
        <v>6277</v>
      </c>
      <c r="Z257" s="34">
        <f t="shared" si="52"/>
        <v>1</v>
      </c>
      <c r="AA257" s="29">
        <f t="shared" si="53"/>
        <v>0</v>
      </c>
      <c r="AB257" s="29">
        <f t="shared" si="54"/>
        <v>0</v>
      </c>
      <c r="AC257" s="29">
        <f t="shared" si="55"/>
        <v>0</v>
      </c>
      <c r="AD257" s="30" t="str">
        <f t="shared" si="56"/>
        <v>-</v>
      </c>
      <c r="AE257" s="29">
        <f t="shared" si="57"/>
        <v>0</v>
      </c>
      <c r="AF257" s="29">
        <f t="shared" si="58"/>
        <v>0</v>
      </c>
      <c r="AG257" s="29">
        <f t="shared" si="59"/>
        <v>0</v>
      </c>
      <c r="AH257" s="29">
        <f t="shared" si="60"/>
        <v>0</v>
      </c>
      <c r="AI257" s="29">
        <f t="shared" si="61"/>
        <v>1</v>
      </c>
      <c r="AJ257" s="29">
        <f t="shared" si="62"/>
        <v>0</v>
      </c>
      <c r="AK257" s="29">
        <f t="shared" si="63"/>
        <v>0</v>
      </c>
      <c r="AL257" s="30" t="str">
        <f t="shared" si="64"/>
        <v>-</v>
      </c>
      <c r="AM257" s="29">
        <f t="shared" si="65"/>
        <v>0</v>
      </c>
      <c r="AN257" s="29">
        <f t="shared" si="66"/>
        <v>0</v>
      </c>
      <c r="AO257" s="29">
        <f t="shared" si="67"/>
        <v>0</v>
      </c>
    </row>
    <row r="258" spans="1:41" ht="12.75">
      <c r="A258" s="27">
        <v>5510590</v>
      </c>
      <c r="B258" s="27">
        <v>3955</v>
      </c>
      <c r="C258" s="27" t="s">
        <v>656</v>
      </c>
      <c r="D258" s="27" t="s">
        <v>657</v>
      </c>
      <c r="E258" s="27" t="s">
        <v>656</v>
      </c>
      <c r="F258" s="27">
        <v>54961</v>
      </c>
      <c r="G258" s="28">
        <v>1698</v>
      </c>
      <c r="H258" s="31">
        <v>9209828530</v>
      </c>
      <c r="I258" s="59" t="s">
        <v>55</v>
      </c>
      <c r="J258" s="30" t="s">
        <v>49</v>
      </c>
      <c r="K258" s="27"/>
      <c r="L258" s="32" t="s">
        <v>50</v>
      </c>
      <c r="M258" s="61">
        <v>2524.6</v>
      </c>
      <c r="N258" s="32" t="s">
        <v>49</v>
      </c>
      <c r="O258" s="64" t="s">
        <v>49</v>
      </c>
      <c r="P258" s="33">
        <v>4.028132992327365</v>
      </c>
      <c r="Q258" s="30" t="str">
        <f t="shared" si="51"/>
        <v>NO</v>
      </c>
      <c r="R258" s="30" t="s">
        <v>49</v>
      </c>
      <c r="S258" s="30" t="s">
        <v>56</v>
      </c>
      <c r="T258" s="30"/>
      <c r="U258" s="58" t="s">
        <v>49</v>
      </c>
      <c r="V258" s="63">
        <v>94334</v>
      </c>
      <c r="W258" s="57">
        <v>4654</v>
      </c>
      <c r="X258" s="57">
        <v>12138</v>
      </c>
      <c r="Y258" s="65">
        <v>7795</v>
      </c>
      <c r="Z258" s="34">
        <f t="shared" si="52"/>
        <v>0</v>
      </c>
      <c r="AA258" s="29">
        <f t="shared" si="53"/>
        <v>0</v>
      </c>
      <c r="AB258" s="29">
        <f t="shared" si="54"/>
        <v>0</v>
      </c>
      <c r="AC258" s="29">
        <f t="shared" si="55"/>
        <v>0</v>
      </c>
      <c r="AD258" s="30" t="str">
        <f t="shared" si="56"/>
        <v>-</v>
      </c>
      <c r="AE258" s="29">
        <f t="shared" si="57"/>
        <v>0</v>
      </c>
      <c r="AF258" s="29">
        <f t="shared" si="58"/>
        <v>0</v>
      </c>
      <c r="AG258" s="29">
        <f t="shared" si="59"/>
        <v>0</v>
      </c>
      <c r="AH258" s="29">
        <f t="shared" si="60"/>
        <v>0</v>
      </c>
      <c r="AI258" s="29">
        <f t="shared" si="61"/>
        <v>1</v>
      </c>
      <c r="AJ258" s="29">
        <f t="shared" si="62"/>
        <v>0</v>
      </c>
      <c r="AK258" s="29">
        <f t="shared" si="63"/>
        <v>0</v>
      </c>
      <c r="AL258" s="30" t="str">
        <f t="shared" si="64"/>
        <v>-</v>
      </c>
      <c r="AM258" s="29">
        <f t="shared" si="65"/>
        <v>0</v>
      </c>
      <c r="AN258" s="29">
        <f t="shared" si="66"/>
        <v>0</v>
      </c>
      <c r="AO258" s="29">
        <f t="shared" si="67"/>
        <v>0</v>
      </c>
    </row>
    <row r="259" spans="1:41" ht="12.75">
      <c r="A259" s="27">
        <v>5510620</v>
      </c>
      <c r="B259" s="27">
        <v>3962</v>
      </c>
      <c r="C259" s="27" t="s">
        <v>658</v>
      </c>
      <c r="D259" s="27" t="s">
        <v>659</v>
      </c>
      <c r="E259" s="27" t="s">
        <v>658</v>
      </c>
      <c r="F259" s="27">
        <v>54017</v>
      </c>
      <c r="G259" s="28">
        <v>2355</v>
      </c>
      <c r="H259" s="31">
        <v>7152437411</v>
      </c>
      <c r="I259" s="59">
        <v>3</v>
      </c>
      <c r="J259" s="30" t="s">
        <v>49</v>
      </c>
      <c r="K259" s="27"/>
      <c r="L259" s="32" t="s">
        <v>50</v>
      </c>
      <c r="M259" s="61">
        <v>2355.8483146067415</v>
      </c>
      <c r="N259" s="32" t="s">
        <v>49</v>
      </c>
      <c r="O259" s="64" t="s">
        <v>49</v>
      </c>
      <c r="P259" s="33">
        <v>4.994192799070848</v>
      </c>
      <c r="Q259" s="30" t="str">
        <f t="shared" si="51"/>
        <v>NO</v>
      </c>
      <c r="R259" s="30" t="s">
        <v>49</v>
      </c>
      <c r="S259" s="30" t="s">
        <v>49</v>
      </c>
      <c r="T259" s="30"/>
      <c r="U259" s="58" t="s">
        <v>49</v>
      </c>
      <c r="V259" s="63">
        <v>90337</v>
      </c>
      <c r="W259" s="57">
        <v>5351</v>
      </c>
      <c r="X259" s="57">
        <v>10843</v>
      </c>
      <c r="Y259" s="65">
        <v>12365</v>
      </c>
      <c r="Z259" s="34">
        <f t="shared" si="52"/>
        <v>0</v>
      </c>
      <c r="AA259" s="29">
        <f t="shared" si="53"/>
        <v>0</v>
      </c>
      <c r="AB259" s="29">
        <f t="shared" si="54"/>
        <v>0</v>
      </c>
      <c r="AC259" s="29">
        <f t="shared" si="55"/>
        <v>0</v>
      </c>
      <c r="AD259" s="30" t="str">
        <f t="shared" si="56"/>
        <v>-</v>
      </c>
      <c r="AE259" s="29">
        <f t="shared" si="57"/>
        <v>0</v>
      </c>
      <c r="AF259" s="29">
        <f t="shared" si="58"/>
        <v>0</v>
      </c>
      <c r="AG259" s="29">
        <f t="shared" si="59"/>
        <v>0</v>
      </c>
      <c r="AH259" s="29">
        <f t="shared" si="60"/>
        <v>0</v>
      </c>
      <c r="AI259" s="29">
        <f t="shared" si="61"/>
        <v>0</v>
      </c>
      <c r="AJ259" s="29">
        <f t="shared" si="62"/>
        <v>0</v>
      </c>
      <c r="AK259" s="29">
        <f t="shared" si="63"/>
        <v>0</v>
      </c>
      <c r="AL259" s="30" t="str">
        <f t="shared" si="64"/>
        <v>-</v>
      </c>
      <c r="AM259" s="29">
        <f t="shared" si="65"/>
        <v>0</v>
      </c>
      <c r="AN259" s="29">
        <f t="shared" si="66"/>
        <v>0</v>
      </c>
      <c r="AO259" s="29">
        <f t="shared" si="67"/>
        <v>0</v>
      </c>
    </row>
    <row r="260" spans="1:41" ht="12.75">
      <c r="A260" s="27">
        <v>5510680</v>
      </c>
      <c r="B260" s="27">
        <v>3969</v>
      </c>
      <c r="C260" s="27" t="s">
        <v>660</v>
      </c>
      <c r="D260" s="27" t="s">
        <v>661</v>
      </c>
      <c r="E260" s="27" t="s">
        <v>660</v>
      </c>
      <c r="F260" s="27">
        <v>54151</v>
      </c>
      <c r="G260" s="28">
        <v>1221</v>
      </c>
      <c r="H260" s="31">
        <v>7152511330</v>
      </c>
      <c r="I260" s="59">
        <v>6</v>
      </c>
      <c r="J260" s="30" t="s">
        <v>49</v>
      </c>
      <c r="K260" s="27"/>
      <c r="L260" s="32" t="s">
        <v>56</v>
      </c>
      <c r="M260" s="61">
        <v>492.75498575498574</v>
      </c>
      <c r="N260" s="32" t="s">
        <v>49</v>
      </c>
      <c r="O260" s="64" t="s">
        <v>56</v>
      </c>
      <c r="P260" s="33">
        <v>9.01639344262295</v>
      </c>
      <c r="Q260" s="30" t="str">
        <f t="shared" si="51"/>
        <v>NO</v>
      </c>
      <c r="R260" s="30" t="s">
        <v>49</v>
      </c>
      <c r="S260" s="30" t="s">
        <v>56</v>
      </c>
      <c r="T260" s="30"/>
      <c r="U260" s="58" t="s">
        <v>49</v>
      </c>
      <c r="V260" s="63">
        <v>21594</v>
      </c>
      <c r="W260" s="57">
        <v>1462</v>
      </c>
      <c r="X260" s="57">
        <v>2224</v>
      </c>
      <c r="Y260" s="65">
        <v>3602</v>
      </c>
      <c r="Z260" s="34">
        <f t="shared" si="52"/>
        <v>1</v>
      </c>
      <c r="AA260" s="29">
        <f t="shared" si="53"/>
        <v>1</v>
      </c>
      <c r="AB260" s="29">
        <f t="shared" si="54"/>
        <v>0</v>
      </c>
      <c r="AC260" s="29">
        <f t="shared" si="55"/>
        <v>0</v>
      </c>
      <c r="AD260" s="30" t="str">
        <f t="shared" si="56"/>
        <v>SRSA</v>
      </c>
      <c r="AE260" s="29">
        <f t="shared" si="57"/>
        <v>0</v>
      </c>
      <c r="AF260" s="29">
        <f t="shared" si="58"/>
        <v>0</v>
      </c>
      <c r="AG260" s="29">
        <f t="shared" si="59"/>
        <v>0</v>
      </c>
      <c r="AH260" s="29">
        <f t="shared" si="60"/>
        <v>0</v>
      </c>
      <c r="AI260" s="29">
        <f t="shared" si="61"/>
        <v>1</v>
      </c>
      <c r="AJ260" s="29">
        <f t="shared" si="62"/>
        <v>0</v>
      </c>
      <c r="AK260" s="29">
        <f t="shared" si="63"/>
        <v>0</v>
      </c>
      <c r="AL260" s="30" t="str">
        <f t="shared" si="64"/>
        <v>-</v>
      </c>
      <c r="AM260" s="29">
        <f t="shared" si="65"/>
        <v>0</v>
      </c>
      <c r="AN260" s="29">
        <f t="shared" si="66"/>
        <v>0</v>
      </c>
      <c r="AO260" s="29">
        <f t="shared" si="67"/>
        <v>0</v>
      </c>
    </row>
    <row r="261" spans="1:41" ht="12.75">
      <c r="A261" s="27">
        <v>5505490</v>
      </c>
      <c r="B261" s="27">
        <v>2177</v>
      </c>
      <c r="C261" s="27" t="s">
        <v>662</v>
      </c>
      <c r="D261" s="27" t="s">
        <v>663</v>
      </c>
      <c r="E261" s="27" t="s">
        <v>383</v>
      </c>
      <c r="F261" s="27">
        <v>53217</v>
      </c>
      <c r="G261" s="28">
        <v>3799</v>
      </c>
      <c r="H261" s="31">
        <v>4143517520</v>
      </c>
      <c r="I261" s="59">
        <v>3</v>
      </c>
      <c r="J261" s="30" t="s">
        <v>49</v>
      </c>
      <c r="K261" s="27"/>
      <c r="L261" s="32" t="s">
        <v>50</v>
      </c>
      <c r="M261" s="61">
        <v>1349.4530386740332</v>
      </c>
      <c r="N261" s="32" t="s">
        <v>49</v>
      </c>
      <c r="O261" s="64" t="s">
        <v>49</v>
      </c>
      <c r="P261" s="33">
        <v>2.5559105431309903</v>
      </c>
      <c r="Q261" s="30" t="str">
        <f aca="true" t="shared" si="68" ref="Q261:Q324">IF(ISNUMBER(P261),IF(P261&gt;=20,"YES","NO"),"M")</f>
        <v>NO</v>
      </c>
      <c r="R261" s="30" t="s">
        <v>49</v>
      </c>
      <c r="S261" s="30" t="s">
        <v>49</v>
      </c>
      <c r="T261" s="30"/>
      <c r="U261" s="58" t="s">
        <v>49</v>
      </c>
      <c r="V261" s="63">
        <v>31179</v>
      </c>
      <c r="W261" s="57">
        <v>528</v>
      </c>
      <c r="X261" s="57">
        <v>5389</v>
      </c>
      <c r="Y261" s="65">
        <v>3714</v>
      </c>
      <c r="Z261" s="34">
        <f t="shared" si="52"/>
        <v>0</v>
      </c>
      <c r="AA261" s="29">
        <f t="shared" si="53"/>
        <v>0</v>
      </c>
      <c r="AB261" s="29">
        <f t="shared" si="54"/>
        <v>0</v>
      </c>
      <c r="AC261" s="29">
        <f t="shared" si="55"/>
        <v>0</v>
      </c>
      <c r="AD261" s="30" t="str">
        <f t="shared" si="56"/>
        <v>-</v>
      </c>
      <c r="AE261" s="29">
        <f t="shared" si="57"/>
        <v>0</v>
      </c>
      <c r="AF261" s="29">
        <f t="shared" si="58"/>
        <v>0</v>
      </c>
      <c r="AG261" s="29">
        <f t="shared" si="59"/>
        <v>0</v>
      </c>
      <c r="AH261" s="29">
        <f t="shared" si="60"/>
        <v>0</v>
      </c>
      <c r="AI261" s="29">
        <f t="shared" si="61"/>
        <v>0</v>
      </c>
      <c r="AJ261" s="29">
        <f t="shared" si="62"/>
        <v>0</v>
      </c>
      <c r="AK261" s="29">
        <f t="shared" si="63"/>
        <v>0</v>
      </c>
      <c r="AL261" s="30" t="str">
        <f t="shared" si="64"/>
        <v>-</v>
      </c>
      <c r="AM261" s="29">
        <f t="shared" si="65"/>
        <v>0</v>
      </c>
      <c r="AN261" s="29">
        <f t="shared" si="66"/>
        <v>0</v>
      </c>
      <c r="AO261" s="29">
        <f t="shared" si="67"/>
        <v>0</v>
      </c>
    </row>
    <row r="262" spans="1:41" ht="12.75">
      <c r="A262" s="27">
        <v>5510710</v>
      </c>
      <c r="B262" s="27">
        <v>3976</v>
      </c>
      <c r="C262" s="27" t="s">
        <v>664</v>
      </c>
      <c r="D262" s="27" t="s">
        <v>665</v>
      </c>
      <c r="E262" s="27" t="s">
        <v>629</v>
      </c>
      <c r="F262" s="27">
        <v>53149</v>
      </c>
      <c r="G262" s="28">
        <v>9145</v>
      </c>
      <c r="H262" s="31">
        <v>2626625911</v>
      </c>
      <c r="I262" s="59">
        <v>8</v>
      </c>
      <c r="J262" s="30" t="s">
        <v>56</v>
      </c>
      <c r="K262" s="27"/>
      <c r="L262" s="32" t="s">
        <v>50</v>
      </c>
      <c r="M262" s="61">
        <v>65.15730337078652</v>
      </c>
      <c r="N262" s="32" t="s">
        <v>49</v>
      </c>
      <c r="O262" s="64" t="s">
        <v>56</v>
      </c>
      <c r="P262" s="33">
        <v>0</v>
      </c>
      <c r="Q262" s="30" t="str">
        <f t="shared" si="68"/>
        <v>NO</v>
      </c>
      <c r="R262" s="30" t="s">
        <v>49</v>
      </c>
      <c r="S262" s="30" t="s">
        <v>56</v>
      </c>
      <c r="T262" s="30"/>
      <c r="U262" s="58" t="s">
        <v>49</v>
      </c>
      <c r="V262" s="63">
        <v>1440</v>
      </c>
      <c r="W262" s="57">
        <v>0</v>
      </c>
      <c r="X262" s="57">
        <v>201</v>
      </c>
      <c r="Y262" s="65">
        <v>242</v>
      </c>
      <c r="Z262" s="34">
        <f aca="true" t="shared" si="69" ref="Z262:Z325">IF(OR(J262="YES",L262="YES"),1,0)</f>
        <v>1</v>
      </c>
      <c r="AA262" s="29">
        <f aca="true" t="shared" si="70" ref="AA262:AA325">IF(OR(AND(ISNUMBER(M262),AND(M262&gt;0,M262&lt;600)),AND(M262&gt;0,N262="YES")),1,0)</f>
        <v>1</v>
      </c>
      <c r="AB262" s="29">
        <f aca="true" t="shared" si="71" ref="AB262:AB325">IF(AND(OR(J262="YES",L262="YES"),(Z262=0)),"Trouble",0)</f>
        <v>0</v>
      </c>
      <c r="AC262" s="29">
        <f aca="true" t="shared" si="72" ref="AC262:AC325">IF(AND(OR(AND(ISNUMBER(M262),AND(M262&gt;0,M262&lt;600)),AND(M262&gt;0,N262="YES")),(AA262=0)),"Trouble",0)</f>
        <v>0</v>
      </c>
      <c r="AD262" s="30" t="str">
        <f aca="true" t="shared" si="73" ref="AD262:AD325">IF(AND(Z262=1,AA262=1),"SRSA","-")</f>
        <v>SRSA</v>
      </c>
      <c r="AE262" s="29">
        <f aca="true" t="shared" si="74" ref="AE262:AE325">IF(AND(AD262="-",O262="YES"),"Trouble",0)</f>
        <v>0</v>
      </c>
      <c r="AF262" s="29">
        <f aca="true" t="shared" si="75" ref="AF262:AF325">IF(AND(AND(J262="NO",L262&lt;&gt;"YES"),(O262="YES")),"Trouble",0)</f>
        <v>0</v>
      </c>
      <c r="AG262" s="29">
        <f aca="true" t="shared" si="76" ref="AG262:AG325">IF(OR(AND(OR(AND(ISNUMBER(M262),AND(M262&gt;0,M262&lt;600)),AND(AND(M262&gt;0,N262="YES"),ISNUMBER(M262))),(O262="YES")),O262&lt;&gt;"YES"),0,"Trouble")</f>
        <v>0</v>
      </c>
      <c r="AH262" s="29">
        <f aca="true" t="shared" si="77" ref="AH262:AH325">IF(AND(AD262="SRSA",O262&lt;&gt;"YES"),"Trouble",0)</f>
        <v>0</v>
      </c>
      <c r="AI262" s="29">
        <f aca="true" t="shared" si="78" ref="AI262:AI325">IF(S262="YES",1,0)</f>
        <v>1</v>
      </c>
      <c r="AJ262" s="29">
        <f aca="true" t="shared" si="79" ref="AJ262:AJ325">IF(AND(ISNUMBER(P262),P262&gt;=20),1,0)</f>
        <v>0</v>
      </c>
      <c r="AK262" s="29">
        <f aca="true" t="shared" si="80" ref="AK262:AK325">IF(AND(AI262=1,AJ262=1),"Initial",0)</f>
        <v>0</v>
      </c>
      <c r="AL262" s="30" t="str">
        <f aca="true" t="shared" si="81" ref="AL262:AL325">IF(AND(AND(AK262="Initial",AM262=0),AND(ISNUMBER(M262),M262&gt;0)),"RLIS","-")</f>
        <v>-</v>
      </c>
      <c r="AM262" s="29">
        <f aca="true" t="shared" si="82" ref="AM262:AM325">IF(AND(AD262="SRSA",AK262="Initial"),"SRSA",0)</f>
        <v>0</v>
      </c>
      <c r="AN262" s="29">
        <f aca="true" t="shared" si="83" ref="AN262:AN325">IF(AND(AL262="-",U262="YES"),"Trouble",0)</f>
        <v>0</v>
      </c>
      <c r="AO262" s="29">
        <f aca="true" t="shared" si="84" ref="AO262:AO325">IF(AND(U262&lt;&gt;"YES",AL262="RLIS"),"Trouble",0)</f>
        <v>0</v>
      </c>
    </row>
    <row r="263" spans="1:41" ht="12.75">
      <c r="A263" s="27">
        <v>5512510</v>
      </c>
      <c r="B263" s="27">
        <v>4690</v>
      </c>
      <c r="C263" s="27" t="s">
        <v>666</v>
      </c>
      <c r="D263" s="27" t="s">
        <v>667</v>
      </c>
      <c r="E263" s="27" t="s">
        <v>668</v>
      </c>
      <c r="F263" s="27">
        <v>53126</v>
      </c>
      <c r="G263" s="28">
        <v>9691</v>
      </c>
      <c r="H263" s="31">
        <v>2628354069</v>
      </c>
      <c r="I263" s="59">
        <v>8</v>
      </c>
      <c r="J263" s="30" t="s">
        <v>56</v>
      </c>
      <c r="K263" s="27"/>
      <c r="L263" s="32" t="s">
        <v>50</v>
      </c>
      <c r="M263" s="61">
        <v>185.15277777777777</v>
      </c>
      <c r="N263" s="32" t="s">
        <v>49</v>
      </c>
      <c r="O263" s="64" t="s">
        <v>56</v>
      </c>
      <c r="P263" s="33">
        <v>3.7735849056603774</v>
      </c>
      <c r="Q263" s="30" t="str">
        <f t="shared" si="68"/>
        <v>NO</v>
      </c>
      <c r="R263" s="30" t="s">
        <v>49</v>
      </c>
      <c r="S263" s="30" t="s">
        <v>56</v>
      </c>
      <c r="T263" s="30"/>
      <c r="U263" s="58" t="s">
        <v>49</v>
      </c>
      <c r="V263" s="63">
        <v>3902</v>
      </c>
      <c r="W263" s="57">
        <v>0</v>
      </c>
      <c r="X263" s="57">
        <v>410</v>
      </c>
      <c r="Y263" s="65">
        <v>495</v>
      </c>
      <c r="Z263" s="34">
        <f t="shared" si="69"/>
        <v>1</v>
      </c>
      <c r="AA263" s="29">
        <f t="shared" si="70"/>
        <v>1</v>
      </c>
      <c r="AB263" s="29">
        <f t="shared" si="71"/>
        <v>0</v>
      </c>
      <c r="AC263" s="29">
        <f t="shared" si="72"/>
        <v>0</v>
      </c>
      <c r="AD263" s="30" t="str">
        <f t="shared" si="73"/>
        <v>SRSA</v>
      </c>
      <c r="AE263" s="29">
        <f t="shared" si="74"/>
        <v>0</v>
      </c>
      <c r="AF263" s="29">
        <f t="shared" si="75"/>
        <v>0</v>
      </c>
      <c r="AG263" s="29">
        <f t="shared" si="76"/>
        <v>0</v>
      </c>
      <c r="AH263" s="29">
        <f t="shared" si="77"/>
        <v>0</v>
      </c>
      <c r="AI263" s="29">
        <f t="shared" si="78"/>
        <v>1</v>
      </c>
      <c r="AJ263" s="29">
        <f t="shared" si="79"/>
        <v>0</v>
      </c>
      <c r="AK263" s="29">
        <f t="shared" si="80"/>
        <v>0</v>
      </c>
      <c r="AL263" s="30" t="str">
        <f t="shared" si="81"/>
        <v>-</v>
      </c>
      <c r="AM263" s="29">
        <f t="shared" si="82"/>
        <v>0</v>
      </c>
      <c r="AN263" s="29">
        <f t="shared" si="83"/>
        <v>0</v>
      </c>
      <c r="AO263" s="29">
        <f t="shared" si="84"/>
        <v>0</v>
      </c>
    </row>
    <row r="264" spans="1:41" ht="12.75">
      <c r="A264" s="27">
        <v>5504980</v>
      </c>
      <c r="B264" s="27">
        <v>2016</v>
      </c>
      <c r="C264" s="27" t="s">
        <v>669</v>
      </c>
      <c r="D264" s="27" t="s">
        <v>670</v>
      </c>
      <c r="E264" s="27" t="s">
        <v>671</v>
      </c>
      <c r="F264" s="27">
        <v>54655</v>
      </c>
      <c r="G264" s="28">
        <v>8551</v>
      </c>
      <c r="H264" s="31">
        <v>6087354318</v>
      </c>
      <c r="I264" s="59">
        <v>7</v>
      </c>
      <c r="J264" s="30" t="s">
        <v>56</v>
      </c>
      <c r="K264" s="27"/>
      <c r="L264" s="32" t="s">
        <v>50</v>
      </c>
      <c r="M264" s="61">
        <v>517.2722222222222</v>
      </c>
      <c r="N264" s="32" t="s">
        <v>49</v>
      </c>
      <c r="O264" s="64" t="s">
        <v>56</v>
      </c>
      <c r="P264" s="33">
        <v>17.418351477449455</v>
      </c>
      <c r="Q264" s="30" t="str">
        <f t="shared" si="68"/>
        <v>NO</v>
      </c>
      <c r="R264" s="30" t="s">
        <v>49</v>
      </c>
      <c r="S264" s="30" t="s">
        <v>56</v>
      </c>
      <c r="T264" s="30"/>
      <c r="U264" s="58" t="s">
        <v>49</v>
      </c>
      <c r="V264" s="63">
        <v>39271</v>
      </c>
      <c r="W264" s="57">
        <v>3382</v>
      </c>
      <c r="X264" s="57">
        <v>4187</v>
      </c>
      <c r="Y264" s="65">
        <v>5849</v>
      </c>
      <c r="Z264" s="34">
        <f t="shared" si="69"/>
        <v>1</v>
      </c>
      <c r="AA264" s="29">
        <f t="shared" si="70"/>
        <v>1</v>
      </c>
      <c r="AB264" s="29">
        <f t="shared" si="71"/>
        <v>0</v>
      </c>
      <c r="AC264" s="29">
        <f t="shared" si="72"/>
        <v>0</v>
      </c>
      <c r="AD264" s="30" t="str">
        <f t="shared" si="73"/>
        <v>SRSA</v>
      </c>
      <c r="AE264" s="29">
        <f t="shared" si="74"/>
        <v>0</v>
      </c>
      <c r="AF264" s="29">
        <f t="shared" si="75"/>
        <v>0</v>
      </c>
      <c r="AG264" s="29">
        <f t="shared" si="76"/>
        <v>0</v>
      </c>
      <c r="AH264" s="29">
        <f t="shared" si="77"/>
        <v>0</v>
      </c>
      <c r="AI264" s="29">
        <f t="shared" si="78"/>
        <v>1</v>
      </c>
      <c r="AJ264" s="29">
        <f t="shared" si="79"/>
        <v>0</v>
      </c>
      <c r="AK264" s="29">
        <f t="shared" si="80"/>
        <v>0</v>
      </c>
      <c r="AL264" s="30" t="str">
        <f t="shared" si="81"/>
        <v>-</v>
      </c>
      <c r="AM264" s="29">
        <f t="shared" si="82"/>
        <v>0</v>
      </c>
      <c r="AN264" s="29">
        <f t="shared" si="83"/>
        <v>0</v>
      </c>
      <c r="AO264" s="29">
        <f t="shared" si="84"/>
        <v>0</v>
      </c>
    </row>
    <row r="265" spans="1:41" ht="12.75">
      <c r="A265" s="27">
        <v>5510740</v>
      </c>
      <c r="B265" s="27">
        <v>3983</v>
      </c>
      <c r="C265" s="27" t="s">
        <v>672</v>
      </c>
      <c r="D265" s="27" t="s">
        <v>673</v>
      </c>
      <c r="E265" s="27" t="s">
        <v>674</v>
      </c>
      <c r="F265" s="27">
        <v>54937</v>
      </c>
      <c r="G265" s="28">
        <v>1299</v>
      </c>
      <c r="H265" s="31">
        <v>9209293750</v>
      </c>
      <c r="I265" s="59">
        <v>4</v>
      </c>
      <c r="J265" s="30" t="s">
        <v>49</v>
      </c>
      <c r="K265" s="27"/>
      <c r="L265" s="32" t="s">
        <v>50</v>
      </c>
      <c r="M265" s="61">
        <v>1158.1173184357542</v>
      </c>
      <c r="N265" s="32" t="s">
        <v>49</v>
      </c>
      <c r="O265" s="64" t="s">
        <v>49</v>
      </c>
      <c r="P265" s="33">
        <v>6.706857573474001</v>
      </c>
      <c r="Q265" s="30" t="str">
        <f t="shared" si="68"/>
        <v>NO</v>
      </c>
      <c r="R265" s="30" t="s">
        <v>49</v>
      </c>
      <c r="S265" s="30" t="s">
        <v>49</v>
      </c>
      <c r="T265" s="30"/>
      <c r="U265" s="58" t="s">
        <v>49</v>
      </c>
      <c r="V265" s="63">
        <v>40292</v>
      </c>
      <c r="W265" s="57">
        <v>2409</v>
      </c>
      <c r="X265" s="57">
        <v>4968</v>
      </c>
      <c r="Y265" s="65">
        <v>6947</v>
      </c>
      <c r="Z265" s="34">
        <f t="shared" si="69"/>
        <v>0</v>
      </c>
      <c r="AA265" s="29">
        <f t="shared" si="70"/>
        <v>0</v>
      </c>
      <c r="AB265" s="29">
        <f t="shared" si="71"/>
        <v>0</v>
      </c>
      <c r="AC265" s="29">
        <f t="shared" si="72"/>
        <v>0</v>
      </c>
      <c r="AD265" s="30" t="str">
        <f t="shared" si="73"/>
        <v>-</v>
      </c>
      <c r="AE265" s="29">
        <f t="shared" si="74"/>
        <v>0</v>
      </c>
      <c r="AF265" s="29">
        <f t="shared" si="75"/>
        <v>0</v>
      </c>
      <c r="AG265" s="29">
        <f t="shared" si="76"/>
        <v>0</v>
      </c>
      <c r="AH265" s="29">
        <f t="shared" si="77"/>
        <v>0</v>
      </c>
      <c r="AI265" s="29">
        <f t="shared" si="78"/>
        <v>0</v>
      </c>
      <c r="AJ265" s="29">
        <f t="shared" si="79"/>
        <v>0</v>
      </c>
      <c r="AK265" s="29">
        <f t="shared" si="80"/>
        <v>0</v>
      </c>
      <c r="AL265" s="30" t="str">
        <f t="shared" si="81"/>
        <v>-</v>
      </c>
      <c r="AM265" s="29">
        <f t="shared" si="82"/>
        <v>0</v>
      </c>
      <c r="AN265" s="29">
        <f t="shared" si="83"/>
        <v>0</v>
      </c>
      <c r="AO265" s="29">
        <f t="shared" si="84"/>
        <v>0</v>
      </c>
    </row>
    <row r="266" spans="1:41" ht="12.75">
      <c r="A266" s="27">
        <v>5509300</v>
      </c>
      <c r="B266" s="27">
        <v>3514</v>
      </c>
      <c r="C266" s="27" t="s">
        <v>675</v>
      </c>
      <c r="D266" s="27" t="s">
        <v>546</v>
      </c>
      <c r="E266" s="27" t="s">
        <v>675</v>
      </c>
      <c r="F266" s="27">
        <v>53064</v>
      </c>
      <c r="G266" s="28">
        <v>188</v>
      </c>
      <c r="H266" s="31">
        <v>2629662033</v>
      </c>
      <c r="I266" s="59">
        <v>8</v>
      </c>
      <c r="J266" s="30" t="s">
        <v>56</v>
      </c>
      <c r="K266" s="27"/>
      <c r="L266" s="32" t="s">
        <v>50</v>
      </c>
      <c r="M266" s="61">
        <v>367.1795580110497</v>
      </c>
      <c r="N266" s="32" t="s">
        <v>49</v>
      </c>
      <c r="O266" s="64" t="s">
        <v>56</v>
      </c>
      <c r="P266" s="33">
        <v>0.7125890736342043</v>
      </c>
      <c r="Q266" s="30" t="str">
        <f t="shared" si="68"/>
        <v>NO</v>
      </c>
      <c r="R266" s="30" t="s">
        <v>49</v>
      </c>
      <c r="S266" s="30" t="s">
        <v>56</v>
      </c>
      <c r="T266" s="30"/>
      <c r="U266" s="58" t="s">
        <v>49</v>
      </c>
      <c r="V266" s="63">
        <v>5370</v>
      </c>
      <c r="W266" s="57">
        <v>0</v>
      </c>
      <c r="X266" s="57">
        <v>830</v>
      </c>
      <c r="Y266" s="65">
        <v>1003</v>
      </c>
      <c r="Z266" s="34">
        <f t="shared" si="69"/>
        <v>1</v>
      </c>
      <c r="AA266" s="29">
        <f t="shared" si="70"/>
        <v>1</v>
      </c>
      <c r="AB266" s="29">
        <f t="shared" si="71"/>
        <v>0</v>
      </c>
      <c r="AC266" s="29">
        <f t="shared" si="72"/>
        <v>0</v>
      </c>
      <c r="AD266" s="30" t="str">
        <f t="shared" si="73"/>
        <v>SRSA</v>
      </c>
      <c r="AE266" s="29">
        <f t="shared" si="74"/>
        <v>0</v>
      </c>
      <c r="AF266" s="29">
        <f t="shared" si="75"/>
        <v>0</v>
      </c>
      <c r="AG266" s="29">
        <f t="shared" si="76"/>
        <v>0</v>
      </c>
      <c r="AH266" s="29">
        <f t="shared" si="77"/>
        <v>0</v>
      </c>
      <c r="AI266" s="29">
        <f t="shared" si="78"/>
        <v>1</v>
      </c>
      <c r="AJ266" s="29">
        <f t="shared" si="79"/>
        <v>0</v>
      </c>
      <c r="AK266" s="29">
        <f t="shared" si="80"/>
        <v>0</v>
      </c>
      <c r="AL266" s="30" t="str">
        <f t="shared" si="81"/>
        <v>-</v>
      </c>
      <c r="AM266" s="29">
        <f t="shared" si="82"/>
        <v>0</v>
      </c>
      <c r="AN266" s="29">
        <f t="shared" si="83"/>
        <v>0</v>
      </c>
      <c r="AO266" s="29">
        <f t="shared" si="84"/>
        <v>0</v>
      </c>
    </row>
    <row r="267" spans="1:41" ht="12.75">
      <c r="A267" s="27">
        <v>5504890</v>
      </c>
      <c r="B267" s="27">
        <v>1945</v>
      </c>
      <c r="C267" s="27" t="s">
        <v>676</v>
      </c>
      <c r="D267" s="27" t="s">
        <v>677</v>
      </c>
      <c r="E267" s="27" t="s">
        <v>678</v>
      </c>
      <c r="F267" s="27">
        <v>53021</v>
      </c>
      <c r="G267" s="28">
        <v>9499</v>
      </c>
      <c r="H267" s="31">
        <v>2626922489</v>
      </c>
      <c r="I267" s="59">
        <v>8</v>
      </c>
      <c r="J267" s="30" t="s">
        <v>56</v>
      </c>
      <c r="K267" s="27"/>
      <c r="L267" s="32" t="s">
        <v>50</v>
      </c>
      <c r="M267" s="61">
        <v>819.5194444444444</v>
      </c>
      <c r="N267" s="32" t="s">
        <v>49</v>
      </c>
      <c r="O267" s="64" t="s">
        <v>49</v>
      </c>
      <c r="P267" s="33">
        <v>1.5311004784688995</v>
      </c>
      <c r="Q267" s="30" t="str">
        <f t="shared" si="68"/>
        <v>NO</v>
      </c>
      <c r="R267" s="30" t="s">
        <v>49</v>
      </c>
      <c r="S267" s="30" t="s">
        <v>56</v>
      </c>
      <c r="T267" s="30"/>
      <c r="U267" s="58" t="s">
        <v>49</v>
      </c>
      <c r="V267" s="63">
        <v>22125</v>
      </c>
      <c r="W267" s="57">
        <v>0</v>
      </c>
      <c r="X267" s="57">
        <v>3036</v>
      </c>
      <c r="Y267" s="65">
        <v>2270</v>
      </c>
      <c r="Z267" s="34">
        <f t="shared" si="69"/>
        <v>1</v>
      </c>
      <c r="AA267" s="29">
        <f t="shared" si="70"/>
        <v>0</v>
      </c>
      <c r="AB267" s="29">
        <f t="shared" si="71"/>
        <v>0</v>
      </c>
      <c r="AC267" s="29">
        <f t="shared" si="72"/>
        <v>0</v>
      </c>
      <c r="AD267" s="30" t="str">
        <f t="shared" si="73"/>
        <v>-</v>
      </c>
      <c r="AE267" s="29">
        <f t="shared" si="74"/>
        <v>0</v>
      </c>
      <c r="AF267" s="29">
        <f t="shared" si="75"/>
        <v>0</v>
      </c>
      <c r="AG267" s="29">
        <f t="shared" si="76"/>
        <v>0</v>
      </c>
      <c r="AH267" s="29">
        <f t="shared" si="77"/>
        <v>0</v>
      </c>
      <c r="AI267" s="29">
        <f t="shared" si="78"/>
        <v>1</v>
      </c>
      <c r="AJ267" s="29">
        <f t="shared" si="79"/>
        <v>0</v>
      </c>
      <c r="AK267" s="29">
        <f t="shared" si="80"/>
        <v>0</v>
      </c>
      <c r="AL267" s="30" t="str">
        <f t="shared" si="81"/>
        <v>-</v>
      </c>
      <c r="AM267" s="29">
        <f t="shared" si="82"/>
        <v>0</v>
      </c>
      <c r="AN267" s="29">
        <f t="shared" si="83"/>
        <v>0</v>
      </c>
      <c r="AO267" s="29">
        <f t="shared" si="84"/>
        <v>0</v>
      </c>
    </row>
    <row r="268" spans="1:41" ht="12.75">
      <c r="A268" s="27">
        <v>5503860</v>
      </c>
      <c r="B268" s="27">
        <v>1526</v>
      </c>
      <c r="C268" s="27" t="s">
        <v>679</v>
      </c>
      <c r="D268" s="27" t="s">
        <v>680</v>
      </c>
      <c r="E268" s="27" t="s">
        <v>681</v>
      </c>
      <c r="F268" s="27">
        <v>54521</v>
      </c>
      <c r="G268" s="28">
        <v>8927</v>
      </c>
      <c r="H268" s="31">
        <v>7154796487</v>
      </c>
      <c r="I268" s="59">
        <v>7</v>
      </c>
      <c r="J268" s="30" t="s">
        <v>56</v>
      </c>
      <c r="K268" s="27"/>
      <c r="L268" s="32" t="s">
        <v>50</v>
      </c>
      <c r="M268" s="61">
        <v>1413.377094972067</v>
      </c>
      <c r="N268" s="32" t="s">
        <v>49</v>
      </c>
      <c r="O268" s="64" t="s">
        <v>49</v>
      </c>
      <c r="P268" s="33">
        <v>11.631944444444445</v>
      </c>
      <c r="Q268" s="30" t="str">
        <f t="shared" si="68"/>
        <v>NO</v>
      </c>
      <c r="R268" s="30" t="s">
        <v>49</v>
      </c>
      <c r="S268" s="30" t="s">
        <v>56</v>
      </c>
      <c r="T268" s="30"/>
      <c r="U268" s="58" t="s">
        <v>49</v>
      </c>
      <c r="V268" s="63">
        <v>76583</v>
      </c>
      <c r="W268" s="57">
        <v>4915</v>
      </c>
      <c r="X268" s="57">
        <v>8444</v>
      </c>
      <c r="Y268" s="65">
        <v>11272</v>
      </c>
      <c r="Z268" s="34">
        <f t="shared" si="69"/>
        <v>1</v>
      </c>
      <c r="AA268" s="29">
        <f t="shared" si="70"/>
        <v>0</v>
      </c>
      <c r="AB268" s="29">
        <f t="shared" si="71"/>
        <v>0</v>
      </c>
      <c r="AC268" s="29">
        <f t="shared" si="72"/>
        <v>0</v>
      </c>
      <c r="AD268" s="30" t="str">
        <f t="shared" si="73"/>
        <v>-</v>
      </c>
      <c r="AE268" s="29">
        <f t="shared" si="74"/>
        <v>0</v>
      </c>
      <c r="AF268" s="29">
        <f t="shared" si="75"/>
        <v>0</v>
      </c>
      <c r="AG268" s="29">
        <f t="shared" si="76"/>
        <v>0</v>
      </c>
      <c r="AH268" s="29">
        <f t="shared" si="77"/>
        <v>0</v>
      </c>
      <c r="AI268" s="29">
        <f t="shared" si="78"/>
        <v>1</v>
      </c>
      <c r="AJ268" s="29">
        <f t="shared" si="79"/>
        <v>0</v>
      </c>
      <c r="AK268" s="29">
        <f t="shared" si="80"/>
        <v>0</v>
      </c>
      <c r="AL268" s="30" t="str">
        <f t="shared" si="81"/>
        <v>-</v>
      </c>
      <c r="AM268" s="29">
        <f t="shared" si="82"/>
        <v>0</v>
      </c>
      <c r="AN268" s="29">
        <f t="shared" si="83"/>
        <v>0</v>
      </c>
      <c r="AO268" s="29">
        <f t="shared" si="84"/>
        <v>0</v>
      </c>
    </row>
    <row r="269" spans="1:41" ht="12.75">
      <c r="A269" s="27">
        <v>5509720</v>
      </c>
      <c r="B269" s="27">
        <v>3654</v>
      </c>
      <c r="C269" s="27" t="s">
        <v>682</v>
      </c>
      <c r="D269" s="27" t="s">
        <v>683</v>
      </c>
      <c r="E269" s="27" t="s">
        <v>684</v>
      </c>
      <c r="F269" s="27">
        <v>54859</v>
      </c>
      <c r="G269" s="28">
        <v>9483</v>
      </c>
      <c r="H269" s="31">
        <v>7154662297</v>
      </c>
      <c r="I269" s="59">
        <v>7</v>
      </c>
      <c r="J269" s="30" t="s">
        <v>56</v>
      </c>
      <c r="K269" s="27"/>
      <c r="L269" s="32" t="s">
        <v>50</v>
      </c>
      <c r="M269" s="61">
        <v>402.9371428571429</v>
      </c>
      <c r="N269" s="32" t="s">
        <v>49</v>
      </c>
      <c r="O269" s="64" t="s">
        <v>56</v>
      </c>
      <c r="P269" s="33">
        <v>17.77251184834123</v>
      </c>
      <c r="Q269" s="30" t="str">
        <f t="shared" si="68"/>
        <v>NO</v>
      </c>
      <c r="R269" s="30" t="s">
        <v>49</v>
      </c>
      <c r="S269" s="30" t="s">
        <v>56</v>
      </c>
      <c r="T269" s="30"/>
      <c r="U269" s="58" t="s">
        <v>49</v>
      </c>
      <c r="V269" s="63">
        <v>30358</v>
      </c>
      <c r="W269" s="57">
        <v>2666</v>
      </c>
      <c r="X269" s="57">
        <v>3410</v>
      </c>
      <c r="Y269" s="65">
        <v>4096</v>
      </c>
      <c r="Z269" s="34">
        <f t="shared" si="69"/>
        <v>1</v>
      </c>
      <c r="AA269" s="29">
        <f t="shared" si="70"/>
        <v>1</v>
      </c>
      <c r="AB269" s="29">
        <f t="shared" si="71"/>
        <v>0</v>
      </c>
      <c r="AC269" s="29">
        <f t="shared" si="72"/>
        <v>0</v>
      </c>
      <c r="AD269" s="30" t="str">
        <f t="shared" si="73"/>
        <v>SRSA</v>
      </c>
      <c r="AE269" s="29">
        <f t="shared" si="74"/>
        <v>0</v>
      </c>
      <c r="AF269" s="29">
        <f t="shared" si="75"/>
        <v>0</v>
      </c>
      <c r="AG269" s="29">
        <f t="shared" si="76"/>
        <v>0</v>
      </c>
      <c r="AH269" s="29">
        <f t="shared" si="77"/>
        <v>0</v>
      </c>
      <c r="AI269" s="29">
        <f t="shared" si="78"/>
        <v>1</v>
      </c>
      <c r="AJ269" s="29">
        <f t="shared" si="79"/>
        <v>0</v>
      </c>
      <c r="AK269" s="29">
        <f t="shared" si="80"/>
        <v>0</v>
      </c>
      <c r="AL269" s="30" t="str">
        <f t="shared" si="81"/>
        <v>-</v>
      </c>
      <c r="AM269" s="29">
        <f t="shared" si="82"/>
        <v>0</v>
      </c>
      <c r="AN269" s="29">
        <f t="shared" si="83"/>
        <v>0</v>
      </c>
      <c r="AO269" s="29">
        <f t="shared" si="84"/>
        <v>0</v>
      </c>
    </row>
    <row r="270" spans="1:41" ht="12.75">
      <c r="A270" s="27">
        <v>5510770</v>
      </c>
      <c r="B270" s="27">
        <v>3990</v>
      </c>
      <c r="C270" s="27" t="s">
        <v>685</v>
      </c>
      <c r="D270" s="27" t="s">
        <v>223</v>
      </c>
      <c r="E270" s="27" t="s">
        <v>686</v>
      </c>
      <c r="F270" s="27">
        <v>54651</v>
      </c>
      <c r="G270" s="28">
        <v>130</v>
      </c>
      <c r="H270" s="31">
        <v>6083374403</v>
      </c>
      <c r="I270" s="59">
        <v>7</v>
      </c>
      <c r="J270" s="30" t="s">
        <v>56</v>
      </c>
      <c r="K270" s="27"/>
      <c r="L270" s="32" t="s">
        <v>50</v>
      </c>
      <c r="M270" s="61">
        <v>659.5138888888889</v>
      </c>
      <c r="N270" s="32" t="s">
        <v>49</v>
      </c>
      <c r="O270" s="64" t="s">
        <v>49</v>
      </c>
      <c r="P270" s="33">
        <v>20.417287630402384</v>
      </c>
      <c r="Q270" s="30" t="str">
        <f t="shared" si="68"/>
        <v>YES</v>
      </c>
      <c r="R270" s="30" t="s">
        <v>56</v>
      </c>
      <c r="S270" s="30" t="s">
        <v>56</v>
      </c>
      <c r="T270" s="30"/>
      <c r="U270" s="58" t="s">
        <v>56</v>
      </c>
      <c r="V270" s="63">
        <v>56092</v>
      </c>
      <c r="W270" s="57">
        <v>4981</v>
      </c>
      <c r="X270" s="57">
        <v>5969</v>
      </c>
      <c r="Y270" s="65">
        <v>8036</v>
      </c>
      <c r="Z270" s="34">
        <f t="shared" si="69"/>
        <v>1</v>
      </c>
      <c r="AA270" s="29">
        <f t="shared" si="70"/>
        <v>0</v>
      </c>
      <c r="AB270" s="29">
        <f t="shared" si="71"/>
        <v>0</v>
      </c>
      <c r="AC270" s="29">
        <f t="shared" si="72"/>
        <v>0</v>
      </c>
      <c r="AD270" s="30" t="str">
        <f t="shared" si="73"/>
        <v>-</v>
      </c>
      <c r="AE270" s="29">
        <f t="shared" si="74"/>
        <v>0</v>
      </c>
      <c r="AF270" s="29">
        <f t="shared" si="75"/>
        <v>0</v>
      </c>
      <c r="AG270" s="29">
        <f t="shared" si="76"/>
        <v>0</v>
      </c>
      <c r="AH270" s="29">
        <f t="shared" si="77"/>
        <v>0</v>
      </c>
      <c r="AI270" s="29">
        <f t="shared" si="78"/>
        <v>1</v>
      </c>
      <c r="AJ270" s="29">
        <f t="shared" si="79"/>
        <v>1</v>
      </c>
      <c r="AK270" s="29" t="str">
        <f t="shared" si="80"/>
        <v>Initial</v>
      </c>
      <c r="AL270" s="30" t="str">
        <f t="shared" si="81"/>
        <v>RLIS</v>
      </c>
      <c r="AM270" s="29">
        <f t="shared" si="82"/>
        <v>0</v>
      </c>
      <c r="AN270" s="29">
        <f t="shared" si="83"/>
        <v>0</v>
      </c>
      <c r="AO270" s="29">
        <f t="shared" si="84"/>
        <v>0</v>
      </c>
    </row>
    <row r="271" spans="1:41" ht="12.75">
      <c r="A271" s="27">
        <v>5510800</v>
      </c>
      <c r="B271" s="27">
        <v>4011</v>
      </c>
      <c r="C271" s="27" t="s">
        <v>687</v>
      </c>
      <c r="D271" s="27" t="s">
        <v>688</v>
      </c>
      <c r="E271" s="27" t="s">
        <v>668</v>
      </c>
      <c r="F271" s="27">
        <v>53126</v>
      </c>
      <c r="G271" s="28">
        <v>9718</v>
      </c>
      <c r="H271" s="31">
        <v>4144256020</v>
      </c>
      <c r="I271" s="59">
        <v>8</v>
      </c>
      <c r="J271" s="30" t="s">
        <v>56</v>
      </c>
      <c r="K271" s="27"/>
      <c r="L271" s="32" t="s">
        <v>50</v>
      </c>
      <c r="M271" s="61">
        <v>126.32777777777778</v>
      </c>
      <c r="N271" s="32" t="s">
        <v>49</v>
      </c>
      <c r="O271" s="64" t="s">
        <v>56</v>
      </c>
      <c r="P271" s="33">
        <v>4.098360655737705</v>
      </c>
      <c r="Q271" s="30" t="str">
        <f t="shared" si="68"/>
        <v>NO</v>
      </c>
      <c r="R271" s="30" t="s">
        <v>49</v>
      </c>
      <c r="S271" s="30" t="s">
        <v>56</v>
      </c>
      <c r="T271" s="30"/>
      <c r="U271" s="58" t="s">
        <v>49</v>
      </c>
      <c r="V271" s="63">
        <v>4241</v>
      </c>
      <c r="W271" s="57">
        <v>224</v>
      </c>
      <c r="X271" s="57">
        <v>463</v>
      </c>
      <c r="Y271" s="65">
        <v>757</v>
      </c>
      <c r="Z271" s="34">
        <f t="shared" si="69"/>
        <v>1</v>
      </c>
      <c r="AA271" s="29">
        <f t="shared" si="70"/>
        <v>1</v>
      </c>
      <c r="AB271" s="29">
        <f t="shared" si="71"/>
        <v>0</v>
      </c>
      <c r="AC271" s="29">
        <f t="shared" si="72"/>
        <v>0</v>
      </c>
      <c r="AD271" s="30" t="str">
        <f t="shared" si="73"/>
        <v>SRSA</v>
      </c>
      <c r="AE271" s="29">
        <f t="shared" si="74"/>
        <v>0</v>
      </c>
      <c r="AF271" s="29">
        <f t="shared" si="75"/>
        <v>0</v>
      </c>
      <c r="AG271" s="29">
        <f t="shared" si="76"/>
        <v>0</v>
      </c>
      <c r="AH271" s="29">
        <f t="shared" si="77"/>
        <v>0</v>
      </c>
      <c r="AI271" s="29">
        <f t="shared" si="78"/>
        <v>1</v>
      </c>
      <c r="AJ271" s="29">
        <f t="shared" si="79"/>
        <v>0</v>
      </c>
      <c r="AK271" s="29">
        <f t="shared" si="80"/>
        <v>0</v>
      </c>
      <c r="AL271" s="30" t="str">
        <f t="shared" si="81"/>
        <v>-</v>
      </c>
      <c r="AM271" s="29">
        <f t="shared" si="82"/>
        <v>0</v>
      </c>
      <c r="AN271" s="29">
        <f t="shared" si="83"/>
        <v>0</v>
      </c>
      <c r="AO271" s="29">
        <f t="shared" si="84"/>
        <v>0</v>
      </c>
    </row>
    <row r="272" spans="1:41" ht="12.75">
      <c r="A272" s="27">
        <v>5510830</v>
      </c>
      <c r="B272" s="27">
        <v>4018</v>
      </c>
      <c r="C272" s="27" t="s">
        <v>689</v>
      </c>
      <c r="D272" s="27" t="s">
        <v>690</v>
      </c>
      <c r="E272" s="27" t="s">
        <v>691</v>
      </c>
      <c r="F272" s="27">
        <v>53154</v>
      </c>
      <c r="G272" s="28">
        <v>1912</v>
      </c>
      <c r="H272" s="31">
        <v>4147685886</v>
      </c>
      <c r="I272" s="59">
        <v>3</v>
      </c>
      <c r="J272" s="30" t="s">
        <v>49</v>
      </c>
      <c r="K272" s="27"/>
      <c r="L272" s="32" t="s">
        <v>50</v>
      </c>
      <c r="M272" s="61">
        <v>4678.1657303370785</v>
      </c>
      <c r="N272" s="32" t="s">
        <v>49</v>
      </c>
      <c r="O272" s="64" t="s">
        <v>49</v>
      </c>
      <c r="P272" s="33">
        <v>1.8096398120758657</v>
      </c>
      <c r="Q272" s="30" t="str">
        <f t="shared" si="68"/>
        <v>NO</v>
      </c>
      <c r="R272" s="30" t="s">
        <v>49</v>
      </c>
      <c r="S272" s="30" t="s">
        <v>49</v>
      </c>
      <c r="T272" s="30"/>
      <c r="U272" s="58" t="s">
        <v>49</v>
      </c>
      <c r="V272" s="63">
        <v>78261</v>
      </c>
      <c r="W272" s="57">
        <v>0</v>
      </c>
      <c r="X272" s="57">
        <v>11850</v>
      </c>
      <c r="Y272" s="65">
        <v>14174</v>
      </c>
      <c r="Z272" s="34">
        <f t="shared" si="69"/>
        <v>0</v>
      </c>
      <c r="AA272" s="29">
        <f t="shared" si="70"/>
        <v>0</v>
      </c>
      <c r="AB272" s="29">
        <f t="shared" si="71"/>
        <v>0</v>
      </c>
      <c r="AC272" s="29">
        <f t="shared" si="72"/>
        <v>0</v>
      </c>
      <c r="AD272" s="30" t="str">
        <f t="shared" si="73"/>
        <v>-</v>
      </c>
      <c r="AE272" s="29">
        <f t="shared" si="74"/>
        <v>0</v>
      </c>
      <c r="AF272" s="29">
        <f t="shared" si="75"/>
        <v>0</v>
      </c>
      <c r="AG272" s="29">
        <f t="shared" si="76"/>
        <v>0</v>
      </c>
      <c r="AH272" s="29">
        <f t="shared" si="77"/>
        <v>0</v>
      </c>
      <c r="AI272" s="29">
        <f t="shared" si="78"/>
        <v>0</v>
      </c>
      <c r="AJ272" s="29">
        <f t="shared" si="79"/>
        <v>0</v>
      </c>
      <c r="AK272" s="29">
        <f t="shared" si="80"/>
        <v>0</v>
      </c>
      <c r="AL272" s="30" t="str">
        <f t="shared" si="81"/>
        <v>-</v>
      </c>
      <c r="AM272" s="29">
        <f t="shared" si="82"/>
        <v>0</v>
      </c>
      <c r="AN272" s="29">
        <f t="shared" si="83"/>
        <v>0</v>
      </c>
      <c r="AO272" s="29">
        <f t="shared" si="84"/>
        <v>0</v>
      </c>
    </row>
    <row r="273" spans="1:41" ht="12.75">
      <c r="A273" s="27">
        <v>5510860</v>
      </c>
      <c r="B273" s="27">
        <v>4025</v>
      </c>
      <c r="C273" s="27" t="s">
        <v>692</v>
      </c>
      <c r="D273" s="27" t="s">
        <v>106</v>
      </c>
      <c r="E273" s="27" t="s">
        <v>692</v>
      </c>
      <c r="F273" s="27">
        <v>53065</v>
      </c>
      <c r="G273" s="28">
        <v>99</v>
      </c>
      <c r="H273" s="31">
        <v>9205833146</v>
      </c>
      <c r="I273" s="59">
        <v>8</v>
      </c>
      <c r="J273" s="30" t="s">
        <v>56</v>
      </c>
      <c r="K273" s="27"/>
      <c r="L273" s="32" t="s">
        <v>50</v>
      </c>
      <c r="M273" s="61">
        <v>581.2415730337078</v>
      </c>
      <c r="N273" s="32" t="s">
        <v>49</v>
      </c>
      <c r="O273" s="64" t="s">
        <v>56</v>
      </c>
      <c r="P273" s="33">
        <v>4.70756062767475</v>
      </c>
      <c r="Q273" s="30" t="str">
        <f t="shared" si="68"/>
        <v>NO</v>
      </c>
      <c r="R273" s="30" t="s">
        <v>49</v>
      </c>
      <c r="S273" s="30" t="s">
        <v>56</v>
      </c>
      <c r="T273" s="30"/>
      <c r="U273" s="58" t="s">
        <v>49</v>
      </c>
      <c r="V273" s="63">
        <v>19102</v>
      </c>
      <c r="W273" s="57">
        <v>787</v>
      </c>
      <c r="X273" s="57">
        <v>2393</v>
      </c>
      <c r="Y273" s="65">
        <v>1736</v>
      </c>
      <c r="Z273" s="34">
        <f t="shared" si="69"/>
        <v>1</v>
      </c>
      <c r="AA273" s="29">
        <f t="shared" si="70"/>
        <v>1</v>
      </c>
      <c r="AB273" s="29">
        <f t="shared" si="71"/>
        <v>0</v>
      </c>
      <c r="AC273" s="29">
        <f t="shared" si="72"/>
        <v>0</v>
      </c>
      <c r="AD273" s="30" t="str">
        <f t="shared" si="73"/>
        <v>SRSA</v>
      </c>
      <c r="AE273" s="29">
        <f t="shared" si="74"/>
        <v>0</v>
      </c>
      <c r="AF273" s="29">
        <f t="shared" si="75"/>
        <v>0</v>
      </c>
      <c r="AG273" s="29">
        <f t="shared" si="76"/>
        <v>0</v>
      </c>
      <c r="AH273" s="29">
        <f t="shared" si="77"/>
        <v>0</v>
      </c>
      <c r="AI273" s="29">
        <f t="shared" si="78"/>
        <v>1</v>
      </c>
      <c r="AJ273" s="29">
        <f t="shared" si="79"/>
        <v>0</v>
      </c>
      <c r="AK273" s="29">
        <f t="shared" si="80"/>
        <v>0</v>
      </c>
      <c r="AL273" s="30" t="str">
        <f t="shared" si="81"/>
        <v>-</v>
      </c>
      <c r="AM273" s="29">
        <f t="shared" si="82"/>
        <v>0</v>
      </c>
      <c r="AN273" s="29">
        <f t="shared" si="83"/>
        <v>0</v>
      </c>
      <c r="AO273" s="29">
        <f t="shared" si="84"/>
        <v>0</v>
      </c>
    </row>
    <row r="274" spans="1:41" ht="12.75">
      <c r="A274" s="27">
        <v>5510890</v>
      </c>
      <c r="B274" s="27">
        <v>4060</v>
      </c>
      <c r="C274" s="27" t="s">
        <v>693</v>
      </c>
      <c r="D274" s="27" t="s">
        <v>694</v>
      </c>
      <c r="E274" s="27" t="s">
        <v>695</v>
      </c>
      <c r="F274" s="27">
        <v>53066</v>
      </c>
      <c r="G274" s="28">
        <v>1197</v>
      </c>
      <c r="H274" s="31">
        <v>2625602111</v>
      </c>
      <c r="I274" s="59" t="s">
        <v>696</v>
      </c>
      <c r="J274" s="30" t="s">
        <v>49</v>
      </c>
      <c r="K274" s="27"/>
      <c r="L274" s="32" t="s">
        <v>50</v>
      </c>
      <c r="M274" s="61">
        <v>3824.4662921348313</v>
      </c>
      <c r="N274" s="32" t="s">
        <v>49</v>
      </c>
      <c r="O274" s="64" t="s">
        <v>49</v>
      </c>
      <c r="P274" s="33">
        <v>2.6646650403452807</v>
      </c>
      <c r="Q274" s="30" t="str">
        <f t="shared" si="68"/>
        <v>NO</v>
      </c>
      <c r="R274" s="30" t="s">
        <v>49</v>
      </c>
      <c r="S274" s="30" t="s">
        <v>49</v>
      </c>
      <c r="T274" s="30"/>
      <c r="U274" s="58" t="s">
        <v>49</v>
      </c>
      <c r="V274" s="63">
        <v>103790</v>
      </c>
      <c r="W274" s="57">
        <v>4595</v>
      </c>
      <c r="X274" s="57">
        <v>17054</v>
      </c>
      <c r="Y274" s="65">
        <v>12025</v>
      </c>
      <c r="Z274" s="34">
        <f t="shared" si="69"/>
        <v>0</v>
      </c>
      <c r="AA274" s="29">
        <f t="shared" si="70"/>
        <v>0</v>
      </c>
      <c r="AB274" s="29">
        <f t="shared" si="71"/>
        <v>0</v>
      </c>
      <c r="AC274" s="29">
        <f t="shared" si="72"/>
        <v>0</v>
      </c>
      <c r="AD274" s="30" t="str">
        <f t="shared" si="73"/>
        <v>-</v>
      </c>
      <c r="AE274" s="29">
        <f t="shared" si="74"/>
        <v>0</v>
      </c>
      <c r="AF274" s="29">
        <f t="shared" si="75"/>
        <v>0</v>
      </c>
      <c r="AG274" s="29">
        <f t="shared" si="76"/>
        <v>0</v>
      </c>
      <c r="AH274" s="29">
        <f t="shared" si="77"/>
        <v>0</v>
      </c>
      <c r="AI274" s="29">
        <f t="shared" si="78"/>
        <v>0</v>
      </c>
      <c r="AJ274" s="29">
        <f t="shared" si="79"/>
        <v>0</v>
      </c>
      <c r="AK274" s="29">
        <f t="shared" si="80"/>
        <v>0</v>
      </c>
      <c r="AL274" s="30" t="str">
        <f t="shared" si="81"/>
        <v>-</v>
      </c>
      <c r="AM274" s="29">
        <f t="shared" si="82"/>
        <v>0</v>
      </c>
      <c r="AN274" s="29">
        <f t="shared" si="83"/>
        <v>0</v>
      </c>
      <c r="AO274" s="29">
        <f t="shared" si="84"/>
        <v>0</v>
      </c>
    </row>
    <row r="275" spans="1:41" ht="12.75">
      <c r="A275" s="27">
        <v>5510920</v>
      </c>
      <c r="B275" s="27">
        <v>4067</v>
      </c>
      <c r="C275" s="27" t="s">
        <v>697</v>
      </c>
      <c r="D275" s="27" t="s">
        <v>698</v>
      </c>
      <c r="E275" s="27" t="s">
        <v>697</v>
      </c>
      <c r="F275" s="27">
        <v>54153</v>
      </c>
      <c r="G275" s="28">
        <v>1799</v>
      </c>
      <c r="H275" s="31">
        <v>9208347800</v>
      </c>
      <c r="I275" s="59" t="s">
        <v>94</v>
      </c>
      <c r="J275" s="30" t="s">
        <v>49</v>
      </c>
      <c r="K275" s="27"/>
      <c r="L275" s="32" t="s">
        <v>50</v>
      </c>
      <c r="M275" s="61">
        <v>1261.3068181818182</v>
      </c>
      <c r="N275" s="32" t="s">
        <v>49</v>
      </c>
      <c r="O275" s="64" t="s">
        <v>49</v>
      </c>
      <c r="P275" s="33">
        <v>8.88135593220339</v>
      </c>
      <c r="Q275" s="30" t="str">
        <f t="shared" si="68"/>
        <v>NO</v>
      </c>
      <c r="R275" s="30" t="s">
        <v>49</v>
      </c>
      <c r="S275" s="30" t="s">
        <v>49</v>
      </c>
      <c r="T275" s="30"/>
      <c r="U275" s="58" t="s">
        <v>49</v>
      </c>
      <c r="V275" s="63">
        <v>73549</v>
      </c>
      <c r="W275" s="57">
        <v>6013</v>
      </c>
      <c r="X275" s="57">
        <v>8944</v>
      </c>
      <c r="Y275" s="65">
        <v>8664</v>
      </c>
      <c r="Z275" s="34">
        <f t="shared" si="69"/>
        <v>0</v>
      </c>
      <c r="AA275" s="29">
        <f t="shared" si="70"/>
        <v>0</v>
      </c>
      <c r="AB275" s="29">
        <f t="shared" si="71"/>
        <v>0</v>
      </c>
      <c r="AC275" s="29">
        <f t="shared" si="72"/>
        <v>0</v>
      </c>
      <c r="AD275" s="30" t="str">
        <f t="shared" si="73"/>
        <v>-</v>
      </c>
      <c r="AE275" s="29">
        <f t="shared" si="74"/>
        <v>0</v>
      </c>
      <c r="AF275" s="29">
        <f t="shared" si="75"/>
        <v>0</v>
      </c>
      <c r="AG275" s="29">
        <f t="shared" si="76"/>
        <v>0</v>
      </c>
      <c r="AH275" s="29">
        <f t="shared" si="77"/>
        <v>0</v>
      </c>
      <c r="AI275" s="29">
        <f t="shared" si="78"/>
        <v>0</v>
      </c>
      <c r="AJ275" s="29">
        <f t="shared" si="79"/>
        <v>0</v>
      </c>
      <c r="AK275" s="29">
        <f t="shared" si="80"/>
        <v>0</v>
      </c>
      <c r="AL275" s="30" t="str">
        <f t="shared" si="81"/>
        <v>-</v>
      </c>
      <c r="AM275" s="29">
        <f t="shared" si="82"/>
        <v>0</v>
      </c>
      <c r="AN275" s="29">
        <f t="shared" si="83"/>
        <v>0</v>
      </c>
      <c r="AO275" s="29">
        <f t="shared" si="84"/>
        <v>0</v>
      </c>
    </row>
    <row r="276" spans="1:41" ht="12.75">
      <c r="A276" s="27">
        <v>5510950</v>
      </c>
      <c r="B276" s="27">
        <v>4074</v>
      </c>
      <c r="C276" s="27" t="s">
        <v>699</v>
      </c>
      <c r="D276" s="27" t="s">
        <v>700</v>
      </c>
      <c r="E276" s="27" t="s">
        <v>699</v>
      </c>
      <c r="F276" s="27">
        <v>54154</v>
      </c>
      <c r="G276" s="28">
        <v>1221</v>
      </c>
      <c r="H276" s="31">
        <v>9208464471</v>
      </c>
      <c r="I276" s="59" t="s">
        <v>94</v>
      </c>
      <c r="J276" s="30" t="s">
        <v>49</v>
      </c>
      <c r="K276" s="27"/>
      <c r="L276" s="32" t="s">
        <v>50</v>
      </c>
      <c r="M276" s="61">
        <v>1794.9388888888889</v>
      </c>
      <c r="N276" s="32" t="s">
        <v>49</v>
      </c>
      <c r="O276" s="64" t="s">
        <v>49</v>
      </c>
      <c r="P276" s="33">
        <v>8.165272995573044</v>
      </c>
      <c r="Q276" s="30" t="str">
        <f t="shared" si="68"/>
        <v>NO</v>
      </c>
      <c r="R276" s="30" t="s">
        <v>49</v>
      </c>
      <c r="S276" s="30" t="s">
        <v>49</v>
      </c>
      <c r="T276" s="30"/>
      <c r="U276" s="58" t="s">
        <v>49</v>
      </c>
      <c r="V276" s="63">
        <v>69969</v>
      </c>
      <c r="W276" s="57">
        <v>4474</v>
      </c>
      <c r="X276" s="57">
        <v>8006</v>
      </c>
      <c r="Y276" s="65">
        <v>11812</v>
      </c>
      <c r="Z276" s="34">
        <f t="shared" si="69"/>
        <v>0</v>
      </c>
      <c r="AA276" s="29">
        <f t="shared" si="70"/>
        <v>0</v>
      </c>
      <c r="AB276" s="29">
        <f t="shared" si="71"/>
        <v>0</v>
      </c>
      <c r="AC276" s="29">
        <f t="shared" si="72"/>
        <v>0</v>
      </c>
      <c r="AD276" s="30" t="str">
        <f t="shared" si="73"/>
        <v>-</v>
      </c>
      <c r="AE276" s="29">
        <f t="shared" si="74"/>
        <v>0</v>
      </c>
      <c r="AF276" s="29">
        <f t="shared" si="75"/>
        <v>0</v>
      </c>
      <c r="AG276" s="29">
        <f t="shared" si="76"/>
        <v>0</v>
      </c>
      <c r="AH276" s="29">
        <f t="shared" si="77"/>
        <v>0</v>
      </c>
      <c r="AI276" s="29">
        <f t="shared" si="78"/>
        <v>0</v>
      </c>
      <c r="AJ276" s="29">
        <f t="shared" si="79"/>
        <v>0</v>
      </c>
      <c r="AK276" s="29">
        <f t="shared" si="80"/>
        <v>0</v>
      </c>
      <c r="AL276" s="30" t="str">
        <f t="shared" si="81"/>
        <v>-</v>
      </c>
      <c r="AM276" s="29">
        <f t="shared" si="82"/>
        <v>0</v>
      </c>
      <c r="AN276" s="29">
        <f t="shared" si="83"/>
        <v>0</v>
      </c>
      <c r="AO276" s="29">
        <f t="shared" si="84"/>
        <v>0</v>
      </c>
    </row>
    <row r="277" spans="1:41" ht="12.75">
      <c r="A277" s="27">
        <v>5510980</v>
      </c>
      <c r="B277" s="27">
        <v>4088</v>
      </c>
      <c r="C277" s="27" t="s">
        <v>701</v>
      </c>
      <c r="D277" s="27" t="s">
        <v>702</v>
      </c>
      <c r="E277" s="27" t="s">
        <v>701</v>
      </c>
      <c r="F277" s="27">
        <v>54963</v>
      </c>
      <c r="G277" s="28">
        <v>1198</v>
      </c>
      <c r="H277" s="31">
        <v>9206855666</v>
      </c>
      <c r="I277" s="59" t="s">
        <v>94</v>
      </c>
      <c r="J277" s="30" t="s">
        <v>49</v>
      </c>
      <c r="K277" s="27"/>
      <c r="L277" s="32" t="s">
        <v>50</v>
      </c>
      <c r="M277" s="61">
        <v>1137.9720670391062</v>
      </c>
      <c r="N277" s="32" t="s">
        <v>49</v>
      </c>
      <c r="O277" s="64" t="s">
        <v>49</v>
      </c>
      <c r="P277" s="33">
        <v>4.269662921348314</v>
      </c>
      <c r="Q277" s="30" t="str">
        <f t="shared" si="68"/>
        <v>NO</v>
      </c>
      <c r="R277" s="30" t="s">
        <v>49</v>
      </c>
      <c r="S277" s="30" t="s">
        <v>49</v>
      </c>
      <c r="T277" s="30"/>
      <c r="U277" s="58" t="s">
        <v>49</v>
      </c>
      <c r="V277" s="63">
        <v>40492</v>
      </c>
      <c r="W277" s="57">
        <v>2026</v>
      </c>
      <c r="X277" s="57">
        <v>5068</v>
      </c>
      <c r="Y277" s="65">
        <v>5900</v>
      </c>
      <c r="Z277" s="34">
        <f t="shared" si="69"/>
        <v>0</v>
      </c>
      <c r="AA277" s="29">
        <f t="shared" si="70"/>
        <v>0</v>
      </c>
      <c r="AB277" s="29">
        <f t="shared" si="71"/>
        <v>0</v>
      </c>
      <c r="AC277" s="29">
        <f t="shared" si="72"/>
        <v>0</v>
      </c>
      <c r="AD277" s="30" t="str">
        <f t="shared" si="73"/>
        <v>-</v>
      </c>
      <c r="AE277" s="29">
        <f t="shared" si="74"/>
        <v>0</v>
      </c>
      <c r="AF277" s="29">
        <f t="shared" si="75"/>
        <v>0</v>
      </c>
      <c r="AG277" s="29">
        <f t="shared" si="76"/>
        <v>0</v>
      </c>
      <c r="AH277" s="29">
        <f t="shared" si="77"/>
        <v>0</v>
      </c>
      <c r="AI277" s="29">
        <f t="shared" si="78"/>
        <v>0</v>
      </c>
      <c r="AJ277" s="29">
        <f t="shared" si="79"/>
        <v>0</v>
      </c>
      <c r="AK277" s="29">
        <f t="shared" si="80"/>
        <v>0</v>
      </c>
      <c r="AL277" s="30" t="str">
        <f t="shared" si="81"/>
        <v>-</v>
      </c>
      <c r="AM277" s="29">
        <f t="shared" si="82"/>
        <v>0</v>
      </c>
      <c r="AN277" s="29">
        <f t="shared" si="83"/>
        <v>0</v>
      </c>
      <c r="AO277" s="29">
        <f t="shared" si="84"/>
        <v>0</v>
      </c>
    </row>
    <row r="278" spans="1:41" ht="12.75">
      <c r="A278" s="27">
        <v>5511010</v>
      </c>
      <c r="B278" s="27">
        <v>4095</v>
      </c>
      <c r="C278" s="27" t="s">
        <v>703</v>
      </c>
      <c r="D278" s="27" t="s">
        <v>704</v>
      </c>
      <c r="E278" s="27" t="s">
        <v>703</v>
      </c>
      <c r="F278" s="27">
        <v>54650</v>
      </c>
      <c r="G278" s="28">
        <v>429</v>
      </c>
      <c r="H278" s="31">
        <v>6087819700</v>
      </c>
      <c r="I278" s="59">
        <v>4</v>
      </c>
      <c r="J278" s="30" t="s">
        <v>49</v>
      </c>
      <c r="K278" s="27"/>
      <c r="L278" s="32" t="s">
        <v>50</v>
      </c>
      <c r="M278" s="61">
        <v>2637.723163841808</v>
      </c>
      <c r="N278" s="32" t="s">
        <v>49</v>
      </c>
      <c r="O278" s="64" t="s">
        <v>49</v>
      </c>
      <c r="P278" s="33">
        <v>5.299768135144087</v>
      </c>
      <c r="Q278" s="30" t="str">
        <f t="shared" si="68"/>
        <v>NO</v>
      </c>
      <c r="R278" s="30" t="s">
        <v>49</v>
      </c>
      <c r="S278" s="30" t="s">
        <v>49</v>
      </c>
      <c r="T278" s="30"/>
      <c r="U278" s="58" t="s">
        <v>49</v>
      </c>
      <c r="V278" s="63">
        <v>80563</v>
      </c>
      <c r="W278" s="57">
        <v>4917</v>
      </c>
      <c r="X278" s="57">
        <v>10813</v>
      </c>
      <c r="Y278" s="65">
        <v>16002</v>
      </c>
      <c r="Z278" s="34">
        <f t="shared" si="69"/>
        <v>0</v>
      </c>
      <c r="AA278" s="29">
        <f t="shared" si="70"/>
        <v>0</v>
      </c>
      <c r="AB278" s="29">
        <f t="shared" si="71"/>
        <v>0</v>
      </c>
      <c r="AC278" s="29">
        <f t="shared" si="72"/>
        <v>0</v>
      </c>
      <c r="AD278" s="30" t="str">
        <f t="shared" si="73"/>
        <v>-</v>
      </c>
      <c r="AE278" s="29">
        <f t="shared" si="74"/>
        <v>0</v>
      </c>
      <c r="AF278" s="29">
        <f t="shared" si="75"/>
        <v>0</v>
      </c>
      <c r="AG278" s="29">
        <f t="shared" si="76"/>
        <v>0</v>
      </c>
      <c r="AH278" s="29">
        <f t="shared" si="77"/>
        <v>0</v>
      </c>
      <c r="AI278" s="29">
        <f t="shared" si="78"/>
        <v>0</v>
      </c>
      <c r="AJ278" s="29">
        <f t="shared" si="79"/>
        <v>0</v>
      </c>
      <c r="AK278" s="29">
        <f t="shared" si="80"/>
        <v>0</v>
      </c>
      <c r="AL278" s="30" t="str">
        <f t="shared" si="81"/>
        <v>-</v>
      </c>
      <c r="AM278" s="29">
        <f t="shared" si="82"/>
        <v>0</v>
      </c>
      <c r="AN278" s="29">
        <f t="shared" si="83"/>
        <v>0</v>
      </c>
      <c r="AO278" s="29">
        <f t="shared" si="84"/>
        <v>0</v>
      </c>
    </row>
    <row r="279" spans="1:41" ht="12.75">
      <c r="A279" s="27">
        <v>5511070</v>
      </c>
      <c r="B279" s="27">
        <v>4137</v>
      </c>
      <c r="C279" s="27" t="s">
        <v>705</v>
      </c>
      <c r="D279" s="27" t="s">
        <v>706</v>
      </c>
      <c r="E279" s="27" t="s">
        <v>705</v>
      </c>
      <c r="F279" s="27">
        <v>53070</v>
      </c>
      <c r="G279" s="28">
        <v>1229</v>
      </c>
      <c r="H279" s="31">
        <v>9205642346</v>
      </c>
      <c r="I279" s="59">
        <v>4</v>
      </c>
      <c r="J279" s="30" t="s">
        <v>49</v>
      </c>
      <c r="K279" s="27"/>
      <c r="L279" s="32" t="s">
        <v>50</v>
      </c>
      <c r="M279" s="61">
        <v>921.2737430167598</v>
      </c>
      <c r="N279" s="32" t="s">
        <v>49</v>
      </c>
      <c r="O279" s="64" t="s">
        <v>49</v>
      </c>
      <c r="P279" s="33">
        <v>0.8097165991902834</v>
      </c>
      <c r="Q279" s="30" t="str">
        <f t="shared" si="68"/>
        <v>NO</v>
      </c>
      <c r="R279" s="30" t="s">
        <v>49</v>
      </c>
      <c r="S279" s="30" t="s">
        <v>49</v>
      </c>
      <c r="T279" s="30"/>
      <c r="U279" s="58" t="s">
        <v>49</v>
      </c>
      <c r="V279" s="63">
        <v>16317</v>
      </c>
      <c r="W279" s="57">
        <v>0</v>
      </c>
      <c r="X279" s="57">
        <v>2916</v>
      </c>
      <c r="Y279" s="65">
        <v>2966</v>
      </c>
      <c r="Z279" s="34">
        <f t="shared" si="69"/>
        <v>0</v>
      </c>
      <c r="AA279" s="29">
        <f t="shared" si="70"/>
        <v>0</v>
      </c>
      <c r="AB279" s="29">
        <f t="shared" si="71"/>
        <v>0</v>
      </c>
      <c r="AC279" s="29">
        <f t="shared" si="72"/>
        <v>0</v>
      </c>
      <c r="AD279" s="30" t="str">
        <f t="shared" si="73"/>
        <v>-</v>
      </c>
      <c r="AE279" s="29">
        <f t="shared" si="74"/>
        <v>0</v>
      </c>
      <c r="AF279" s="29">
        <f t="shared" si="75"/>
        <v>0</v>
      </c>
      <c r="AG279" s="29">
        <f t="shared" si="76"/>
        <v>0</v>
      </c>
      <c r="AH279" s="29">
        <f t="shared" si="77"/>
        <v>0</v>
      </c>
      <c r="AI279" s="29">
        <f t="shared" si="78"/>
        <v>0</v>
      </c>
      <c r="AJ279" s="29">
        <f t="shared" si="79"/>
        <v>0</v>
      </c>
      <c r="AK279" s="29">
        <f t="shared" si="80"/>
        <v>0</v>
      </c>
      <c r="AL279" s="30" t="str">
        <f t="shared" si="81"/>
        <v>-</v>
      </c>
      <c r="AM279" s="29">
        <f t="shared" si="82"/>
        <v>0</v>
      </c>
      <c r="AN279" s="29">
        <f t="shared" si="83"/>
        <v>0</v>
      </c>
      <c r="AO279" s="29">
        <f t="shared" si="84"/>
        <v>0</v>
      </c>
    </row>
    <row r="280" spans="1:41" ht="12.75">
      <c r="A280" s="27">
        <v>5511100</v>
      </c>
      <c r="B280" s="27">
        <v>4144</v>
      </c>
      <c r="C280" s="27" t="s">
        <v>707</v>
      </c>
      <c r="D280" s="27" t="s">
        <v>708</v>
      </c>
      <c r="E280" s="27" t="s">
        <v>707</v>
      </c>
      <c r="F280" s="27">
        <v>53575</v>
      </c>
      <c r="G280" s="28">
        <v>1447</v>
      </c>
      <c r="H280" s="31">
        <v>6088354003</v>
      </c>
      <c r="I280" s="59" t="s">
        <v>94</v>
      </c>
      <c r="J280" s="30" t="s">
        <v>49</v>
      </c>
      <c r="K280" s="27"/>
      <c r="L280" s="32" t="s">
        <v>50</v>
      </c>
      <c r="M280" s="61">
        <v>3234.3142857142857</v>
      </c>
      <c r="N280" s="32" t="s">
        <v>49</v>
      </c>
      <c r="O280" s="64" t="s">
        <v>49</v>
      </c>
      <c r="P280" s="33">
        <v>2.3690078037904123</v>
      </c>
      <c r="Q280" s="30" t="str">
        <f t="shared" si="68"/>
        <v>NO</v>
      </c>
      <c r="R280" s="30" t="s">
        <v>49</v>
      </c>
      <c r="S280" s="30" t="s">
        <v>49</v>
      </c>
      <c r="T280" s="30"/>
      <c r="U280" s="58" t="s">
        <v>49</v>
      </c>
      <c r="V280" s="63">
        <v>58103</v>
      </c>
      <c r="W280" s="57">
        <v>1928</v>
      </c>
      <c r="X280" s="57">
        <v>8774</v>
      </c>
      <c r="Y280" s="65">
        <v>8845</v>
      </c>
      <c r="Z280" s="34">
        <f t="shared" si="69"/>
        <v>0</v>
      </c>
      <c r="AA280" s="29">
        <f t="shared" si="70"/>
        <v>0</v>
      </c>
      <c r="AB280" s="29">
        <f t="shared" si="71"/>
        <v>0</v>
      </c>
      <c r="AC280" s="29">
        <f t="shared" si="72"/>
        <v>0</v>
      </c>
      <c r="AD280" s="30" t="str">
        <f t="shared" si="73"/>
        <v>-</v>
      </c>
      <c r="AE280" s="29">
        <f t="shared" si="74"/>
        <v>0</v>
      </c>
      <c r="AF280" s="29">
        <f t="shared" si="75"/>
        <v>0</v>
      </c>
      <c r="AG280" s="29">
        <f t="shared" si="76"/>
        <v>0</v>
      </c>
      <c r="AH280" s="29">
        <f t="shared" si="77"/>
        <v>0</v>
      </c>
      <c r="AI280" s="29">
        <f t="shared" si="78"/>
        <v>0</v>
      </c>
      <c r="AJ280" s="29">
        <f t="shared" si="79"/>
        <v>0</v>
      </c>
      <c r="AK280" s="29">
        <f t="shared" si="80"/>
        <v>0</v>
      </c>
      <c r="AL280" s="30" t="str">
        <f t="shared" si="81"/>
        <v>-</v>
      </c>
      <c r="AM280" s="29">
        <f t="shared" si="82"/>
        <v>0</v>
      </c>
      <c r="AN280" s="29">
        <f t="shared" si="83"/>
        <v>0</v>
      </c>
      <c r="AO280" s="29">
        <f t="shared" si="84"/>
        <v>0</v>
      </c>
    </row>
    <row r="281" spans="1:41" ht="12.75">
      <c r="A281" s="27">
        <v>5511160</v>
      </c>
      <c r="B281" s="27">
        <v>4165</v>
      </c>
      <c r="C281" s="27" t="s">
        <v>709</v>
      </c>
      <c r="D281" s="27" t="s">
        <v>710</v>
      </c>
      <c r="E281" s="27" t="s">
        <v>709</v>
      </c>
      <c r="F281" s="27">
        <v>54020</v>
      </c>
      <c r="G281" s="28">
        <v>128</v>
      </c>
      <c r="H281" s="31">
        <v>7152944140</v>
      </c>
      <c r="I281" s="59">
        <v>7</v>
      </c>
      <c r="J281" s="30" t="s">
        <v>56</v>
      </c>
      <c r="K281" s="27"/>
      <c r="L281" s="32" t="s">
        <v>50</v>
      </c>
      <c r="M281" s="61">
        <v>1689.2988826815642</v>
      </c>
      <c r="N281" s="32" t="s">
        <v>49</v>
      </c>
      <c r="O281" s="64" t="s">
        <v>49</v>
      </c>
      <c r="P281" s="33">
        <v>2.766798418972332</v>
      </c>
      <c r="Q281" s="30" t="str">
        <f t="shared" si="68"/>
        <v>NO</v>
      </c>
      <c r="R281" s="30" t="s">
        <v>49</v>
      </c>
      <c r="S281" s="30" t="s">
        <v>56</v>
      </c>
      <c r="T281" s="30"/>
      <c r="U281" s="58" t="s">
        <v>49</v>
      </c>
      <c r="V281" s="63">
        <v>45053</v>
      </c>
      <c r="W281" s="57">
        <v>1942</v>
      </c>
      <c r="X281" s="57">
        <v>6110</v>
      </c>
      <c r="Y281" s="65">
        <v>4532</v>
      </c>
      <c r="Z281" s="34">
        <f t="shared" si="69"/>
        <v>1</v>
      </c>
      <c r="AA281" s="29">
        <f t="shared" si="70"/>
        <v>0</v>
      </c>
      <c r="AB281" s="29">
        <f t="shared" si="71"/>
        <v>0</v>
      </c>
      <c r="AC281" s="29">
        <f t="shared" si="72"/>
        <v>0</v>
      </c>
      <c r="AD281" s="30" t="str">
        <f t="shared" si="73"/>
        <v>-</v>
      </c>
      <c r="AE281" s="29">
        <f t="shared" si="74"/>
        <v>0</v>
      </c>
      <c r="AF281" s="29">
        <f t="shared" si="75"/>
        <v>0</v>
      </c>
      <c r="AG281" s="29">
        <f t="shared" si="76"/>
        <v>0</v>
      </c>
      <c r="AH281" s="29">
        <f t="shared" si="77"/>
        <v>0</v>
      </c>
      <c r="AI281" s="29">
        <f t="shared" si="78"/>
        <v>1</v>
      </c>
      <c r="AJ281" s="29">
        <f t="shared" si="79"/>
        <v>0</v>
      </c>
      <c r="AK281" s="29">
        <f t="shared" si="80"/>
        <v>0</v>
      </c>
      <c r="AL281" s="30" t="str">
        <f t="shared" si="81"/>
        <v>-</v>
      </c>
      <c r="AM281" s="29">
        <f t="shared" si="82"/>
        <v>0</v>
      </c>
      <c r="AN281" s="29">
        <f t="shared" si="83"/>
        <v>0</v>
      </c>
      <c r="AO281" s="29">
        <f t="shared" si="84"/>
        <v>0</v>
      </c>
    </row>
    <row r="282" spans="1:41" ht="12.75">
      <c r="A282" s="27">
        <v>5511190</v>
      </c>
      <c r="B282" s="27">
        <v>4179</v>
      </c>
      <c r="C282" s="27" t="s">
        <v>711</v>
      </c>
      <c r="D282" s="27" t="s">
        <v>712</v>
      </c>
      <c r="E282" s="27" t="s">
        <v>713</v>
      </c>
      <c r="F282" s="27">
        <v>54903</v>
      </c>
      <c r="G282" s="28">
        <v>3048</v>
      </c>
      <c r="H282" s="31">
        <v>9204240160</v>
      </c>
      <c r="I282" s="59" t="s">
        <v>81</v>
      </c>
      <c r="J282" s="30" t="s">
        <v>49</v>
      </c>
      <c r="K282" s="27"/>
      <c r="L282" s="32" t="s">
        <v>50</v>
      </c>
      <c r="M282" s="61">
        <v>9986.745810055865</v>
      </c>
      <c r="N282" s="32" t="s">
        <v>49</v>
      </c>
      <c r="O282" s="64" t="s">
        <v>49</v>
      </c>
      <c r="P282" s="33">
        <v>6.2009743208653285</v>
      </c>
      <c r="Q282" s="30" t="str">
        <f t="shared" si="68"/>
        <v>NO</v>
      </c>
      <c r="R282" s="30" t="s">
        <v>49</v>
      </c>
      <c r="S282" s="30" t="s">
        <v>49</v>
      </c>
      <c r="T282" s="30"/>
      <c r="U282" s="58" t="s">
        <v>49</v>
      </c>
      <c r="V282" s="63">
        <v>425294</v>
      </c>
      <c r="W282" s="57">
        <v>26213</v>
      </c>
      <c r="X282" s="57">
        <v>50295</v>
      </c>
      <c r="Y282" s="65">
        <v>66376</v>
      </c>
      <c r="Z282" s="34">
        <f t="shared" si="69"/>
        <v>0</v>
      </c>
      <c r="AA282" s="29">
        <f t="shared" si="70"/>
        <v>0</v>
      </c>
      <c r="AB282" s="29">
        <f t="shared" si="71"/>
        <v>0</v>
      </c>
      <c r="AC282" s="29">
        <f t="shared" si="72"/>
        <v>0</v>
      </c>
      <c r="AD282" s="30" t="str">
        <f t="shared" si="73"/>
        <v>-</v>
      </c>
      <c r="AE282" s="29">
        <f t="shared" si="74"/>
        <v>0</v>
      </c>
      <c r="AF282" s="29">
        <f t="shared" si="75"/>
        <v>0</v>
      </c>
      <c r="AG282" s="29">
        <f t="shared" si="76"/>
        <v>0</v>
      </c>
      <c r="AH282" s="29">
        <f t="shared" si="77"/>
        <v>0</v>
      </c>
      <c r="AI282" s="29">
        <f t="shared" si="78"/>
        <v>0</v>
      </c>
      <c r="AJ282" s="29">
        <f t="shared" si="79"/>
        <v>0</v>
      </c>
      <c r="AK282" s="29">
        <f t="shared" si="80"/>
        <v>0</v>
      </c>
      <c r="AL282" s="30" t="str">
        <f t="shared" si="81"/>
        <v>-</v>
      </c>
      <c r="AM282" s="29">
        <f t="shared" si="82"/>
        <v>0</v>
      </c>
      <c r="AN282" s="29">
        <f t="shared" si="83"/>
        <v>0</v>
      </c>
      <c r="AO282" s="29">
        <f t="shared" si="84"/>
        <v>0</v>
      </c>
    </row>
    <row r="283" spans="1:41" ht="12.75">
      <c r="A283" s="27">
        <v>5511220</v>
      </c>
      <c r="B283" s="27">
        <v>4186</v>
      </c>
      <c r="C283" s="27" t="s">
        <v>714</v>
      </c>
      <c r="D283" s="27" t="s">
        <v>223</v>
      </c>
      <c r="E283" s="27" t="s">
        <v>715</v>
      </c>
      <c r="F283" s="27">
        <v>54758</v>
      </c>
      <c r="G283" s="28">
        <v>130</v>
      </c>
      <c r="H283" s="31">
        <v>7155973141</v>
      </c>
      <c r="I283" s="59" t="s">
        <v>195</v>
      </c>
      <c r="J283" s="30" t="s">
        <v>56</v>
      </c>
      <c r="K283" s="27"/>
      <c r="L283" s="32" t="s">
        <v>50</v>
      </c>
      <c r="M283" s="61">
        <v>857.9469273743017</v>
      </c>
      <c r="N283" s="32" t="s">
        <v>49</v>
      </c>
      <c r="O283" s="64" t="s">
        <v>49</v>
      </c>
      <c r="P283" s="33">
        <v>10.21555763823805</v>
      </c>
      <c r="Q283" s="30" t="str">
        <f t="shared" si="68"/>
        <v>NO</v>
      </c>
      <c r="R283" s="30" t="s">
        <v>49</v>
      </c>
      <c r="S283" s="30" t="s">
        <v>56</v>
      </c>
      <c r="T283" s="30"/>
      <c r="U283" s="58" t="s">
        <v>49</v>
      </c>
      <c r="V283" s="63">
        <v>51439</v>
      </c>
      <c r="W283" s="57">
        <v>4051</v>
      </c>
      <c r="X283" s="57">
        <v>6043</v>
      </c>
      <c r="Y283" s="65">
        <v>6990</v>
      </c>
      <c r="Z283" s="34">
        <f t="shared" si="69"/>
        <v>1</v>
      </c>
      <c r="AA283" s="29">
        <f t="shared" si="70"/>
        <v>0</v>
      </c>
      <c r="AB283" s="29">
        <f t="shared" si="71"/>
        <v>0</v>
      </c>
      <c r="AC283" s="29">
        <f t="shared" si="72"/>
        <v>0</v>
      </c>
      <c r="AD283" s="30" t="str">
        <f t="shared" si="73"/>
        <v>-</v>
      </c>
      <c r="AE283" s="29">
        <f t="shared" si="74"/>
        <v>0</v>
      </c>
      <c r="AF283" s="29">
        <f t="shared" si="75"/>
        <v>0</v>
      </c>
      <c r="AG283" s="29">
        <f t="shared" si="76"/>
        <v>0</v>
      </c>
      <c r="AH283" s="29">
        <f t="shared" si="77"/>
        <v>0</v>
      </c>
      <c r="AI283" s="29">
        <f t="shared" si="78"/>
        <v>1</v>
      </c>
      <c r="AJ283" s="29">
        <f t="shared" si="79"/>
        <v>0</v>
      </c>
      <c r="AK283" s="29">
        <f t="shared" si="80"/>
        <v>0</v>
      </c>
      <c r="AL283" s="30" t="str">
        <f t="shared" si="81"/>
        <v>-</v>
      </c>
      <c r="AM283" s="29">
        <f t="shared" si="82"/>
        <v>0</v>
      </c>
      <c r="AN283" s="29">
        <f t="shared" si="83"/>
        <v>0</v>
      </c>
      <c r="AO283" s="29">
        <f t="shared" si="84"/>
        <v>0</v>
      </c>
    </row>
    <row r="284" spans="1:41" ht="12.75">
      <c r="A284" s="27">
        <v>5511310</v>
      </c>
      <c r="B284" s="27">
        <v>4207</v>
      </c>
      <c r="C284" s="27" t="s">
        <v>716</v>
      </c>
      <c r="D284" s="27" t="s">
        <v>717</v>
      </c>
      <c r="E284" s="27" t="s">
        <v>718</v>
      </c>
      <c r="F284" s="27">
        <v>54460</v>
      </c>
      <c r="G284" s="28">
        <v>417</v>
      </c>
      <c r="H284" s="31">
        <v>7152292151</v>
      </c>
      <c r="I284" s="59">
        <v>7</v>
      </c>
      <c r="J284" s="30" t="s">
        <v>56</v>
      </c>
      <c r="K284" s="27"/>
      <c r="L284" s="32" t="s">
        <v>50</v>
      </c>
      <c r="M284" s="61">
        <v>560.7597765363129</v>
      </c>
      <c r="N284" s="32" t="s">
        <v>49</v>
      </c>
      <c r="O284" s="64" t="s">
        <v>56</v>
      </c>
      <c r="P284" s="33">
        <v>20.855614973262032</v>
      </c>
      <c r="Q284" s="30" t="str">
        <f t="shared" si="68"/>
        <v>YES</v>
      </c>
      <c r="R284" s="30" t="s">
        <v>56</v>
      </c>
      <c r="S284" s="30" t="s">
        <v>56</v>
      </c>
      <c r="T284" s="30"/>
      <c r="U284" s="58" t="s">
        <v>49</v>
      </c>
      <c r="V284" s="63">
        <v>49502</v>
      </c>
      <c r="W284" s="57">
        <v>4778</v>
      </c>
      <c r="X284" s="57">
        <v>4939</v>
      </c>
      <c r="Y284" s="65">
        <v>7906</v>
      </c>
      <c r="Z284" s="34">
        <f t="shared" si="69"/>
        <v>1</v>
      </c>
      <c r="AA284" s="29">
        <f t="shared" si="70"/>
        <v>1</v>
      </c>
      <c r="AB284" s="29">
        <f t="shared" si="71"/>
        <v>0</v>
      </c>
      <c r="AC284" s="29">
        <f t="shared" si="72"/>
        <v>0</v>
      </c>
      <c r="AD284" s="30" t="str">
        <f t="shared" si="73"/>
        <v>SRSA</v>
      </c>
      <c r="AE284" s="29">
        <f t="shared" si="74"/>
        <v>0</v>
      </c>
      <c r="AF284" s="29">
        <f t="shared" si="75"/>
        <v>0</v>
      </c>
      <c r="AG284" s="29">
        <f t="shared" si="76"/>
        <v>0</v>
      </c>
      <c r="AH284" s="29">
        <f t="shared" si="77"/>
        <v>0</v>
      </c>
      <c r="AI284" s="29">
        <f t="shared" si="78"/>
        <v>1</v>
      </c>
      <c r="AJ284" s="29">
        <f t="shared" si="79"/>
        <v>1</v>
      </c>
      <c r="AK284" s="29" t="str">
        <f t="shared" si="80"/>
        <v>Initial</v>
      </c>
      <c r="AL284" s="30" t="str">
        <f t="shared" si="81"/>
        <v>-</v>
      </c>
      <c r="AM284" s="29" t="str">
        <f t="shared" si="82"/>
        <v>SRSA</v>
      </c>
      <c r="AN284" s="29">
        <f t="shared" si="83"/>
        <v>0</v>
      </c>
      <c r="AO284" s="29">
        <f t="shared" si="84"/>
        <v>0</v>
      </c>
    </row>
    <row r="285" spans="1:41" ht="12.75">
      <c r="A285" s="27">
        <v>5511350</v>
      </c>
      <c r="B285" s="27">
        <v>4221</v>
      </c>
      <c r="C285" s="27" t="s">
        <v>719</v>
      </c>
      <c r="D285" s="27" t="s">
        <v>470</v>
      </c>
      <c r="E285" s="27" t="s">
        <v>720</v>
      </c>
      <c r="F285" s="27">
        <v>53156</v>
      </c>
      <c r="G285" s="28">
        <v>901</v>
      </c>
      <c r="H285" s="31">
        <v>2624957100</v>
      </c>
      <c r="I285" s="59" t="s">
        <v>195</v>
      </c>
      <c r="J285" s="30" t="s">
        <v>56</v>
      </c>
      <c r="K285" s="27"/>
      <c r="L285" s="32" t="s">
        <v>50</v>
      </c>
      <c r="M285" s="61">
        <v>1084.1694915254238</v>
      </c>
      <c r="N285" s="32" t="s">
        <v>49</v>
      </c>
      <c r="O285" s="64" t="s">
        <v>49</v>
      </c>
      <c r="P285" s="33">
        <v>6.595744680851063</v>
      </c>
      <c r="Q285" s="30" t="str">
        <f t="shared" si="68"/>
        <v>NO</v>
      </c>
      <c r="R285" s="30" t="s">
        <v>49</v>
      </c>
      <c r="S285" s="30" t="s">
        <v>56</v>
      </c>
      <c r="T285" s="30"/>
      <c r="U285" s="58" t="s">
        <v>49</v>
      </c>
      <c r="V285" s="63">
        <v>39134</v>
      </c>
      <c r="W285" s="57">
        <v>2638</v>
      </c>
      <c r="X285" s="57">
        <v>4336</v>
      </c>
      <c r="Y285" s="65">
        <v>7038</v>
      </c>
      <c r="Z285" s="34">
        <f t="shared" si="69"/>
        <v>1</v>
      </c>
      <c r="AA285" s="29">
        <f t="shared" si="70"/>
        <v>0</v>
      </c>
      <c r="AB285" s="29">
        <f t="shared" si="71"/>
        <v>0</v>
      </c>
      <c r="AC285" s="29">
        <f t="shared" si="72"/>
        <v>0</v>
      </c>
      <c r="AD285" s="30" t="str">
        <f t="shared" si="73"/>
        <v>-</v>
      </c>
      <c r="AE285" s="29">
        <f t="shared" si="74"/>
        <v>0</v>
      </c>
      <c r="AF285" s="29">
        <f t="shared" si="75"/>
        <v>0</v>
      </c>
      <c r="AG285" s="29">
        <f t="shared" si="76"/>
        <v>0</v>
      </c>
      <c r="AH285" s="29">
        <f t="shared" si="77"/>
        <v>0</v>
      </c>
      <c r="AI285" s="29">
        <f t="shared" si="78"/>
        <v>1</v>
      </c>
      <c r="AJ285" s="29">
        <f t="shared" si="79"/>
        <v>0</v>
      </c>
      <c r="AK285" s="29">
        <f t="shared" si="80"/>
        <v>0</v>
      </c>
      <c r="AL285" s="30" t="str">
        <f t="shared" si="81"/>
        <v>-</v>
      </c>
      <c r="AM285" s="29">
        <f t="shared" si="82"/>
        <v>0</v>
      </c>
      <c r="AN285" s="29">
        <f t="shared" si="83"/>
        <v>0</v>
      </c>
      <c r="AO285" s="29">
        <f t="shared" si="84"/>
        <v>0</v>
      </c>
    </row>
    <row r="286" spans="1:41" ht="12.75">
      <c r="A286" s="27">
        <v>5511370</v>
      </c>
      <c r="B286" s="27">
        <v>4228</v>
      </c>
      <c r="C286" s="27" t="s">
        <v>721</v>
      </c>
      <c r="D286" s="27" t="s">
        <v>722</v>
      </c>
      <c r="E286" s="27" t="s">
        <v>723</v>
      </c>
      <c r="F286" s="27">
        <v>53954</v>
      </c>
      <c r="G286" s="28">
        <v>8842</v>
      </c>
      <c r="H286" s="31">
        <v>6084293666</v>
      </c>
      <c r="I286" s="59">
        <v>8</v>
      </c>
      <c r="J286" s="30" t="s">
        <v>56</v>
      </c>
      <c r="K286" s="27"/>
      <c r="L286" s="32" t="s">
        <v>50</v>
      </c>
      <c r="M286" s="61">
        <v>937.3202247191011</v>
      </c>
      <c r="N286" s="32" t="s">
        <v>49</v>
      </c>
      <c r="O286" s="64" t="s">
        <v>49</v>
      </c>
      <c r="P286" s="33">
        <v>5.752961082910321</v>
      </c>
      <c r="Q286" s="30" t="str">
        <f t="shared" si="68"/>
        <v>NO</v>
      </c>
      <c r="R286" s="30" t="s">
        <v>49</v>
      </c>
      <c r="S286" s="30" t="s">
        <v>56</v>
      </c>
      <c r="T286" s="30"/>
      <c r="U286" s="58" t="s">
        <v>49</v>
      </c>
      <c r="V286" s="63">
        <v>45380</v>
      </c>
      <c r="W286" s="57">
        <v>3000</v>
      </c>
      <c r="X286" s="57">
        <v>5315</v>
      </c>
      <c r="Y286" s="65">
        <v>5525</v>
      </c>
      <c r="Z286" s="34">
        <f t="shared" si="69"/>
        <v>1</v>
      </c>
      <c r="AA286" s="29">
        <f t="shared" si="70"/>
        <v>0</v>
      </c>
      <c r="AB286" s="29">
        <f t="shared" si="71"/>
        <v>0</v>
      </c>
      <c r="AC286" s="29">
        <f t="shared" si="72"/>
        <v>0</v>
      </c>
      <c r="AD286" s="30" t="str">
        <f t="shared" si="73"/>
        <v>-</v>
      </c>
      <c r="AE286" s="29">
        <f t="shared" si="74"/>
        <v>0</v>
      </c>
      <c r="AF286" s="29">
        <f t="shared" si="75"/>
        <v>0</v>
      </c>
      <c r="AG286" s="29">
        <f t="shared" si="76"/>
        <v>0</v>
      </c>
      <c r="AH286" s="29">
        <f t="shared" si="77"/>
        <v>0</v>
      </c>
      <c r="AI286" s="29">
        <f t="shared" si="78"/>
        <v>1</v>
      </c>
      <c r="AJ286" s="29">
        <f t="shared" si="79"/>
        <v>0</v>
      </c>
      <c r="AK286" s="29">
        <f t="shared" si="80"/>
        <v>0</v>
      </c>
      <c r="AL286" s="30" t="str">
        <f t="shared" si="81"/>
        <v>-</v>
      </c>
      <c r="AM286" s="29">
        <f t="shared" si="82"/>
        <v>0</v>
      </c>
      <c r="AN286" s="29">
        <f t="shared" si="83"/>
        <v>0</v>
      </c>
      <c r="AO286" s="29">
        <f t="shared" si="84"/>
        <v>0</v>
      </c>
    </row>
    <row r="287" spans="1:41" ht="12.75">
      <c r="A287" s="27">
        <v>5511400</v>
      </c>
      <c r="B287" s="27">
        <v>4235</v>
      </c>
      <c r="C287" s="27" t="s">
        <v>724</v>
      </c>
      <c r="D287" s="27" t="s">
        <v>725</v>
      </c>
      <c r="E287" s="27" t="s">
        <v>467</v>
      </c>
      <c r="F287" s="27">
        <v>53144</v>
      </c>
      <c r="G287" s="28">
        <v>7615</v>
      </c>
      <c r="H287" s="31">
        <v>2628592350</v>
      </c>
      <c r="I287" s="59">
        <v>8</v>
      </c>
      <c r="J287" s="30" t="s">
        <v>56</v>
      </c>
      <c r="K287" s="27"/>
      <c r="L287" s="32" t="s">
        <v>50</v>
      </c>
      <c r="M287" s="61">
        <v>207.6312849162011</v>
      </c>
      <c r="N287" s="32" t="s">
        <v>49</v>
      </c>
      <c r="O287" s="64" t="s">
        <v>56</v>
      </c>
      <c r="P287" s="33">
        <v>7.009345794392523</v>
      </c>
      <c r="Q287" s="30" t="str">
        <f t="shared" si="68"/>
        <v>NO</v>
      </c>
      <c r="R287" s="30" t="s">
        <v>49</v>
      </c>
      <c r="S287" s="30" t="s">
        <v>56</v>
      </c>
      <c r="T287" s="30"/>
      <c r="U287" s="58" t="s">
        <v>49</v>
      </c>
      <c r="V287" s="63">
        <v>7404</v>
      </c>
      <c r="W287" s="57">
        <v>402</v>
      </c>
      <c r="X287" s="57">
        <v>887</v>
      </c>
      <c r="Y287" s="65">
        <v>1304</v>
      </c>
      <c r="Z287" s="34">
        <f t="shared" si="69"/>
        <v>1</v>
      </c>
      <c r="AA287" s="29">
        <f t="shared" si="70"/>
        <v>1</v>
      </c>
      <c r="AB287" s="29">
        <f t="shared" si="71"/>
        <v>0</v>
      </c>
      <c r="AC287" s="29">
        <f t="shared" si="72"/>
        <v>0</v>
      </c>
      <c r="AD287" s="30" t="str">
        <f t="shared" si="73"/>
        <v>SRSA</v>
      </c>
      <c r="AE287" s="29">
        <f t="shared" si="74"/>
        <v>0</v>
      </c>
      <c r="AF287" s="29">
        <f t="shared" si="75"/>
        <v>0</v>
      </c>
      <c r="AG287" s="29">
        <f t="shared" si="76"/>
        <v>0</v>
      </c>
      <c r="AH287" s="29">
        <f t="shared" si="77"/>
        <v>0</v>
      </c>
      <c r="AI287" s="29">
        <f t="shared" si="78"/>
        <v>1</v>
      </c>
      <c r="AJ287" s="29">
        <f t="shared" si="79"/>
        <v>0</v>
      </c>
      <c r="AK287" s="29">
        <f t="shared" si="80"/>
        <v>0</v>
      </c>
      <c r="AL287" s="30" t="str">
        <f t="shared" si="81"/>
        <v>-</v>
      </c>
      <c r="AM287" s="29">
        <f t="shared" si="82"/>
        <v>0</v>
      </c>
      <c r="AN287" s="29">
        <f t="shared" si="83"/>
        <v>0</v>
      </c>
      <c r="AO287" s="29">
        <f t="shared" si="84"/>
        <v>0</v>
      </c>
    </row>
    <row r="288" spans="1:41" ht="12.75">
      <c r="A288" s="27">
        <v>5511430</v>
      </c>
      <c r="B288" s="27">
        <v>4242</v>
      </c>
      <c r="C288" s="27" t="s">
        <v>726</v>
      </c>
      <c r="D288" s="27" t="s">
        <v>727</v>
      </c>
      <c r="E288" s="27" t="s">
        <v>726</v>
      </c>
      <c r="F288" s="27">
        <v>54552</v>
      </c>
      <c r="G288" s="28">
        <v>1323</v>
      </c>
      <c r="H288" s="31">
        <v>7157624343</v>
      </c>
      <c r="I288" s="59">
        <v>7</v>
      </c>
      <c r="J288" s="30" t="s">
        <v>56</v>
      </c>
      <c r="K288" s="27"/>
      <c r="L288" s="32" t="s">
        <v>50</v>
      </c>
      <c r="M288" s="61">
        <v>776.8426966292135</v>
      </c>
      <c r="N288" s="32" t="s">
        <v>49</v>
      </c>
      <c r="O288" s="64" t="s">
        <v>49</v>
      </c>
      <c r="P288" s="33">
        <v>10.302457466918714</v>
      </c>
      <c r="Q288" s="30" t="str">
        <f t="shared" si="68"/>
        <v>NO</v>
      </c>
      <c r="R288" s="30" t="s">
        <v>49</v>
      </c>
      <c r="S288" s="30" t="s">
        <v>56</v>
      </c>
      <c r="T288" s="30"/>
      <c r="U288" s="58" t="s">
        <v>49</v>
      </c>
      <c r="V288" s="63">
        <v>56321</v>
      </c>
      <c r="W288" s="57">
        <v>4512</v>
      </c>
      <c r="X288" s="57">
        <v>6461</v>
      </c>
      <c r="Y288" s="65">
        <v>7480</v>
      </c>
      <c r="Z288" s="34">
        <f t="shared" si="69"/>
        <v>1</v>
      </c>
      <c r="AA288" s="29">
        <f t="shared" si="70"/>
        <v>0</v>
      </c>
      <c r="AB288" s="29">
        <f t="shared" si="71"/>
        <v>0</v>
      </c>
      <c r="AC288" s="29">
        <f t="shared" si="72"/>
        <v>0</v>
      </c>
      <c r="AD288" s="30" t="str">
        <f t="shared" si="73"/>
        <v>-</v>
      </c>
      <c r="AE288" s="29">
        <f t="shared" si="74"/>
        <v>0</v>
      </c>
      <c r="AF288" s="29">
        <f t="shared" si="75"/>
        <v>0</v>
      </c>
      <c r="AG288" s="29">
        <f t="shared" si="76"/>
        <v>0</v>
      </c>
      <c r="AH288" s="29">
        <f t="shared" si="77"/>
        <v>0</v>
      </c>
      <c r="AI288" s="29">
        <f t="shared" si="78"/>
        <v>1</v>
      </c>
      <c r="AJ288" s="29">
        <f t="shared" si="79"/>
        <v>0</v>
      </c>
      <c r="AK288" s="29">
        <f t="shared" si="80"/>
        <v>0</v>
      </c>
      <c r="AL288" s="30" t="str">
        <f t="shared" si="81"/>
        <v>-</v>
      </c>
      <c r="AM288" s="29">
        <f t="shared" si="82"/>
        <v>0</v>
      </c>
      <c r="AN288" s="29">
        <f t="shared" si="83"/>
        <v>0</v>
      </c>
      <c r="AO288" s="29">
        <f t="shared" si="84"/>
        <v>0</v>
      </c>
    </row>
    <row r="289" spans="1:41" ht="12.75">
      <c r="A289" s="27">
        <v>5511130</v>
      </c>
      <c r="B289" s="27">
        <v>4151</v>
      </c>
      <c r="C289" s="27" t="s">
        <v>728</v>
      </c>
      <c r="D289" s="27" t="s">
        <v>729</v>
      </c>
      <c r="E289" s="27" t="s">
        <v>730</v>
      </c>
      <c r="F289" s="27">
        <v>53576</v>
      </c>
      <c r="G289" s="28">
        <v>250</v>
      </c>
      <c r="H289" s="31">
        <v>6088792717</v>
      </c>
      <c r="I289" s="59">
        <v>8</v>
      </c>
      <c r="J289" s="30" t="s">
        <v>56</v>
      </c>
      <c r="K289" s="27"/>
      <c r="L289" s="32" t="s">
        <v>50</v>
      </c>
      <c r="M289" s="61">
        <v>1057.6</v>
      </c>
      <c r="N289" s="32" t="s">
        <v>49</v>
      </c>
      <c r="O289" s="64" t="s">
        <v>49</v>
      </c>
      <c r="P289" s="33">
        <v>4.433887569279493</v>
      </c>
      <c r="Q289" s="30" t="str">
        <f t="shared" si="68"/>
        <v>NO</v>
      </c>
      <c r="R289" s="30" t="s">
        <v>49</v>
      </c>
      <c r="S289" s="30" t="s">
        <v>56</v>
      </c>
      <c r="T289" s="30"/>
      <c r="U289" s="58" t="s">
        <v>49</v>
      </c>
      <c r="V289" s="63">
        <v>41852</v>
      </c>
      <c r="W289" s="57">
        <v>2260</v>
      </c>
      <c r="X289" s="57">
        <v>5135</v>
      </c>
      <c r="Y289" s="65">
        <v>2886</v>
      </c>
      <c r="Z289" s="34">
        <f t="shared" si="69"/>
        <v>1</v>
      </c>
      <c r="AA289" s="29">
        <f t="shared" si="70"/>
        <v>0</v>
      </c>
      <c r="AB289" s="29">
        <f t="shared" si="71"/>
        <v>0</v>
      </c>
      <c r="AC289" s="29">
        <f t="shared" si="72"/>
        <v>0</v>
      </c>
      <c r="AD289" s="30" t="str">
        <f t="shared" si="73"/>
        <v>-</v>
      </c>
      <c r="AE289" s="29">
        <f t="shared" si="74"/>
        <v>0</v>
      </c>
      <c r="AF289" s="29">
        <f t="shared" si="75"/>
        <v>0</v>
      </c>
      <c r="AG289" s="29">
        <f t="shared" si="76"/>
        <v>0</v>
      </c>
      <c r="AH289" s="29">
        <f t="shared" si="77"/>
        <v>0</v>
      </c>
      <c r="AI289" s="29">
        <f t="shared" si="78"/>
        <v>1</v>
      </c>
      <c r="AJ289" s="29">
        <f t="shared" si="79"/>
        <v>0</v>
      </c>
      <c r="AK289" s="29">
        <f t="shared" si="80"/>
        <v>0</v>
      </c>
      <c r="AL289" s="30" t="str">
        <f t="shared" si="81"/>
        <v>-</v>
      </c>
      <c r="AM289" s="29">
        <f t="shared" si="82"/>
        <v>0</v>
      </c>
      <c r="AN289" s="29">
        <f t="shared" si="83"/>
        <v>0</v>
      </c>
      <c r="AO289" s="29">
        <f t="shared" si="84"/>
        <v>0</v>
      </c>
    </row>
    <row r="290" spans="1:41" ht="12.75">
      <c r="A290" s="27">
        <v>5501310</v>
      </c>
      <c r="B290" s="27">
        <v>490</v>
      </c>
      <c r="C290" s="27" t="s">
        <v>731</v>
      </c>
      <c r="D290" s="27" t="s">
        <v>732</v>
      </c>
      <c r="E290" s="27" t="s">
        <v>733</v>
      </c>
      <c r="F290" s="27">
        <v>53516</v>
      </c>
      <c r="G290" s="28">
        <v>117</v>
      </c>
      <c r="H290" s="31">
        <v>6085234248</v>
      </c>
      <c r="I290" s="59" t="s">
        <v>195</v>
      </c>
      <c r="J290" s="30" t="s">
        <v>56</v>
      </c>
      <c r="K290" s="27"/>
      <c r="L290" s="32" t="s">
        <v>50</v>
      </c>
      <c r="M290" s="61">
        <v>467.7443820224719</v>
      </c>
      <c r="N290" s="32" t="s">
        <v>49</v>
      </c>
      <c r="O290" s="64" t="s">
        <v>56</v>
      </c>
      <c r="P290" s="33">
        <v>8.442776735459661</v>
      </c>
      <c r="Q290" s="30" t="str">
        <f t="shared" si="68"/>
        <v>NO</v>
      </c>
      <c r="R290" s="30" t="s">
        <v>49</v>
      </c>
      <c r="S290" s="30" t="s">
        <v>56</v>
      </c>
      <c r="T290" s="30"/>
      <c r="U290" s="58" t="s">
        <v>49</v>
      </c>
      <c r="V290" s="63">
        <v>17302</v>
      </c>
      <c r="W290" s="57">
        <v>1133</v>
      </c>
      <c r="X290" s="57">
        <v>2017</v>
      </c>
      <c r="Y290" s="65">
        <v>3009</v>
      </c>
      <c r="Z290" s="34">
        <f t="shared" si="69"/>
        <v>1</v>
      </c>
      <c r="AA290" s="29">
        <f t="shared" si="70"/>
        <v>1</v>
      </c>
      <c r="AB290" s="29">
        <f t="shared" si="71"/>
        <v>0</v>
      </c>
      <c r="AC290" s="29">
        <f t="shared" si="72"/>
        <v>0</v>
      </c>
      <c r="AD290" s="30" t="str">
        <f t="shared" si="73"/>
        <v>SRSA</v>
      </c>
      <c r="AE290" s="29">
        <f t="shared" si="74"/>
        <v>0</v>
      </c>
      <c r="AF290" s="29">
        <f t="shared" si="75"/>
        <v>0</v>
      </c>
      <c r="AG290" s="29">
        <f t="shared" si="76"/>
        <v>0</v>
      </c>
      <c r="AH290" s="29">
        <f t="shared" si="77"/>
        <v>0</v>
      </c>
      <c r="AI290" s="29">
        <f t="shared" si="78"/>
        <v>1</v>
      </c>
      <c r="AJ290" s="29">
        <f t="shared" si="79"/>
        <v>0</v>
      </c>
      <c r="AK290" s="29">
        <f t="shared" si="80"/>
        <v>0</v>
      </c>
      <c r="AL290" s="30" t="str">
        <f t="shared" si="81"/>
        <v>-</v>
      </c>
      <c r="AM290" s="29">
        <f t="shared" si="82"/>
        <v>0</v>
      </c>
      <c r="AN290" s="29">
        <f t="shared" si="83"/>
        <v>0</v>
      </c>
      <c r="AO290" s="29">
        <f t="shared" si="84"/>
        <v>0</v>
      </c>
    </row>
    <row r="291" spans="1:41" ht="12.75">
      <c r="A291" s="27">
        <v>5511580</v>
      </c>
      <c r="B291" s="27">
        <v>4270</v>
      </c>
      <c r="C291" s="27" t="s">
        <v>734</v>
      </c>
      <c r="D291" s="27" t="s">
        <v>710</v>
      </c>
      <c r="E291" s="27" t="s">
        <v>735</v>
      </c>
      <c r="F291" s="27">
        <v>54759</v>
      </c>
      <c r="G291" s="28">
        <v>128</v>
      </c>
      <c r="H291" s="31">
        <v>7154422391</v>
      </c>
      <c r="I291" s="59">
        <v>7</v>
      </c>
      <c r="J291" s="30" t="s">
        <v>56</v>
      </c>
      <c r="K291" s="27"/>
      <c r="L291" s="32" t="s">
        <v>50</v>
      </c>
      <c r="M291" s="61">
        <v>316.30167597765364</v>
      </c>
      <c r="N291" s="32" t="s">
        <v>49</v>
      </c>
      <c r="O291" s="64" t="s">
        <v>56</v>
      </c>
      <c r="P291" s="33">
        <v>11.295681063122924</v>
      </c>
      <c r="Q291" s="30" t="str">
        <f t="shared" si="68"/>
        <v>NO</v>
      </c>
      <c r="R291" s="30" t="s">
        <v>49</v>
      </c>
      <c r="S291" s="30" t="s">
        <v>56</v>
      </c>
      <c r="T291" s="30"/>
      <c r="U291" s="58" t="s">
        <v>49</v>
      </c>
      <c r="V291" s="63">
        <v>15732</v>
      </c>
      <c r="W291" s="57">
        <v>1036</v>
      </c>
      <c r="X291" s="57">
        <v>1679</v>
      </c>
      <c r="Y291" s="65">
        <v>2266</v>
      </c>
      <c r="Z291" s="34">
        <f t="shared" si="69"/>
        <v>1</v>
      </c>
      <c r="AA291" s="29">
        <f t="shared" si="70"/>
        <v>1</v>
      </c>
      <c r="AB291" s="29">
        <f t="shared" si="71"/>
        <v>0</v>
      </c>
      <c r="AC291" s="29">
        <f t="shared" si="72"/>
        <v>0</v>
      </c>
      <c r="AD291" s="30" t="str">
        <f t="shared" si="73"/>
        <v>SRSA</v>
      </c>
      <c r="AE291" s="29">
        <f t="shared" si="74"/>
        <v>0</v>
      </c>
      <c r="AF291" s="29">
        <f t="shared" si="75"/>
        <v>0</v>
      </c>
      <c r="AG291" s="29">
        <f t="shared" si="76"/>
        <v>0</v>
      </c>
      <c r="AH291" s="29">
        <f t="shared" si="77"/>
        <v>0</v>
      </c>
      <c r="AI291" s="29">
        <f t="shared" si="78"/>
        <v>1</v>
      </c>
      <c r="AJ291" s="29">
        <f t="shared" si="79"/>
        <v>0</v>
      </c>
      <c r="AK291" s="29">
        <f t="shared" si="80"/>
        <v>0</v>
      </c>
      <c r="AL291" s="30" t="str">
        <f t="shared" si="81"/>
        <v>-</v>
      </c>
      <c r="AM291" s="29">
        <f t="shared" si="82"/>
        <v>0</v>
      </c>
      <c r="AN291" s="29">
        <f t="shared" si="83"/>
        <v>0</v>
      </c>
      <c r="AO291" s="29">
        <f t="shared" si="84"/>
        <v>0</v>
      </c>
    </row>
    <row r="292" spans="1:41" ht="12.75">
      <c r="A292" s="27">
        <v>5511610</v>
      </c>
      <c r="B292" s="27">
        <v>4305</v>
      </c>
      <c r="C292" s="27" t="s">
        <v>736</v>
      </c>
      <c r="D292" s="27" t="s">
        <v>737</v>
      </c>
      <c r="E292" s="27" t="s">
        <v>736</v>
      </c>
      <c r="F292" s="27">
        <v>54157</v>
      </c>
      <c r="G292" s="28">
        <v>1161</v>
      </c>
      <c r="H292" s="31">
        <v>7155823677</v>
      </c>
      <c r="I292" s="59">
        <v>6</v>
      </c>
      <c r="J292" s="30" t="s">
        <v>49</v>
      </c>
      <c r="K292" s="27"/>
      <c r="L292" s="32" t="s">
        <v>50</v>
      </c>
      <c r="M292" s="61">
        <v>1112.4329608938547</v>
      </c>
      <c r="N292" s="32" t="s">
        <v>49</v>
      </c>
      <c r="O292" s="64" t="s">
        <v>49</v>
      </c>
      <c r="P292" s="33">
        <v>7.636363636363637</v>
      </c>
      <c r="Q292" s="30" t="str">
        <f t="shared" si="68"/>
        <v>NO</v>
      </c>
      <c r="R292" s="30" t="s">
        <v>49</v>
      </c>
      <c r="S292" s="30" t="s">
        <v>56</v>
      </c>
      <c r="T292" s="30"/>
      <c r="U292" s="58" t="s">
        <v>49</v>
      </c>
      <c r="V292" s="63">
        <v>40612</v>
      </c>
      <c r="W292" s="57">
        <v>2424</v>
      </c>
      <c r="X292" s="57">
        <v>5009</v>
      </c>
      <c r="Y292" s="65">
        <v>6743</v>
      </c>
      <c r="Z292" s="34">
        <f t="shared" si="69"/>
        <v>0</v>
      </c>
      <c r="AA292" s="29">
        <f t="shared" si="70"/>
        <v>0</v>
      </c>
      <c r="AB292" s="29">
        <f t="shared" si="71"/>
        <v>0</v>
      </c>
      <c r="AC292" s="29">
        <f t="shared" si="72"/>
        <v>0</v>
      </c>
      <c r="AD292" s="30" t="str">
        <f t="shared" si="73"/>
        <v>-</v>
      </c>
      <c r="AE292" s="29">
        <f t="shared" si="74"/>
        <v>0</v>
      </c>
      <c r="AF292" s="29">
        <f t="shared" si="75"/>
        <v>0</v>
      </c>
      <c r="AG292" s="29">
        <f t="shared" si="76"/>
        <v>0</v>
      </c>
      <c r="AH292" s="29">
        <f t="shared" si="77"/>
        <v>0</v>
      </c>
      <c r="AI292" s="29">
        <f t="shared" si="78"/>
        <v>1</v>
      </c>
      <c r="AJ292" s="29">
        <f t="shared" si="79"/>
        <v>0</v>
      </c>
      <c r="AK292" s="29">
        <f t="shared" si="80"/>
        <v>0</v>
      </c>
      <c r="AL292" s="30" t="str">
        <f t="shared" si="81"/>
        <v>-</v>
      </c>
      <c r="AM292" s="29">
        <f t="shared" si="82"/>
        <v>0</v>
      </c>
      <c r="AN292" s="29">
        <f t="shared" si="83"/>
        <v>0</v>
      </c>
      <c r="AO292" s="29">
        <f t="shared" si="84"/>
        <v>0</v>
      </c>
    </row>
    <row r="293" spans="1:41" ht="12.75">
      <c r="A293" s="27">
        <v>5511640</v>
      </c>
      <c r="B293" s="27">
        <v>4312</v>
      </c>
      <c r="C293" s="27" t="s">
        <v>738</v>
      </c>
      <c r="D293" s="27" t="s">
        <v>739</v>
      </c>
      <c r="E293" s="27" t="s">
        <v>738</v>
      </c>
      <c r="F293" s="27">
        <v>53072</v>
      </c>
      <c r="G293" s="28">
        <v>3630</v>
      </c>
      <c r="H293" s="31">
        <v>2626912100</v>
      </c>
      <c r="I293" s="59">
        <v>3</v>
      </c>
      <c r="J293" s="30" t="s">
        <v>49</v>
      </c>
      <c r="K293" s="27"/>
      <c r="L293" s="32" t="s">
        <v>50</v>
      </c>
      <c r="M293" s="61">
        <v>2017.9944444444445</v>
      </c>
      <c r="N293" s="32" t="s">
        <v>49</v>
      </c>
      <c r="O293" s="64" t="s">
        <v>49</v>
      </c>
      <c r="P293" s="33">
        <v>2.4485036921881074</v>
      </c>
      <c r="Q293" s="30" t="str">
        <f t="shared" si="68"/>
        <v>NO</v>
      </c>
      <c r="R293" s="30" t="s">
        <v>49</v>
      </c>
      <c r="S293" s="30" t="s">
        <v>49</v>
      </c>
      <c r="T293" s="30"/>
      <c r="U293" s="58" t="s">
        <v>49</v>
      </c>
      <c r="V293" s="63">
        <v>35966</v>
      </c>
      <c r="W293" s="57">
        <v>1187</v>
      </c>
      <c r="X293" s="57">
        <v>5325</v>
      </c>
      <c r="Y293" s="65">
        <v>5989</v>
      </c>
      <c r="Z293" s="34">
        <f t="shared" si="69"/>
        <v>0</v>
      </c>
      <c r="AA293" s="29">
        <f t="shared" si="70"/>
        <v>0</v>
      </c>
      <c r="AB293" s="29">
        <f t="shared" si="71"/>
        <v>0</v>
      </c>
      <c r="AC293" s="29">
        <f t="shared" si="72"/>
        <v>0</v>
      </c>
      <c r="AD293" s="30" t="str">
        <f t="shared" si="73"/>
        <v>-</v>
      </c>
      <c r="AE293" s="29">
        <f t="shared" si="74"/>
        <v>0</v>
      </c>
      <c r="AF293" s="29">
        <f t="shared" si="75"/>
        <v>0</v>
      </c>
      <c r="AG293" s="29">
        <f t="shared" si="76"/>
        <v>0</v>
      </c>
      <c r="AH293" s="29">
        <f t="shared" si="77"/>
        <v>0</v>
      </c>
      <c r="AI293" s="29">
        <f t="shared" si="78"/>
        <v>0</v>
      </c>
      <c r="AJ293" s="29">
        <f t="shared" si="79"/>
        <v>0</v>
      </c>
      <c r="AK293" s="29">
        <f t="shared" si="80"/>
        <v>0</v>
      </c>
      <c r="AL293" s="30" t="str">
        <f t="shared" si="81"/>
        <v>-</v>
      </c>
      <c r="AM293" s="29">
        <f t="shared" si="82"/>
        <v>0</v>
      </c>
      <c r="AN293" s="29">
        <f t="shared" si="83"/>
        <v>0</v>
      </c>
      <c r="AO293" s="29">
        <f t="shared" si="84"/>
        <v>0</v>
      </c>
    </row>
    <row r="294" spans="1:41" ht="12.75">
      <c r="A294" s="27">
        <v>5511710</v>
      </c>
      <c r="B294" s="27">
        <v>4330</v>
      </c>
      <c r="C294" s="27" t="s">
        <v>740</v>
      </c>
      <c r="D294" s="27" t="s">
        <v>741</v>
      </c>
      <c r="E294" s="27" t="s">
        <v>740</v>
      </c>
      <c r="F294" s="27">
        <v>54554</v>
      </c>
      <c r="G294" s="28">
        <v>310</v>
      </c>
      <c r="H294" s="31">
        <v>7155452724</v>
      </c>
      <c r="I294" s="59">
        <v>7</v>
      </c>
      <c r="J294" s="30" t="s">
        <v>56</v>
      </c>
      <c r="K294" s="27"/>
      <c r="L294" s="32" t="s">
        <v>50</v>
      </c>
      <c r="M294" s="61">
        <v>158.00564971751413</v>
      </c>
      <c r="N294" s="32" t="s">
        <v>49</v>
      </c>
      <c r="O294" s="64" t="s">
        <v>56</v>
      </c>
      <c r="P294" s="33">
        <v>16.08040201005025</v>
      </c>
      <c r="Q294" s="30" t="str">
        <f t="shared" si="68"/>
        <v>NO</v>
      </c>
      <c r="R294" s="30" t="s">
        <v>49</v>
      </c>
      <c r="S294" s="30" t="s">
        <v>56</v>
      </c>
      <c r="T294" s="30"/>
      <c r="U294" s="58" t="s">
        <v>49</v>
      </c>
      <c r="V294" s="63">
        <v>9362</v>
      </c>
      <c r="W294" s="57">
        <v>689</v>
      </c>
      <c r="X294" s="57">
        <v>907</v>
      </c>
      <c r="Y294" s="65">
        <v>1540</v>
      </c>
      <c r="Z294" s="34">
        <f t="shared" si="69"/>
        <v>1</v>
      </c>
      <c r="AA294" s="29">
        <f t="shared" si="70"/>
        <v>1</v>
      </c>
      <c r="AB294" s="29">
        <f t="shared" si="71"/>
        <v>0</v>
      </c>
      <c r="AC294" s="29">
        <f t="shared" si="72"/>
        <v>0</v>
      </c>
      <c r="AD294" s="30" t="str">
        <f t="shared" si="73"/>
        <v>SRSA</v>
      </c>
      <c r="AE294" s="29">
        <f t="shared" si="74"/>
        <v>0</v>
      </c>
      <c r="AF294" s="29">
        <f t="shared" si="75"/>
        <v>0</v>
      </c>
      <c r="AG294" s="29">
        <f t="shared" si="76"/>
        <v>0</v>
      </c>
      <c r="AH294" s="29">
        <f t="shared" si="77"/>
        <v>0</v>
      </c>
      <c r="AI294" s="29">
        <f t="shared" si="78"/>
        <v>1</v>
      </c>
      <c r="AJ294" s="29">
        <f t="shared" si="79"/>
        <v>0</v>
      </c>
      <c r="AK294" s="29">
        <f t="shared" si="80"/>
        <v>0</v>
      </c>
      <c r="AL294" s="30" t="str">
        <f t="shared" si="81"/>
        <v>-</v>
      </c>
      <c r="AM294" s="29">
        <f t="shared" si="82"/>
        <v>0</v>
      </c>
      <c r="AN294" s="29">
        <f t="shared" si="83"/>
        <v>0</v>
      </c>
      <c r="AO294" s="29">
        <f t="shared" si="84"/>
        <v>0</v>
      </c>
    </row>
    <row r="295" spans="1:41" ht="12.75">
      <c r="A295" s="27">
        <v>5511730</v>
      </c>
      <c r="B295" s="27">
        <v>4347</v>
      </c>
      <c r="C295" s="27" t="s">
        <v>742</v>
      </c>
      <c r="D295" s="27" t="s">
        <v>54</v>
      </c>
      <c r="E295" s="27" t="s">
        <v>742</v>
      </c>
      <c r="F295" s="27">
        <v>54555</v>
      </c>
      <c r="G295" s="28">
        <v>70</v>
      </c>
      <c r="H295" s="31">
        <v>7153392141</v>
      </c>
      <c r="I295" s="59" t="s">
        <v>277</v>
      </c>
      <c r="J295" s="30" t="s">
        <v>56</v>
      </c>
      <c r="K295" s="27"/>
      <c r="L295" s="32" t="s">
        <v>50</v>
      </c>
      <c r="M295" s="61">
        <v>1056.9472222222223</v>
      </c>
      <c r="N295" s="32" t="s">
        <v>49</v>
      </c>
      <c r="O295" s="64" t="s">
        <v>49</v>
      </c>
      <c r="P295" s="33">
        <v>8.012820512820513</v>
      </c>
      <c r="Q295" s="30" t="str">
        <f t="shared" si="68"/>
        <v>NO</v>
      </c>
      <c r="R295" s="30" t="s">
        <v>49</v>
      </c>
      <c r="S295" s="30" t="s">
        <v>56</v>
      </c>
      <c r="T295" s="30"/>
      <c r="U295" s="58" t="s">
        <v>49</v>
      </c>
      <c r="V295" s="63">
        <v>47833</v>
      </c>
      <c r="W295" s="57">
        <v>3031</v>
      </c>
      <c r="X295" s="57">
        <v>5125</v>
      </c>
      <c r="Y295" s="65">
        <v>7463</v>
      </c>
      <c r="Z295" s="34">
        <f t="shared" si="69"/>
        <v>1</v>
      </c>
      <c r="AA295" s="29">
        <f t="shared" si="70"/>
        <v>0</v>
      </c>
      <c r="AB295" s="29">
        <f t="shared" si="71"/>
        <v>0</v>
      </c>
      <c r="AC295" s="29">
        <f t="shared" si="72"/>
        <v>0</v>
      </c>
      <c r="AD295" s="30" t="str">
        <f t="shared" si="73"/>
        <v>-</v>
      </c>
      <c r="AE295" s="29">
        <f t="shared" si="74"/>
        <v>0</v>
      </c>
      <c r="AF295" s="29">
        <f t="shared" si="75"/>
        <v>0</v>
      </c>
      <c r="AG295" s="29">
        <f t="shared" si="76"/>
        <v>0</v>
      </c>
      <c r="AH295" s="29">
        <f t="shared" si="77"/>
        <v>0</v>
      </c>
      <c r="AI295" s="29">
        <f t="shared" si="78"/>
        <v>1</v>
      </c>
      <c r="AJ295" s="29">
        <f t="shared" si="79"/>
        <v>0</v>
      </c>
      <c r="AK295" s="29">
        <f t="shared" si="80"/>
        <v>0</v>
      </c>
      <c r="AL295" s="30" t="str">
        <f t="shared" si="81"/>
        <v>-</v>
      </c>
      <c r="AM295" s="29">
        <f t="shared" si="82"/>
        <v>0</v>
      </c>
      <c r="AN295" s="29">
        <f t="shared" si="83"/>
        <v>0</v>
      </c>
      <c r="AO295" s="29">
        <f t="shared" si="84"/>
        <v>0</v>
      </c>
    </row>
    <row r="296" spans="1:41" ht="12.75">
      <c r="A296" s="27">
        <v>5511790</v>
      </c>
      <c r="B296" s="27">
        <v>4368</v>
      </c>
      <c r="C296" s="27" t="s">
        <v>743</v>
      </c>
      <c r="D296" s="27" t="s">
        <v>744</v>
      </c>
      <c r="E296" s="27" t="s">
        <v>743</v>
      </c>
      <c r="F296" s="27">
        <v>54466</v>
      </c>
      <c r="G296" s="28">
        <v>6</v>
      </c>
      <c r="H296" s="31">
        <v>7158846694</v>
      </c>
      <c r="I296" s="59">
        <v>7</v>
      </c>
      <c r="J296" s="30" t="s">
        <v>56</v>
      </c>
      <c r="K296" s="27"/>
      <c r="L296" s="32" t="s">
        <v>50</v>
      </c>
      <c r="M296" s="61">
        <v>762.7696629213483</v>
      </c>
      <c r="N296" s="32" t="s">
        <v>49</v>
      </c>
      <c r="O296" s="64" t="s">
        <v>49</v>
      </c>
      <c r="P296" s="33">
        <v>10.279187817258883</v>
      </c>
      <c r="Q296" s="30" t="str">
        <f t="shared" si="68"/>
        <v>NO</v>
      </c>
      <c r="R296" s="30" t="s">
        <v>49</v>
      </c>
      <c r="S296" s="30" t="s">
        <v>56</v>
      </c>
      <c r="T296" s="30"/>
      <c r="U296" s="58" t="s">
        <v>49</v>
      </c>
      <c r="V296" s="63">
        <v>36097</v>
      </c>
      <c r="W296" s="57">
        <v>2414</v>
      </c>
      <c r="X296" s="57">
        <v>3822</v>
      </c>
      <c r="Y296" s="65">
        <v>5580</v>
      </c>
      <c r="Z296" s="34">
        <f t="shared" si="69"/>
        <v>1</v>
      </c>
      <c r="AA296" s="29">
        <f t="shared" si="70"/>
        <v>0</v>
      </c>
      <c r="AB296" s="29">
        <f t="shared" si="71"/>
        <v>0</v>
      </c>
      <c r="AC296" s="29">
        <f t="shared" si="72"/>
        <v>0</v>
      </c>
      <c r="AD296" s="30" t="str">
        <f t="shared" si="73"/>
        <v>-</v>
      </c>
      <c r="AE296" s="29">
        <f t="shared" si="74"/>
        <v>0</v>
      </c>
      <c r="AF296" s="29">
        <f t="shared" si="75"/>
        <v>0</v>
      </c>
      <c r="AG296" s="29">
        <f t="shared" si="76"/>
        <v>0</v>
      </c>
      <c r="AH296" s="29">
        <f t="shared" si="77"/>
        <v>0</v>
      </c>
      <c r="AI296" s="29">
        <f t="shared" si="78"/>
        <v>1</v>
      </c>
      <c r="AJ296" s="29">
        <f t="shared" si="79"/>
        <v>0</v>
      </c>
      <c r="AK296" s="29">
        <f t="shared" si="80"/>
        <v>0</v>
      </c>
      <c r="AL296" s="30" t="str">
        <f t="shared" si="81"/>
        <v>-</v>
      </c>
      <c r="AM296" s="29">
        <f t="shared" si="82"/>
        <v>0</v>
      </c>
      <c r="AN296" s="29">
        <f t="shared" si="83"/>
        <v>0</v>
      </c>
      <c r="AO296" s="29">
        <f t="shared" si="84"/>
        <v>0</v>
      </c>
    </row>
    <row r="297" spans="1:41" ht="12.75">
      <c r="A297" s="27">
        <v>5511850</v>
      </c>
      <c r="B297" s="27">
        <v>4389</v>
      </c>
      <c r="C297" s="27" t="s">
        <v>745</v>
      </c>
      <c r="D297" s="27" t="s">
        <v>746</v>
      </c>
      <c r="E297" s="27" t="s">
        <v>745</v>
      </c>
      <c r="F297" s="27">
        <v>53818</v>
      </c>
      <c r="G297" s="28">
        <v>1847</v>
      </c>
      <c r="H297" s="31">
        <v>6083424000</v>
      </c>
      <c r="I297" s="59">
        <v>6</v>
      </c>
      <c r="J297" s="30" t="s">
        <v>49</v>
      </c>
      <c r="K297" s="27"/>
      <c r="L297" s="32" t="s">
        <v>50</v>
      </c>
      <c r="M297" s="61">
        <v>1466.645251396648</v>
      </c>
      <c r="N297" s="32" t="s">
        <v>49</v>
      </c>
      <c r="O297" s="64" t="s">
        <v>49</v>
      </c>
      <c r="P297" s="33">
        <v>13.236929922135706</v>
      </c>
      <c r="Q297" s="30" t="str">
        <f t="shared" si="68"/>
        <v>NO</v>
      </c>
      <c r="R297" s="30" t="s">
        <v>49</v>
      </c>
      <c r="S297" s="30" t="s">
        <v>56</v>
      </c>
      <c r="T297" s="30"/>
      <c r="U297" s="58" t="s">
        <v>49</v>
      </c>
      <c r="V297" s="63">
        <v>75479</v>
      </c>
      <c r="W297" s="57">
        <v>5988</v>
      </c>
      <c r="X297" s="57">
        <v>7771</v>
      </c>
      <c r="Y297" s="65">
        <v>13875</v>
      </c>
      <c r="Z297" s="34">
        <f t="shared" si="69"/>
        <v>0</v>
      </c>
      <c r="AA297" s="29">
        <f t="shared" si="70"/>
        <v>0</v>
      </c>
      <c r="AB297" s="29">
        <f t="shared" si="71"/>
        <v>0</v>
      </c>
      <c r="AC297" s="29">
        <f t="shared" si="72"/>
        <v>0</v>
      </c>
      <c r="AD297" s="30" t="str">
        <f t="shared" si="73"/>
        <v>-</v>
      </c>
      <c r="AE297" s="29">
        <f t="shared" si="74"/>
        <v>0</v>
      </c>
      <c r="AF297" s="29">
        <f t="shared" si="75"/>
        <v>0</v>
      </c>
      <c r="AG297" s="29">
        <f t="shared" si="76"/>
        <v>0</v>
      </c>
      <c r="AH297" s="29">
        <f t="shared" si="77"/>
        <v>0</v>
      </c>
      <c r="AI297" s="29">
        <f t="shared" si="78"/>
        <v>1</v>
      </c>
      <c r="AJ297" s="29">
        <f t="shared" si="79"/>
        <v>0</v>
      </c>
      <c r="AK297" s="29">
        <f t="shared" si="80"/>
        <v>0</v>
      </c>
      <c r="AL297" s="30" t="str">
        <f t="shared" si="81"/>
        <v>-</v>
      </c>
      <c r="AM297" s="29">
        <f t="shared" si="82"/>
        <v>0</v>
      </c>
      <c r="AN297" s="29">
        <f t="shared" si="83"/>
        <v>0</v>
      </c>
      <c r="AO297" s="29">
        <f t="shared" si="84"/>
        <v>0</v>
      </c>
    </row>
    <row r="298" spans="1:41" ht="12.75">
      <c r="A298" s="27">
        <v>5511880</v>
      </c>
      <c r="B298" s="27">
        <v>4459</v>
      </c>
      <c r="C298" s="27" t="s">
        <v>747</v>
      </c>
      <c r="D298" s="27" t="s">
        <v>748</v>
      </c>
      <c r="E298" s="27" t="s">
        <v>747</v>
      </c>
      <c r="F298" s="27">
        <v>54761</v>
      </c>
      <c r="G298" s="28">
        <v>9013</v>
      </c>
      <c r="H298" s="31">
        <v>7156472591</v>
      </c>
      <c r="I298" s="59">
        <v>8</v>
      </c>
      <c r="J298" s="30" t="s">
        <v>56</v>
      </c>
      <c r="K298" s="27"/>
      <c r="L298" s="32" t="s">
        <v>50</v>
      </c>
      <c r="M298" s="61">
        <v>367.6179775280899</v>
      </c>
      <c r="N298" s="32" t="s">
        <v>49</v>
      </c>
      <c r="O298" s="64" t="s">
        <v>56</v>
      </c>
      <c r="P298" s="33">
        <v>7.990314769975787</v>
      </c>
      <c r="Q298" s="30" t="str">
        <f t="shared" si="68"/>
        <v>NO</v>
      </c>
      <c r="R298" s="30" t="s">
        <v>49</v>
      </c>
      <c r="S298" s="30" t="s">
        <v>56</v>
      </c>
      <c r="T298" s="30"/>
      <c r="U298" s="58" t="s">
        <v>49</v>
      </c>
      <c r="V298" s="63">
        <v>22177</v>
      </c>
      <c r="W298" s="57">
        <v>1926</v>
      </c>
      <c r="X298" s="57">
        <v>2921</v>
      </c>
      <c r="Y298" s="65">
        <v>2646</v>
      </c>
      <c r="Z298" s="34">
        <f t="shared" si="69"/>
        <v>1</v>
      </c>
      <c r="AA298" s="29">
        <f t="shared" si="70"/>
        <v>1</v>
      </c>
      <c r="AB298" s="29">
        <f t="shared" si="71"/>
        <v>0</v>
      </c>
      <c r="AC298" s="29">
        <f t="shared" si="72"/>
        <v>0</v>
      </c>
      <c r="AD298" s="30" t="str">
        <f t="shared" si="73"/>
        <v>SRSA</v>
      </c>
      <c r="AE298" s="29">
        <f t="shared" si="74"/>
        <v>0</v>
      </c>
      <c r="AF298" s="29">
        <f t="shared" si="75"/>
        <v>0</v>
      </c>
      <c r="AG298" s="29">
        <f t="shared" si="76"/>
        <v>0</v>
      </c>
      <c r="AH298" s="29">
        <f t="shared" si="77"/>
        <v>0</v>
      </c>
      <c r="AI298" s="29">
        <f t="shared" si="78"/>
        <v>1</v>
      </c>
      <c r="AJ298" s="29">
        <f t="shared" si="79"/>
        <v>0</v>
      </c>
      <c r="AK298" s="29">
        <f t="shared" si="80"/>
        <v>0</v>
      </c>
      <c r="AL298" s="30" t="str">
        <f t="shared" si="81"/>
        <v>-</v>
      </c>
      <c r="AM298" s="29">
        <f t="shared" si="82"/>
        <v>0</v>
      </c>
      <c r="AN298" s="29">
        <f t="shared" si="83"/>
        <v>0</v>
      </c>
      <c r="AO298" s="29">
        <f t="shared" si="84"/>
        <v>0</v>
      </c>
    </row>
    <row r="299" spans="1:41" ht="12.75">
      <c r="A299" s="27">
        <v>5511940</v>
      </c>
      <c r="B299" s="27">
        <v>4473</v>
      </c>
      <c r="C299" s="27" t="s">
        <v>749</v>
      </c>
      <c r="D299" s="27" t="s">
        <v>750</v>
      </c>
      <c r="E299" s="27" t="s">
        <v>749</v>
      </c>
      <c r="F299" s="27">
        <v>53073</v>
      </c>
      <c r="G299" s="28">
        <v>2599</v>
      </c>
      <c r="H299" s="31">
        <v>9208922661</v>
      </c>
      <c r="I299" s="59" t="s">
        <v>94</v>
      </c>
      <c r="J299" s="30" t="s">
        <v>49</v>
      </c>
      <c r="K299" s="27"/>
      <c r="L299" s="32" t="s">
        <v>50</v>
      </c>
      <c r="M299" s="61">
        <v>2303.6916666666666</v>
      </c>
      <c r="N299" s="32" t="s">
        <v>49</v>
      </c>
      <c r="O299" s="64" t="s">
        <v>49</v>
      </c>
      <c r="P299" s="33">
        <v>4.006791171477079</v>
      </c>
      <c r="Q299" s="30" t="str">
        <f t="shared" si="68"/>
        <v>NO</v>
      </c>
      <c r="R299" s="30" t="s">
        <v>49</v>
      </c>
      <c r="S299" s="30" t="s">
        <v>49</v>
      </c>
      <c r="T299" s="30"/>
      <c r="U299" s="58" t="s">
        <v>49</v>
      </c>
      <c r="V299" s="63">
        <v>80081</v>
      </c>
      <c r="W299" s="57">
        <v>3298</v>
      </c>
      <c r="X299" s="57">
        <v>10370</v>
      </c>
      <c r="Y299" s="65">
        <v>7614</v>
      </c>
      <c r="Z299" s="34">
        <f t="shared" si="69"/>
        <v>0</v>
      </c>
      <c r="AA299" s="29">
        <f t="shared" si="70"/>
        <v>0</v>
      </c>
      <c r="AB299" s="29">
        <f t="shared" si="71"/>
        <v>0</v>
      </c>
      <c r="AC299" s="29">
        <f t="shared" si="72"/>
        <v>0</v>
      </c>
      <c r="AD299" s="30" t="str">
        <f t="shared" si="73"/>
        <v>-</v>
      </c>
      <c r="AE299" s="29">
        <f t="shared" si="74"/>
        <v>0</v>
      </c>
      <c r="AF299" s="29">
        <f t="shared" si="75"/>
        <v>0</v>
      </c>
      <c r="AG299" s="29">
        <f t="shared" si="76"/>
        <v>0</v>
      </c>
      <c r="AH299" s="29">
        <f t="shared" si="77"/>
        <v>0</v>
      </c>
      <c r="AI299" s="29">
        <f t="shared" si="78"/>
        <v>0</v>
      </c>
      <c r="AJ299" s="29">
        <f t="shared" si="79"/>
        <v>0</v>
      </c>
      <c r="AK299" s="29">
        <f t="shared" si="80"/>
        <v>0</v>
      </c>
      <c r="AL299" s="30" t="str">
        <f t="shared" si="81"/>
        <v>-</v>
      </c>
      <c r="AM299" s="29">
        <f t="shared" si="82"/>
        <v>0</v>
      </c>
      <c r="AN299" s="29">
        <f t="shared" si="83"/>
        <v>0</v>
      </c>
      <c r="AO299" s="29">
        <f t="shared" si="84"/>
        <v>0</v>
      </c>
    </row>
    <row r="300" spans="1:41" ht="12.75">
      <c r="A300" s="27">
        <v>5511970</v>
      </c>
      <c r="B300" s="27">
        <v>4508</v>
      </c>
      <c r="C300" s="27" t="s">
        <v>751</v>
      </c>
      <c r="D300" s="27" t="s">
        <v>752</v>
      </c>
      <c r="E300" s="27" t="s">
        <v>751</v>
      </c>
      <c r="F300" s="27">
        <v>54469</v>
      </c>
      <c r="G300" s="28">
        <v>1301</v>
      </c>
      <c r="H300" s="31">
        <v>7158879000</v>
      </c>
      <c r="I300" s="59">
        <v>6</v>
      </c>
      <c r="J300" s="30" t="s">
        <v>49</v>
      </c>
      <c r="K300" s="27"/>
      <c r="L300" s="32" t="s">
        <v>56</v>
      </c>
      <c r="M300" s="61">
        <v>521.89</v>
      </c>
      <c r="N300" s="32" t="s">
        <v>49</v>
      </c>
      <c r="O300" s="64" t="s">
        <v>56</v>
      </c>
      <c r="P300" s="33">
        <v>6.0402684563758395</v>
      </c>
      <c r="Q300" s="30" t="str">
        <f t="shared" si="68"/>
        <v>NO</v>
      </c>
      <c r="R300" s="30" t="s">
        <v>49</v>
      </c>
      <c r="S300" s="30" t="s">
        <v>56</v>
      </c>
      <c r="T300" s="30"/>
      <c r="U300" s="58" t="s">
        <v>49</v>
      </c>
      <c r="V300" s="63">
        <v>19697</v>
      </c>
      <c r="W300" s="57">
        <v>1484</v>
      </c>
      <c r="X300" s="57">
        <v>2096</v>
      </c>
      <c r="Y300" s="65">
        <v>3795</v>
      </c>
      <c r="Z300" s="34">
        <f t="shared" si="69"/>
        <v>1</v>
      </c>
      <c r="AA300" s="29">
        <f t="shared" si="70"/>
        <v>1</v>
      </c>
      <c r="AB300" s="29">
        <f t="shared" si="71"/>
        <v>0</v>
      </c>
      <c r="AC300" s="29">
        <f t="shared" si="72"/>
        <v>0</v>
      </c>
      <c r="AD300" s="30" t="str">
        <f t="shared" si="73"/>
        <v>SRSA</v>
      </c>
      <c r="AE300" s="29">
        <f t="shared" si="74"/>
        <v>0</v>
      </c>
      <c r="AF300" s="29">
        <f t="shared" si="75"/>
        <v>0</v>
      </c>
      <c r="AG300" s="29">
        <f t="shared" si="76"/>
        <v>0</v>
      </c>
      <c r="AH300" s="29">
        <f t="shared" si="77"/>
        <v>0</v>
      </c>
      <c r="AI300" s="29">
        <f t="shared" si="78"/>
        <v>1</v>
      </c>
      <c r="AJ300" s="29">
        <f t="shared" si="79"/>
        <v>0</v>
      </c>
      <c r="AK300" s="29">
        <f t="shared" si="80"/>
        <v>0</v>
      </c>
      <c r="AL300" s="30" t="str">
        <f t="shared" si="81"/>
        <v>-</v>
      </c>
      <c r="AM300" s="29">
        <f t="shared" si="82"/>
        <v>0</v>
      </c>
      <c r="AN300" s="29">
        <f t="shared" si="83"/>
        <v>0</v>
      </c>
      <c r="AO300" s="29">
        <f t="shared" si="84"/>
        <v>0</v>
      </c>
    </row>
    <row r="301" spans="1:41" ht="12.75">
      <c r="A301" s="27">
        <v>5512000</v>
      </c>
      <c r="B301" s="27">
        <v>4515</v>
      </c>
      <c r="C301" s="27" t="s">
        <v>753</v>
      </c>
      <c r="D301" s="27" t="s">
        <v>754</v>
      </c>
      <c r="E301" s="27" t="s">
        <v>755</v>
      </c>
      <c r="F301" s="27">
        <v>53074</v>
      </c>
      <c r="G301" s="28">
        <v>1267</v>
      </c>
      <c r="H301" s="31">
        <v>2622686005</v>
      </c>
      <c r="I301" s="59">
        <v>3</v>
      </c>
      <c r="J301" s="30" t="s">
        <v>49</v>
      </c>
      <c r="K301" s="27"/>
      <c r="L301" s="32" t="s">
        <v>50</v>
      </c>
      <c r="M301" s="61">
        <v>2455.18</v>
      </c>
      <c r="N301" s="32" t="s">
        <v>49</v>
      </c>
      <c r="O301" s="64" t="s">
        <v>49</v>
      </c>
      <c r="P301" s="33">
        <v>3.3395755305867665</v>
      </c>
      <c r="Q301" s="30" t="str">
        <f t="shared" si="68"/>
        <v>NO</v>
      </c>
      <c r="R301" s="30" t="s">
        <v>49</v>
      </c>
      <c r="S301" s="30" t="s">
        <v>49</v>
      </c>
      <c r="T301" s="30"/>
      <c r="U301" s="58" t="s">
        <v>49</v>
      </c>
      <c r="V301" s="63">
        <v>63054</v>
      </c>
      <c r="W301" s="57">
        <v>2657</v>
      </c>
      <c r="X301" s="57">
        <v>8412</v>
      </c>
      <c r="Y301" s="65">
        <v>7555</v>
      </c>
      <c r="Z301" s="34">
        <f t="shared" si="69"/>
        <v>0</v>
      </c>
      <c r="AA301" s="29">
        <f t="shared" si="70"/>
        <v>0</v>
      </c>
      <c r="AB301" s="29">
        <f t="shared" si="71"/>
        <v>0</v>
      </c>
      <c r="AC301" s="29">
        <f t="shared" si="72"/>
        <v>0</v>
      </c>
      <c r="AD301" s="30" t="str">
        <f t="shared" si="73"/>
        <v>-</v>
      </c>
      <c r="AE301" s="29">
        <f t="shared" si="74"/>
        <v>0</v>
      </c>
      <c r="AF301" s="29">
        <f t="shared" si="75"/>
        <v>0</v>
      </c>
      <c r="AG301" s="29">
        <f t="shared" si="76"/>
        <v>0</v>
      </c>
      <c r="AH301" s="29">
        <f t="shared" si="77"/>
        <v>0</v>
      </c>
      <c r="AI301" s="29">
        <f t="shared" si="78"/>
        <v>0</v>
      </c>
      <c r="AJ301" s="29">
        <f t="shared" si="79"/>
        <v>0</v>
      </c>
      <c r="AK301" s="29">
        <f t="shared" si="80"/>
        <v>0</v>
      </c>
      <c r="AL301" s="30" t="str">
        <f t="shared" si="81"/>
        <v>-</v>
      </c>
      <c r="AM301" s="29">
        <f t="shared" si="82"/>
        <v>0</v>
      </c>
      <c r="AN301" s="29">
        <f t="shared" si="83"/>
        <v>0</v>
      </c>
      <c r="AO301" s="29">
        <f t="shared" si="84"/>
        <v>0</v>
      </c>
    </row>
    <row r="302" spans="1:41" ht="12.75">
      <c r="A302" s="27">
        <v>5512060</v>
      </c>
      <c r="B302" s="27">
        <v>4501</v>
      </c>
      <c r="C302" s="27" t="s">
        <v>756</v>
      </c>
      <c r="D302" s="27" t="s">
        <v>757</v>
      </c>
      <c r="E302" s="27" t="s">
        <v>758</v>
      </c>
      <c r="F302" s="27">
        <v>53901</v>
      </c>
      <c r="G302" s="28">
        <v>1726</v>
      </c>
      <c r="H302" s="31">
        <v>6087424879</v>
      </c>
      <c r="I302" s="59" t="s">
        <v>759</v>
      </c>
      <c r="J302" s="30" t="s">
        <v>49</v>
      </c>
      <c r="K302" s="27"/>
      <c r="L302" s="32" t="s">
        <v>50</v>
      </c>
      <c r="M302" s="61">
        <v>2395.96</v>
      </c>
      <c r="N302" s="32" t="s">
        <v>49</v>
      </c>
      <c r="O302" s="64" t="s">
        <v>49</v>
      </c>
      <c r="P302" s="33">
        <v>6.545961002785515</v>
      </c>
      <c r="Q302" s="30" t="str">
        <f t="shared" si="68"/>
        <v>NO</v>
      </c>
      <c r="R302" s="30" t="s">
        <v>49</v>
      </c>
      <c r="S302" s="30" t="s">
        <v>49</v>
      </c>
      <c r="T302" s="30"/>
      <c r="U302" s="58" t="s">
        <v>49</v>
      </c>
      <c r="V302" s="63">
        <v>96665</v>
      </c>
      <c r="W302" s="57">
        <v>5827</v>
      </c>
      <c r="X302" s="57">
        <v>11620</v>
      </c>
      <c r="Y302" s="65">
        <v>15472</v>
      </c>
      <c r="Z302" s="34">
        <f t="shared" si="69"/>
        <v>0</v>
      </c>
      <c r="AA302" s="29">
        <f t="shared" si="70"/>
        <v>0</v>
      </c>
      <c r="AB302" s="29">
        <f t="shared" si="71"/>
        <v>0</v>
      </c>
      <c r="AC302" s="29">
        <f t="shared" si="72"/>
        <v>0</v>
      </c>
      <c r="AD302" s="30" t="str">
        <f t="shared" si="73"/>
        <v>-</v>
      </c>
      <c r="AE302" s="29">
        <f t="shared" si="74"/>
        <v>0</v>
      </c>
      <c r="AF302" s="29">
        <f t="shared" si="75"/>
        <v>0</v>
      </c>
      <c r="AG302" s="29">
        <f t="shared" si="76"/>
        <v>0</v>
      </c>
      <c r="AH302" s="29">
        <f t="shared" si="77"/>
        <v>0</v>
      </c>
      <c r="AI302" s="29">
        <f t="shared" si="78"/>
        <v>0</v>
      </c>
      <c r="AJ302" s="29">
        <f t="shared" si="79"/>
        <v>0</v>
      </c>
      <c r="AK302" s="29">
        <f t="shared" si="80"/>
        <v>0</v>
      </c>
      <c r="AL302" s="30" t="str">
        <f t="shared" si="81"/>
        <v>-</v>
      </c>
      <c r="AM302" s="29">
        <f t="shared" si="82"/>
        <v>0</v>
      </c>
      <c r="AN302" s="29">
        <f t="shared" si="83"/>
        <v>0</v>
      </c>
      <c r="AO302" s="29">
        <f t="shared" si="84"/>
        <v>0</v>
      </c>
    </row>
    <row r="303" spans="1:41" ht="12.75">
      <c r="A303" s="27">
        <v>5512090</v>
      </c>
      <c r="B303" s="27">
        <v>4529</v>
      </c>
      <c r="C303" s="27" t="s">
        <v>760</v>
      </c>
      <c r="D303" s="27" t="s">
        <v>761</v>
      </c>
      <c r="E303" s="27" t="s">
        <v>760</v>
      </c>
      <c r="F303" s="27">
        <v>53820</v>
      </c>
      <c r="G303" s="28">
        <v>193</v>
      </c>
      <c r="H303" s="31">
        <v>6087632162</v>
      </c>
      <c r="I303" s="59">
        <v>7</v>
      </c>
      <c r="J303" s="30" t="s">
        <v>56</v>
      </c>
      <c r="K303" s="27"/>
      <c r="L303" s="32" t="s">
        <v>50</v>
      </c>
      <c r="M303" s="61">
        <v>405.65</v>
      </c>
      <c r="N303" s="32" t="s">
        <v>49</v>
      </c>
      <c r="O303" s="64" t="s">
        <v>56</v>
      </c>
      <c r="P303" s="33">
        <v>5.183585313174946</v>
      </c>
      <c r="Q303" s="30" t="str">
        <f t="shared" si="68"/>
        <v>NO</v>
      </c>
      <c r="R303" s="30" t="s">
        <v>49</v>
      </c>
      <c r="S303" s="30" t="s">
        <v>56</v>
      </c>
      <c r="T303" s="30"/>
      <c r="U303" s="58" t="s">
        <v>49</v>
      </c>
      <c r="V303" s="63">
        <v>18236</v>
      </c>
      <c r="W303" s="57">
        <v>1121</v>
      </c>
      <c r="X303" s="57">
        <v>2214</v>
      </c>
      <c r="Y303" s="65">
        <v>1274</v>
      </c>
      <c r="Z303" s="34">
        <f t="shared" si="69"/>
        <v>1</v>
      </c>
      <c r="AA303" s="29">
        <f t="shared" si="70"/>
        <v>1</v>
      </c>
      <c r="AB303" s="29">
        <f t="shared" si="71"/>
        <v>0</v>
      </c>
      <c r="AC303" s="29">
        <f t="shared" si="72"/>
        <v>0</v>
      </c>
      <c r="AD303" s="30" t="str">
        <f t="shared" si="73"/>
        <v>SRSA</v>
      </c>
      <c r="AE303" s="29">
        <f t="shared" si="74"/>
        <v>0</v>
      </c>
      <c r="AF303" s="29">
        <f t="shared" si="75"/>
        <v>0</v>
      </c>
      <c r="AG303" s="29">
        <f t="shared" si="76"/>
        <v>0</v>
      </c>
      <c r="AH303" s="29">
        <f t="shared" si="77"/>
        <v>0</v>
      </c>
      <c r="AI303" s="29">
        <f t="shared" si="78"/>
        <v>1</v>
      </c>
      <c r="AJ303" s="29">
        <f t="shared" si="79"/>
        <v>0</v>
      </c>
      <c r="AK303" s="29">
        <f t="shared" si="80"/>
        <v>0</v>
      </c>
      <c r="AL303" s="30" t="str">
        <f t="shared" si="81"/>
        <v>-</v>
      </c>
      <c r="AM303" s="29">
        <f t="shared" si="82"/>
        <v>0</v>
      </c>
      <c r="AN303" s="29">
        <f t="shared" si="83"/>
        <v>0</v>
      </c>
      <c r="AO303" s="29">
        <f t="shared" si="84"/>
        <v>0</v>
      </c>
    </row>
    <row r="304" spans="1:41" ht="12.75">
      <c r="A304" s="27">
        <v>5512120</v>
      </c>
      <c r="B304" s="27">
        <v>4536</v>
      </c>
      <c r="C304" s="27" t="s">
        <v>762</v>
      </c>
      <c r="D304" s="27" t="s">
        <v>533</v>
      </c>
      <c r="E304" s="27" t="s">
        <v>762</v>
      </c>
      <c r="F304" s="27">
        <v>53955</v>
      </c>
      <c r="G304" s="28">
        <v>10</v>
      </c>
      <c r="H304" s="31">
        <v>6086354347</v>
      </c>
      <c r="I304" s="59">
        <v>8</v>
      </c>
      <c r="J304" s="30" t="s">
        <v>56</v>
      </c>
      <c r="K304" s="27"/>
      <c r="L304" s="32" t="s">
        <v>50</v>
      </c>
      <c r="M304" s="61">
        <v>1010.1536312849162</v>
      </c>
      <c r="N304" s="32" t="s">
        <v>49</v>
      </c>
      <c r="O304" s="64" t="s">
        <v>49</v>
      </c>
      <c r="P304" s="33">
        <v>3.810330228619814</v>
      </c>
      <c r="Q304" s="30" t="str">
        <f t="shared" si="68"/>
        <v>NO</v>
      </c>
      <c r="R304" s="30" t="s">
        <v>49</v>
      </c>
      <c r="S304" s="30" t="s">
        <v>56</v>
      </c>
      <c r="T304" s="30"/>
      <c r="U304" s="58" t="s">
        <v>49</v>
      </c>
      <c r="V304" s="63">
        <v>32745</v>
      </c>
      <c r="W304" s="57">
        <v>1507</v>
      </c>
      <c r="X304" s="57">
        <v>4104</v>
      </c>
      <c r="Y304" s="65">
        <v>2747</v>
      </c>
      <c r="Z304" s="34">
        <f t="shared" si="69"/>
        <v>1</v>
      </c>
      <c r="AA304" s="29">
        <f t="shared" si="70"/>
        <v>0</v>
      </c>
      <c r="AB304" s="29">
        <f t="shared" si="71"/>
        <v>0</v>
      </c>
      <c r="AC304" s="29">
        <f t="shared" si="72"/>
        <v>0</v>
      </c>
      <c r="AD304" s="30" t="str">
        <f t="shared" si="73"/>
        <v>-</v>
      </c>
      <c r="AE304" s="29">
        <f t="shared" si="74"/>
        <v>0</v>
      </c>
      <c r="AF304" s="29">
        <f t="shared" si="75"/>
        <v>0</v>
      </c>
      <c r="AG304" s="29">
        <f t="shared" si="76"/>
        <v>0</v>
      </c>
      <c r="AH304" s="29">
        <f t="shared" si="77"/>
        <v>0</v>
      </c>
      <c r="AI304" s="29">
        <f t="shared" si="78"/>
        <v>1</v>
      </c>
      <c r="AJ304" s="29">
        <f t="shared" si="79"/>
        <v>0</v>
      </c>
      <c r="AK304" s="29">
        <f t="shared" si="80"/>
        <v>0</v>
      </c>
      <c r="AL304" s="30" t="str">
        <f t="shared" si="81"/>
        <v>-</v>
      </c>
      <c r="AM304" s="29">
        <f t="shared" si="82"/>
        <v>0</v>
      </c>
      <c r="AN304" s="29">
        <f t="shared" si="83"/>
        <v>0</v>
      </c>
      <c r="AO304" s="29">
        <f t="shared" si="84"/>
        <v>0</v>
      </c>
    </row>
    <row r="305" spans="1:41" ht="12.75">
      <c r="A305" s="27">
        <v>5512150</v>
      </c>
      <c r="B305" s="27">
        <v>4543</v>
      </c>
      <c r="C305" s="27" t="s">
        <v>763</v>
      </c>
      <c r="D305" s="27" t="s">
        <v>764</v>
      </c>
      <c r="E305" s="27" t="s">
        <v>765</v>
      </c>
      <c r="F305" s="27">
        <v>53821</v>
      </c>
      <c r="G305" s="28">
        <v>1924</v>
      </c>
      <c r="H305" s="31">
        <v>6083268451</v>
      </c>
      <c r="I305" s="59" t="s">
        <v>55</v>
      </c>
      <c r="J305" s="30" t="s">
        <v>49</v>
      </c>
      <c r="K305" s="27"/>
      <c r="L305" s="32" t="s">
        <v>50</v>
      </c>
      <c r="M305" s="61">
        <v>1181.7275280898875</v>
      </c>
      <c r="N305" s="32" t="s">
        <v>49</v>
      </c>
      <c r="O305" s="64" t="s">
        <v>49</v>
      </c>
      <c r="P305" s="33">
        <v>10.494203782794386</v>
      </c>
      <c r="Q305" s="30" t="str">
        <f t="shared" si="68"/>
        <v>NO</v>
      </c>
      <c r="R305" s="30" t="s">
        <v>49</v>
      </c>
      <c r="S305" s="30" t="s">
        <v>56</v>
      </c>
      <c r="T305" s="30"/>
      <c r="U305" s="58" t="s">
        <v>49</v>
      </c>
      <c r="V305" s="63">
        <v>69873</v>
      </c>
      <c r="W305" s="57">
        <v>5217</v>
      </c>
      <c r="X305" s="57">
        <v>10294</v>
      </c>
      <c r="Y305" s="65">
        <v>10842</v>
      </c>
      <c r="Z305" s="34">
        <f t="shared" si="69"/>
        <v>0</v>
      </c>
      <c r="AA305" s="29">
        <f t="shared" si="70"/>
        <v>0</v>
      </c>
      <c r="AB305" s="29">
        <f t="shared" si="71"/>
        <v>0</v>
      </c>
      <c r="AC305" s="29">
        <f t="shared" si="72"/>
        <v>0</v>
      </c>
      <c r="AD305" s="30" t="str">
        <f t="shared" si="73"/>
        <v>-</v>
      </c>
      <c r="AE305" s="29">
        <f t="shared" si="74"/>
        <v>0</v>
      </c>
      <c r="AF305" s="29">
        <f t="shared" si="75"/>
        <v>0</v>
      </c>
      <c r="AG305" s="29">
        <f t="shared" si="76"/>
        <v>0</v>
      </c>
      <c r="AH305" s="29">
        <f t="shared" si="77"/>
        <v>0</v>
      </c>
      <c r="AI305" s="29">
        <f t="shared" si="78"/>
        <v>1</v>
      </c>
      <c r="AJ305" s="29">
        <f t="shared" si="79"/>
        <v>0</v>
      </c>
      <c r="AK305" s="29">
        <f t="shared" si="80"/>
        <v>0</v>
      </c>
      <c r="AL305" s="30" t="str">
        <f t="shared" si="81"/>
        <v>-</v>
      </c>
      <c r="AM305" s="29">
        <f t="shared" si="82"/>
        <v>0</v>
      </c>
      <c r="AN305" s="29">
        <f t="shared" si="83"/>
        <v>0</v>
      </c>
      <c r="AO305" s="29">
        <f t="shared" si="84"/>
        <v>0</v>
      </c>
    </row>
    <row r="306" spans="1:41" ht="12.75">
      <c r="A306" s="27">
        <v>5512180</v>
      </c>
      <c r="B306" s="27">
        <v>4557</v>
      </c>
      <c r="C306" s="27" t="s">
        <v>766</v>
      </c>
      <c r="D306" s="27" t="s">
        <v>767</v>
      </c>
      <c r="E306" s="27" t="s">
        <v>766</v>
      </c>
      <c r="F306" s="27">
        <v>54762</v>
      </c>
      <c r="G306" s="28">
        <v>9792</v>
      </c>
      <c r="H306" s="31">
        <v>7154551683</v>
      </c>
      <c r="I306" s="59">
        <v>7</v>
      </c>
      <c r="J306" s="30" t="s">
        <v>56</v>
      </c>
      <c r="K306" s="27"/>
      <c r="L306" s="32" t="s">
        <v>50</v>
      </c>
      <c r="M306" s="61">
        <v>330.7118644067797</v>
      </c>
      <c r="N306" s="32" t="s">
        <v>49</v>
      </c>
      <c r="O306" s="64" t="s">
        <v>56</v>
      </c>
      <c r="P306" s="33">
        <v>5.2493438320209975</v>
      </c>
      <c r="Q306" s="30" t="str">
        <f t="shared" si="68"/>
        <v>NO</v>
      </c>
      <c r="R306" s="30" t="s">
        <v>49</v>
      </c>
      <c r="S306" s="30" t="s">
        <v>56</v>
      </c>
      <c r="T306" s="30"/>
      <c r="U306" s="58" t="s">
        <v>49</v>
      </c>
      <c r="V306" s="63">
        <v>22898</v>
      </c>
      <c r="W306" s="57">
        <v>2089</v>
      </c>
      <c r="X306" s="57">
        <v>2968</v>
      </c>
      <c r="Y306" s="65">
        <v>1744</v>
      </c>
      <c r="Z306" s="34">
        <f t="shared" si="69"/>
        <v>1</v>
      </c>
      <c r="AA306" s="29">
        <f t="shared" si="70"/>
        <v>1</v>
      </c>
      <c r="AB306" s="29">
        <f t="shared" si="71"/>
        <v>0</v>
      </c>
      <c r="AC306" s="29">
        <f t="shared" si="72"/>
        <v>0</v>
      </c>
      <c r="AD306" s="30" t="str">
        <f t="shared" si="73"/>
        <v>SRSA</v>
      </c>
      <c r="AE306" s="29">
        <f t="shared" si="74"/>
        <v>0</v>
      </c>
      <c r="AF306" s="29">
        <f t="shared" si="75"/>
        <v>0</v>
      </c>
      <c r="AG306" s="29">
        <f t="shared" si="76"/>
        <v>0</v>
      </c>
      <c r="AH306" s="29">
        <f t="shared" si="77"/>
        <v>0</v>
      </c>
      <c r="AI306" s="29">
        <f t="shared" si="78"/>
        <v>1</v>
      </c>
      <c r="AJ306" s="29">
        <f t="shared" si="79"/>
        <v>0</v>
      </c>
      <c r="AK306" s="29">
        <f t="shared" si="80"/>
        <v>0</v>
      </c>
      <c r="AL306" s="30" t="str">
        <f t="shared" si="81"/>
        <v>-</v>
      </c>
      <c r="AM306" s="29">
        <f t="shared" si="82"/>
        <v>0</v>
      </c>
      <c r="AN306" s="29">
        <f t="shared" si="83"/>
        <v>0</v>
      </c>
      <c r="AO306" s="29">
        <f t="shared" si="84"/>
        <v>0</v>
      </c>
    </row>
    <row r="307" spans="1:41" ht="12.75">
      <c r="A307" s="27">
        <v>5512210</v>
      </c>
      <c r="B307" s="27">
        <v>4571</v>
      </c>
      <c r="C307" s="27" t="s">
        <v>768</v>
      </c>
      <c r="D307" s="27" t="s">
        <v>648</v>
      </c>
      <c r="E307" s="27" t="s">
        <v>768</v>
      </c>
      <c r="F307" s="27">
        <v>54556</v>
      </c>
      <c r="G307" s="28">
        <v>110</v>
      </c>
      <c r="H307" s="31">
        <v>7154282813</v>
      </c>
      <c r="I307" s="59">
        <v>7</v>
      </c>
      <c r="J307" s="30" t="s">
        <v>56</v>
      </c>
      <c r="K307" s="27"/>
      <c r="L307" s="32" t="s">
        <v>50</v>
      </c>
      <c r="M307" s="61">
        <v>480.3027777777778</v>
      </c>
      <c r="N307" s="32" t="s">
        <v>49</v>
      </c>
      <c r="O307" s="64" t="s">
        <v>56</v>
      </c>
      <c r="P307" s="33">
        <v>15.630252100840336</v>
      </c>
      <c r="Q307" s="30" t="str">
        <f t="shared" si="68"/>
        <v>NO</v>
      </c>
      <c r="R307" s="30" t="s">
        <v>49</v>
      </c>
      <c r="S307" s="30" t="s">
        <v>56</v>
      </c>
      <c r="T307" s="30"/>
      <c r="U307" s="58" t="s">
        <v>49</v>
      </c>
      <c r="V307" s="63">
        <v>35360</v>
      </c>
      <c r="W307" s="57">
        <v>3304</v>
      </c>
      <c r="X307" s="57">
        <v>3746</v>
      </c>
      <c r="Y307" s="65">
        <v>5694</v>
      </c>
      <c r="Z307" s="34">
        <f t="shared" si="69"/>
        <v>1</v>
      </c>
      <c r="AA307" s="29">
        <f t="shared" si="70"/>
        <v>1</v>
      </c>
      <c r="AB307" s="29">
        <f t="shared" si="71"/>
        <v>0</v>
      </c>
      <c r="AC307" s="29">
        <f t="shared" si="72"/>
        <v>0</v>
      </c>
      <c r="AD307" s="30" t="str">
        <f t="shared" si="73"/>
        <v>SRSA</v>
      </c>
      <c r="AE307" s="29">
        <f t="shared" si="74"/>
        <v>0</v>
      </c>
      <c r="AF307" s="29">
        <f t="shared" si="75"/>
        <v>0</v>
      </c>
      <c r="AG307" s="29">
        <f t="shared" si="76"/>
        <v>0</v>
      </c>
      <c r="AH307" s="29">
        <f t="shared" si="77"/>
        <v>0</v>
      </c>
      <c r="AI307" s="29">
        <f t="shared" si="78"/>
        <v>1</v>
      </c>
      <c r="AJ307" s="29">
        <f t="shared" si="79"/>
        <v>0</v>
      </c>
      <c r="AK307" s="29">
        <f t="shared" si="80"/>
        <v>0</v>
      </c>
      <c r="AL307" s="30" t="str">
        <f t="shared" si="81"/>
        <v>-</v>
      </c>
      <c r="AM307" s="29">
        <f t="shared" si="82"/>
        <v>0</v>
      </c>
      <c r="AN307" s="29">
        <f t="shared" si="83"/>
        <v>0</v>
      </c>
      <c r="AO307" s="29">
        <f t="shared" si="84"/>
        <v>0</v>
      </c>
    </row>
    <row r="308" spans="1:41" ht="12.75">
      <c r="A308" s="27">
        <v>5512240</v>
      </c>
      <c r="B308" s="27">
        <v>4578</v>
      </c>
      <c r="C308" s="27" t="s">
        <v>769</v>
      </c>
      <c r="D308" s="27" t="s">
        <v>770</v>
      </c>
      <c r="E308" s="27" t="s">
        <v>769</v>
      </c>
      <c r="F308" s="27">
        <v>54021</v>
      </c>
      <c r="G308" s="28">
        <v>1042</v>
      </c>
      <c r="H308" s="31">
        <v>7152625782</v>
      </c>
      <c r="I308" s="59" t="s">
        <v>104</v>
      </c>
      <c r="J308" s="30" t="s">
        <v>49</v>
      </c>
      <c r="K308" s="27"/>
      <c r="L308" s="32" t="s">
        <v>50</v>
      </c>
      <c r="M308" s="61">
        <v>1076.8050847457628</v>
      </c>
      <c r="N308" s="32" t="s">
        <v>49</v>
      </c>
      <c r="O308" s="64" t="s">
        <v>49</v>
      </c>
      <c r="P308" s="33">
        <v>3.4405385190725504</v>
      </c>
      <c r="Q308" s="30" t="str">
        <f t="shared" si="68"/>
        <v>NO</v>
      </c>
      <c r="R308" s="30" t="s">
        <v>49</v>
      </c>
      <c r="S308" s="30" t="s">
        <v>49</v>
      </c>
      <c r="T308" s="30"/>
      <c r="U308" s="58" t="s">
        <v>49</v>
      </c>
      <c r="V308" s="63">
        <v>31136</v>
      </c>
      <c r="W308" s="57">
        <v>1124</v>
      </c>
      <c r="X308" s="57">
        <v>4077</v>
      </c>
      <c r="Y308" s="65">
        <v>3482</v>
      </c>
      <c r="Z308" s="34">
        <f t="shared" si="69"/>
        <v>0</v>
      </c>
      <c r="AA308" s="29">
        <f t="shared" si="70"/>
        <v>0</v>
      </c>
      <c r="AB308" s="29">
        <f t="shared" si="71"/>
        <v>0</v>
      </c>
      <c r="AC308" s="29">
        <f t="shared" si="72"/>
        <v>0</v>
      </c>
      <c r="AD308" s="30" t="str">
        <f t="shared" si="73"/>
        <v>-</v>
      </c>
      <c r="AE308" s="29">
        <f t="shared" si="74"/>
        <v>0</v>
      </c>
      <c r="AF308" s="29">
        <f t="shared" si="75"/>
        <v>0</v>
      </c>
      <c r="AG308" s="29">
        <f t="shared" si="76"/>
        <v>0</v>
      </c>
      <c r="AH308" s="29">
        <f t="shared" si="77"/>
        <v>0</v>
      </c>
      <c r="AI308" s="29">
        <f t="shared" si="78"/>
        <v>0</v>
      </c>
      <c r="AJ308" s="29">
        <f t="shared" si="79"/>
        <v>0</v>
      </c>
      <c r="AK308" s="29">
        <f t="shared" si="80"/>
        <v>0</v>
      </c>
      <c r="AL308" s="30" t="str">
        <f t="shared" si="81"/>
        <v>-</v>
      </c>
      <c r="AM308" s="29">
        <f t="shared" si="82"/>
        <v>0</v>
      </c>
      <c r="AN308" s="29">
        <f t="shared" si="83"/>
        <v>0</v>
      </c>
      <c r="AO308" s="29">
        <f t="shared" si="84"/>
        <v>0</v>
      </c>
    </row>
    <row r="309" spans="1:41" ht="12.75">
      <c r="A309" s="27">
        <v>5512300</v>
      </c>
      <c r="B309" s="27">
        <v>4606</v>
      </c>
      <c r="C309" s="27" t="s">
        <v>771</v>
      </c>
      <c r="D309" s="27" t="s">
        <v>772</v>
      </c>
      <c r="E309" s="27" t="s">
        <v>771</v>
      </c>
      <c r="F309" s="27">
        <v>54968</v>
      </c>
      <c r="G309" s="28">
        <v>147</v>
      </c>
      <c r="H309" s="31">
        <v>9202956571</v>
      </c>
      <c r="I309" s="59">
        <v>7</v>
      </c>
      <c r="J309" s="30" t="s">
        <v>56</v>
      </c>
      <c r="K309" s="27"/>
      <c r="L309" s="32" t="s">
        <v>50</v>
      </c>
      <c r="M309" s="61">
        <v>434.3370786516854</v>
      </c>
      <c r="N309" s="32" t="s">
        <v>49</v>
      </c>
      <c r="O309" s="64" t="s">
        <v>56</v>
      </c>
      <c r="P309" s="33">
        <v>10.13986013986014</v>
      </c>
      <c r="Q309" s="30" t="str">
        <f t="shared" si="68"/>
        <v>NO</v>
      </c>
      <c r="R309" s="30" t="s">
        <v>49</v>
      </c>
      <c r="S309" s="30" t="s">
        <v>56</v>
      </c>
      <c r="T309" s="30"/>
      <c r="U309" s="58" t="s">
        <v>49</v>
      </c>
      <c r="V309" s="63">
        <v>26658</v>
      </c>
      <c r="W309" s="57">
        <v>1721</v>
      </c>
      <c r="X309" s="57">
        <v>2922</v>
      </c>
      <c r="Y309" s="65">
        <v>3964</v>
      </c>
      <c r="Z309" s="34">
        <f t="shared" si="69"/>
        <v>1</v>
      </c>
      <c r="AA309" s="29">
        <f t="shared" si="70"/>
        <v>1</v>
      </c>
      <c r="AB309" s="29">
        <f t="shared" si="71"/>
        <v>0</v>
      </c>
      <c r="AC309" s="29">
        <f t="shared" si="72"/>
        <v>0</v>
      </c>
      <c r="AD309" s="30" t="str">
        <f t="shared" si="73"/>
        <v>SRSA</v>
      </c>
      <c r="AE309" s="29">
        <f t="shared" si="74"/>
        <v>0</v>
      </c>
      <c r="AF309" s="29">
        <f t="shared" si="75"/>
        <v>0</v>
      </c>
      <c r="AG309" s="29">
        <f t="shared" si="76"/>
        <v>0</v>
      </c>
      <c r="AH309" s="29">
        <f t="shared" si="77"/>
        <v>0</v>
      </c>
      <c r="AI309" s="29">
        <f t="shared" si="78"/>
        <v>1</v>
      </c>
      <c r="AJ309" s="29">
        <f t="shared" si="79"/>
        <v>0</v>
      </c>
      <c r="AK309" s="29">
        <f t="shared" si="80"/>
        <v>0</v>
      </c>
      <c r="AL309" s="30" t="str">
        <f t="shared" si="81"/>
        <v>-</v>
      </c>
      <c r="AM309" s="29">
        <f t="shared" si="82"/>
        <v>0</v>
      </c>
      <c r="AN309" s="29">
        <f t="shared" si="83"/>
        <v>0</v>
      </c>
      <c r="AO309" s="29">
        <f t="shared" si="84"/>
        <v>0</v>
      </c>
    </row>
    <row r="310" spans="1:41" ht="12.75">
      <c r="A310" s="27">
        <v>5512330</v>
      </c>
      <c r="B310" s="27">
        <v>4613</v>
      </c>
      <c r="C310" s="27" t="s">
        <v>773</v>
      </c>
      <c r="D310" s="27" t="s">
        <v>774</v>
      </c>
      <c r="E310" s="27" t="s">
        <v>775</v>
      </c>
      <c r="F310" s="27">
        <v>54162</v>
      </c>
      <c r="G310" s="28">
        <v>36</v>
      </c>
      <c r="H310" s="31">
        <v>9208226000</v>
      </c>
      <c r="I310" s="59" t="s">
        <v>759</v>
      </c>
      <c r="J310" s="30" t="s">
        <v>49</v>
      </c>
      <c r="K310" s="27"/>
      <c r="L310" s="32" t="s">
        <v>50</v>
      </c>
      <c r="M310" s="61">
        <v>3357.516853932584</v>
      </c>
      <c r="N310" s="32" t="s">
        <v>49</v>
      </c>
      <c r="O310" s="64" t="s">
        <v>49</v>
      </c>
      <c r="P310" s="33">
        <v>3.036105032822757</v>
      </c>
      <c r="Q310" s="30" t="str">
        <f t="shared" si="68"/>
        <v>NO</v>
      </c>
      <c r="R310" s="30" t="s">
        <v>49</v>
      </c>
      <c r="S310" s="30" t="s">
        <v>49</v>
      </c>
      <c r="T310" s="30"/>
      <c r="U310" s="58" t="s">
        <v>49</v>
      </c>
      <c r="V310" s="63">
        <v>79032</v>
      </c>
      <c r="W310" s="57">
        <v>2913</v>
      </c>
      <c r="X310" s="57">
        <v>11313</v>
      </c>
      <c r="Y310" s="65">
        <v>9394</v>
      </c>
      <c r="Z310" s="34">
        <f t="shared" si="69"/>
        <v>0</v>
      </c>
      <c r="AA310" s="29">
        <f t="shared" si="70"/>
        <v>0</v>
      </c>
      <c r="AB310" s="29">
        <f t="shared" si="71"/>
        <v>0</v>
      </c>
      <c r="AC310" s="29">
        <f t="shared" si="72"/>
        <v>0</v>
      </c>
      <c r="AD310" s="30" t="str">
        <f t="shared" si="73"/>
        <v>-</v>
      </c>
      <c r="AE310" s="29">
        <f t="shared" si="74"/>
        <v>0</v>
      </c>
      <c r="AF310" s="29">
        <f t="shared" si="75"/>
        <v>0</v>
      </c>
      <c r="AG310" s="29">
        <f t="shared" si="76"/>
        <v>0</v>
      </c>
      <c r="AH310" s="29">
        <f t="shared" si="77"/>
        <v>0</v>
      </c>
      <c r="AI310" s="29">
        <f t="shared" si="78"/>
        <v>0</v>
      </c>
      <c r="AJ310" s="29">
        <f t="shared" si="79"/>
        <v>0</v>
      </c>
      <c r="AK310" s="29">
        <f t="shared" si="80"/>
        <v>0</v>
      </c>
      <c r="AL310" s="30" t="str">
        <f t="shared" si="81"/>
        <v>-</v>
      </c>
      <c r="AM310" s="29">
        <f t="shared" si="82"/>
        <v>0</v>
      </c>
      <c r="AN310" s="29">
        <f t="shared" si="83"/>
        <v>0</v>
      </c>
      <c r="AO310" s="29">
        <f t="shared" si="84"/>
        <v>0</v>
      </c>
    </row>
    <row r="311" spans="1:41" ht="12.75">
      <c r="A311" s="27">
        <v>5512360</v>
      </c>
      <c r="B311" s="27">
        <v>4620</v>
      </c>
      <c r="C311" s="27" t="s">
        <v>47</v>
      </c>
      <c r="D311" s="27" t="s">
        <v>776</v>
      </c>
      <c r="E311" s="27" t="s">
        <v>47</v>
      </c>
      <c r="F311" s="27">
        <v>53404</v>
      </c>
      <c r="G311" s="28">
        <v>2597</v>
      </c>
      <c r="H311" s="31">
        <v>2626317064</v>
      </c>
      <c r="I311" s="59" t="s">
        <v>777</v>
      </c>
      <c r="J311" s="30" t="s">
        <v>49</v>
      </c>
      <c r="K311" s="27"/>
      <c r="L311" s="32" t="s">
        <v>50</v>
      </c>
      <c r="M311" s="61">
        <v>19656.594900849857</v>
      </c>
      <c r="N311" s="32" t="s">
        <v>49</v>
      </c>
      <c r="O311" s="64" t="s">
        <v>49</v>
      </c>
      <c r="P311" s="33">
        <v>12.07098800469217</v>
      </c>
      <c r="Q311" s="30" t="str">
        <f t="shared" si="68"/>
        <v>NO</v>
      </c>
      <c r="R311" s="30" t="s">
        <v>49</v>
      </c>
      <c r="S311" s="30" t="s">
        <v>49</v>
      </c>
      <c r="T311" s="30"/>
      <c r="U311" s="58" t="s">
        <v>49</v>
      </c>
      <c r="V311" s="63">
        <v>1366063</v>
      </c>
      <c r="W311" s="57">
        <v>119363</v>
      </c>
      <c r="X311" s="57">
        <v>166417</v>
      </c>
      <c r="Y311" s="65">
        <v>198190</v>
      </c>
      <c r="Z311" s="34">
        <f t="shared" si="69"/>
        <v>0</v>
      </c>
      <c r="AA311" s="29">
        <f t="shared" si="70"/>
        <v>0</v>
      </c>
      <c r="AB311" s="29">
        <f t="shared" si="71"/>
        <v>0</v>
      </c>
      <c r="AC311" s="29">
        <f t="shared" si="72"/>
        <v>0</v>
      </c>
      <c r="AD311" s="30" t="str">
        <f t="shared" si="73"/>
        <v>-</v>
      </c>
      <c r="AE311" s="29">
        <f t="shared" si="74"/>
        <v>0</v>
      </c>
      <c r="AF311" s="29">
        <f t="shared" si="75"/>
        <v>0</v>
      </c>
      <c r="AG311" s="29">
        <f t="shared" si="76"/>
        <v>0</v>
      </c>
      <c r="AH311" s="29">
        <f t="shared" si="77"/>
        <v>0</v>
      </c>
      <c r="AI311" s="29">
        <f t="shared" si="78"/>
        <v>0</v>
      </c>
      <c r="AJ311" s="29">
        <f t="shared" si="79"/>
        <v>0</v>
      </c>
      <c r="AK311" s="29">
        <f t="shared" si="80"/>
        <v>0</v>
      </c>
      <c r="AL311" s="30" t="str">
        <f t="shared" si="81"/>
        <v>-</v>
      </c>
      <c r="AM311" s="29">
        <f t="shared" si="82"/>
        <v>0</v>
      </c>
      <c r="AN311" s="29">
        <f t="shared" si="83"/>
        <v>0</v>
      </c>
      <c r="AO311" s="29">
        <f t="shared" si="84"/>
        <v>0</v>
      </c>
    </row>
    <row r="312" spans="1:41" ht="12.75">
      <c r="A312" s="27">
        <v>5512390</v>
      </c>
      <c r="B312" s="27">
        <v>4627</v>
      </c>
      <c r="C312" s="27" t="s">
        <v>778</v>
      </c>
      <c r="D312" s="27" t="s">
        <v>213</v>
      </c>
      <c r="E312" s="27" t="s">
        <v>779</v>
      </c>
      <c r="F312" s="27">
        <v>53101</v>
      </c>
      <c r="G312" s="28">
        <v>38</v>
      </c>
      <c r="H312" s="31">
        <v>2628773314</v>
      </c>
      <c r="I312" s="59">
        <v>8</v>
      </c>
      <c r="J312" s="30" t="s">
        <v>56</v>
      </c>
      <c r="K312" s="27"/>
      <c r="L312" s="32" t="s">
        <v>50</v>
      </c>
      <c r="M312" s="61">
        <v>629.3033707865169</v>
      </c>
      <c r="N312" s="32" t="s">
        <v>49</v>
      </c>
      <c r="O312" s="64" t="s">
        <v>49</v>
      </c>
      <c r="P312" s="33">
        <v>6.953125</v>
      </c>
      <c r="Q312" s="30" t="str">
        <f t="shared" si="68"/>
        <v>NO</v>
      </c>
      <c r="R312" s="30" t="s">
        <v>49</v>
      </c>
      <c r="S312" s="30" t="s">
        <v>56</v>
      </c>
      <c r="T312" s="30"/>
      <c r="U312" s="58" t="s">
        <v>49</v>
      </c>
      <c r="V312" s="63">
        <v>39084</v>
      </c>
      <c r="W312" s="57">
        <v>2638</v>
      </c>
      <c r="X312" s="57">
        <v>3971</v>
      </c>
      <c r="Y312" s="65">
        <v>5624</v>
      </c>
      <c r="Z312" s="34">
        <f t="shared" si="69"/>
        <v>1</v>
      </c>
      <c r="AA312" s="29">
        <f t="shared" si="70"/>
        <v>0</v>
      </c>
      <c r="AB312" s="29">
        <f t="shared" si="71"/>
        <v>0</v>
      </c>
      <c r="AC312" s="29">
        <f t="shared" si="72"/>
        <v>0</v>
      </c>
      <c r="AD312" s="30" t="str">
        <f t="shared" si="73"/>
        <v>-</v>
      </c>
      <c r="AE312" s="29">
        <f t="shared" si="74"/>
        <v>0</v>
      </c>
      <c r="AF312" s="29">
        <f t="shared" si="75"/>
        <v>0</v>
      </c>
      <c r="AG312" s="29">
        <f t="shared" si="76"/>
        <v>0</v>
      </c>
      <c r="AH312" s="29">
        <f t="shared" si="77"/>
        <v>0</v>
      </c>
      <c r="AI312" s="29">
        <f t="shared" si="78"/>
        <v>1</v>
      </c>
      <c r="AJ312" s="29">
        <f t="shared" si="79"/>
        <v>0</v>
      </c>
      <c r="AK312" s="29">
        <f t="shared" si="80"/>
        <v>0</v>
      </c>
      <c r="AL312" s="30" t="str">
        <f t="shared" si="81"/>
        <v>-</v>
      </c>
      <c r="AM312" s="29">
        <f t="shared" si="82"/>
        <v>0</v>
      </c>
      <c r="AN312" s="29">
        <f t="shared" si="83"/>
        <v>0</v>
      </c>
      <c r="AO312" s="29">
        <f t="shared" si="84"/>
        <v>0</v>
      </c>
    </row>
    <row r="313" spans="1:41" ht="12.75">
      <c r="A313" s="27">
        <v>5512420</v>
      </c>
      <c r="B313" s="27">
        <v>4634</v>
      </c>
      <c r="C313" s="27" t="s">
        <v>780</v>
      </c>
      <c r="D313" s="27" t="s">
        <v>781</v>
      </c>
      <c r="E313" s="27" t="s">
        <v>780</v>
      </c>
      <c r="F313" s="27">
        <v>53956</v>
      </c>
      <c r="G313" s="28">
        <v>1398</v>
      </c>
      <c r="H313" s="31">
        <v>9203262427</v>
      </c>
      <c r="I313" s="59" t="s">
        <v>195</v>
      </c>
      <c r="J313" s="30" t="s">
        <v>56</v>
      </c>
      <c r="K313" s="27"/>
      <c r="L313" s="32" t="s">
        <v>50</v>
      </c>
      <c r="M313" s="61">
        <v>455.85555555555555</v>
      </c>
      <c r="N313" s="32" t="s">
        <v>49</v>
      </c>
      <c r="O313" s="64" t="s">
        <v>56</v>
      </c>
      <c r="P313" s="33">
        <v>7.804878048780488</v>
      </c>
      <c r="Q313" s="30" t="str">
        <f t="shared" si="68"/>
        <v>NO</v>
      </c>
      <c r="R313" s="30" t="s">
        <v>49</v>
      </c>
      <c r="S313" s="30" t="s">
        <v>56</v>
      </c>
      <c r="T313" s="30"/>
      <c r="U313" s="58" t="s">
        <v>49</v>
      </c>
      <c r="V313" s="63">
        <v>22406</v>
      </c>
      <c r="W313" s="57">
        <v>1429</v>
      </c>
      <c r="X313" s="57">
        <v>2629</v>
      </c>
      <c r="Y313" s="65">
        <v>3755</v>
      </c>
      <c r="Z313" s="34">
        <f t="shared" si="69"/>
        <v>1</v>
      </c>
      <c r="AA313" s="29">
        <f t="shared" si="70"/>
        <v>1</v>
      </c>
      <c r="AB313" s="29">
        <f t="shared" si="71"/>
        <v>0</v>
      </c>
      <c r="AC313" s="29">
        <f t="shared" si="72"/>
        <v>0</v>
      </c>
      <c r="AD313" s="30" t="str">
        <f t="shared" si="73"/>
        <v>SRSA</v>
      </c>
      <c r="AE313" s="29">
        <f t="shared" si="74"/>
        <v>0</v>
      </c>
      <c r="AF313" s="29">
        <f t="shared" si="75"/>
        <v>0</v>
      </c>
      <c r="AG313" s="29">
        <f t="shared" si="76"/>
        <v>0</v>
      </c>
      <c r="AH313" s="29">
        <f t="shared" si="77"/>
        <v>0</v>
      </c>
      <c r="AI313" s="29">
        <f t="shared" si="78"/>
        <v>1</v>
      </c>
      <c r="AJ313" s="29">
        <f t="shared" si="79"/>
        <v>0</v>
      </c>
      <c r="AK313" s="29">
        <f t="shared" si="80"/>
        <v>0</v>
      </c>
      <c r="AL313" s="30" t="str">
        <f t="shared" si="81"/>
        <v>-</v>
      </c>
      <c r="AM313" s="29">
        <f t="shared" si="82"/>
        <v>0</v>
      </c>
      <c r="AN313" s="29">
        <f t="shared" si="83"/>
        <v>0</v>
      </c>
      <c r="AO313" s="29">
        <f t="shared" si="84"/>
        <v>0</v>
      </c>
    </row>
    <row r="314" spans="1:41" ht="12.75">
      <c r="A314" s="27">
        <v>5512450</v>
      </c>
      <c r="B314" s="27">
        <v>4641</v>
      </c>
      <c r="C314" s="27" t="s">
        <v>782</v>
      </c>
      <c r="D314" s="27" t="s">
        <v>573</v>
      </c>
      <c r="E314" s="27" t="s">
        <v>782</v>
      </c>
      <c r="F314" s="27">
        <v>53075</v>
      </c>
      <c r="G314" s="28">
        <v>500</v>
      </c>
      <c r="H314" s="31">
        <v>9209944342</v>
      </c>
      <c r="I314" s="59">
        <v>8</v>
      </c>
      <c r="J314" s="30" t="s">
        <v>56</v>
      </c>
      <c r="K314" s="27"/>
      <c r="L314" s="32" t="s">
        <v>50</v>
      </c>
      <c r="M314" s="61">
        <v>940.81843575419</v>
      </c>
      <c r="N314" s="32" t="s">
        <v>49</v>
      </c>
      <c r="O314" s="64" t="s">
        <v>49</v>
      </c>
      <c r="P314" s="33">
        <v>3.9664378337147213</v>
      </c>
      <c r="Q314" s="30" t="str">
        <f t="shared" si="68"/>
        <v>NO</v>
      </c>
      <c r="R314" s="30" t="s">
        <v>49</v>
      </c>
      <c r="S314" s="30" t="s">
        <v>56</v>
      </c>
      <c r="T314" s="30"/>
      <c r="U314" s="58" t="s">
        <v>49</v>
      </c>
      <c r="V314" s="63">
        <v>41108</v>
      </c>
      <c r="W314" s="57">
        <v>1992</v>
      </c>
      <c r="X314" s="57">
        <v>4991</v>
      </c>
      <c r="Y314" s="65">
        <v>5285</v>
      </c>
      <c r="Z314" s="34">
        <f t="shared" si="69"/>
        <v>1</v>
      </c>
      <c r="AA314" s="29">
        <f t="shared" si="70"/>
        <v>0</v>
      </c>
      <c r="AB314" s="29">
        <f t="shared" si="71"/>
        <v>0</v>
      </c>
      <c r="AC314" s="29">
        <f t="shared" si="72"/>
        <v>0</v>
      </c>
      <c r="AD314" s="30" t="str">
        <f t="shared" si="73"/>
        <v>-</v>
      </c>
      <c r="AE314" s="29">
        <f t="shared" si="74"/>
        <v>0</v>
      </c>
      <c r="AF314" s="29">
        <f t="shared" si="75"/>
        <v>0</v>
      </c>
      <c r="AG314" s="29">
        <f t="shared" si="76"/>
        <v>0</v>
      </c>
      <c r="AH314" s="29">
        <f t="shared" si="77"/>
        <v>0</v>
      </c>
      <c r="AI314" s="29">
        <f t="shared" si="78"/>
        <v>1</v>
      </c>
      <c r="AJ314" s="29">
        <f t="shared" si="79"/>
        <v>0</v>
      </c>
      <c r="AK314" s="29">
        <f t="shared" si="80"/>
        <v>0</v>
      </c>
      <c r="AL314" s="30" t="str">
        <f t="shared" si="81"/>
        <v>-</v>
      </c>
      <c r="AM314" s="29">
        <f t="shared" si="82"/>
        <v>0</v>
      </c>
      <c r="AN314" s="29">
        <f t="shared" si="83"/>
        <v>0</v>
      </c>
      <c r="AO314" s="29">
        <f t="shared" si="84"/>
        <v>0</v>
      </c>
    </row>
    <row r="315" spans="1:41" ht="12.75">
      <c r="A315" s="27">
        <v>5512480</v>
      </c>
      <c r="B315" s="27">
        <v>4686</v>
      </c>
      <c r="C315" s="27" t="s">
        <v>783</v>
      </c>
      <c r="D315" s="27" t="s">
        <v>784</v>
      </c>
      <c r="E315" s="27" t="s">
        <v>668</v>
      </c>
      <c r="F315" s="27">
        <v>53126</v>
      </c>
      <c r="G315" s="28">
        <v>9540</v>
      </c>
      <c r="H315" s="31">
        <v>2628352929</v>
      </c>
      <c r="I315" s="59">
        <v>8</v>
      </c>
      <c r="J315" s="30" t="s">
        <v>56</v>
      </c>
      <c r="K315" s="27"/>
      <c r="L315" s="32" t="s">
        <v>50</v>
      </c>
      <c r="M315" s="61">
        <v>403.6723163841808</v>
      </c>
      <c r="N315" s="32" t="s">
        <v>49</v>
      </c>
      <c r="O315" s="64" t="s">
        <v>56</v>
      </c>
      <c r="P315" s="33">
        <v>3.4403669724770642</v>
      </c>
      <c r="Q315" s="30" t="str">
        <f t="shared" si="68"/>
        <v>NO</v>
      </c>
      <c r="R315" s="30" t="s">
        <v>49</v>
      </c>
      <c r="S315" s="30" t="s">
        <v>56</v>
      </c>
      <c r="T315" s="30"/>
      <c r="U315" s="58" t="s">
        <v>49</v>
      </c>
      <c r="V315" s="63">
        <v>12758</v>
      </c>
      <c r="W315" s="57">
        <v>636</v>
      </c>
      <c r="X315" s="57">
        <v>1644</v>
      </c>
      <c r="Y315" s="65">
        <v>1052</v>
      </c>
      <c r="Z315" s="34">
        <f t="shared" si="69"/>
        <v>1</v>
      </c>
      <c r="AA315" s="29">
        <f t="shared" si="70"/>
        <v>1</v>
      </c>
      <c r="AB315" s="29">
        <f t="shared" si="71"/>
        <v>0</v>
      </c>
      <c r="AC315" s="29">
        <f t="shared" si="72"/>
        <v>0</v>
      </c>
      <c r="AD315" s="30" t="str">
        <f t="shared" si="73"/>
        <v>SRSA</v>
      </c>
      <c r="AE315" s="29">
        <f t="shared" si="74"/>
        <v>0</v>
      </c>
      <c r="AF315" s="29">
        <f t="shared" si="75"/>
        <v>0</v>
      </c>
      <c r="AG315" s="29">
        <f t="shared" si="76"/>
        <v>0</v>
      </c>
      <c r="AH315" s="29">
        <f t="shared" si="77"/>
        <v>0</v>
      </c>
      <c r="AI315" s="29">
        <f t="shared" si="78"/>
        <v>1</v>
      </c>
      <c r="AJ315" s="29">
        <f t="shared" si="79"/>
        <v>0</v>
      </c>
      <c r="AK315" s="29">
        <f t="shared" si="80"/>
        <v>0</v>
      </c>
      <c r="AL315" s="30" t="str">
        <f t="shared" si="81"/>
        <v>-</v>
      </c>
      <c r="AM315" s="29">
        <f t="shared" si="82"/>
        <v>0</v>
      </c>
      <c r="AN315" s="29">
        <f t="shared" si="83"/>
        <v>0</v>
      </c>
      <c r="AO315" s="29">
        <f t="shared" si="84"/>
        <v>0</v>
      </c>
    </row>
    <row r="316" spans="1:41" ht="12.75">
      <c r="A316" s="27">
        <v>5512660</v>
      </c>
      <c r="B316" s="27">
        <v>4753</v>
      </c>
      <c r="C316" s="27" t="s">
        <v>785</v>
      </c>
      <c r="D316" s="27" t="s">
        <v>786</v>
      </c>
      <c r="E316" s="27" t="s">
        <v>785</v>
      </c>
      <c r="F316" s="27">
        <v>53959</v>
      </c>
      <c r="G316" s="28">
        <v>1198</v>
      </c>
      <c r="H316" s="31">
        <v>6085242401</v>
      </c>
      <c r="I316" s="59" t="s">
        <v>55</v>
      </c>
      <c r="J316" s="30" t="s">
        <v>49</v>
      </c>
      <c r="K316" s="27"/>
      <c r="L316" s="32" t="s">
        <v>50</v>
      </c>
      <c r="M316" s="61">
        <v>2338.686111111111</v>
      </c>
      <c r="N316" s="32" t="s">
        <v>49</v>
      </c>
      <c r="O316" s="64" t="s">
        <v>49</v>
      </c>
      <c r="P316" s="33">
        <v>7.451923076923077</v>
      </c>
      <c r="Q316" s="30" t="str">
        <f t="shared" si="68"/>
        <v>NO</v>
      </c>
      <c r="R316" s="30" t="s">
        <v>49</v>
      </c>
      <c r="S316" s="30" t="s">
        <v>56</v>
      </c>
      <c r="T316" s="30"/>
      <c r="U316" s="58" t="s">
        <v>49</v>
      </c>
      <c r="V316" s="63">
        <v>105577</v>
      </c>
      <c r="W316" s="57">
        <v>6563</v>
      </c>
      <c r="X316" s="57">
        <v>12217</v>
      </c>
      <c r="Y316" s="65">
        <v>16533</v>
      </c>
      <c r="Z316" s="34">
        <f t="shared" si="69"/>
        <v>0</v>
      </c>
      <c r="AA316" s="29">
        <f t="shared" si="70"/>
        <v>0</v>
      </c>
      <c r="AB316" s="29">
        <f t="shared" si="71"/>
        <v>0</v>
      </c>
      <c r="AC316" s="29">
        <f t="shared" si="72"/>
        <v>0</v>
      </c>
      <c r="AD316" s="30" t="str">
        <f t="shared" si="73"/>
        <v>-</v>
      </c>
      <c r="AE316" s="29">
        <f t="shared" si="74"/>
        <v>0</v>
      </c>
      <c r="AF316" s="29">
        <f t="shared" si="75"/>
        <v>0</v>
      </c>
      <c r="AG316" s="29">
        <f t="shared" si="76"/>
        <v>0</v>
      </c>
      <c r="AH316" s="29">
        <f t="shared" si="77"/>
        <v>0</v>
      </c>
      <c r="AI316" s="29">
        <f t="shared" si="78"/>
        <v>1</v>
      </c>
      <c r="AJ316" s="29">
        <f t="shared" si="79"/>
        <v>0</v>
      </c>
      <c r="AK316" s="29">
        <f t="shared" si="80"/>
        <v>0</v>
      </c>
      <c r="AL316" s="30" t="str">
        <f t="shared" si="81"/>
        <v>-</v>
      </c>
      <c r="AM316" s="29">
        <f t="shared" si="82"/>
        <v>0</v>
      </c>
      <c r="AN316" s="29">
        <f t="shared" si="83"/>
        <v>0</v>
      </c>
      <c r="AO316" s="29">
        <f t="shared" si="84"/>
        <v>0</v>
      </c>
    </row>
    <row r="317" spans="1:41" ht="12.75">
      <c r="A317" s="27">
        <v>5512690</v>
      </c>
      <c r="B317" s="27">
        <v>4760</v>
      </c>
      <c r="C317" s="27" t="s">
        <v>787</v>
      </c>
      <c r="D317" s="27" t="s">
        <v>788</v>
      </c>
      <c r="E317" s="27" t="s">
        <v>787</v>
      </c>
      <c r="F317" s="27">
        <v>54230</v>
      </c>
      <c r="G317" s="28">
        <v>82</v>
      </c>
      <c r="H317" s="31">
        <v>9207544341</v>
      </c>
      <c r="I317" s="59">
        <v>7</v>
      </c>
      <c r="J317" s="30" t="s">
        <v>56</v>
      </c>
      <c r="K317" s="27"/>
      <c r="L317" s="32" t="s">
        <v>50</v>
      </c>
      <c r="M317" s="61">
        <v>659.1703910614525</v>
      </c>
      <c r="N317" s="32" t="s">
        <v>49</v>
      </c>
      <c r="O317" s="64" t="s">
        <v>49</v>
      </c>
      <c r="P317" s="33">
        <v>6.945863125638406</v>
      </c>
      <c r="Q317" s="30" t="str">
        <f t="shared" si="68"/>
        <v>NO</v>
      </c>
      <c r="R317" s="30" t="s">
        <v>49</v>
      </c>
      <c r="S317" s="30" t="s">
        <v>56</v>
      </c>
      <c r="T317" s="30"/>
      <c r="U317" s="58" t="s">
        <v>49</v>
      </c>
      <c r="V317" s="63">
        <v>25901</v>
      </c>
      <c r="W317" s="57">
        <v>1742</v>
      </c>
      <c r="X317" s="57">
        <v>3039</v>
      </c>
      <c r="Y317" s="65">
        <v>5401</v>
      </c>
      <c r="Z317" s="34">
        <f t="shared" si="69"/>
        <v>1</v>
      </c>
      <c r="AA317" s="29">
        <f t="shared" si="70"/>
        <v>0</v>
      </c>
      <c r="AB317" s="29">
        <f t="shared" si="71"/>
        <v>0</v>
      </c>
      <c r="AC317" s="29">
        <f t="shared" si="72"/>
        <v>0</v>
      </c>
      <c r="AD317" s="30" t="str">
        <f t="shared" si="73"/>
        <v>-</v>
      </c>
      <c r="AE317" s="29">
        <f t="shared" si="74"/>
        <v>0</v>
      </c>
      <c r="AF317" s="29">
        <f t="shared" si="75"/>
        <v>0</v>
      </c>
      <c r="AG317" s="29">
        <f t="shared" si="76"/>
        <v>0</v>
      </c>
      <c r="AH317" s="29">
        <f t="shared" si="77"/>
        <v>0</v>
      </c>
      <c r="AI317" s="29">
        <f t="shared" si="78"/>
        <v>1</v>
      </c>
      <c r="AJ317" s="29">
        <f t="shared" si="79"/>
        <v>0</v>
      </c>
      <c r="AK317" s="29">
        <f t="shared" si="80"/>
        <v>0</v>
      </c>
      <c r="AL317" s="30" t="str">
        <f t="shared" si="81"/>
        <v>-</v>
      </c>
      <c r="AM317" s="29">
        <f t="shared" si="82"/>
        <v>0</v>
      </c>
      <c r="AN317" s="29">
        <f t="shared" si="83"/>
        <v>0</v>
      </c>
      <c r="AO317" s="29">
        <f t="shared" si="84"/>
        <v>0</v>
      </c>
    </row>
    <row r="318" spans="1:41" ht="12.75">
      <c r="A318" s="27">
        <v>5512720</v>
      </c>
      <c r="B318" s="27">
        <v>4781</v>
      </c>
      <c r="C318" s="27" t="s">
        <v>789</v>
      </c>
      <c r="D318" s="27" t="s">
        <v>790</v>
      </c>
      <c r="E318" s="27" t="s">
        <v>789</v>
      </c>
      <c r="F318" s="27">
        <v>54501</v>
      </c>
      <c r="G318" s="28">
        <v>3422</v>
      </c>
      <c r="H318" s="31">
        <v>7153659750</v>
      </c>
      <c r="I318" s="59" t="s">
        <v>55</v>
      </c>
      <c r="J318" s="30" t="s">
        <v>49</v>
      </c>
      <c r="K318" s="27"/>
      <c r="L318" s="32" t="s">
        <v>50</v>
      </c>
      <c r="M318" s="61">
        <v>3029.8455056179773</v>
      </c>
      <c r="N318" s="32" t="s">
        <v>49</v>
      </c>
      <c r="O318" s="64" t="s">
        <v>49</v>
      </c>
      <c r="P318" s="33">
        <v>8.387622149837133</v>
      </c>
      <c r="Q318" s="30" t="str">
        <f t="shared" si="68"/>
        <v>NO</v>
      </c>
      <c r="R318" s="30" t="s">
        <v>49</v>
      </c>
      <c r="S318" s="30" t="s">
        <v>115</v>
      </c>
      <c r="T318" s="30"/>
      <c r="U318" s="58" t="s">
        <v>49</v>
      </c>
      <c r="V318" s="63">
        <v>168560</v>
      </c>
      <c r="W318" s="57">
        <v>11373</v>
      </c>
      <c r="X318" s="57">
        <v>18722</v>
      </c>
      <c r="Y318" s="65">
        <v>22734</v>
      </c>
      <c r="Z318" s="34">
        <f t="shared" si="69"/>
        <v>0</v>
      </c>
      <c r="AA318" s="29">
        <f t="shared" si="70"/>
        <v>0</v>
      </c>
      <c r="AB318" s="29">
        <f t="shared" si="71"/>
        <v>0</v>
      </c>
      <c r="AC318" s="29">
        <f t="shared" si="72"/>
        <v>0</v>
      </c>
      <c r="AD318" s="30" t="str">
        <f t="shared" si="73"/>
        <v>-</v>
      </c>
      <c r="AE318" s="29">
        <f t="shared" si="74"/>
        <v>0</v>
      </c>
      <c r="AF318" s="29">
        <f t="shared" si="75"/>
        <v>0</v>
      </c>
      <c r="AG318" s="29">
        <f t="shared" si="76"/>
        <v>0</v>
      </c>
      <c r="AH318" s="29">
        <f t="shared" si="77"/>
        <v>0</v>
      </c>
      <c r="AI318" s="29">
        <f t="shared" si="78"/>
        <v>1</v>
      </c>
      <c r="AJ318" s="29">
        <f t="shared" si="79"/>
        <v>0</v>
      </c>
      <c r="AK318" s="29">
        <f t="shared" si="80"/>
        <v>0</v>
      </c>
      <c r="AL318" s="30" t="str">
        <f t="shared" si="81"/>
        <v>-</v>
      </c>
      <c r="AM318" s="29">
        <f t="shared" si="82"/>
        <v>0</v>
      </c>
      <c r="AN318" s="29">
        <f t="shared" si="83"/>
        <v>0</v>
      </c>
      <c r="AO318" s="29">
        <f t="shared" si="84"/>
        <v>0</v>
      </c>
    </row>
    <row r="319" spans="1:41" ht="12.75">
      <c r="A319" s="27">
        <v>5512780</v>
      </c>
      <c r="B319" s="27">
        <v>4795</v>
      </c>
      <c r="C319" s="27" t="s">
        <v>791</v>
      </c>
      <c r="D319" s="27" t="s">
        <v>792</v>
      </c>
      <c r="E319" s="27" t="s">
        <v>791</v>
      </c>
      <c r="F319" s="27">
        <v>54470</v>
      </c>
      <c r="G319" s="28">
        <v>278</v>
      </c>
      <c r="H319" s="31">
        <v>7154273222</v>
      </c>
      <c r="I319" s="59">
        <v>7</v>
      </c>
      <c r="J319" s="30" t="s">
        <v>56</v>
      </c>
      <c r="K319" s="27"/>
      <c r="L319" s="32" t="s">
        <v>50</v>
      </c>
      <c r="M319" s="61">
        <v>515.8166666666667</v>
      </c>
      <c r="N319" s="32" t="s">
        <v>49</v>
      </c>
      <c r="O319" s="64" t="s">
        <v>56</v>
      </c>
      <c r="P319" s="33">
        <v>12.941176470588237</v>
      </c>
      <c r="Q319" s="30" t="str">
        <f t="shared" si="68"/>
        <v>NO</v>
      </c>
      <c r="R319" s="30" t="s">
        <v>49</v>
      </c>
      <c r="S319" s="30" t="s">
        <v>56</v>
      </c>
      <c r="T319" s="30"/>
      <c r="U319" s="58" t="s">
        <v>49</v>
      </c>
      <c r="V319" s="63">
        <v>29257</v>
      </c>
      <c r="W319" s="57">
        <v>2276</v>
      </c>
      <c r="X319" s="57">
        <v>3421</v>
      </c>
      <c r="Y319" s="65">
        <v>4085</v>
      </c>
      <c r="Z319" s="34">
        <f t="shared" si="69"/>
        <v>1</v>
      </c>
      <c r="AA319" s="29">
        <f t="shared" si="70"/>
        <v>1</v>
      </c>
      <c r="AB319" s="29">
        <f t="shared" si="71"/>
        <v>0</v>
      </c>
      <c r="AC319" s="29">
        <f t="shared" si="72"/>
        <v>0</v>
      </c>
      <c r="AD319" s="30" t="str">
        <f t="shared" si="73"/>
        <v>SRSA</v>
      </c>
      <c r="AE319" s="29">
        <f t="shared" si="74"/>
        <v>0</v>
      </c>
      <c r="AF319" s="29">
        <f t="shared" si="75"/>
        <v>0</v>
      </c>
      <c r="AG319" s="29">
        <f t="shared" si="76"/>
        <v>0</v>
      </c>
      <c r="AH319" s="29">
        <f t="shared" si="77"/>
        <v>0</v>
      </c>
      <c r="AI319" s="29">
        <f t="shared" si="78"/>
        <v>1</v>
      </c>
      <c r="AJ319" s="29">
        <f t="shared" si="79"/>
        <v>0</v>
      </c>
      <c r="AK319" s="29">
        <f t="shared" si="80"/>
        <v>0</v>
      </c>
      <c r="AL319" s="30" t="str">
        <f t="shared" si="81"/>
        <v>-</v>
      </c>
      <c r="AM319" s="29">
        <f t="shared" si="82"/>
        <v>0</v>
      </c>
      <c r="AN319" s="29">
        <f t="shared" si="83"/>
        <v>0</v>
      </c>
      <c r="AO319" s="29">
        <f t="shared" si="84"/>
        <v>0</v>
      </c>
    </row>
    <row r="320" spans="1:41" ht="12.75">
      <c r="A320" s="27">
        <v>5512810</v>
      </c>
      <c r="B320" s="27">
        <v>4802</v>
      </c>
      <c r="C320" s="27" t="s">
        <v>793</v>
      </c>
      <c r="D320" s="27" t="s">
        <v>794</v>
      </c>
      <c r="E320" s="27" t="s">
        <v>795</v>
      </c>
      <c r="F320" s="27">
        <v>54868</v>
      </c>
      <c r="G320" s="28">
        <v>1996</v>
      </c>
      <c r="H320" s="31">
        <v>7152349007</v>
      </c>
      <c r="I320" s="59" t="s">
        <v>55</v>
      </c>
      <c r="J320" s="30" t="s">
        <v>49</v>
      </c>
      <c r="K320" s="27"/>
      <c r="L320" s="32" t="s">
        <v>50</v>
      </c>
      <c r="M320" s="61">
        <v>2555.6432584269664</v>
      </c>
      <c r="N320" s="32" t="s">
        <v>49</v>
      </c>
      <c r="O320" s="64" t="s">
        <v>49</v>
      </c>
      <c r="P320" s="33">
        <v>9.744623655913978</v>
      </c>
      <c r="Q320" s="30" t="str">
        <f t="shared" si="68"/>
        <v>NO</v>
      </c>
      <c r="R320" s="30" t="s">
        <v>49</v>
      </c>
      <c r="S320" s="30" t="s">
        <v>56</v>
      </c>
      <c r="T320" s="30"/>
      <c r="U320" s="58" t="s">
        <v>49</v>
      </c>
      <c r="V320" s="63">
        <v>125862</v>
      </c>
      <c r="W320" s="57">
        <v>8276</v>
      </c>
      <c r="X320" s="57">
        <v>13649</v>
      </c>
      <c r="Y320" s="65">
        <v>19497</v>
      </c>
      <c r="Z320" s="34">
        <f t="shared" si="69"/>
        <v>0</v>
      </c>
      <c r="AA320" s="29">
        <f t="shared" si="70"/>
        <v>0</v>
      </c>
      <c r="AB320" s="29">
        <f t="shared" si="71"/>
        <v>0</v>
      </c>
      <c r="AC320" s="29">
        <f t="shared" si="72"/>
        <v>0</v>
      </c>
      <c r="AD320" s="30" t="str">
        <f t="shared" si="73"/>
        <v>-</v>
      </c>
      <c r="AE320" s="29">
        <f t="shared" si="74"/>
        <v>0</v>
      </c>
      <c r="AF320" s="29">
        <f t="shared" si="75"/>
        <v>0</v>
      </c>
      <c r="AG320" s="29">
        <f t="shared" si="76"/>
        <v>0</v>
      </c>
      <c r="AH320" s="29">
        <f t="shared" si="77"/>
        <v>0</v>
      </c>
      <c r="AI320" s="29">
        <f t="shared" si="78"/>
        <v>1</v>
      </c>
      <c r="AJ320" s="29">
        <f t="shared" si="79"/>
        <v>0</v>
      </c>
      <c r="AK320" s="29">
        <f t="shared" si="80"/>
        <v>0</v>
      </c>
      <c r="AL320" s="30" t="str">
        <f t="shared" si="81"/>
        <v>-</v>
      </c>
      <c r="AM320" s="29">
        <f t="shared" si="82"/>
        <v>0</v>
      </c>
      <c r="AN320" s="29">
        <f t="shared" si="83"/>
        <v>0</v>
      </c>
      <c r="AO320" s="29">
        <f t="shared" si="84"/>
        <v>0</v>
      </c>
    </row>
    <row r="321" spans="1:41" ht="12.75">
      <c r="A321" s="27">
        <v>5512900</v>
      </c>
      <c r="B321" s="27">
        <v>4820</v>
      </c>
      <c r="C321" s="27" t="s">
        <v>796</v>
      </c>
      <c r="D321" s="27" t="s">
        <v>797</v>
      </c>
      <c r="E321" s="27" t="s">
        <v>798</v>
      </c>
      <c r="F321" s="27">
        <v>53076</v>
      </c>
      <c r="G321" s="28">
        <v>9783</v>
      </c>
      <c r="H321" s="31">
        <v>2626281032</v>
      </c>
      <c r="I321" s="59">
        <v>8</v>
      </c>
      <c r="J321" s="30" t="s">
        <v>56</v>
      </c>
      <c r="K321" s="27"/>
      <c r="L321" s="32" t="s">
        <v>50</v>
      </c>
      <c r="M321" s="61">
        <v>414.98342541436466</v>
      </c>
      <c r="N321" s="32" t="s">
        <v>49</v>
      </c>
      <c r="O321" s="64" t="s">
        <v>56</v>
      </c>
      <c r="P321" s="33">
        <v>1.7322834645669292</v>
      </c>
      <c r="Q321" s="30" t="str">
        <f t="shared" si="68"/>
        <v>NO</v>
      </c>
      <c r="R321" s="30" t="s">
        <v>49</v>
      </c>
      <c r="S321" s="30" t="s">
        <v>56</v>
      </c>
      <c r="T321" s="30"/>
      <c r="U321" s="58" t="s">
        <v>49</v>
      </c>
      <c r="V321" s="63">
        <v>8979</v>
      </c>
      <c r="W321" s="57">
        <v>214</v>
      </c>
      <c r="X321" s="57">
        <v>1217</v>
      </c>
      <c r="Y321" s="65">
        <v>1470</v>
      </c>
      <c r="Z321" s="34">
        <f t="shared" si="69"/>
        <v>1</v>
      </c>
      <c r="AA321" s="29">
        <f t="shared" si="70"/>
        <v>1</v>
      </c>
      <c r="AB321" s="29">
        <f t="shared" si="71"/>
        <v>0</v>
      </c>
      <c r="AC321" s="29">
        <f t="shared" si="72"/>
        <v>0</v>
      </c>
      <c r="AD321" s="30" t="str">
        <f t="shared" si="73"/>
        <v>SRSA</v>
      </c>
      <c r="AE321" s="29">
        <f t="shared" si="74"/>
        <v>0</v>
      </c>
      <c r="AF321" s="29">
        <f t="shared" si="75"/>
        <v>0</v>
      </c>
      <c r="AG321" s="29">
        <f t="shared" si="76"/>
        <v>0</v>
      </c>
      <c r="AH321" s="29">
        <f t="shared" si="77"/>
        <v>0</v>
      </c>
      <c r="AI321" s="29">
        <f t="shared" si="78"/>
        <v>1</v>
      </c>
      <c r="AJ321" s="29">
        <f t="shared" si="79"/>
        <v>0</v>
      </c>
      <c r="AK321" s="29">
        <f t="shared" si="80"/>
        <v>0</v>
      </c>
      <c r="AL321" s="30" t="str">
        <f t="shared" si="81"/>
        <v>-</v>
      </c>
      <c r="AM321" s="29">
        <f t="shared" si="82"/>
        <v>0</v>
      </c>
      <c r="AN321" s="29">
        <f t="shared" si="83"/>
        <v>0</v>
      </c>
      <c r="AO321" s="29">
        <f t="shared" si="84"/>
        <v>0</v>
      </c>
    </row>
    <row r="322" spans="1:41" ht="12.75">
      <c r="A322" s="27">
        <v>5512960</v>
      </c>
      <c r="B322" s="27">
        <v>4851</v>
      </c>
      <c r="C322" s="27" t="s">
        <v>799</v>
      </c>
      <c r="D322" s="27" t="s">
        <v>800</v>
      </c>
      <c r="E322" s="27" t="s">
        <v>455</v>
      </c>
      <c r="F322" s="27">
        <v>53581</v>
      </c>
      <c r="G322" s="28">
        <v>2399</v>
      </c>
      <c r="H322" s="31">
        <v>6086476106</v>
      </c>
      <c r="I322" s="59" t="s">
        <v>55</v>
      </c>
      <c r="J322" s="30" t="s">
        <v>49</v>
      </c>
      <c r="K322" s="27"/>
      <c r="L322" s="32" t="s">
        <v>50</v>
      </c>
      <c r="M322" s="61">
        <v>1414.435393258427</v>
      </c>
      <c r="N322" s="32" t="s">
        <v>49</v>
      </c>
      <c r="O322" s="64" t="s">
        <v>49</v>
      </c>
      <c r="P322" s="33">
        <v>11.888111888111888</v>
      </c>
      <c r="Q322" s="30" t="str">
        <f t="shared" si="68"/>
        <v>NO</v>
      </c>
      <c r="R322" s="30" t="s">
        <v>49</v>
      </c>
      <c r="S322" s="30" t="s">
        <v>56</v>
      </c>
      <c r="T322" s="30"/>
      <c r="U322" s="58" t="s">
        <v>49</v>
      </c>
      <c r="V322" s="63">
        <v>103595</v>
      </c>
      <c r="W322" s="57">
        <v>8282</v>
      </c>
      <c r="X322" s="57">
        <v>11776</v>
      </c>
      <c r="Y322" s="65">
        <v>14186</v>
      </c>
      <c r="Z322" s="34">
        <f t="shared" si="69"/>
        <v>0</v>
      </c>
      <c r="AA322" s="29">
        <f t="shared" si="70"/>
        <v>0</v>
      </c>
      <c r="AB322" s="29">
        <f t="shared" si="71"/>
        <v>0</v>
      </c>
      <c r="AC322" s="29">
        <f t="shared" si="72"/>
        <v>0</v>
      </c>
      <c r="AD322" s="30" t="str">
        <f t="shared" si="73"/>
        <v>-</v>
      </c>
      <c r="AE322" s="29">
        <f t="shared" si="74"/>
        <v>0</v>
      </c>
      <c r="AF322" s="29">
        <f t="shared" si="75"/>
        <v>0</v>
      </c>
      <c r="AG322" s="29">
        <f t="shared" si="76"/>
        <v>0</v>
      </c>
      <c r="AH322" s="29">
        <f t="shared" si="77"/>
        <v>0</v>
      </c>
      <c r="AI322" s="29">
        <f t="shared" si="78"/>
        <v>1</v>
      </c>
      <c r="AJ322" s="29">
        <f t="shared" si="79"/>
        <v>0</v>
      </c>
      <c r="AK322" s="29">
        <f t="shared" si="80"/>
        <v>0</v>
      </c>
      <c r="AL322" s="30" t="str">
        <f t="shared" si="81"/>
        <v>-</v>
      </c>
      <c r="AM322" s="29">
        <f t="shared" si="82"/>
        <v>0</v>
      </c>
      <c r="AN322" s="29">
        <f t="shared" si="83"/>
        <v>0</v>
      </c>
      <c r="AO322" s="29">
        <f t="shared" si="84"/>
        <v>0</v>
      </c>
    </row>
    <row r="323" spans="1:41" ht="12.75">
      <c r="A323" s="27">
        <v>5508130</v>
      </c>
      <c r="B323" s="27">
        <v>3122</v>
      </c>
      <c r="C323" s="27" t="s">
        <v>801</v>
      </c>
      <c r="D323" s="27" t="s">
        <v>802</v>
      </c>
      <c r="E323" s="27" t="s">
        <v>410</v>
      </c>
      <c r="F323" s="27">
        <v>53089</v>
      </c>
      <c r="G323" s="28">
        <v>4299</v>
      </c>
      <c r="H323" s="31">
        <v>2625381360</v>
      </c>
      <c r="I323" s="59">
        <v>8</v>
      </c>
      <c r="J323" s="30" t="s">
        <v>56</v>
      </c>
      <c r="K323" s="27"/>
      <c r="L323" s="32" t="s">
        <v>50</v>
      </c>
      <c r="M323" s="61">
        <v>380.8314606741573</v>
      </c>
      <c r="N323" s="32" t="s">
        <v>49</v>
      </c>
      <c r="O323" s="64" t="s">
        <v>56</v>
      </c>
      <c r="P323" s="33">
        <v>0.8620689655172413</v>
      </c>
      <c r="Q323" s="30" t="str">
        <f t="shared" si="68"/>
        <v>NO</v>
      </c>
      <c r="R323" s="30" t="s">
        <v>49</v>
      </c>
      <c r="S323" s="30" t="s">
        <v>56</v>
      </c>
      <c r="T323" s="30"/>
      <c r="U323" s="58" t="s">
        <v>49</v>
      </c>
      <c r="V323" s="63">
        <v>5998</v>
      </c>
      <c r="W323" s="57">
        <v>0</v>
      </c>
      <c r="X323" s="57">
        <v>886</v>
      </c>
      <c r="Y323" s="65">
        <v>1070</v>
      </c>
      <c r="Z323" s="34">
        <f t="shared" si="69"/>
        <v>1</v>
      </c>
      <c r="AA323" s="29">
        <f t="shared" si="70"/>
        <v>1</v>
      </c>
      <c r="AB323" s="29">
        <f t="shared" si="71"/>
        <v>0</v>
      </c>
      <c r="AC323" s="29">
        <f t="shared" si="72"/>
        <v>0</v>
      </c>
      <c r="AD323" s="30" t="str">
        <f t="shared" si="73"/>
        <v>SRSA</v>
      </c>
      <c r="AE323" s="29">
        <f t="shared" si="74"/>
        <v>0</v>
      </c>
      <c r="AF323" s="29">
        <f t="shared" si="75"/>
        <v>0</v>
      </c>
      <c r="AG323" s="29">
        <f t="shared" si="76"/>
        <v>0</v>
      </c>
      <c r="AH323" s="29">
        <f t="shared" si="77"/>
        <v>0</v>
      </c>
      <c r="AI323" s="29">
        <f t="shared" si="78"/>
        <v>1</v>
      </c>
      <c r="AJ323" s="29">
        <f t="shared" si="79"/>
        <v>0</v>
      </c>
      <c r="AK323" s="29">
        <f t="shared" si="80"/>
        <v>0</v>
      </c>
      <c r="AL323" s="30" t="str">
        <f t="shared" si="81"/>
        <v>-</v>
      </c>
      <c r="AM323" s="29">
        <f t="shared" si="82"/>
        <v>0</v>
      </c>
      <c r="AN323" s="29">
        <f t="shared" si="83"/>
        <v>0</v>
      </c>
      <c r="AO323" s="29">
        <f t="shared" si="84"/>
        <v>0</v>
      </c>
    </row>
    <row r="324" spans="1:41" ht="12.75">
      <c r="A324" s="27">
        <v>5512990</v>
      </c>
      <c r="B324" s="27">
        <v>4865</v>
      </c>
      <c r="C324" s="27" t="s">
        <v>803</v>
      </c>
      <c r="D324" s="27" t="s">
        <v>804</v>
      </c>
      <c r="E324" s="27" t="s">
        <v>805</v>
      </c>
      <c r="F324" s="27">
        <v>53960</v>
      </c>
      <c r="G324" s="28">
        <v>9684</v>
      </c>
      <c r="H324" s="31">
        <v>9209923141</v>
      </c>
      <c r="I324" s="59" t="s">
        <v>192</v>
      </c>
      <c r="J324" s="30" t="s">
        <v>56</v>
      </c>
      <c r="K324" s="27"/>
      <c r="L324" s="32" t="s">
        <v>50</v>
      </c>
      <c r="M324" s="61">
        <v>516.4833333333333</v>
      </c>
      <c r="N324" s="32" t="s">
        <v>49</v>
      </c>
      <c r="O324" s="64" t="s">
        <v>56</v>
      </c>
      <c r="P324" s="33">
        <v>2.626970227670753</v>
      </c>
      <c r="Q324" s="30" t="str">
        <f t="shared" si="68"/>
        <v>NO</v>
      </c>
      <c r="R324" s="30" t="s">
        <v>49</v>
      </c>
      <c r="S324" s="30" t="s">
        <v>56</v>
      </c>
      <c r="T324" s="30"/>
      <c r="U324" s="58" t="s">
        <v>49</v>
      </c>
      <c r="V324" s="63">
        <v>18588</v>
      </c>
      <c r="W324" s="57">
        <v>1105</v>
      </c>
      <c r="X324" s="57">
        <v>2529</v>
      </c>
      <c r="Y324" s="65">
        <v>1434</v>
      </c>
      <c r="Z324" s="34">
        <f t="shared" si="69"/>
        <v>1</v>
      </c>
      <c r="AA324" s="29">
        <f t="shared" si="70"/>
        <v>1</v>
      </c>
      <c r="AB324" s="29">
        <f t="shared" si="71"/>
        <v>0</v>
      </c>
      <c r="AC324" s="29">
        <f t="shared" si="72"/>
        <v>0</v>
      </c>
      <c r="AD324" s="30" t="str">
        <f t="shared" si="73"/>
        <v>SRSA</v>
      </c>
      <c r="AE324" s="29">
        <f t="shared" si="74"/>
        <v>0</v>
      </c>
      <c r="AF324" s="29">
        <f t="shared" si="75"/>
        <v>0</v>
      </c>
      <c r="AG324" s="29">
        <f t="shared" si="76"/>
        <v>0</v>
      </c>
      <c r="AH324" s="29">
        <f t="shared" si="77"/>
        <v>0</v>
      </c>
      <c r="AI324" s="29">
        <f t="shared" si="78"/>
        <v>1</v>
      </c>
      <c r="AJ324" s="29">
        <f t="shared" si="79"/>
        <v>0</v>
      </c>
      <c r="AK324" s="29">
        <f t="shared" si="80"/>
        <v>0</v>
      </c>
      <c r="AL324" s="30" t="str">
        <f t="shared" si="81"/>
        <v>-</v>
      </c>
      <c r="AM324" s="29">
        <f t="shared" si="82"/>
        <v>0</v>
      </c>
      <c r="AN324" s="29">
        <f t="shared" si="83"/>
        <v>0</v>
      </c>
      <c r="AO324" s="29">
        <f t="shared" si="84"/>
        <v>0</v>
      </c>
    </row>
    <row r="325" spans="1:41" ht="12.75">
      <c r="A325" s="27">
        <v>5513020</v>
      </c>
      <c r="B325" s="27">
        <v>4872</v>
      </c>
      <c r="C325" s="27" t="s">
        <v>806</v>
      </c>
      <c r="D325" s="27" t="s">
        <v>807</v>
      </c>
      <c r="E325" s="27" t="s">
        <v>806</v>
      </c>
      <c r="F325" s="27">
        <v>54971</v>
      </c>
      <c r="G325" s="28">
        <v>991</v>
      </c>
      <c r="H325" s="31">
        <v>9207484600</v>
      </c>
      <c r="I325" s="59">
        <v>4</v>
      </c>
      <c r="J325" s="30" t="s">
        <v>49</v>
      </c>
      <c r="K325" s="27"/>
      <c r="L325" s="32" t="s">
        <v>50</v>
      </c>
      <c r="M325" s="61">
        <v>1608.8988764044943</v>
      </c>
      <c r="N325" s="32" t="s">
        <v>49</v>
      </c>
      <c r="O325" s="64" t="s">
        <v>49</v>
      </c>
      <c r="P325" s="33">
        <v>6.261075014766686</v>
      </c>
      <c r="Q325" s="30" t="str">
        <f aca="true" t="shared" si="85" ref="Q325:Q388">IF(ISNUMBER(P325),IF(P325&gt;=20,"YES","NO"),"M")</f>
        <v>NO</v>
      </c>
      <c r="R325" s="30" t="s">
        <v>49</v>
      </c>
      <c r="S325" s="30" t="s">
        <v>49</v>
      </c>
      <c r="T325" s="30"/>
      <c r="U325" s="58" t="s">
        <v>49</v>
      </c>
      <c r="V325" s="63">
        <v>59824</v>
      </c>
      <c r="W325" s="57">
        <v>3511</v>
      </c>
      <c r="X325" s="57">
        <v>7153</v>
      </c>
      <c r="Y325" s="65">
        <v>9064</v>
      </c>
      <c r="Z325" s="34">
        <f t="shared" si="69"/>
        <v>0</v>
      </c>
      <c r="AA325" s="29">
        <f t="shared" si="70"/>
        <v>0</v>
      </c>
      <c r="AB325" s="29">
        <f t="shared" si="71"/>
        <v>0</v>
      </c>
      <c r="AC325" s="29">
        <f t="shared" si="72"/>
        <v>0</v>
      </c>
      <c r="AD325" s="30" t="str">
        <f t="shared" si="73"/>
        <v>-</v>
      </c>
      <c r="AE325" s="29">
        <f t="shared" si="74"/>
        <v>0</v>
      </c>
      <c r="AF325" s="29">
        <f t="shared" si="75"/>
        <v>0</v>
      </c>
      <c r="AG325" s="29">
        <f t="shared" si="76"/>
        <v>0</v>
      </c>
      <c r="AH325" s="29">
        <f t="shared" si="77"/>
        <v>0</v>
      </c>
      <c r="AI325" s="29">
        <f t="shared" si="78"/>
        <v>0</v>
      </c>
      <c r="AJ325" s="29">
        <f t="shared" si="79"/>
        <v>0</v>
      </c>
      <c r="AK325" s="29">
        <f t="shared" si="80"/>
        <v>0</v>
      </c>
      <c r="AL325" s="30" t="str">
        <f t="shared" si="81"/>
        <v>-</v>
      </c>
      <c r="AM325" s="29">
        <f t="shared" si="82"/>
        <v>0</v>
      </c>
      <c r="AN325" s="29">
        <f t="shared" si="83"/>
        <v>0</v>
      </c>
      <c r="AO325" s="29">
        <f t="shared" si="84"/>
        <v>0</v>
      </c>
    </row>
    <row r="326" spans="1:41" ht="12.75">
      <c r="A326" s="27">
        <v>5513050</v>
      </c>
      <c r="B326" s="27">
        <v>4893</v>
      </c>
      <c r="C326" s="27" t="s">
        <v>808</v>
      </c>
      <c r="D326" s="27" t="s">
        <v>809</v>
      </c>
      <c r="E326" s="27" t="s">
        <v>808</v>
      </c>
      <c r="F326" s="27">
        <v>54022</v>
      </c>
      <c r="G326" s="28">
        <v>2599</v>
      </c>
      <c r="H326" s="31">
        <v>7154251800</v>
      </c>
      <c r="I326" s="59">
        <v>3</v>
      </c>
      <c r="J326" s="30" t="s">
        <v>49</v>
      </c>
      <c r="K326" s="27"/>
      <c r="L326" s="32" t="s">
        <v>50</v>
      </c>
      <c r="M326" s="61">
        <v>2756.7954545454545</v>
      </c>
      <c r="N326" s="32" t="s">
        <v>49</v>
      </c>
      <c r="O326" s="64" t="s">
        <v>49</v>
      </c>
      <c r="P326" s="33">
        <v>4.63980463980464</v>
      </c>
      <c r="Q326" s="30" t="str">
        <f t="shared" si="85"/>
        <v>NO</v>
      </c>
      <c r="R326" s="30" t="s">
        <v>49</v>
      </c>
      <c r="S326" s="30" t="s">
        <v>49</v>
      </c>
      <c r="T326" s="30"/>
      <c r="U326" s="58" t="s">
        <v>49</v>
      </c>
      <c r="V326" s="63">
        <v>85621</v>
      </c>
      <c r="W326" s="57">
        <v>4522</v>
      </c>
      <c r="X326" s="57">
        <v>10854</v>
      </c>
      <c r="Y326" s="65">
        <v>15174</v>
      </c>
      <c r="Z326" s="34">
        <f aca="true" t="shared" si="86" ref="Z326:Z389">IF(OR(J326="YES",L326="YES"),1,0)</f>
        <v>0</v>
      </c>
      <c r="AA326" s="29">
        <f aca="true" t="shared" si="87" ref="AA326:AA389">IF(OR(AND(ISNUMBER(M326),AND(M326&gt;0,M326&lt;600)),AND(M326&gt;0,N326="YES")),1,0)</f>
        <v>0</v>
      </c>
      <c r="AB326" s="29">
        <f aca="true" t="shared" si="88" ref="AB326:AB389">IF(AND(OR(J326="YES",L326="YES"),(Z326=0)),"Trouble",0)</f>
        <v>0</v>
      </c>
      <c r="AC326" s="29">
        <f aca="true" t="shared" si="89" ref="AC326:AC389">IF(AND(OR(AND(ISNUMBER(M326),AND(M326&gt;0,M326&lt;600)),AND(M326&gt;0,N326="YES")),(AA326=0)),"Trouble",0)</f>
        <v>0</v>
      </c>
      <c r="AD326" s="30" t="str">
        <f aca="true" t="shared" si="90" ref="AD326:AD389">IF(AND(Z326=1,AA326=1),"SRSA","-")</f>
        <v>-</v>
      </c>
      <c r="AE326" s="29">
        <f aca="true" t="shared" si="91" ref="AE326:AE389">IF(AND(AD326="-",O326="YES"),"Trouble",0)</f>
        <v>0</v>
      </c>
      <c r="AF326" s="29">
        <f aca="true" t="shared" si="92" ref="AF326:AF389">IF(AND(AND(J326="NO",L326&lt;&gt;"YES"),(O326="YES")),"Trouble",0)</f>
        <v>0</v>
      </c>
      <c r="AG326" s="29">
        <f aca="true" t="shared" si="93" ref="AG326:AG389">IF(OR(AND(OR(AND(ISNUMBER(M326),AND(M326&gt;0,M326&lt;600)),AND(AND(M326&gt;0,N326="YES"),ISNUMBER(M326))),(O326="YES")),O326&lt;&gt;"YES"),0,"Trouble")</f>
        <v>0</v>
      </c>
      <c r="AH326" s="29">
        <f aca="true" t="shared" si="94" ref="AH326:AH389">IF(AND(AD326="SRSA",O326&lt;&gt;"YES"),"Trouble",0)</f>
        <v>0</v>
      </c>
      <c r="AI326" s="29">
        <f aca="true" t="shared" si="95" ref="AI326:AI389">IF(S326="YES",1,0)</f>
        <v>0</v>
      </c>
      <c r="AJ326" s="29">
        <f aca="true" t="shared" si="96" ref="AJ326:AJ389">IF(AND(ISNUMBER(P326),P326&gt;=20),1,0)</f>
        <v>0</v>
      </c>
      <c r="AK326" s="29">
        <f aca="true" t="shared" si="97" ref="AK326:AK389">IF(AND(AI326=1,AJ326=1),"Initial",0)</f>
        <v>0</v>
      </c>
      <c r="AL326" s="30" t="str">
        <f aca="true" t="shared" si="98" ref="AL326:AL389">IF(AND(AND(AK326="Initial",AM326=0),AND(ISNUMBER(M326),M326&gt;0)),"RLIS","-")</f>
        <v>-</v>
      </c>
      <c r="AM326" s="29">
        <f aca="true" t="shared" si="99" ref="AM326:AM389">IF(AND(AD326="SRSA",AK326="Initial"),"SRSA",0)</f>
        <v>0</v>
      </c>
      <c r="AN326" s="29">
        <f aca="true" t="shared" si="100" ref="AN326:AN389">IF(AND(AL326="-",U326="YES"),"Trouble",0)</f>
        <v>0</v>
      </c>
      <c r="AO326" s="29">
        <f aca="true" t="shared" si="101" ref="AO326:AO389">IF(AND(U326&lt;&gt;"YES",AL326="RLIS"),"Trouble",0)</f>
        <v>0</v>
      </c>
    </row>
    <row r="327" spans="1:41" ht="12.75">
      <c r="A327" s="27">
        <v>5500017</v>
      </c>
      <c r="B327" s="27">
        <v>4904</v>
      </c>
      <c r="C327" s="27" t="s">
        <v>810</v>
      </c>
      <c r="D327" s="27" t="s">
        <v>811</v>
      </c>
      <c r="E327" s="27" t="s">
        <v>812</v>
      </c>
      <c r="F327" s="27">
        <v>53817</v>
      </c>
      <c r="G327" s="28">
        <v>78</v>
      </c>
      <c r="H327" s="31">
        <v>6089942716</v>
      </c>
      <c r="I327" s="59">
        <v>7</v>
      </c>
      <c r="J327" s="30" t="s">
        <v>56</v>
      </c>
      <c r="K327" s="27"/>
      <c r="L327" s="32" t="s">
        <v>50</v>
      </c>
      <c r="M327" s="61">
        <v>581.1797752808989</v>
      </c>
      <c r="N327" s="32" t="s">
        <v>49</v>
      </c>
      <c r="O327" s="64" t="s">
        <v>56</v>
      </c>
      <c r="P327" s="33">
        <v>11.273792093704246</v>
      </c>
      <c r="Q327" s="30" t="str">
        <f t="shared" si="85"/>
        <v>NO</v>
      </c>
      <c r="R327" s="30" t="s">
        <v>49</v>
      </c>
      <c r="S327" s="30" t="s">
        <v>56</v>
      </c>
      <c r="T327" s="30"/>
      <c r="U327" s="58" t="s">
        <v>49</v>
      </c>
      <c r="V327" s="63">
        <v>42626</v>
      </c>
      <c r="W327" s="57">
        <v>3437</v>
      </c>
      <c r="X327" s="57">
        <v>4990</v>
      </c>
      <c r="Y327" s="65">
        <v>4856</v>
      </c>
      <c r="Z327" s="34">
        <f t="shared" si="86"/>
        <v>1</v>
      </c>
      <c r="AA327" s="29">
        <f t="shared" si="87"/>
        <v>1</v>
      </c>
      <c r="AB327" s="29">
        <f t="shared" si="88"/>
        <v>0</v>
      </c>
      <c r="AC327" s="29">
        <f t="shared" si="89"/>
        <v>0</v>
      </c>
      <c r="AD327" s="30" t="str">
        <f t="shared" si="90"/>
        <v>SRSA</v>
      </c>
      <c r="AE327" s="29">
        <f t="shared" si="91"/>
        <v>0</v>
      </c>
      <c r="AF327" s="29">
        <f t="shared" si="92"/>
        <v>0</v>
      </c>
      <c r="AG327" s="29">
        <f t="shared" si="93"/>
        <v>0</v>
      </c>
      <c r="AH327" s="29">
        <f t="shared" si="94"/>
        <v>0</v>
      </c>
      <c r="AI327" s="29">
        <f t="shared" si="95"/>
        <v>1</v>
      </c>
      <c r="AJ327" s="29">
        <f t="shared" si="96"/>
        <v>0</v>
      </c>
      <c r="AK327" s="29">
        <f t="shared" si="97"/>
        <v>0</v>
      </c>
      <c r="AL327" s="30" t="str">
        <f t="shared" si="98"/>
        <v>-</v>
      </c>
      <c r="AM327" s="29">
        <f t="shared" si="99"/>
        <v>0</v>
      </c>
      <c r="AN327" s="29">
        <f t="shared" si="100"/>
        <v>0</v>
      </c>
      <c r="AO327" s="29">
        <f t="shared" si="101"/>
        <v>0</v>
      </c>
    </row>
    <row r="328" spans="1:41" ht="12.75">
      <c r="A328" s="27">
        <v>5514250</v>
      </c>
      <c r="B328" s="27">
        <v>5523</v>
      </c>
      <c r="C328" s="27" t="s">
        <v>813</v>
      </c>
      <c r="D328" s="27" t="s">
        <v>814</v>
      </c>
      <c r="E328" s="27" t="s">
        <v>815</v>
      </c>
      <c r="F328" s="27">
        <v>53588</v>
      </c>
      <c r="G328" s="28">
        <v>729</v>
      </c>
      <c r="H328" s="31">
        <v>6085882551</v>
      </c>
      <c r="I328" s="59" t="s">
        <v>195</v>
      </c>
      <c r="J328" s="30" t="s">
        <v>56</v>
      </c>
      <c r="K328" s="27"/>
      <c r="L328" s="32" t="s">
        <v>50</v>
      </c>
      <c r="M328" s="61">
        <v>1436.6158192090395</v>
      </c>
      <c r="N328" s="32" t="s">
        <v>49</v>
      </c>
      <c r="O328" s="64" t="s">
        <v>49</v>
      </c>
      <c r="P328" s="33">
        <v>6.481994459833795</v>
      </c>
      <c r="Q328" s="30" t="str">
        <f t="shared" si="85"/>
        <v>NO</v>
      </c>
      <c r="R328" s="30" t="s">
        <v>49</v>
      </c>
      <c r="S328" s="30" t="s">
        <v>56</v>
      </c>
      <c r="T328" s="30"/>
      <c r="U328" s="58" t="s">
        <v>49</v>
      </c>
      <c r="V328" s="63">
        <v>70256</v>
      </c>
      <c r="W328" s="57">
        <v>4485</v>
      </c>
      <c r="X328" s="57">
        <v>8060</v>
      </c>
      <c r="Y328" s="65">
        <v>9316</v>
      </c>
      <c r="Z328" s="34">
        <f t="shared" si="86"/>
        <v>1</v>
      </c>
      <c r="AA328" s="29">
        <f t="shared" si="87"/>
        <v>0</v>
      </c>
      <c r="AB328" s="29">
        <f t="shared" si="88"/>
        <v>0</v>
      </c>
      <c r="AC328" s="29">
        <f t="shared" si="89"/>
        <v>0</v>
      </c>
      <c r="AD328" s="30" t="str">
        <f t="shared" si="90"/>
        <v>-</v>
      </c>
      <c r="AE328" s="29">
        <f t="shared" si="91"/>
        <v>0</v>
      </c>
      <c r="AF328" s="29">
        <f t="shared" si="92"/>
        <v>0</v>
      </c>
      <c r="AG328" s="29">
        <f t="shared" si="93"/>
        <v>0</v>
      </c>
      <c r="AH328" s="29">
        <f t="shared" si="94"/>
        <v>0</v>
      </c>
      <c r="AI328" s="29">
        <f t="shared" si="95"/>
        <v>1</v>
      </c>
      <c r="AJ328" s="29">
        <f t="shared" si="96"/>
        <v>0</v>
      </c>
      <c r="AK328" s="29">
        <f t="shared" si="97"/>
        <v>0</v>
      </c>
      <c r="AL328" s="30" t="str">
        <f t="shared" si="98"/>
        <v>-</v>
      </c>
      <c r="AM328" s="29">
        <f t="shared" si="99"/>
        <v>0</v>
      </c>
      <c r="AN328" s="29">
        <f t="shared" si="100"/>
        <v>0</v>
      </c>
      <c r="AO328" s="29">
        <f t="shared" si="101"/>
        <v>0</v>
      </c>
    </row>
    <row r="329" spans="1:41" ht="12.75">
      <c r="A329" s="27">
        <v>5510140</v>
      </c>
      <c r="B329" s="27">
        <v>3850</v>
      </c>
      <c r="C329" s="27" t="s">
        <v>816</v>
      </c>
      <c r="D329" s="27" t="s">
        <v>817</v>
      </c>
      <c r="E329" s="27" t="s">
        <v>818</v>
      </c>
      <c r="F329" s="27">
        <v>53573</v>
      </c>
      <c r="G329" s="28">
        <v>66</v>
      </c>
      <c r="H329" s="31">
        <v>6087393832</v>
      </c>
      <c r="I329" s="59">
        <v>7</v>
      </c>
      <c r="J329" s="30" t="s">
        <v>56</v>
      </c>
      <c r="K329" s="27"/>
      <c r="L329" s="32" t="s">
        <v>50</v>
      </c>
      <c r="M329" s="61">
        <v>781.9944444444444</v>
      </c>
      <c r="N329" s="32" t="s">
        <v>49</v>
      </c>
      <c r="O329" s="64" t="s">
        <v>49</v>
      </c>
      <c r="P329" s="33">
        <v>12.896825396825399</v>
      </c>
      <c r="Q329" s="30" t="str">
        <f t="shared" si="85"/>
        <v>NO</v>
      </c>
      <c r="R329" s="30" t="s">
        <v>49</v>
      </c>
      <c r="S329" s="30" t="s">
        <v>56</v>
      </c>
      <c r="T329" s="30"/>
      <c r="U329" s="58" t="s">
        <v>49</v>
      </c>
      <c r="V329" s="63">
        <v>48635</v>
      </c>
      <c r="W329" s="57">
        <v>3460</v>
      </c>
      <c r="X329" s="57">
        <v>4891</v>
      </c>
      <c r="Y329" s="65">
        <v>7627</v>
      </c>
      <c r="Z329" s="34">
        <f t="shared" si="86"/>
        <v>1</v>
      </c>
      <c r="AA329" s="29">
        <f t="shared" si="87"/>
        <v>0</v>
      </c>
      <c r="AB329" s="29">
        <f t="shared" si="88"/>
        <v>0</v>
      </c>
      <c r="AC329" s="29">
        <f t="shared" si="89"/>
        <v>0</v>
      </c>
      <c r="AD329" s="30" t="str">
        <f t="shared" si="90"/>
        <v>-</v>
      </c>
      <c r="AE329" s="29">
        <f t="shared" si="91"/>
        <v>0</v>
      </c>
      <c r="AF329" s="29">
        <f t="shared" si="92"/>
        <v>0</v>
      </c>
      <c r="AG329" s="29">
        <f t="shared" si="93"/>
        <v>0</v>
      </c>
      <c r="AH329" s="29">
        <f t="shared" si="94"/>
        <v>0</v>
      </c>
      <c r="AI329" s="29">
        <f t="shared" si="95"/>
        <v>1</v>
      </c>
      <c r="AJ329" s="29">
        <f t="shared" si="96"/>
        <v>0</v>
      </c>
      <c r="AK329" s="29">
        <f t="shared" si="97"/>
        <v>0</v>
      </c>
      <c r="AL329" s="30" t="str">
        <f t="shared" si="98"/>
        <v>-</v>
      </c>
      <c r="AM329" s="29">
        <f t="shared" si="99"/>
        <v>0</v>
      </c>
      <c r="AN329" s="29">
        <f t="shared" si="100"/>
        <v>0</v>
      </c>
      <c r="AO329" s="29">
        <f t="shared" si="101"/>
        <v>0</v>
      </c>
    </row>
    <row r="330" spans="1:41" ht="12.75">
      <c r="A330" s="27">
        <v>5513100</v>
      </c>
      <c r="B330" s="27">
        <v>4956</v>
      </c>
      <c r="C330" s="27" t="s">
        <v>819</v>
      </c>
      <c r="D330" s="27" t="s">
        <v>820</v>
      </c>
      <c r="E330" s="27" t="s">
        <v>821</v>
      </c>
      <c r="F330" s="27">
        <v>54974</v>
      </c>
      <c r="G330" s="28">
        <v>1000</v>
      </c>
      <c r="H330" s="31">
        <v>9208722851</v>
      </c>
      <c r="I330" s="59">
        <v>8</v>
      </c>
      <c r="J330" s="30" t="s">
        <v>56</v>
      </c>
      <c r="K330" s="27"/>
      <c r="L330" s="32" t="s">
        <v>50</v>
      </c>
      <c r="M330" s="61">
        <v>975.0738636363636</v>
      </c>
      <c r="N330" s="32" t="s">
        <v>49</v>
      </c>
      <c r="O330" s="64" t="s">
        <v>49</v>
      </c>
      <c r="P330" s="33">
        <v>4.598737601442742</v>
      </c>
      <c r="Q330" s="30" t="str">
        <f t="shared" si="85"/>
        <v>NO</v>
      </c>
      <c r="R330" s="30" t="s">
        <v>49</v>
      </c>
      <c r="S330" s="30" t="s">
        <v>56</v>
      </c>
      <c r="T330" s="30"/>
      <c r="U330" s="58" t="s">
        <v>49</v>
      </c>
      <c r="V330" s="63">
        <v>32040</v>
      </c>
      <c r="W330" s="57">
        <v>1456</v>
      </c>
      <c r="X330" s="57">
        <v>3996</v>
      </c>
      <c r="Y330" s="65">
        <v>2690</v>
      </c>
      <c r="Z330" s="34">
        <f t="shared" si="86"/>
        <v>1</v>
      </c>
      <c r="AA330" s="29">
        <f t="shared" si="87"/>
        <v>0</v>
      </c>
      <c r="AB330" s="29">
        <f t="shared" si="88"/>
        <v>0</v>
      </c>
      <c r="AC330" s="29">
        <f t="shared" si="89"/>
        <v>0</v>
      </c>
      <c r="AD330" s="30" t="str">
        <f t="shared" si="90"/>
        <v>-</v>
      </c>
      <c r="AE330" s="29">
        <f t="shared" si="91"/>
        <v>0</v>
      </c>
      <c r="AF330" s="29">
        <f t="shared" si="92"/>
        <v>0</v>
      </c>
      <c r="AG330" s="29">
        <f t="shared" si="93"/>
        <v>0</v>
      </c>
      <c r="AH330" s="29">
        <f t="shared" si="94"/>
        <v>0</v>
      </c>
      <c r="AI330" s="29">
        <f t="shared" si="95"/>
        <v>1</v>
      </c>
      <c r="AJ330" s="29">
        <f t="shared" si="96"/>
        <v>0</v>
      </c>
      <c r="AK330" s="29">
        <f t="shared" si="97"/>
        <v>0</v>
      </c>
      <c r="AL330" s="30" t="str">
        <f t="shared" si="98"/>
        <v>-</v>
      </c>
      <c r="AM330" s="29">
        <f t="shared" si="99"/>
        <v>0</v>
      </c>
      <c r="AN330" s="29">
        <f t="shared" si="100"/>
        <v>0</v>
      </c>
      <c r="AO330" s="29">
        <f t="shared" si="101"/>
        <v>0</v>
      </c>
    </row>
    <row r="331" spans="1:41" ht="12.75">
      <c r="A331" s="27">
        <v>5513140</v>
      </c>
      <c r="B331" s="27">
        <v>4963</v>
      </c>
      <c r="C331" s="27" t="s">
        <v>822</v>
      </c>
      <c r="D331" s="27" t="s">
        <v>153</v>
      </c>
      <c r="E331" s="27" t="s">
        <v>822</v>
      </c>
      <c r="F331" s="27">
        <v>54473</v>
      </c>
      <c r="G331" s="28">
        <v>310</v>
      </c>
      <c r="H331" s="31">
        <v>7156774542</v>
      </c>
      <c r="I331" s="59">
        <v>7</v>
      </c>
      <c r="J331" s="30" t="s">
        <v>56</v>
      </c>
      <c r="K331" s="27"/>
      <c r="L331" s="32" t="s">
        <v>50</v>
      </c>
      <c r="M331" s="61">
        <v>682.0112359550562</v>
      </c>
      <c r="N331" s="32" t="s">
        <v>49</v>
      </c>
      <c r="O331" s="64" t="s">
        <v>49</v>
      </c>
      <c r="P331" s="33">
        <v>8.080808080808081</v>
      </c>
      <c r="Q331" s="30" t="str">
        <f t="shared" si="85"/>
        <v>NO</v>
      </c>
      <c r="R331" s="30" t="s">
        <v>49</v>
      </c>
      <c r="S331" s="30" t="s">
        <v>56</v>
      </c>
      <c r="T331" s="30"/>
      <c r="U331" s="58" t="s">
        <v>49</v>
      </c>
      <c r="V331" s="63">
        <v>32931</v>
      </c>
      <c r="W331" s="57">
        <v>2143</v>
      </c>
      <c r="X331" s="57">
        <v>3709</v>
      </c>
      <c r="Y331" s="65">
        <v>4901</v>
      </c>
      <c r="Z331" s="34">
        <f t="shared" si="86"/>
        <v>1</v>
      </c>
      <c r="AA331" s="29">
        <f t="shared" si="87"/>
        <v>0</v>
      </c>
      <c r="AB331" s="29">
        <f t="shared" si="88"/>
        <v>0</v>
      </c>
      <c r="AC331" s="29">
        <f t="shared" si="89"/>
        <v>0</v>
      </c>
      <c r="AD331" s="30" t="str">
        <f t="shared" si="90"/>
        <v>-</v>
      </c>
      <c r="AE331" s="29">
        <f t="shared" si="91"/>
        <v>0</v>
      </c>
      <c r="AF331" s="29">
        <f t="shared" si="92"/>
        <v>0</v>
      </c>
      <c r="AG331" s="29">
        <f t="shared" si="93"/>
        <v>0</v>
      </c>
      <c r="AH331" s="29">
        <f t="shared" si="94"/>
        <v>0</v>
      </c>
      <c r="AI331" s="29">
        <f t="shared" si="95"/>
        <v>1</v>
      </c>
      <c r="AJ331" s="29">
        <f t="shared" si="96"/>
        <v>0</v>
      </c>
      <c r="AK331" s="29">
        <f t="shared" si="97"/>
        <v>0</v>
      </c>
      <c r="AL331" s="30" t="str">
        <f t="shared" si="98"/>
        <v>-</v>
      </c>
      <c r="AM331" s="29">
        <f t="shared" si="99"/>
        <v>0</v>
      </c>
      <c r="AN331" s="29">
        <f t="shared" si="100"/>
        <v>0</v>
      </c>
      <c r="AO331" s="29">
        <f t="shared" si="101"/>
        <v>0</v>
      </c>
    </row>
    <row r="332" spans="1:41" ht="12.75">
      <c r="A332" s="27">
        <v>5504380</v>
      </c>
      <c r="B332" s="27">
        <v>1673</v>
      </c>
      <c r="C332" s="27" t="s">
        <v>823</v>
      </c>
      <c r="D332" s="27" t="s">
        <v>148</v>
      </c>
      <c r="E332" s="27" t="s">
        <v>824</v>
      </c>
      <c r="F332" s="27">
        <v>53929</v>
      </c>
      <c r="G332" s="28">
        <v>125</v>
      </c>
      <c r="H332" s="31">
        <v>6084622600</v>
      </c>
      <c r="I332" s="59">
        <v>7</v>
      </c>
      <c r="J332" s="30" t="s">
        <v>56</v>
      </c>
      <c r="K332" s="27"/>
      <c r="L332" s="32" t="s">
        <v>50</v>
      </c>
      <c r="M332" s="61">
        <v>627.3380681818181</v>
      </c>
      <c r="N332" s="32" t="s">
        <v>49</v>
      </c>
      <c r="O332" s="64" t="s">
        <v>49</v>
      </c>
      <c r="P332" s="33">
        <v>20.03381234150465</v>
      </c>
      <c r="Q332" s="30" t="str">
        <f t="shared" si="85"/>
        <v>YES</v>
      </c>
      <c r="R332" s="30" t="s">
        <v>56</v>
      </c>
      <c r="S332" s="30" t="s">
        <v>56</v>
      </c>
      <c r="T332" s="30"/>
      <c r="U332" s="58" t="s">
        <v>56</v>
      </c>
      <c r="V332" s="63">
        <v>59842</v>
      </c>
      <c r="W332" s="57">
        <v>6685</v>
      </c>
      <c r="X332" s="57">
        <v>6083</v>
      </c>
      <c r="Y332" s="65">
        <v>9816</v>
      </c>
      <c r="Z332" s="34">
        <f t="shared" si="86"/>
        <v>1</v>
      </c>
      <c r="AA332" s="29">
        <f t="shared" si="87"/>
        <v>0</v>
      </c>
      <c r="AB332" s="29">
        <f t="shared" si="88"/>
        <v>0</v>
      </c>
      <c r="AC332" s="29">
        <f t="shared" si="89"/>
        <v>0</v>
      </c>
      <c r="AD332" s="30" t="str">
        <f t="shared" si="90"/>
        <v>-</v>
      </c>
      <c r="AE332" s="29">
        <f t="shared" si="91"/>
        <v>0</v>
      </c>
      <c r="AF332" s="29">
        <f t="shared" si="92"/>
        <v>0</v>
      </c>
      <c r="AG332" s="29">
        <f t="shared" si="93"/>
        <v>0</v>
      </c>
      <c r="AH332" s="29">
        <f t="shared" si="94"/>
        <v>0</v>
      </c>
      <c r="AI332" s="29">
        <f t="shared" si="95"/>
        <v>1</v>
      </c>
      <c r="AJ332" s="29">
        <f t="shared" si="96"/>
        <v>1</v>
      </c>
      <c r="AK332" s="29" t="str">
        <f t="shared" si="97"/>
        <v>Initial</v>
      </c>
      <c r="AL332" s="30" t="str">
        <f t="shared" si="98"/>
        <v>RLIS</v>
      </c>
      <c r="AM332" s="29">
        <f t="shared" si="99"/>
        <v>0</v>
      </c>
      <c r="AN332" s="29">
        <f t="shared" si="100"/>
        <v>0</v>
      </c>
      <c r="AO332" s="29">
        <f t="shared" si="101"/>
        <v>0</v>
      </c>
    </row>
    <row r="333" spans="1:41" ht="12.75">
      <c r="A333" s="27">
        <v>5513200</v>
      </c>
      <c r="B333" s="27">
        <v>4998</v>
      </c>
      <c r="C333" s="27" t="s">
        <v>825</v>
      </c>
      <c r="D333" s="27" t="s">
        <v>826</v>
      </c>
      <c r="E333" s="27" t="s">
        <v>827</v>
      </c>
      <c r="F333" s="27">
        <v>53078</v>
      </c>
      <c r="G333" s="28">
        <v>9702</v>
      </c>
      <c r="H333" s="31">
        <v>2626732920</v>
      </c>
      <c r="I333" s="59">
        <v>7</v>
      </c>
      <c r="J333" s="30" t="s">
        <v>56</v>
      </c>
      <c r="K333" s="27"/>
      <c r="L333" s="32" t="s">
        <v>50</v>
      </c>
      <c r="M333" s="61">
        <v>163.45555555555555</v>
      </c>
      <c r="N333" s="32" t="s">
        <v>49</v>
      </c>
      <c r="O333" s="64" t="s">
        <v>56</v>
      </c>
      <c r="P333" s="33">
        <v>4.487179487179487</v>
      </c>
      <c r="Q333" s="30" t="str">
        <f t="shared" si="85"/>
        <v>NO</v>
      </c>
      <c r="R333" s="30" t="s">
        <v>49</v>
      </c>
      <c r="S333" s="30" t="s">
        <v>56</v>
      </c>
      <c r="T333" s="30"/>
      <c r="U333" s="58" t="s">
        <v>49</v>
      </c>
      <c r="V333" s="63">
        <v>4870</v>
      </c>
      <c r="W333" s="57">
        <v>0</v>
      </c>
      <c r="X333" s="57">
        <v>646</v>
      </c>
      <c r="Y333" s="65">
        <v>436</v>
      </c>
      <c r="Z333" s="34">
        <f t="shared" si="86"/>
        <v>1</v>
      </c>
      <c r="AA333" s="29">
        <f t="shared" si="87"/>
        <v>1</v>
      </c>
      <c r="AB333" s="29">
        <f t="shared" si="88"/>
        <v>0</v>
      </c>
      <c r="AC333" s="29">
        <f t="shared" si="89"/>
        <v>0</v>
      </c>
      <c r="AD333" s="30" t="str">
        <f t="shared" si="90"/>
        <v>SRSA</v>
      </c>
      <c r="AE333" s="29">
        <f t="shared" si="91"/>
        <v>0</v>
      </c>
      <c r="AF333" s="29">
        <f t="shared" si="92"/>
        <v>0</v>
      </c>
      <c r="AG333" s="29">
        <f t="shared" si="93"/>
        <v>0</v>
      </c>
      <c r="AH333" s="29">
        <f t="shared" si="94"/>
        <v>0</v>
      </c>
      <c r="AI333" s="29">
        <f t="shared" si="95"/>
        <v>1</v>
      </c>
      <c r="AJ333" s="29">
        <f t="shared" si="96"/>
        <v>0</v>
      </c>
      <c r="AK333" s="29">
        <f t="shared" si="97"/>
        <v>0</v>
      </c>
      <c r="AL333" s="30" t="str">
        <f t="shared" si="98"/>
        <v>-</v>
      </c>
      <c r="AM333" s="29">
        <f t="shared" si="99"/>
        <v>0</v>
      </c>
      <c r="AN333" s="29">
        <f t="shared" si="100"/>
        <v>0</v>
      </c>
      <c r="AO333" s="29">
        <f t="shared" si="101"/>
        <v>0</v>
      </c>
    </row>
    <row r="334" spans="1:41" ht="12.75">
      <c r="A334" s="27">
        <v>5506060</v>
      </c>
      <c r="B334" s="27">
        <v>2422</v>
      </c>
      <c r="C334" s="27" t="s">
        <v>828</v>
      </c>
      <c r="D334" s="27" t="s">
        <v>829</v>
      </c>
      <c r="E334" s="27" t="s">
        <v>830</v>
      </c>
      <c r="F334" s="27">
        <v>54015</v>
      </c>
      <c r="G334" s="28">
        <v>118</v>
      </c>
      <c r="H334" s="31">
        <v>7157962256</v>
      </c>
      <c r="I334" s="59" t="s">
        <v>104</v>
      </c>
      <c r="J334" s="30" t="s">
        <v>49</v>
      </c>
      <c r="K334" s="27"/>
      <c r="L334" s="32" t="s">
        <v>50</v>
      </c>
      <c r="M334" s="61">
        <v>1017.3446327683616</v>
      </c>
      <c r="N334" s="32" t="s">
        <v>49</v>
      </c>
      <c r="O334" s="64" t="s">
        <v>49</v>
      </c>
      <c r="P334" s="33">
        <v>3.574975173783516</v>
      </c>
      <c r="Q334" s="30" t="str">
        <f t="shared" si="85"/>
        <v>NO</v>
      </c>
      <c r="R334" s="30" t="s">
        <v>49</v>
      </c>
      <c r="S334" s="30" t="s">
        <v>49</v>
      </c>
      <c r="T334" s="30"/>
      <c r="U334" s="58" t="s">
        <v>49</v>
      </c>
      <c r="V334" s="63">
        <v>23485</v>
      </c>
      <c r="W334" s="57">
        <v>887</v>
      </c>
      <c r="X334" s="57">
        <v>3182</v>
      </c>
      <c r="Y334" s="65">
        <v>2708</v>
      </c>
      <c r="Z334" s="34">
        <f t="shared" si="86"/>
        <v>0</v>
      </c>
      <c r="AA334" s="29">
        <f t="shared" si="87"/>
        <v>0</v>
      </c>
      <c r="AB334" s="29">
        <f t="shared" si="88"/>
        <v>0</v>
      </c>
      <c r="AC334" s="29">
        <f t="shared" si="89"/>
        <v>0</v>
      </c>
      <c r="AD334" s="30" t="str">
        <f t="shared" si="90"/>
        <v>-</v>
      </c>
      <c r="AE334" s="29">
        <f t="shared" si="91"/>
        <v>0</v>
      </c>
      <c r="AF334" s="29">
        <f t="shared" si="92"/>
        <v>0</v>
      </c>
      <c r="AG334" s="29">
        <f t="shared" si="93"/>
        <v>0</v>
      </c>
      <c r="AH334" s="29">
        <f t="shared" si="94"/>
        <v>0</v>
      </c>
      <c r="AI334" s="29">
        <f t="shared" si="95"/>
        <v>0</v>
      </c>
      <c r="AJ334" s="29">
        <f t="shared" si="96"/>
        <v>0</v>
      </c>
      <c r="AK334" s="29">
        <f t="shared" si="97"/>
        <v>0</v>
      </c>
      <c r="AL334" s="30" t="str">
        <f t="shared" si="98"/>
        <v>-</v>
      </c>
      <c r="AM334" s="29">
        <f t="shared" si="99"/>
        <v>0</v>
      </c>
      <c r="AN334" s="29">
        <f t="shared" si="100"/>
        <v>0</v>
      </c>
      <c r="AO334" s="29">
        <f t="shared" si="101"/>
        <v>0</v>
      </c>
    </row>
    <row r="335" spans="1:41" ht="12.75">
      <c r="A335" s="27">
        <v>5513230</v>
      </c>
      <c r="B335" s="27">
        <v>5019</v>
      </c>
      <c r="C335" s="27" t="s">
        <v>831</v>
      </c>
      <c r="D335" s="27" t="s">
        <v>223</v>
      </c>
      <c r="E335" s="27" t="s">
        <v>832</v>
      </c>
      <c r="F335" s="27">
        <v>54024</v>
      </c>
      <c r="G335" s="28">
        <v>130</v>
      </c>
      <c r="H335" s="31">
        <v>7154839823</v>
      </c>
      <c r="I335" s="59">
        <v>7</v>
      </c>
      <c r="J335" s="30" t="s">
        <v>56</v>
      </c>
      <c r="K335" s="27"/>
      <c r="L335" s="32" t="s">
        <v>50</v>
      </c>
      <c r="M335" s="61">
        <v>1041.8638888888888</v>
      </c>
      <c r="N335" s="32" t="s">
        <v>49</v>
      </c>
      <c r="O335" s="64" t="s">
        <v>49</v>
      </c>
      <c r="P335" s="33">
        <v>6.293103448275862</v>
      </c>
      <c r="Q335" s="30" t="str">
        <f t="shared" si="85"/>
        <v>NO</v>
      </c>
      <c r="R335" s="30" t="s">
        <v>49</v>
      </c>
      <c r="S335" s="30" t="s">
        <v>56</v>
      </c>
      <c r="T335" s="30"/>
      <c r="U335" s="58" t="s">
        <v>49</v>
      </c>
      <c r="V335" s="63">
        <v>40135</v>
      </c>
      <c r="W335" s="57">
        <v>2374</v>
      </c>
      <c r="X335" s="57">
        <v>4741</v>
      </c>
      <c r="Y335" s="65">
        <v>6235</v>
      </c>
      <c r="Z335" s="34">
        <f t="shared" si="86"/>
        <v>1</v>
      </c>
      <c r="AA335" s="29">
        <f t="shared" si="87"/>
        <v>0</v>
      </c>
      <c r="AB335" s="29">
        <f t="shared" si="88"/>
        <v>0</v>
      </c>
      <c r="AC335" s="29">
        <f t="shared" si="89"/>
        <v>0</v>
      </c>
      <c r="AD335" s="30" t="str">
        <f t="shared" si="90"/>
        <v>-</v>
      </c>
      <c r="AE335" s="29">
        <f t="shared" si="91"/>
        <v>0</v>
      </c>
      <c r="AF335" s="29">
        <f t="shared" si="92"/>
        <v>0</v>
      </c>
      <c r="AG335" s="29">
        <f t="shared" si="93"/>
        <v>0</v>
      </c>
      <c r="AH335" s="29">
        <f t="shared" si="94"/>
        <v>0</v>
      </c>
      <c r="AI335" s="29">
        <f t="shared" si="95"/>
        <v>1</v>
      </c>
      <c r="AJ335" s="29">
        <f t="shared" si="96"/>
        <v>0</v>
      </c>
      <c r="AK335" s="29">
        <f t="shared" si="97"/>
        <v>0</v>
      </c>
      <c r="AL335" s="30" t="str">
        <f t="shared" si="98"/>
        <v>-</v>
      </c>
      <c r="AM335" s="29">
        <f t="shared" si="99"/>
        <v>0</v>
      </c>
      <c r="AN335" s="29">
        <f t="shared" si="100"/>
        <v>0</v>
      </c>
      <c r="AO335" s="29">
        <f t="shared" si="101"/>
        <v>0</v>
      </c>
    </row>
    <row r="336" spans="1:41" ht="12.75">
      <c r="A336" s="27">
        <v>5513260</v>
      </c>
      <c r="B336" s="27">
        <v>5026</v>
      </c>
      <c r="C336" s="27" t="s">
        <v>833</v>
      </c>
      <c r="D336" s="27" t="s">
        <v>834</v>
      </c>
      <c r="E336" s="27" t="s">
        <v>833</v>
      </c>
      <c r="F336" s="27">
        <v>53235</v>
      </c>
      <c r="G336" s="28">
        <v>5941</v>
      </c>
      <c r="H336" s="31">
        <v>4147473910</v>
      </c>
      <c r="I336" s="59">
        <v>3</v>
      </c>
      <c r="J336" s="30" t="s">
        <v>49</v>
      </c>
      <c r="K336" s="27"/>
      <c r="L336" s="32" t="s">
        <v>50</v>
      </c>
      <c r="M336" s="61">
        <v>1320.4581005586592</v>
      </c>
      <c r="N336" s="32" t="s">
        <v>49</v>
      </c>
      <c r="O336" s="64" t="s">
        <v>49</v>
      </c>
      <c r="P336" s="33">
        <v>4.449648711943794</v>
      </c>
      <c r="Q336" s="30" t="str">
        <f t="shared" si="85"/>
        <v>NO</v>
      </c>
      <c r="R336" s="30" t="s">
        <v>49</v>
      </c>
      <c r="S336" s="30" t="s">
        <v>49</v>
      </c>
      <c r="T336" s="30"/>
      <c r="U336" s="58" t="s">
        <v>49</v>
      </c>
      <c r="V336" s="63">
        <v>39376</v>
      </c>
      <c r="W336" s="57">
        <v>1327</v>
      </c>
      <c r="X336" s="57">
        <v>5952</v>
      </c>
      <c r="Y336" s="65">
        <v>5530</v>
      </c>
      <c r="Z336" s="34">
        <f t="shared" si="86"/>
        <v>0</v>
      </c>
      <c r="AA336" s="29">
        <f t="shared" si="87"/>
        <v>0</v>
      </c>
      <c r="AB336" s="29">
        <f t="shared" si="88"/>
        <v>0</v>
      </c>
      <c r="AC336" s="29">
        <f t="shared" si="89"/>
        <v>0</v>
      </c>
      <c r="AD336" s="30" t="str">
        <f t="shared" si="90"/>
        <v>-</v>
      </c>
      <c r="AE336" s="29">
        <f t="shared" si="91"/>
        <v>0</v>
      </c>
      <c r="AF336" s="29">
        <f t="shared" si="92"/>
        <v>0</v>
      </c>
      <c r="AG336" s="29">
        <f t="shared" si="93"/>
        <v>0</v>
      </c>
      <c r="AH336" s="29">
        <f t="shared" si="94"/>
        <v>0</v>
      </c>
      <c r="AI336" s="29">
        <f t="shared" si="95"/>
        <v>0</v>
      </c>
      <c r="AJ336" s="29">
        <f t="shared" si="96"/>
        <v>0</v>
      </c>
      <c r="AK336" s="29">
        <f t="shared" si="97"/>
        <v>0</v>
      </c>
      <c r="AL336" s="30" t="str">
        <f t="shared" si="98"/>
        <v>-</v>
      </c>
      <c r="AM336" s="29">
        <f t="shared" si="99"/>
        <v>0</v>
      </c>
      <c r="AN336" s="29">
        <f t="shared" si="100"/>
        <v>0</v>
      </c>
      <c r="AO336" s="29">
        <f t="shared" si="101"/>
        <v>0</v>
      </c>
    </row>
    <row r="337" spans="1:41" ht="12.75">
      <c r="A337" s="27">
        <v>5513350</v>
      </c>
      <c r="B337" s="27">
        <v>5068</v>
      </c>
      <c r="C337" s="27" t="s">
        <v>214</v>
      </c>
      <c r="D337" s="27" t="s">
        <v>389</v>
      </c>
      <c r="E337" s="27" t="s">
        <v>214</v>
      </c>
      <c r="F337" s="27">
        <v>53168</v>
      </c>
      <c r="G337" s="28">
        <v>160</v>
      </c>
      <c r="H337" s="31">
        <v>2628432356</v>
      </c>
      <c r="I337" s="59">
        <v>8</v>
      </c>
      <c r="J337" s="30" t="s">
        <v>56</v>
      </c>
      <c r="K337" s="27"/>
      <c r="L337" s="32" t="s">
        <v>50</v>
      </c>
      <c r="M337" s="61">
        <v>1044.7078651685392</v>
      </c>
      <c r="N337" s="32" t="s">
        <v>49</v>
      </c>
      <c r="O337" s="64" t="s">
        <v>49</v>
      </c>
      <c r="P337" s="33">
        <v>3.253182461103253</v>
      </c>
      <c r="Q337" s="30" t="str">
        <f t="shared" si="85"/>
        <v>NO</v>
      </c>
      <c r="R337" s="30" t="s">
        <v>49</v>
      </c>
      <c r="S337" s="30" t="s">
        <v>56</v>
      </c>
      <c r="T337" s="30"/>
      <c r="U337" s="58" t="s">
        <v>49</v>
      </c>
      <c r="V337" s="63">
        <v>23393</v>
      </c>
      <c r="W337" s="57">
        <v>947</v>
      </c>
      <c r="X337" s="57">
        <v>3081</v>
      </c>
      <c r="Y337" s="65">
        <v>2848</v>
      </c>
      <c r="Z337" s="34">
        <f t="shared" si="86"/>
        <v>1</v>
      </c>
      <c r="AA337" s="29">
        <f t="shared" si="87"/>
        <v>0</v>
      </c>
      <c r="AB337" s="29">
        <f t="shared" si="88"/>
        <v>0</v>
      </c>
      <c r="AC337" s="29">
        <f t="shared" si="89"/>
        <v>0</v>
      </c>
      <c r="AD337" s="30" t="str">
        <f t="shared" si="90"/>
        <v>-</v>
      </c>
      <c r="AE337" s="29">
        <f t="shared" si="91"/>
        <v>0</v>
      </c>
      <c r="AF337" s="29">
        <f t="shared" si="92"/>
        <v>0</v>
      </c>
      <c r="AG337" s="29">
        <f t="shared" si="93"/>
        <v>0</v>
      </c>
      <c r="AH337" s="29">
        <f t="shared" si="94"/>
        <v>0</v>
      </c>
      <c r="AI337" s="29">
        <f t="shared" si="95"/>
        <v>1</v>
      </c>
      <c r="AJ337" s="29">
        <f t="shared" si="96"/>
        <v>0</v>
      </c>
      <c r="AK337" s="29">
        <f t="shared" si="97"/>
        <v>0</v>
      </c>
      <c r="AL337" s="30" t="str">
        <f t="shared" si="98"/>
        <v>-</v>
      </c>
      <c r="AM337" s="29">
        <f t="shared" si="99"/>
        <v>0</v>
      </c>
      <c r="AN337" s="29">
        <f t="shared" si="100"/>
        <v>0</v>
      </c>
      <c r="AO337" s="29">
        <f t="shared" si="101"/>
        <v>0</v>
      </c>
    </row>
    <row r="338" spans="1:41" ht="12.75">
      <c r="A338" s="27">
        <v>5513410</v>
      </c>
      <c r="B338" s="27">
        <v>5100</v>
      </c>
      <c r="C338" s="27" t="s">
        <v>835</v>
      </c>
      <c r="D338" s="27" t="s">
        <v>836</v>
      </c>
      <c r="E338" s="27" t="s">
        <v>837</v>
      </c>
      <c r="F338" s="27">
        <v>53583</v>
      </c>
      <c r="G338" s="28">
        <v>1097</v>
      </c>
      <c r="H338" s="31">
        <v>6086435981</v>
      </c>
      <c r="I338" s="59" t="s">
        <v>55</v>
      </c>
      <c r="J338" s="30" t="s">
        <v>49</v>
      </c>
      <c r="K338" s="27"/>
      <c r="L338" s="32" t="s">
        <v>50</v>
      </c>
      <c r="M338" s="61">
        <v>2555.5885714285714</v>
      </c>
      <c r="N338" s="32" t="s">
        <v>49</v>
      </c>
      <c r="O338" s="64" t="s">
        <v>49</v>
      </c>
      <c r="P338" s="33">
        <v>10.569408262002234</v>
      </c>
      <c r="Q338" s="30" t="str">
        <f t="shared" si="85"/>
        <v>NO</v>
      </c>
      <c r="R338" s="30" t="s">
        <v>49</v>
      </c>
      <c r="S338" s="30" t="s">
        <v>56</v>
      </c>
      <c r="T338" s="30"/>
      <c r="U338" s="58" t="s">
        <v>49</v>
      </c>
      <c r="V338" s="63">
        <v>107708</v>
      </c>
      <c r="W338" s="57">
        <v>7786</v>
      </c>
      <c r="X338" s="57">
        <v>11773</v>
      </c>
      <c r="Y338" s="65">
        <v>19415</v>
      </c>
      <c r="Z338" s="34">
        <f t="shared" si="86"/>
        <v>0</v>
      </c>
      <c r="AA338" s="29">
        <f t="shared" si="87"/>
        <v>0</v>
      </c>
      <c r="AB338" s="29">
        <f t="shared" si="88"/>
        <v>0</v>
      </c>
      <c r="AC338" s="29">
        <f t="shared" si="89"/>
        <v>0</v>
      </c>
      <c r="AD338" s="30" t="str">
        <f t="shared" si="90"/>
        <v>-</v>
      </c>
      <c r="AE338" s="29">
        <f t="shared" si="91"/>
        <v>0</v>
      </c>
      <c r="AF338" s="29">
        <f t="shared" si="92"/>
        <v>0</v>
      </c>
      <c r="AG338" s="29">
        <f t="shared" si="93"/>
        <v>0</v>
      </c>
      <c r="AH338" s="29">
        <f t="shared" si="94"/>
        <v>0</v>
      </c>
      <c r="AI338" s="29">
        <f t="shared" si="95"/>
        <v>1</v>
      </c>
      <c r="AJ338" s="29">
        <f t="shared" si="96"/>
        <v>0</v>
      </c>
      <c r="AK338" s="29">
        <f t="shared" si="97"/>
        <v>0</v>
      </c>
      <c r="AL338" s="30" t="str">
        <f t="shared" si="98"/>
        <v>-</v>
      </c>
      <c r="AM338" s="29">
        <f t="shared" si="99"/>
        <v>0</v>
      </c>
      <c r="AN338" s="29">
        <f t="shared" si="100"/>
        <v>0</v>
      </c>
      <c r="AO338" s="29">
        <f t="shared" si="101"/>
        <v>0</v>
      </c>
    </row>
    <row r="339" spans="1:41" ht="12.75">
      <c r="A339" s="27">
        <v>5500043</v>
      </c>
      <c r="B339" s="27">
        <v>8107</v>
      </c>
      <c r="C339" s="27" t="s">
        <v>838</v>
      </c>
      <c r="D339" s="27" t="s">
        <v>839</v>
      </c>
      <c r="E339" s="27" t="s">
        <v>211</v>
      </c>
      <c r="F339" s="27">
        <v>53233</v>
      </c>
      <c r="G339" s="28" t="s">
        <v>48</v>
      </c>
      <c r="H339" s="31">
        <v>4143424008</v>
      </c>
      <c r="I339" s="59">
        <v>1</v>
      </c>
      <c r="J339" s="30" t="s">
        <v>49</v>
      </c>
      <c r="K339" s="27"/>
      <c r="L339" s="32" t="s">
        <v>50</v>
      </c>
      <c r="M339" s="61"/>
      <c r="N339" s="32" t="s">
        <v>49</v>
      </c>
      <c r="O339" s="64" t="s">
        <v>49</v>
      </c>
      <c r="P339" s="33" t="s">
        <v>51</v>
      </c>
      <c r="Q339" s="30" t="str">
        <f t="shared" si="85"/>
        <v>M</v>
      </c>
      <c r="R339" s="30" t="s">
        <v>49</v>
      </c>
      <c r="S339" s="30" t="s">
        <v>49</v>
      </c>
      <c r="T339" s="30"/>
      <c r="U339" s="58" t="s">
        <v>49</v>
      </c>
      <c r="V339" s="63">
        <v>2244</v>
      </c>
      <c r="W339" s="57">
        <v>179</v>
      </c>
      <c r="X339" s="57">
        <v>66</v>
      </c>
      <c r="Y339" s="65">
        <v>372</v>
      </c>
      <c r="Z339" s="34">
        <f t="shared" si="86"/>
        <v>0</v>
      </c>
      <c r="AA339" s="29">
        <f t="shared" si="87"/>
        <v>0</v>
      </c>
      <c r="AB339" s="29">
        <f t="shared" si="88"/>
        <v>0</v>
      </c>
      <c r="AC339" s="29">
        <f t="shared" si="89"/>
        <v>0</v>
      </c>
      <c r="AD339" s="30" t="str">
        <f t="shared" si="90"/>
        <v>-</v>
      </c>
      <c r="AE339" s="29">
        <f t="shared" si="91"/>
        <v>0</v>
      </c>
      <c r="AF339" s="29">
        <f t="shared" si="92"/>
        <v>0</v>
      </c>
      <c r="AG339" s="29">
        <f t="shared" si="93"/>
        <v>0</v>
      </c>
      <c r="AH339" s="29">
        <f t="shared" si="94"/>
        <v>0</v>
      </c>
      <c r="AI339" s="29">
        <f t="shared" si="95"/>
        <v>0</v>
      </c>
      <c r="AJ339" s="29">
        <f t="shared" si="96"/>
        <v>0</v>
      </c>
      <c r="AK339" s="29">
        <f t="shared" si="97"/>
        <v>0</v>
      </c>
      <c r="AL339" s="30" t="str">
        <f t="shared" si="98"/>
        <v>-</v>
      </c>
      <c r="AM339" s="29">
        <f t="shared" si="99"/>
        <v>0</v>
      </c>
      <c r="AN339" s="29">
        <f t="shared" si="100"/>
        <v>0</v>
      </c>
      <c r="AO339" s="29">
        <f t="shared" si="101"/>
        <v>0</v>
      </c>
    </row>
    <row r="340" spans="1:41" ht="12.75">
      <c r="A340" s="27">
        <v>5513470</v>
      </c>
      <c r="B340" s="27">
        <v>5124</v>
      </c>
      <c r="C340" s="27" t="s">
        <v>840</v>
      </c>
      <c r="D340" s="27" t="s">
        <v>841</v>
      </c>
      <c r="E340" s="27" t="s">
        <v>840</v>
      </c>
      <c r="F340" s="27">
        <v>54654</v>
      </c>
      <c r="G340" s="28">
        <v>34</v>
      </c>
      <c r="H340" s="31">
        <v>6087343411</v>
      </c>
      <c r="I340" s="59">
        <v>7</v>
      </c>
      <c r="J340" s="30" t="s">
        <v>56</v>
      </c>
      <c r="K340" s="27"/>
      <c r="L340" s="32" t="s">
        <v>50</v>
      </c>
      <c r="M340" s="61">
        <v>317.0949720670391</v>
      </c>
      <c r="N340" s="32" t="s">
        <v>49</v>
      </c>
      <c r="O340" s="64" t="s">
        <v>56</v>
      </c>
      <c r="P340" s="33">
        <v>18.23204419889503</v>
      </c>
      <c r="Q340" s="30" t="str">
        <f t="shared" si="85"/>
        <v>NO</v>
      </c>
      <c r="R340" s="30" t="s">
        <v>49</v>
      </c>
      <c r="S340" s="30" t="s">
        <v>56</v>
      </c>
      <c r="T340" s="30"/>
      <c r="U340" s="58" t="s">
        <v>49</v>
      </c>
      <c r="V340" s="63">
        <v>27452</v>
      </c>
      <c r="W340" s="57">
        <v>2399</v>
      </c>
      <c r="X340" s="57">
        <v>2988</v>
      </c>
      <c r="Y340" s="65">
        <v>3471</v>
      </c>
      <c r="Z340" s="34">
        <f t="shared" si="86"/>
        <v>1</v>
      </c>
      <c r="AA340" s="29">
        <f t="shared" si="87"/>
        <v>1</v>
      </c>
      <c r="AB340" s="29">
        <f t="shared" si="88"/>
        <v>0</v>
      </c>
      <c r="AC340" s="29">
        <f t="shared" si="89"/>
        <v>0</v>
      </c>
      <c r="AD340" s="30" t="str">
        <f t="shared" si="90"/>
        <v>SRSA</v>
      </c>
      <c r="AE340" s="29">
        <f t="shared" si="91"/>
        <v>0</v>
      </c>
      <c r="AF340" s="29">
        <f t="shared" si="92"/>
        <v>0</v>
      </c>
      <c r="AG340" s="29">
        <f t="shared" si="93"/>
        <v>0</v>
      </c>
      <c r="AH340" s="29">
        <f t="shared" si="94"/>
        <v>0</v>
      </c>
      <c r="AI340" s="29">
        <f t="shared" si="95"/>
        <v>1</v>
      </c>
      <c r="AJ340" s="29">
        <f t="shared" si="96"/>
        <v>0</v>
      </c>
      <c r="AK340" s="29">
        <f t="shared" si="97"/>
        <v>0</v>
      </c>
      <c r="AL340" s="30" t="str">
        <f t="shared" si="98"/>
        <v>-</v>
      </c>
      <c r="AM340" s="29">
        <f t="shared" si="99"/>
        <v>0</v>
      </c>
      <c r="AN340" s="29">
        <f t="shared" si="100"/>
        <v>0</v>
      </c>
      <c r="AO340" s="29">
        <f t="shared" si="101"/>
        <v>0</v>
      </c>
    </row>
    <row r="341" spans="1:41" ht="12.75">
      <c r="A341" s="27">
        <v>5513500</v>
      </c>
      <c r="B341" s="27">
        <v>5130</v>
      </c>
      <c r="C341" s="27" t="s">
        <v>842</v>
      </c>
      <c r="D341" s="27" t="s">
        <v>843</v>
      </c>
      <c r="E341" s="27" t="s">
        <v>844</v>
      </c>
      <c r="F341" s="27">
        <v>54235</v>
      </c>
      <c r="G341" s="28">
        <v>8599</v>
      </c>
      <c r="H341" s="31">
        <v>9207436282</v>
      </c>
      <c r="I341" s="59">
        <v>6</v>
      </c>
      <c r="J341" s="30" t="s">
        <v>49</v>
      </c>
      <c r="K341" s="27"/>
      <c r="L341" s="32" t="s">
        <v>50</v>
      </c>
      <c r="M341" s="61">
        <v>596.8022598870057</v>
      </c>
      <c r="N341" s="32" t="s">
        <v>49</v>
      </c>
      <c r="O341" s="64" t="s">
        <v>49</v>
      </c>
      <c r="P341" s="33">
        <v>11.020881670533642</v>
      </c>
      <c r="Q341" s="30" t="str">
        <f t="shared" si="85"/>
        <v>NO</v>
      </c>
      <c r="R341" s="30" t="s">
        <v>49</v>
      </c>
      <c r="S341" s="30" t="s">
        <v>56</v>
      </c>
      <c r="T341" s="30"/>
      <c r="U341" s="58" t="s">
        <v>49</v>
      </c>
      <c r="V341" s="63">
        <v>34042</v>
      </c>
      <c r="W341" s="57">
        <v>2602</v>
      </c>
      <c r="X341" s="57">
        <v>3378</v>
      </c>
      <c r="Y341" s="65">
        <v>5958</v>
      </c>
      <c r="Z341" s="34">
        <f t="shared" si="86"/>
        <v>0</v>
      </c>
      <c r="AA341" s="29">
        <f t="shared" si="87"/>
        <v>1</v>
      </c>
      <c r="AB341" s="29">
        <f t="shared" si="88"/>
        <v>0</v>
      </c>
      <c r="AC341" s="29">
        <f t="shared" si="89"/>
        <v>0</v>
      </c>
      <c r="AD341" s="30" t="str">
        <f t="shared" si="90"/>
        <v>-</v>
      </c>
      <c r="AE341" s="29">
        <f t="shared" si="91"/>
        <v>0</v>
      </c>
      <c r="AF341" s="29">
        <f t="shared" si="92"/>
        <v>0</v>
      </c>
      <c r="AG341" s="29">
        <f t="shared" si="93"/>
        <v>0</v>
      </c>
      <c r="AH341" s="29">
        <f t="shared" si="94"/>
        <v>0</v>
      </c>
      <c r="AI341" s="29">
        <f t="shared" si="95"/>
        <v>1</v>
      </c>
      <c r="AJ341" s="29">
        <f t="shared" si="96"/>
        <v>0</v>
      </c>
      <c r="AK341" s="29">
        <f t="shared" si="97"/>
        <v>0</v>
      </c>
      <c r="AL341" s="30" t="str">
        <f t="shared" si="98"/>
        <v>-</v>
      </c>
      <c r="AM341" s="29">
        <f t="shared" si="99"/>
        <v>0</v>
      </c>
      <c r="AN341" s="29">
        <f t="shared" si="100"/>
        <v>0</v>
      </c>
      <c r="AO341" s="29">
        <f t="shared" si="101"/>
        <v>0</v>
      </c>
    </row>
    <row r="342" spans="1:41" ht="12.75">
      <c r="A342" s="27">
        <v>5513530</v>
      </c>
      <c r="B342" s="27">
        <v>5138</v>
      </c>
      <c r="C342" s="27" t="s">
        <v>845</v>
      </c>
      <c r="D342" s="27" t="s">
        <v>846</v>
      </c>
      <c r="E342" s="27" t="s">
        <v>847</v>
      </c>
      <c r="F342" s="27">
        <v>54165</v>
      </c>
      <c r="G342" s="28">
        <v>1678</v>
      </c>
      <c r="H342" s="31">
        <v>9208332304</v>
      </c>
      <c r="I342" s="59">
        <v>8</v>
      </c>
      <c r="J342" s="30" t="s">
        <v>56</v>
      </c>
      <c r="K342" s="27"/>
      <c r="L342" s="32" t="s">
        <v>50</v>
      </c>
      <c r="M342" s="61">
        <v>2308.630681818182</v>
      </c>
      <c r="N342" s="32" t="s">
        <v>49</v>
      </c>
      <c r="O342" s="64" t="s">
        <v>49</v>
      </c>
      <c r="P342" s="33">
        <v>3.2474804031354982</v>
      </c>
      <c r="Q342" s="30" t="str">
        <f t="shared" si="85"/>
        <v>NO</v>
      </c>
      <c r="R342" s="30" t="s">
        <v>49</v>
      </c>
      <c r="S342" s="30" t="s">
        <v>56</v>
      </c>
      <c r="T342" s="30"/>
      <c r="U342" s="58" t="s">
        <v>49</v>
      </c>
      <c r="V342" s="63">
        <v>85909</v>
      </c>
      <c r="W342" s="57">
        <v>4503</v>
      </c>
      <c r="X342" s="57">
        <v>10922</v>
      </c>
      <c r="Y342" s="65">
        <v>7485</v>
      </c>
      <c r="Z342" s="34">
        <f t="shared" si="86"/>
        <v>1</v>
      </c>
      <c r="AA342" s="29">
        <f t="shared" si="87"/>
        <v>0</v>
      </c>
      <c r="AB342" s="29">
        <f t="shared" si="88"/>
        <v>0</v>
      </c>
      <c r="AC342" s="29">
        <f t="shared" si="89"/>
        <v>0</v>
      </c>
      <c r="AD342" s="30" t="str">
        <f t="shared" si="90"/>
        <v>-</v>
      </c>
      <c r="AE342" s="29">
        <f t="shared" si="91"/>
        <v>0</v>
      </c>
      <c r="AF342" s="29">
        <f t="shared" si="92"/>
        <v>0</v>
      </c>
      <c r="AG342" s="29">
        <f t="shared" si="93"/>
        <v>0</v>
      </c>
      <c r="AH342" s="29">
        <f t="shared" si="94"/>
        <v>0</v>
      </c>
      <c r="AI342" s="29">
        <f t="shared" si="95"/>
        <v>1</v>
      </c>
      <c r="AJ342" s="29">
        <f t="shared" si="96"/>
        <v>0</v>
      </c>
      <c r="AK342" s="29">
        <f t="shared" si="97"/>
        <v>0</v>
      </c>
      <c r="AL342" s="30" t="str">
        <f t="shared" si="98"/>
        <v>-</v>
      </c>
      <c r="AM342" s="29">
        <f t="shared" si="99"/>
        <v>0</v>
      </c>
      <c r="AN342" s="29">
        <f t="shared" si="100"/>
        <v>0</v>
      </c>
      <c r="AO342" s="29">
        <f t="shared" si="101"/>
        <v>0</v>
      </c>
    </row>
    <row r="343" spans="1:41" ht="12.75">
      <c r="A343" s="27">
        <v>5513560</v>
      </c>
      <c r="B343" s="27">
        <v>5258</v>
      </c>
      <c r="C343" s="27" t="s">
        <v>848</v>
      </c>
      <c r="D343" s="27" t="s">
        <v>849</v>
      </c>
      <c r="E343" s="27" t="s">
        <v>850</v>
      </c>
      <c r="F343" s="27">
        <v>53585</v>
      </c>
      <c r="G343" s="28">
        <v>9763</v>
      </c>
      <c r="H343" s="31">
        <v>2627364477</v>
      </c>
      <c r="I343" s="59">
        <v>7</v>
      </c>
      <c r="J343" s="30" t="s">
        <v>56</v>
      </c>
      <c r="K343" s="27"/>
      <c r="L343" s="32" t="s">
        <v>50</v>
      </c>
      <c r="M343" s="61">
        <v>271.3757062146893</v>
      </c>
      <c r="N343" s="32" t="s">
        <v>49</v>
      </c>
      <c r="O343" s="64" t="s">
        <v>56</v>
      </c>
      <c r="P343" s="33">
        <v>10.9717868338558</v>
      </c>
      <c r="Q343" s="30" t="str">
        <f t="shared" si="85"/>
        <v>NO</v>
      </c>
      <c r="R343" s="30" t="s">
        <v>49</v>
      </c>
      <c r="S343" s="30" t="s">
        <v>56</v>
      </c>
      <c r="T343" s="30"/>
      <c r="U343" s="58" t="s">
        <v>49</v>
      </c>
      <c r="V343" s="63">
        <v>9440</v>
      </c>
      <c r="W343" s="57">
        <v>877</v>
      </c>
      <c r="X343" s="57">
        <v>1062</v>
      </c>
      <c r="Y343" s="65">
        <v>2251</v>
      </c>
      <c r="Z343" s="34">
        <f t="shared" si="86"/>
        <v>1</v>
      </c>
      <c r="AA343" s="29">
        <f t="shared" si="87"/>
        <v>1</v>
      </c>
      <c r="AB343" s="29">
        <f t="shared" si="88"/>
        <v>0</v>
      </c>
      <c r="AC343" s="29">
        <f t="shared" si="89"/>
        <v>0</v>
      </c>
      <c r="AD343" s="30" t="str">
        <f t="shared" si="90"/>
        <v>SRSA</v>
      </c>
      <c r="AE343" s="29">
        <f t="shared" si="91"/>
        <v>0</v>
      </c>
      <c r="AF343" s="29">
        <f t="shared" si="92"/>
        <v>0</v>
      </c>
      <c r="AG343" s="29">
        <f t="shared" si="93"/>
        <v>0</v>
      </c>
      <c r="AH343" s="29">
        <f t="shared" si="94"/>
        <v>0</v>
      </c>
      <c r="AI343" s="29">
        <f t="shared" si="95"/>
        <v>1</v>
      </c>
      <c r="AJ343" s="29">
        <f t="shared" si="96"/>
        <v>0</v>
      </c>
      <c r="AK343" s="29">
        <f t="shared" si="97"/>
        <v>0</v>
      </c>
      <c r="AL343" s="30" t="str">
        <f t="shared" si="98"/>
        <v>-</v>
      </c>
      <c r="AM343" s="29">
        <f t="shared" si="99"/>
        <v>0</v>
      </c>
      <c r="AN343" s="29">
        <f t="shared" si="100"/>
        <v>0</v>
      </c>
      <c r="AO343" s="29">
        <f t="shared" si="101"/>
        <v>0</v>
      </c>
    </row>
    <row r="344" spans="1:41" ht="12.75">
      <c r="A344" s="27">
        <v>5513620</v>
      </c>
      <c r="B344" s="27">
        <v>5264</v>
      </c>
      <c r="C344" s="27" t="s">
        <v>851</v>
      </c>
      <c r="D344" s="27" t="s">
        <v>852</v>
      </c>
      <c r="E344" s="27" t="s">
        <v>853</v>
      </c>
      <c r="F344" s="27">
        <v>54166</v>
      </c>
      <c r="G344" s="28">
        <v>7054</v>
      </c>
      <c r="H344" s="31">
        <v>7155263194</v>
      </c>
      <c r="I344" s="59" t="s">
        <v>55</v>
      </c>
      <c r="J344" s="30" t="s">
        <v>49</v>
      </c>
      <c r="K344" s="27"/>
      <c r="L344" s="32" t="s">
        <v>50</v>
      </c>
      <c r="M344" s="61">
        <v>2632.745810055866</v>
      </c>
      <c r="N344" s="32" t="s">
        <v>49</v>
      </c>
      <c r="O344" s="64" t="s">
        <v>49</v>
      </c>
      <c r="P344" s="33">
        <v>7.565084226646249</v>
      </c>
      <c r="Q344" s="30" t="str">
        <f t="shared" si="85"/>
        <v>NO</v>
      </c>
      <c r="R344" s="30" t="s">
        <v>49</v>
      </c>
      <c r="S344" s="30" t="s">
        <v>115</v>
      </c>
      <c r="T344" s="30"/>
      <c r="U344" s="58" t="s">
        <v>49</v>
      </c>
      <c r="V344" s="63">
        <v>142040</v>
      </c>
      <c r="W344" s="57">
        <v>9080</v>
      </c>
      <c r="X344" s="57">
        <v>16549</v>
      </c>
      <c r="Y344" s="65">
        <v>18330</v>
      </c>
      <c r="Z344" s="34">
        <f t="shared" si="86"/>
        <v>0</v>
      </c>
      <c r="AA344" s="29">
        <f t="shared" si="87"/>
        <v>0</v>
      </c>
      <c r="AB344" s="29">
        <f t="shared" si="88"/>
        <v>0</v>
      </c>
      <c r="AC344" s="29">
        <f t="shared" si="89"/>
        <v>0</v>
      </c>
      <c r="AD344" s="30" t="str">
        <f t="shared" si="90"/>
        <v>-</v>
      </c>
      <c r="AE344" s="29">
        <f t="shared" si="91"/>
        <v>0</v>
      </c>
      <c r="AF344" s="29">
        <f t="shared" si="92"/>
        <v>0</v>
      </c>
      <c r="AG344" s="29">
        <f t="shared" si="93"/>
        <v>0</v>
      </c>
      <c r="AH344" s="29">
        <f t="shared" si="94"/>
        <v>0</v>
      </c>
      <c r="AI344" s="29">
        <f t="shared" si="95"/>
        <v>1</v>
      </c>
      <c r="AJ344" s="29">
        <f t="shared" si="96"/>
        <v>0</v>
      </c>
      <c r="AK344" s="29">
        <f t="shared" si="97"/>
        <v>0</v>
      </c>
      <c r="AL344" s="30" t="str">
        <f t="shared" si="98"/>
        <v>-</v>
      </c>
      <c r="AM344" s="29">
        <f t="shared" si="99"/>
        <v>0</v>
      </c>
      <c r="AN344" s="29">
        <f t="shared" si="100"/>
        <v>0</v>
      </c>
      <c r="AO344" s="29">
        <f t="shared" si="101"/>
        <v>0</v>
      </c>
    </row>
    <row r="345" spans="1:41" ht="12.75">
      <c r="A345" s="27">
        <v>5513650</v>
      </c>
      <c r="B345" s="27">
        <v>5271</v>
      </c>
      <c r="C345" s="27" t="s">
        <v>854</v>
      </c>
      <c r="D345" s="27" t="s">
        <v>855</v>
      </c>
      <c r="E345" s="27" t="s">
        <v>856</v>
      </c>
      <c r="F345" s="27">
        <v>53081</v>
      </c>
      <c r="G345" s="28">
        <v>4427</v>
      </c>
      <c r="H345" s="31">
        <v>9204593511</v>
      </c>
      <c r="I345" s="59" t="s">
        <v>857</v>
      </c>
      <c r="J345" s="30" t="s">
        <v>49</v>
      </c>
      <c r="K345" s="27"/>
      <c r="L345" s="32" t="s">
        <v>50</v>
      </c>
      <c r="M345" s="61">
        <v>9468.419444444444</v>
      </c>
      <c r="N345" s="32" t="s">
        <v>49</v>
      </c>
      <c r="O345" s="64" t="s">
        <v>49</v>
      </c>
      <c r="P345" s="33">
        <v>7.781486035482171</v>
      </c>
      <c r="Q345" s="30" t="str">
        <f t="shared" si="85"/>
        <v>NO</v>
      </c>
      <c r="R345" s="30" t="s">
        <v>49</v>
      </c>
      <c r="S345" s="30" t="s">
        <v>49</v>
      </c>
      <c r="T345" s="30"/>
      <c r="U345" s="58" t="s">
        <v>49</v>
      </c>
      <c r="V345" s="63">
        <v>434549</v>
      </c>
      <c r="W345" s="57">
        <v>28158</v>
      </c>
      <c r="X345" s="57">
        <v>50189</v>
      </c>
      <c r="Y345" s="65">
        <v>71501</v>
      </c>
      <c r="Z345" s="34">
        <f t="shared" si="86"/>
        <v>0</v>
      </c>
      <c r="AA345" s="29">
        <f t="shared" si="87"/>
        <v>0</v>
      </c>
      <c r="AB345" s="29">
        <f t="shared" si="88"/>
        <v>0</v>
      </c>
      <c r="AC345" s="29">
        <f t="shared" si="89"/>
        <v>0</v>
      </c>
      <c r="AD345" s="30" t="str">
        <f t="shared" si="90"/>
        <v>-</v>
      </c>
      <c r="AE345" s="29">
        <f t="shared" si="91"/>
        <v>0</v>
      </c>
      <c r="AF345" s="29">
        <f t="shared" si="92"/>
        <v>0</v>
      </c>
      <c r="AG345" s="29">
        <f t="shared" si="93"/>
        <v>0</v>
      </c>
      <c r="AH345" s="29">
        <f t="shared" si="94"/>
        <v>0</v>
      </c>
      <c r="AI345" s="29">
        <f t="shared" si="95"/>
        <v>0</v>
      </c>
      <c r="AJ345" s="29">
        <f t="shared" si="96"/>
        <v>0</v>
      </c>
      <c r="AK345" s="29">
        <f t="shared" si="97"/>
        <v>0</v>
      </c>
      <c r="AL345" s="30" t="str">
        <f t="shared" si="98"/>
        <v>-</v>
      </c>
      <c r="AM345" s="29">
        <f t="shared" si="99"/>
        <v>0</v>
      </c>
      <c r="AN345" s="29">
        <f t="shared" si="100"/>
        <v>0</v>
      </c>
      <c r="AO345" s="29">
        <f t="shared" si="101"/>
        <v>0</v>
      </c>
    </row>
    <row r="346" spans="1:41" ht="12.75">
      <c r="A346" s="27">
        <v>5513680</v>
      </c>
      <c r="B346" s="27">
        <v>5278</v>
      </c>
      <c r="C346" s="27" t="s">
        <v>858</v>
      </c>
      <c r="D346" s="27" t="s">
        <v>859</v>
      </c>
      <c r="E346" s="27" t="s">
        <v>858</v>
      </c>
      <c r="F346" s="27">
        <v>53085</v>
      </c>
      <c r="G346" s="28">
        <v>1799</v>
      </c>
      <c r="H346" s="31">
        <v>9204677893</v>
      </c>
      <c r="I346" s="59">
        <v>4</v>
      </c>
      <c r="J346" s="30" t="s">
        <v>49</v>
      </c>
      <c r="K346" s="27"/>
      <c r="L346" s="32" t="s">
        <v>50</v>
      </c>
      <c r="M346" s="61">
        <v>1604.3972222222221</v>
      </c>
      <c r="N346" s="32" t="s">
        <v>49</v>
      </c>
      <c r="O346" s="64" t="s">
        <v>49</v>
      </c>
      <c r="P346" s="33">
        <v>1.935483870967742</v>
      </c>
      <c r="Q346" s="30" t="str">
        <f t="shared" si="85"/>
        <v>NO</v>
      </c>
      <c r="R346" s="30" t="s">
        <v>49</v>
      </c>
      <c r="S346" s="30" t="s">
        <v>49</v>
      </c>
      <c r="T346" s="30"/>
      <c r="U346" s="58" t="s">
        <v>49</v>
      </c>
      <c r="V346" s="63">
        <v>38024</v>
      </c>
      <c r="W346" s="57">
        <v>1389</v>
      </c>
      <c r="X346" s="57">
        <v>5498</v>
      </c>
      <c r="Y346" s="65">
        <v>4826</v>
      </c>
      <c r="Z346" s="34">
        <f t="shared" si="86"/>
        <v>0</v>
      </c>
      <c r="AA346" s="29">
        <f t="shared" si="87"/>
        <v>0</v>
      </c>
      <c r="AB346" s="29">
        <f t="shared" si="88"/>
        <v>0</v>
      </c>
      <c r="AC346" s="29">
        <f t="shared" si="89"/>
        <v>0</v>
      </c>
      <c r="AD346" s="30" t="str">
        <f t="shared" si="90"/>
        <v>-</v>
      </c>
      <c r="AE346" s="29">
        <f t="shared" si="91"/>
        <v>0</v>
      </c>
      <c r="AF346" s="29">
        <f t="shared" si="92"/>
        <v>0</v>
      </c>
      <c r="AG346" s="29">
        <f t="shared" si="93"/>
        <v>0</v>
      </c>
      <c r="AH346" s="29">
        <f t="shared" si="94"/>
        <v>0</v>
      </c>
      <c r="AI346" s="29">
        <f t="shared" si="95"/>
        <v>0</v>
      </c>
      <c r="AJ346" s="29">
        <f t="shared" si="96"/>
        <v>0</v>
      </c>
      <c r="AK346" s="29">
        <f t="shared" si="97"/>
        <v>0</v>
      </c>
      <c r="AL346" s="30" t="str">
        <f t="shared" si="98"/>
        <v>-</v>
      </c>
      <c r="AM346" s="29">
        <f t="shared" si="99"/>
        <v>0</v>
      </c>
      <c r="AN346" s="29">
        <f t="shared" si="100"/>
        <v>0</v>
      </c>
      <c r="AO346" s="29">
        <f t="shared" si="101"/>
        <v>0</v>
      </c>
    </row>
    <row r="347" spans="1:41" ht="12.75">
      <c r="A347" s="27">
        <v>5513710</v>
      </c>
      <c r="B347" s="27">
        <v>5306</v>
      </c>
      <c r="C347" s="27" t="s">
        <v>860</v>
      </c>
      <c r="D347" s="27" t="s">
        <v>861</v>
      </c>
      <c r="E347" s="27" t="s">
        <v>860</v>
      </c>
      <c r="F347" s="27">
        <v>54871</v>
      </c>
      <c r="G347" s="28">
        <v>8893</v>
      </c>
      <c r="H347" s="31">
        <v>7154687816</v>
      </c>
      <c r="I347" s="59">
        <v>7</v>
      </c>
      <c r="J347" s="30" t="s">
        <v>56</v>
      </c>
      <c r="K347" s="27"/>
      <c r="L347" s="32" t="s">
        <v>50</v>
      </c>
      <c r="M347" s="61">
        <v>544.6045197740114</v>
      </c>
      <c r="N347" s="32" t="s">
        <v>49</v>
      </c>
      <c r="O347" s="64" t="s">
        <v>56</v>
      </c>
      <c r="P347" s="33">
        <v>9.863945578231291</v>
      </c>
      <c r="Q347" s="30" t="str">
        <f t="shared" si="85"/>
        <v>NO</v>
      </c>
      <c r="R347" s="30" t="s">
        <v>49</v>
      </c>
      <c r="S347" s="30" t="s">
        <v>56</v>
      </c>
      <c r="T347" s="30"/>
      <c r="U347" s="58" t="s">
        <v>49</v>
      </c>
      <c r="V347" s="63">
        <v>28771</v>
      </c>
      <c r="W347" s="57">
        <v>1940</v>
      </c>
      <c r="X347" s="57">
        <v>3441</v>
      </c>
      <c r="Y347" s="65">
        <v>3723</v>
      </c>
      <c r="Z347" s="34">
        <f t="shared" si="86"/>
        <v>1</v>
      </c>
      <c r="AA347" s="29">
        <f t="shared" si="87"/>
        <v>1</v>
      </c>
      <c r="AB347" s="29">
        <f t="shared" si="88"/>
        <v>0</v>
      </c>
      <c r="AC347" s="29">
        <f t="shared" si="89"/>
        <v>0</v>
      </c>
      <c r="AD347" s="30" t="str">
        <f t="shared" si="90"/>
        <v>SRSA</v>
      </c>
      <c r="AE347" s="29">
        <f t="shared" si="91"/>
        <v>0</v>
      </c>
      <c r="AF347" s="29">
        <f t="shared" si="92"/>
        <v>0</v>
      </c>
      <c r="AG347" s="29">
        <f t="shared" si="93"/>
        <v>0</v>
      </c>
      <c r="AH347" s="29">
        <f t="shared" si="94"/>
        <v>0</v>
      </c>
      <c r="AI347" s="29">
        <f t="shared" si="95"/>
        <v>1</v>
      </c>
      <c r="AJ347" s="29">
        <f t="shared" si="96"/>
        <v>0</v>
      </c>
      <c r="AK347" s="29">
        <f t="shared" si="97"/>
        <v>0</v>
      </c>
      <c r="AL347" s="30" t="str">
        <f t="shared" si="98"/>
        <v>-</v>
      </c>
      <c r="AM347" s="29">
        <f t="shared" si="99"/>
        <v>0</v>
      </c>
      <c r="AN347" s="29">
        <f t="shared" si="100"/>
        <v>0</v>
      </c>
      <c r="AO347" s="29">
        <f t="shared" si="101"/>
        <v>0</v>
      </c>
    </row>
    <row r="348" spans="1:41" ht="12.75">
      <c r="A348" s="27">
        <v>5513770</v>
      </c>
      <c r="B348" s="27">
        <v>5348</v>
      </c>
      <c r="C348" s="27" t="s">
        <v>862</v>
      </c>
      <c r="D348" s="27" t="s">
        <v>863</v>
      </c>
      <c r="E348" s="27" t="s">
        <v>862</v>
      </c>
      <c r="F348" s="27">
        <v>54170</v>
      </c>
      <c r="G348" s="28">
        <v>68</v>
      </c>
      <c r="H348" s="31">
        <v>9209863351</v>
      </c>
      <c r="I348" s="59">
        <v>8</v>
      </c>
      <c r="J348" s="30" t="s">
        <v>56</v>
      </c>
      <c r="K348" s="27"/>
      <c r="L348" s="32" t="s">
        <v>50</v>
      </c>
      <c r="M348" s="61">
        <v>803.2528089887641</v>
      </c>
      <c r="N348" s="32" t="s">
        <v>49</v>
      </c>
      <c r="O348" s="64" t="s">
        <v>49</v>
      </c>
      <c r="P348" s="33">
        <v>4.963680387409201</v>
      </c>
      <c r="Q348" s="30" t="str">
        <f t="shared" si="85"/>
        <v>NO</v>
      </c>
      <c r="R348" s="30" t="s">
        <v>49</v>
      </c>
      <c r="S348" s="30" t="s">
        <v>56</v>
      </c>
      <c r="T348" s="30"/>
      <c r="U348" s="58" t="s">
        <v>49</v>
      </c>
      <c r="V348" s="63">
        <v>24001</v>
      </c>
      <c r="W348" s="57">
        <v>1286</v>
      </c>
      <c r="X348" s="57">
        <v>3074</v>
      </c>
      <c r="Y348" s="65">
        <v>4140</v>
      </c>
      <c r="Z348" s="34">
        <f t="shared" si="86"/>
        <v>1</v>
      </c>
      <c r="AA348" s="29">
        <f t="shared" si="87"/>
        <v>0</v>
      </c>
      <c r="AB348" s="29">
        <f t="shared" si="88"/>
        <v>0</v>
      </c>
      <c r="AC348" s="29">
        <f t="shared" si="89"/>
        <v>0</v>
      </c>
      <c r="AD348" s="30" t="str">
        <f t="shared" si="90"/>
        <v>-</v>
      </c>
      <c r="AE348" s="29">
        <f t="shared" si="91"/>
        <v>0</v>
      </c>
      <c r="AF348" s="29">
        <f t="shared" si="92"/>
        <v>0</v>
      </c>
      <c r="AG348" s="29">
        <f t="shared" si="93"/>
        <v>0</v>
      </c>
      <c r="AH348" s="29">
        <f t="shared" si="94"/>
        <v>0</v>
      </c>
      <c r="AI348" s="29">
        <f t="shared" si="95"/>
        <v>1</v>
      </c>
      <c r="AJ348" s="29">
        <f t="shared" si="96"/>
        <v>0</v>
      </c>
      <c r="AK348" s="29">
        <f t="shared" si="97"/>
        <v>0</v>
      </c>
      <c r="AL348" s="30" t="str">
        <f t="shared" si="98"/>
        <v>-</v>
      </c>
      <c r="AM348" s="29">
        <f t="shared" si="99"/>
        <v>0</v>
      </c>
      <c r="AN348" s="29">
        <f t="shared" si="100"/>
        <v>0</v>
      </c>
      <c r="AO348" s="29">
        <f t="shared" si="101"/>
        <v>0</v>
      </c>
    </row>
    <row r="349" spans="1:41" ht="12.75">
      <c r="A349" s="27">
        <v>5513800</v>
      </c>
      <c r="B349" s="27">
        <v>5355</v>
      </c>
      <c r="C349" s="27" t="s">
        <v>864</v>
      </c>
      <c r="D349" s="27" t="s">
        <v>865</v>
      </c>
      <c r="E349" s="27" t="s">
        <v>864</v>
      </c>
      <c r="F349" s="27">
        <v>53211</v>
      </c>
      <c r="G349" s="28">
        <v>1996</v>
      </c>
      <c r="H349" s="31">
        <v>4149636901</v>
      </c>
      <c r="I349" s="59">
        <v>3</v>
      </c>
      <c r="J349" s="30" t="s">
        <v>49</v>
      </c>
      <c r="K349" s="27"/>
      <c r="L349" s="32" t="s">
        <v>50</v>
      </c>
      <c r="M349" s="61">
        <v>1950.8032786885246</v>
      </c>
      <c r="N349" s="32" t="s">
        <v>49</v>
      </c>
      <c r="O349" s="64" t="s">
        <v>49</v>
      </c>
      <c r="P349" s="33">
        <v>2.6818181818181817</v>
      </c>
      <c r="Q349" s="30" t="str">
        <f t="shared" si="85"/>
        <v>NO</v>
      </c>
      <c r="R349" s="30" t="s">
        <v>49</v>
      </c>
      <c r="S349" s="30" t="s">
        <v>49</v>
      </c>
      <c r="T349" s="30"/>
      <c r="U349" s="58" t="s">
        <v>49</v>
      </c>
      <c r="V349" s="63">
        <v>64667</v>
      </c>
      <c r="W349" s="57">
        <v>2597</v>
      </c>
      <c r="X349" s="57">
        <v>13506</v>
      </c>
      <c r="Y349" s="65">
        <v>5602</v>
      </c>
      <c r="Z349" s="34">
        <f t="shared" si="86"/>
        <v>0</v>
      </c>
      <c r="AA349" s="29">
        <f t="shared" si="87"/>
        <v>0</v>
      </c>
      <c r="AB349" s="29">
        <f t="shared" si="88"/>
        <v>0</v>
      </c>
      <c r="AC349" s="29">
        <f t="shared" si="89"/>
        <v>0</v>
      </c>
      <c r="AD349" s="30" t="str">
        <f t="shared" si="90"/>
        <v>-</v>
      </c>
      <c r="AE349" s="29">
        <f t="shared" si="91"/>
        <v>0</v>
      </c>
      <c r="AF349" s="29">
        <f t="shared" si="92"/>
        <v>0</v>
      </c>
      <c r="AG349" s="29">
        <f t="shared" si="93"/>
        <v>0</v>
      </c>
      <c r="AH349" s="29">
        <f t="shared" si="94"/>
        <v>0</v>
      </c>
      <c r="AI349" s="29">
        <f t="shared" si="95"/>
        <v>0</v>
      </c>
      <c r="AJ349" s="29">
        <f t="shared" si="96"/>
        <v>0</v>
      </c>
      <c r="AK349" s="29">
        <f t="shared" si="97"/>
        <v>0</v>
      </c>
      <c r="AL349" s="30" t="str">
        <f t="shared" si="98"/>
        <v>-</v>
      </c>
      <c r="AM349" s="29">
        <f t="shared" si="99"/>
        <v>0</v>
      </c>
      <c r="AN349" s="29">
        <f t="shared" si="100"/>
        <v>0</v>
      </c>
      <c r="AO349" s="29">
        <f t="shared" si="101"/>
        <v>0</v>
      </c>
    </row>
    <row r="350" spans="1:41" ht="12.75">
      <c r="A350" s="27">
        <v>5513830</v>
      </c>
      <c r="B350" s="27">
        <v>5362</v>
      </c>
      <c r="C350" s="27" t="s">
        <v>866</v>
      </c>
      <c r="D350" s="27" t="s">
        <v>867</v>
      </c>
      <c r="E350" s="27" t="s">
        <v>866</v>
      </c>
      <c r="F350" s="27">
        <v>53586</v>
      </c>
      <c r="G350" s="28">
        <v>9414</v>
      </c>
      <c r="H350" s="31">
        <v>6089654427</v>
      </c>
      <c r="I350" s="59">
        <v>7</v>
      </c>
      <c r="J350" s="30" t="s">
        <v>56</v>
      </c>
      <c r="K350" s="27"/>
      <c r="L350" s="32" t="s">
        <v>50</v>
      </c>
      <c r="M350" s="61">
        <v>378.3707865168539</v>
      </c>
      <c r="N350" s="32" t="s">
        <v>49</v>
      </c>
      <c r="O350" s="64" t="s">
        <v>56</v>
      </c>
      <c r="P350" s="33">
        <v>13.559322033898304</v>
      </c>
      <c r="Q350" s="30" t="str">
        <f t="shared" si="85"/>
        <v>NO</v>
      </c>
      <c r="R350" s="30" t="s">
        <v>49</v>
      </c>
      <c r="S350" s="30" t="s">
        <v>56</v>
      </c>
      <c r="T350" s="30"/>
      <c r="U350" s="58" t="s">
        <v>49</v>
      </c>
      <c r="V350" s="63">
        <v>18872</v>
      </c>
      <c r="W350" s="57">
        <v>1318</v>
      </c>
      <c r="X350" s="57">
        <v>1913</v>
      </c>
      <c r="Y350" s="65">
        <v>3009</v>
      </c>
      <c r="Z350" s="34">
        <f t="shared" si="86"/>
        <v>1</v>
      </c>
      <c r="AA350" s="29">
        <f t="shared" si="87"/>
        <v>1</v>
      </c>
      <c r="AB350" s="29">
        <f t="shared" si="88"/>
        <v>0</v>
      </c>
      <c r="AC350" s="29">
        <f t="shared" si="89"/>
        <v>0</v>
      </c>
      <c r="AD350" s="30" t="str">
        <f t="shared" si="90"/>
        <v>SRSA</v>
      </c>
      <c r="AE350" s="29">
        <f t="shared" si="91"/>
        <v>0</v>
      </c>
      <c r="AF350" s="29">
        <f t="shared" si="92"/>
        <v>0</v>
      </c>
      <c r="AG350" s="29">
        <f t="shared" si="93"/>
        <v>0</v>
      </c>
      <c r="AH350" s="29">
        <f t="shared" si="94"/>
        <v>0</v>
      </c>
      <c r="AI350" s="29">
        <f t="shared" si="95"/>
        <v>1</v>
      </c>
      <c r="AJ350" s="29">
        <f t="shared" si="96"/>
        <v>0</v>
      </c>
      <c r="AK350" s="29">
        <f t="shared" si="97"/>
        <v>0</v>
      </c>
      <c r="AL350" s="30" t="str">
        <f t="shared" si="98"/>
        <v>-</v>
      </c>
      <c r="AM350" s="29">
        <f t="shared" si="99"/>
        <v>0</v>
      </c>
      <c r="AN350" s="29">
        <f t="shared" si="100"/>
        <v>0</v>
      </c>
      <c r="AO350" s="29">
        <f t="shared" si="101"/>
        <v>0</v>
      </c>
    </row>
    <row r="351" spans="1:41" ht="12.75">
      <c r="A351" s="27">
        <v>5513860</v>
      </c>
      <c r="B351" s="27">
        <v>5369</v>
      </c>
      <c r="C351" s="27" t="s">
        <v>868</v>
      </c>
      <c r="D351" s="27" t="s">
        <v>869</v>
      </c>
      <c r="E351" s="27" t="s">
        <v>870</v>
      </c>
      <c r="F351" s="27">
        <v>53170</v>
      </c>
      <c r="G351" s="28">
        <v>69</v>
      </c>
      <c r="H351" s="31">
        <v>2628894384</v>
      </c>
      <c r="I351" s="59">
        <v>3</v>
      </c>
      <c r="J351" s="30" t="s">
        <v>49</v>
      </c>
      <c r="K351" s="27"/>
      <c r="L351" s="32" t="s">
        <v>56</v>
      </c>
      <c r="M351" s="61">
        <v>568.0222222222222</v>
      </c>
      <c r="N351" s="32" t="s">
        <v>49</v>
      </c>
      <c r="O351" s="64" t="s">
        <v>56</v>
      </c>
      <c r="P351" s="33">
        <v>7.213578500707214</v>
      </c>
      <c r="Q351" s="30" t="str">
        <f t="shared" si="85"/>
        <v>NO</v>
      </c>
      <c r="R351" s="30" t="s">
        <v>49</v>
      </c>
      <c r="S351" s="30" t="s">
        <v>49</v>
      </c>
      <c r="T351" s="30"/>
      <c r="U351" s="58" t="s">
        <v>49</v>
      </c>
      <c r="V351" s="63">
        <v>22130</v>
      </c>
      <c r="W351" s="57">
        <v>1494</v>
      </c>
      <c r="X351" s="57">
        <v>2499</v>
      </c>
      <c r="Y351" s="65">
        <v>3803</v>
      </c>
      <c r="Z351" s="34">
        <f t="shared" si="86"/>
        <v>1</v>
      </c>
      <c r="AA351" s="29">
        <f t="shared" si="87"/>
        <v>1</v>
      </c>
      <c r="AB351" s="29">
        <f t="shared" si="88"/>
        <v>0</v>
      </c>
      <c r="AC351" s="29">
        <f t="shared" si="89"/>
        <v>0</v>
      </c>
      <c r="AD351" s="30" t="str">
        <f t="shared" si="90"/>
        <v>SRSA</v>
      </c>
      <c r="AE351" s="29">
        <f t="shared" si="91"/>
        <v>0</v>
      </c>
      <c r="AF351" s="29">
        <f t="shared" si="92"/>
        <v>0</v>
      </c>
      <c r="AG351" s="29">
        <f t="shared" si="93"/>
        <v>0</v>
      </c>
      <c r="AH351" s="29">
        <f t="shared" si="94"/>
        <v>0</v>
      </c>
      <c r="AI351" s="29">
        <f t="shared" si="95"/>
        <v>0</v>
      </c>
      <c r="AJ351" s="29">
        <f t="shared" si="96"/>
        <v>0</v>
      </c>
      <c r="AK351" s="29">
        <f t="shared" si="97"/>
        <v>0</v>
      </c>
      <c r="AL351" s="30" t="str">
        <f t="shared" si="98"/>
        <v>-</v>
      </c>
      <c r="AM351" s="29">
        <f t="shared" si="99"/>
        <v>0</v>
      </c>
      <c r="AN351" s="29">
        <f t="shared" si="100"/>
        <v>0</v>
      </c>
      <c r="AO351" s="29">
        <f t="shared" si="101"/>
        <v>0</v>
      </c>
    </row>
    <row r="352" spans="1:41" ht="12.75">
      <c r="A352" s="27">
        <v>5513890</v>
      </c>
      <c r="B352" s="27">
        <v>5376</v>
      </c>
      <c r="C352" s="27" t="s">
        <v>871</v>
      </c>
      <c r="D352" s="27" t="s">
        <v>872</v>
      </c>
      <c r="E352" s="27" t="s">
        <v>871</v>
      </c>
      <c r="F352" s="27">
        <v>54872</v>
      </c>
      <c r="G352" s="28">
        <v>29</v>
      </c>
      <c r="H352" s="31">
        <v>7153492290</v>
      </c>
      <c r="I352" s="59">
        <v>7</v>
      </c>
      <c r="J352" s="30" t="s">
        <v>56</v>
      </c>
      <c r="K352" s="27"/>
      <c r="L352" s="32" t="s">
        <v>50</v>
      </c>
      <c r="M352" s="61">
        <v>471.40625</v>
      </c>
      <c r="N352" s="32" t="s">
        <v>49</v>
      </c>
      <c r="O352" s="64" t="s">
        <v>56</v>
      </c>
      <c r="P352" s="33">
        <v>18.147448015122876</v>
      </c>
      <c r="Q352" s="30" t="str">
        <f t="shared" si="85"/>
        <v>NO</v>
      </c>
      <c r="R352" s="30" t="s">
        <v>49</v>
      </c>
      <c r="S352" s="30" t="s">
        <v>56</v>
      </c>
      <c r="T352" s="30"/>
      <c r="U352" s="58" t="s">
        <v>49</v>
      </c>
      <c r="V352" s="63">
        <v>38109</v>
      </c>
      <c r="W352" s="57">
        <v>3433</v>
      </c>
      <c r="X352" s="57">
        <v>4349</v>
      </c>
      <c r="Y352" s="65">
        <v>4912</v>
      </c>
      <c r="Z352" s="34">
        <f t="shared" si="86"/>
        <v>1</v>
      </c>
      <c r="AA352" s="29">
        <f t="shared" si="87"/>
        <v>1</v>
      </c>
      <c r="AB352" s="29">
        <f t="shared" si="88"/>
        <v>0</v>
      </c>
      <c r="AC352" s="29">
        <f t="shared" si="89"/>
        <v>0</v>
      </c>
      <c r="AD352" s="30" t="str">
        <f t="shared" si="90"/>
        <v>SRSA</v>
      </c>
      <c r="AE352" s="29">
        <f t="shared" si="91"/>
        <v>0</v>
      </c>
      <c r="AF352" s="29">
        <f t="shared" si="92"/>
        <v>0</v>
      </c>
      <c r="AG352" s="29">
        <f t="shared" si="93"/>
        <v>0</v>
      </c>
      <c r="AH352" s="29">
        <f t="shared" si="94"/>
        <v>0</v>
      </c>
      <c r="AI352" s="29">
        <f t="shared" si="95"/>
        <v>1</v>
      </c>
      <c r="AJ352" s="29">
        <f t="shared" si="96"/>
        <v>0</v>
      </c>
      <c r="AK352" s="29">
        <f t="shared" si="97"/>
        <v>0</v>
      </c>
      <c r="AL352" s="30" t="str">
        <f t="shared" si="98"/>
        <v>-</v>
      </c>
      <c r="AM352" s="29">
        <f t="shared" si="99"/>
        <v>0</v>
      </c>
      <c r="AN352" s="29">
        <f t="shared" si="100"/>
        <v>0</v>
      </c>
      <c r="AO352" s="29">
        <f t="shared" si="101"/>
        <v>0</v>
      </c>
    </row>
    <row r="353" spans="1:41" ht="12.75">
      <c r="A353" s="27">
        <v>5513950</v>
      </c>
      <c r="B353" s="27">
        <v>5390</v>
      </c>
      <c r="C353" s="27" t="s">
        <v>873</v>
      </c>
      <c r="D353" s="27" t="s">
        <v>874</v>
      </c>
      <c r="E353" s="27" t="s">
        <v>873</v>
      </c>
      <c r="F353" s="27">
        <v>53086</v>
      </c>
      <c r="G353" s="28">
        <v>9585</v>
      </c>
      <c r="H353" s="31">
        <v>2626449615</v>
      </c>
      <c r="I353" s="59" t="s">
        <v>104</v>
      </c>
      <c r="J353" s="30" t="s">
        <v>49</v>
      </c>
      <c r="K353" s="27"/>
      <c r="L353" s="32" t="s">
        <v>50</v>
      </c>
      <c r="M353" s="61">
        <v>2669.391666666667</v>
      </c>
      <c r="N353" s="32" t="s">
        <v>49</v>
      </c>
      <c r="O353" s="64" t="s">
        <v>49</v>
      </c>
      <c r="P353" s="33">
        <v>3.8095238095238098</v>
      </c>
      <c r="Q353" s="30" t="str">
        <f t="shared" si="85"/>
        <v>NO</v>
      </c>
      <c r="R353" s="30" t="s">
        <v>49</v>
      </c>
      <c r="S353" s="30" t="s">
        <v>49</v>
      </c>
      <c r="T353" s="30"/>
      <c r="U353" s="58" t="s">
        <v>49</v>
      </c>
      <c r="V353" s="63">
        <v>58395</v>
      </c>
      <c r="W353" s="57">
        <v>2634</v>
      </c>
      <c r="X353" s="57">
        <v>7969</v>
      </c>
      <c r="Y353" s="65">
        <v>7630</v>
      </c>
      <c r="Z353" s="34">
        <f t="shared" si="86"/>
        <v>0</v>
      </c>
      <c r="AA353" s="29">
        <f t="shared" si="87"/>
        <v>0</v>
      </c>
      <c r="AB353" s="29">
        <f t="shared" si="88"/>
        <v>0</v>
      </c>
      <c r="AC353" s="29">
        <f t="shared" si="89"/>
        <v>0</v>
      </c>
      <c r="AD353" s="30" t="str">
        <f t="shared" si="90"/>
        <v>-</v>
      </c>
      <c r="AE353" s="29">
        <f t="shared" si="91"/>
        <v>0</v>
      </c>
      <c r="AF353" s="29">
        <f t="shared" si="92"/>
        <v>0</v>
      </c>
      <c r="AG353" s="29">
        <f t="shared" si="93"/>
        <v>0</v>
      </c>
      <c r="AH353" s="29">
        <f t="shared" si="94"/>
        <v>0</v>
      </c>
      <c r="AI353" s="29">
        <f t="shared" si="95"/>
        <v>0</v>
      </c>
      <c r="AJ353" s="29">
        <f t="shared" si="96"/>
        <v>0</v>
      </c>
      <c r="AK353" s="29">
        <f t="shared" si="97"/>
        <v>0</v>
      </c>
      <c r="AL353" s="30" t="str">
        <f t="shared" si="98"/>
        <v>-</v>
      </c>
      <c r="AM353" s="29">
        <f t="shared" si="99"/>
        <v>0</v>
      </c>
      <c r="AN353" s="29">
        <f t="shared" si="100"/>
        <v>0</v>
      </c>
      <c r="AO353" s="29">
        <f t="shared" si="101"/>
        <v>0</v>
      </c>
    </row>
    <row r="354" spans="1:41" ht="12.75">
      <c r="A354" s="27">
        <v>5513980</v>
      </c>
      <c r="B354" s="27">
        <v>5397</v>
      </c>
      <c r="C354" s="27" t="s">
        <v>875</v>
      </c>
      <c r="D354" s="27" t="s">
        <v>876</v>
      </c>
      <c r="E354" s="27" t="s">
        <v>875</v>
      </c>
      <c r="F354" s="27">
        <v>54873</v>
      </c>
      <c r="G354" s="28">
        <v>8144</v>
      </c>
      <c r="H354" s="31">
        <v>7153782263</v>
      </c>
      <c r="I354" s="59">
        <v>8</v>
      </c>
      <c r="J354" s="30" t="s">
        <v>56</v>
      </c>
      <c r="K354" s="27"/>
      <c r="L354" s="32" t="s">
        <v>50</v>
      </c>
      <c r="M354" s="61">
        <v>360.97222222222223</v>
      </c>
      <c r="N354" s="32" t="s">
        <v>49</v>
      </c>
      <c r="O354" s="64" t="s">
        <v>56</v>
      </c>
      <c r="P354" s="33">
        <v>13.20754716981132</v>
      </c>
      <c r="Q354" s="30" t="str">
        <f t="shared" si="85"/>
        <v>NO</v>
      </c>
      <c r="R354" s="30" t="s">
        <v>49</v>
      </c>
      <c r="S354" s="30" t="s">
        <v>56</v>
      </c>
      <c r="T354" s="30"/>
      <c r="U354" s="58" t="s">
        <v>49</v>
      </c>
      <c r="V354" s="63">
        <v>22104</v>
      </c>
      <c r="W354" s="57">
        <v>1734</v>
      </c>
      <c r="X354" s="57">
        <v>2485</v>
      </c>
      <c r="Y354" s="65">
        <v>3007</v>
      </c>
      <c r="Z354" s="34">
        <f t="shared" si="86"/>
        <v>1</v>
      </c>
      <c r="AA354" s="29">
        <f t="shared" si="87"/>
        <v>1</v>
      </c>
      <c r="AB354" s="29">
        <f t="shared" si="88"/>
        <v>0</v>
      </c>
      <c r="AC354" s="29">
        <f t="shared" si="89"/>
        <v>0</v>
      </c>
      <c r="AD354" s="30" t="str">
        <f t="shared" si="90"/>
        <v>SRSA</v>
      </c>
      <c r="AE354" s="29">
        <f t="shared" si="91"/>
        <v>0</v>
      </c>
      <c r="AF354" s="29">
        <f t="shared" si="92"/>
        <v>0</v>
      </c>
      <c r="AG354" s="29">
        <f t="shared" si="93"/>
        <v>0</v>
      </c>
      <c r="AH354" s="29">
        <f t="shared" si="94"/>
        <v>0</v>
      </c>
      <c r="AI354" s="29">
        <f t="shared" si="95"/>
        <v>1</v>
      </c>
      <c r="AJ354" s="29">
        <f t="shared" si="96"/>
        <v>0</v>
      </c>
      <c r="AK354" s="29">
        <f t="shared" si="97"/>
        <v>0</v>
      </c>
      <c r="AL354" s="30" t="str">
        <f t="shared" si="98"/>
        <v>-</v>
      </c>
      <c r="AM354" s="29">
        <f t="shared" si="99"/>
        <v>0</v>
      </c>
      <c r="AN354" s="29">
        <f t="shared" si="100"/>
        <v>0</v>
      </c>
      <c r="AO354" s="29">
        <f t="shared" si="101"/>
        <v>0</v>
      </c>
    </row>
    <row r="355" spans="1:41" ht="12.75">
      <c r="A355" s="27">
        <v>5514010</v>
      </c>
      <c r="B355" s="27">
        <v>5432</v>
      </c>
      <c r="C355" s="27" t="s">
        <v>877</v>
      </c>
      <c r="D355" s="27" t="s">
        <v>518</v>
      </c>
      <c r="E355" s="27" t="s">
        <v>877</v>
      </c>
      <c r="F355" s="27">
        <v>54025</v>
      </c>
      <c r="G355" s="28">
        <v>100</v>
      </c>
      <c r="H355" s="31">
        <v>7152473313</v>
      </c>
      <c r="I355" s="59">
        <v>8</v>
      </c>
      <c r="J355" s="30" t="s">
        <v>56</v>
      </c>
      <c r="K355" s="27"/>
      <c r="L355" s="32" t="s">
        <v>50</v>
      </c>
      <c r="M355" s="61">
        <v>1127.0898876404494</v>
      </c>
      <c r="N355" s="32" t="s">
        <v>49</v>
      </c>
      <c r="O355" s="64" t="s">
        <v>49</v>
      </c>
      <c r="P355" s="33">
        <v>5.762987012987013</v>
      </c>
      <c r="Q355" s="30" t="str">
        <f t="shared" si="85"/>
        <v>NO</v>
      </c>
      <c r="R355" s="30" t="s">
        <v>49</v>
      </c>
      <c r="S355" s="30" t="s">
        <v>56</v>
      </c>
      <c r="T355" s="30"/>
      <c r="U355" s="58" t="s">
        <v>49</v>
      </c>
      <c r="V355" s="63">
        <v>27227</v>
      </c>
      <c r="W355" s="57">
        <v>1806</v>
      </c>
      <c r="X355" s="57">
        <v>3616</v>
      </c>
      <c r="Y355" s="65">
        <v>6727</v>
      </c>
      <c r="Z355" s="34">
        <f t="shared" si="86"/>
        <v>1</v>
      </c>
      <c r="AA355" s="29">
        <f t="shared" si="87"/>
        <v>0</v>
      </c>
      <c r="AB355" s="29">
        <f t="shared" si="88"/>
        <v>0</v>
      </c>
      <c r="AC355" s="29">
        <f t="shared" si="89"/>
        <v>0</v>
      </c>
      <c r="AD355" s="30" t="str">
        <f t="shared" si="90"/>
        <v>-</v>
      </c>
      <c r="AE355" s="29">
        <f t="shared" si="91"/>
        <v>0</v>
      </c>
      <c r="AF355" s="29">
        <f t="shared" si="92"/>
        <v>0</v>
      </c>
      <c r="AG355" s="29">
        <f t="shared" si="93"/>
        <v>0</v>
      </c>
      <c r="AH355" s="29">
        <f t="shared" si="94"/>
        <v>0</v>
      </c>
      <c r="AI355" s="29">
        <f t="shared" si="95"/>
        <v>1</v>
      </c>
      <c r="AJ355" s="29">
        <f t="shared" si="96"/>
        <v>0</v>
      </c>
      <c r="AK355" s="29">
        <f t="shared" si="97"/>
        <v>0</v>
      </c>
      <c r="AL355" s="30" t="str">
        <f t="shared" si="98"/>
        <v>-</v>
      </c>
      <c r="AM355" s="29">
        <f t="shared" si="99"/>
        <v>0</v>
      </c>
      <c r="AN355" s="29">
        <f t="shared" si="100"/>
        <v>0</v>
      </c>
      <c r="AO355" s="29">
        <f t="shared" si="101"/>
        <v>0</v>
      </c>
    </row>
    <row r="356" spans="1:41" ht="12.75">
      <c r="A356" s="27">
        <v>5514040</v>
      </c>
      <c r="B356" s="27">
        <v>5439</v>
      </c>
      <c r="C356" s="27" t="s">
        <v>878</v>
      </c>
      <c r="D356" s="27" t="s">
        <v>879</v>
      </c>
      <c r="E356" s="27" t="s">
        <v>878</v>
      </c>
      <c r="F356" s="27">
        <v>53172</v>
      </c>
      <c r="G356" s="28">
        <v>1625</v>
      </c>
      <c r="H356" s="31">
        <v>4147686300</v>
      </c>
      <c r="I356" s="59">
        <v>3</v>
      </c>
      <c r="J356" s="30" t="s">
        <v>49</v>
      </c>
      <c r="K356" s="27"/>
      <c r="L356" s="32" t="s">
        <v>50</v>
      </c>
      <c r="M356" s="61">
        <v>3372.824858757062</v>
      </c>
      <c r="N356" s="32" t="s">
        <v>49</v>
      </c>
      <c r="O356" s="64" t="s">
        <v>49</v>
      </c>
      <c r="P356" s="33">
        <v>5.660377358490567</v>
      </c>
      <c r="Q356" s="30" t="str">
        <f t="shared" si="85"/>
        <v>NO</v>
      </c>
      <c r="R356" s="30" t="s">
        <v>49</v>
      </c>
      <c r="S356" s="30" t="s">
        <v>49</v>
      </c>
      <c r="T356" s="30"/>
      <c r="U356" s="58" t="s">
        <v>49</v>
      </c>
      <c r="V356" s="63">
        <v>108000</v>
      </c>
      <c r="W356" s="57">
        <v>5886</v>
      </c>
      <c r="X356" s="57">
        <v>14713</v>
      </c>
      <c r="Y356" s="65">
        <v>19794</v>
      </c>
      <c r="Z356" s="34">
        <f t="shared" si="86"/>
        <v>0</v>
      </c>
      <c r="AA356" s="29">
        <f t="shared" si="87"/>
        <v>0</v>
      </c>
      <c r="AB356" s="29">
        <f t="shared" si="88"/>
        <v>0</v>
      </c>
      <c r="AC356" s="29">
        <f t="shared" si="89"/>
        <v>0</v>
      </c>
      <c r="AD356" s="30" t="str">
        <f t="shared" si="90"/>
        <v>-</v>
      </c>
      <c r="AE356" s="29">
        <f t="shared" si="91"/>
        <v>0</v>
      </c>
      <c r="AF356" s="29">
        <f t="shared" si="92"/>
        <v>0</v>
      </c>
      <c r="AG356" s="29">
        <f t="shared" si="93"/>
        <v>0</v>
      </c>
      <c r="AH356" s="29">
        <f t="shared" si="94"/>
        <v>0</v>
      </c>
      <c r="AI356" s="29">
        <f t="shared" si="95"/>
        <v>0</v>
      </c>
      <c r="AJ356" s="29">
        <f t="shared" si="96"/>
        <v>0</v>
      </c>
      <c r="AK356" s="29">
        <f t="shared" si="97"/>
        <v>0</v>
      </c>
      <c r="AL356" s="30" t="str">
        <f t="shared" si="98"/>
        <v>-</v>
      </c>
      <c r="AM356" s="29">
        <f t="shared" si="99"/>
        <v>0</v>
      </c>
      <c r="AN356" s="29">
        <f t="shared" si="100"/>
        <v>0</v>
      </c>
      <c r="AO356" s="29">
        <f t="shared" si="101"/>
        <v>0</v>
      </c>
    </row>
    <row r="357" spans="1:41" ht="12.75">
      <c r="A357" s="27">
        <v>5512030</v>
      </c>
      <c r="B357" s="27">
        <v>4522</v>
      </c>
      <c r="C357" s="27" t="s">
        <v>880</v>
      </c>
      <c r="D357" s="27" t="s">
        <v>285</v>
      </c>
      <c r="E357" s="27" t="s">
        <v>881</v>
      </c>
      <c r="F357" s="27">
        <v>54865</v>
      </c>
      <c r="G357" s="28">
        <v>40</v>
      </c>
      <c r="H357" s="31">
        <v>7157743500</v>
      </c>
      <c r="I357" s="59">
        <v>7</v>
      </c>
      <c r="J357" s="30" t="s">
        <v>56</v>
      </c>
      <c r="K357" s="27"/>
      <c r="L357" s="32" t="s">
        <v>50</v>
      </c>
      <c r="M357" s="61">
        <v>212.9119318181818</v>
      </c>
      <c r="N357" s="32" t="s">
        <v>49</v>
      </c>
      <c r="O357" s="64" t="s">
        <v>56</v>
      </c>
      <c r="P357" s="33">
        <v>15.806451612903224</v>
      </c>
      <c r="Q357" s="30" t="str">
        <f t="shared" si="85"/>
        <v>NO</v>
      </c>
      <c r="R357" s="30" t="s">
        <v>49</v>
      </c>
      <c r="S357" s="30" t="s">
        <v>56</v>
      </c>
      <c r="T357" s="30"/>
      <c r="U357" s="58" t="s">
        <v>49</v>
      </c>
      <c r="V357" s="63">
        <v>28409</v>
      </c>
      <c r="W357" s="57">
        <v>2707</v>
      </c>
      <c r="X357" s="57">
        <v>3376</v>
      </c>
      <c r="Y357" s="65">
        <v>2403</v>
      </c>
      <c r="Z357" s="34">
        <f t="shared" si="86"/>
        <v>1</v>
      </c>
      <c r="AA357" s="29">
        <f t="shared" si="87"/>
        <v>1</v>
      </c>
      <c r="AB357" s="29">
        <f t="shared" si="88"/>
        <v>0</v>
      </c>
      <c r="AC357" s="29">
        <f t="shared" si="89"/>
        <v>0</v>
      </c>
      <c r="AD357" s="30" t="str">
        <f t="shared" si="90"/>
        <v>SRSA</v>
      </c>
      <c r="AE357" s="29">
        <f t="shared" si="91"/>
        <v>0</v>
      </c>
      <c r="AF357" s="29">
        <f t="shared" si="92"/>
        <v>0</v>
      </c>
      <c r="AG357" s="29">
        <f t="shared" si="93"/>
        <v>0</v>
      </c>
      <c r="AH357" s="29">
        <f t="shared" si="94"/>
        <v>0</v>
      </c>
      <c r="AI357" s="29">
        <f t="shared" si="95"/>
        <v>1</v>
      </c>
      <c r="AJ357" s="29">
        <f t="shared" si="96"/>
        <v>0</v>
      </c>
      <c r="AK357" s="29">
        <f t="shared" si="97"/>
        <v>0</v>
      </c>
      <c r="AL357" s="30" t="str">
        <f t="shared" si="98"/>
        <v>-</v>
      </c>
      <c r="AM357" s="29">
        <f t="shared" si="99"/>
        <v>0</v>
      </c>
      <c r="AN357" s="29">
        <f t="shared" si="100"/>
        <v>0</v>
      </c>
      <c r="AO357" s="29">
        <f t="shared" si="101"/>
        <v>0</v>
      </c>
    </row>
    <row r="358" spans="1:41" ht="12.75">
      <c r="A358" s="27">
        <v>5514130</v>
      </c>
      <c r="B358" s="27">
        <v>5457</v>
      </c>
      <c r="C358" s="27" t="s">
        <v>882</v>
      </c>
      <c r="D358" s="27" t="s">
        <v>883</v>
      </c>
      <c r="E358" s="27" t="s">
        <v>884</v>
      </c>
      <c r="F358" s="27">
        <v>54204</v>
      </c>
      <c r="G358" s="28">
        <v>9798</v>
      </c>
      <c r="H358" s="31">
        <v>9208257311</v>
      </c>
      <c r="I358" s="59">
        <v>7</v>
      </c>
      <c r="J358" s="30" t="s">
        <v>56</v>
      </c>
      <c r="K358" s="27"/>
      <c r="L358" s="32" t="s">
        <v>50</v>
      </c>
      <c r="M358" s="61">
        <v>1230.434659090909</v>
      </c>
      <c r="N358" s="32" t="s">
        <v>49</v>
      </c>
      <c r="O358" s="64" t="s">
        <v>49</v>
      </c>
      <c r="P358" s="33">
        <v>5.747126436781609</v>
      </c>
      <c r="Q358" s="30" t="str">
        <f t="shared" si="85"/>
        <v>NO</v>
      </c>
      <c r="R358" s="30" t="s">
        <v>49</v>
      </c>
      <c r="S358" s="30" t="s">
        <v>56</v>
      </c>
      <c r="T358" s="30"/>
      <c r="U358" s="58" t="s">
        <v>49</v>
      </c>
      <c r="V358" s="63">
        <v>62406</v>
      </c>
      <c r="W358" s="57">
        <v>4197</v>
      </c>
      <c r="X358" s="57">
        <v>7252</v>
      </c>
      <c r="Y358" s="65">
        <v>6968</v>
      </c>
      <c r="Z358" s="34">
        <f t="shared" si="86"/>
        <v>1</v>
      </c>
      <c r="AA358" s="29">
        <f t="shared" si="87"/>
        <v>0</v>
      </c>
      <c r="AB358" s="29">
        <f t="shared" si="88"/>
        <v>0</v>
      </c>
      <c r="AC358" s="29">
        <f t="shared" si="89"/>
        <v>0</v>
      </c>
      <c r="AD358" s="30" t="str">
        <f t="shared" si="90"/>
        <v>-</v>
      </c>
      <c r="AE358" s="29">
        <f t="shared" si="91"/>
        <v>0</v>
      </c>
      <c r="AF358" s="29">
        <f t="shared" si="92"/>
        <v>0</v>
      </c>
      <c r="AG358" s="29">
        <f t="shared" si="93"/>
        <v>0</v>
      </c>
      <c r="AH358" s="29">
        <f t="shared" si="94"/>
        <v>0</v>
      </c>
      <c r="AI358" s="29">
        <f t="shared" si="95"/>
        <v>1</v>
      </c>
      <c r="AJ358" s="29">
        <f t="shared" si="96"/>
        <v>0</v>
      </c>
      <c r="AK358" s="29">
        <f t="shared" si="97"/>
        <v>0</v>
      </c>
      <c r="AL358" s="30" t="str">
        <f t="shared" si="98"/>
        <v>-</v>
      </c>
      <c r="AM358" s="29">
        <f t="shared" si="99"/>
        <v>0</v>
      </c>
      <c r="AN358" s="29">
        <f t="shared" si="100"/>
        <v>0</v>
      </c>
      <c r="AO358" s="29">
        <f t="shared" si="101"/>
        <v>0</v>
      </c>
    </row>
    <row r="359" spans="1:41" ht="12.75">
      <c r="A359" s="27">
        <v>5506300</v>
      </c>
      <c r="B359" s="27">
        <v>2485</v>
      </c>
      <c r="C359" s="27" t="s">
        <v>885</v>
      </c>
      <c r="D359" s="27" t="s">
        <v>886</v>
      </c>
      <c r="E359" s="27" t="s">
        <v>887</v>
      </c>
      <c r="F359" s="27">
        <v>53811</v>
      </c>
      <c r="G359" s="28">
        <v>368</v>
      </c>
      <c r="H359" s="31">
        <v>6088542261</v>
      </c>
      <c r="I359" s="59">
        <v>7</v>
      </c>
      <c r="J359" s="30" t="s">
        <v>56</v>
      </c>
      <c r="K359" s="27"/>
      <c r="L359" s="32" t="s">
        <v>50</v>
      </c>
      <c r="M359" s="61">
        <v>560.2777777777778</v>
      </c>
      <c r="N359" s="32" t="s">
        <v>49</v>
      </c>
      <c r="O359" s="64" t="s">
        <v>56</v>
      </c>
      <c r="P359" s="33">
        <v>8.144192256341789</v>
      </c>
      <c r="Q359" s="30" t="str">
        <f t="shared" si="85"/>
        <v>NO</v>
      </c>
      <c r="R359" s="30" t="s">
        <v>49</v>
      </c>
      <c r="S359" s="30" t="s">
        <v>56</v>
      </c>
      <c r="T359" s="30"/>
      <c r="U359" s="58" t="s">
        <v>49</v>
      </c>
      <c r="V359" s="63">
        <v>27618</v>
      </c>
      <c r="W359" s="57">
        <v>1621</v>
      </c>
      <c r="X359" s="57">
        <v>3153</v>
      </c>
      <c r="Y359" s="65">
        <v>4408</v>
      </c>
      <c r="Z359" s="34">
        <f t="shared" si="86"/>
        <v>1</v>
      </c>
      <c r="AA359" s="29">
        <f t="shared" si="87"/>
        <v>1</v>
      </c>
      <c r="AB359" s="29">
        <f t="shared" si="88"/>
        <v>0</v>
      </c>
      <c r="AC359" s="29">
        <f t="shared" si="89"/>
        <v>0</v>
      </c>
      <c r="AD359" s="30" t="str">
        <f t="shared" si="90"/>
        <v>SRSA</v>
      </c>
      <c r="AE359" s="29">
        <f t="shared" si="91"/>
        <v>0</v>
      </c>
      <c r="AF359" s="29">
        <f t="shared" si="92"/>
        <v>0</v>
      </c>
      <c r="AG359" s="29">
        <f t="shared" si="93"/>
        <v>0</v>
      </c>
      <c r="AH359" s="29">
        <f t="shared" si="94"/>
        <v>0</v>
      </c>
      <c r="AI359" s="29">
        <f t="shared" si="95"/>
        <v>1</v>
      </c>
      <c r="AJ359" s="29">
        <f t="shared" si="96"/>
        <v>0</v>
      </c>
      <c r="AK359" s="29">
        <f t="shared" si="97"/>
        <v>0</v>
      </c>
      <c r="AL359" s="30" t="str">
        <f t="shared" si="98"/>
        <v>-</v>
      </c>
      <c r="AM359" s="29">
        <f t="shared" si="99"/>
        <v>0</v>
      </c>
      <c r="AN359" s="29">
        <f t="shared" si="100"/>
        <v>0</v>
      </c>
      <c r="AO359" s="29">
        <f t="shared" si="101"/>
        <v>0</v>
      </c>
    </row>
    <row r="360" spans="1:41" ht="12.75">
      <c r="A360" s="27">
        <v>5514160</v>
      </c>
      <c r="B360" s="27">
        <v>5460</v>
      </c>
      <c r="C360" s="27" t="s">
        <v>888</v>
      </c>
      <c r="D360" s="27" t="s">
        <v>889</v>
      </c>
      <c r="E360" s="27" t="s">
        <v>890</v>
      </c>
      <c r="F360" s="27">
        <v>54656</v>
      </c>
      <c r="G360" s="28">
        <v>1548</v>
      </c>
      <c r="H360" s="31">
        <v>6082693151</v>
      </c>
      <c r="I360" s="59" t="s">
        <v>55</v>
      </c>
      <c r="J360" s="30" t="s">
        <v>49</v>
      </c>
      <c r="K360" s="27"/>
      <c r="L360" s="32" t="s">
        <v>50</v>
      </c>
      <c r="M360" s="61">
        <v>2577.382681564246</v>
      </c>
      <c r="N360" s="32" t="s">
        <v>49</v>
      </c>
      <c r="O360" s="64" t="s">
        <v>49</v>
      </c>
      <c r="P360" s="33">
        <v>8.389803162310423</v>
      </c>
      <c r="Q360" s="30" t="str">
        <f t="shared" si="85"/>
        <v>NO</v>
      </c>
      <c r="R360" s="30" t="s">
        <v>49</v>
      </c>
      <c r="S360" s="30" t="s">
        <v>115</v>
      </c>
      <c r="T360" s="30"/>
      <c r="U360" s="58" t="s">
        <v>49</v>
      </c>
      <c r="V360" s="63">
        <v>143590</v>
      </c>
      <c r="W360" s="57">
        <v>9893</v>
      </c>
      <c r="X360" s="57">
        <v>18400</v>
      </c>
      <c r="Y360" s="65">
        <v>17621</v>
      </c>
      <c r="Z360" s="34">
        <f t="shared" si="86"/>
        <v>0</v>
      </c>
      <c r="AA360" s="29">
        <f t="shared" si="87"/>
        <v>0</v>
      </c>
      <c r="AB360" s="29">
        <f t="shared" si="88"/>
        <v>0</v>
      </c>
      <c r="AC360" s="29">
        <f t="shared" si="89"/>
        <v>0</v>
      </c>
      <c r="AD360" s="30" t="str">
        <f t="shared" si="90"/>
        <v>-</v>
      </c>
      <c r="AE360" s="29">
        <f t="shared" si="91"/>
        <v>0</v>
      </c>
      <c r="AF360" s="29">
        <f t="shared" si="92"/>
        <v>0</v>
      </c>
      <c r="AG360" s="29">
        <f t="shared" si="93"/>
        <v>0</v>
      </c>
      <c r="AH360" s="29">
        <f t="shared" si="94"/>
        <v>0</v>
      </c>
      <c r="AI360" s="29">
        <f t="shared" si="95"/>
        <v>1</v>
      </c>
      <c r="AJ360" s="29">
        <f t="shared" si="96"/>
        <v>0</v>
      </c>
      <c r="AK360" s="29">
        <f t="shared" si="97"/>
        <v>0</v>
      </c>
      <c r="AL360" s="30" t="str">
        <f t="shared" si="98"/>
        <v>-</v>
      </c>
      <c r="AM360" s="29">
        <f t="shared" si="99"/>
        <v>0</v>
      </c>
      <c r="AN360" s="29">
        <f t="shared" si="100"/>
        <v>0</v>
      </c>
      <c r="AO360" s="29">
        <f t="shared" si="101"/>
        <v>0</v>
      </c>
    </row>
    <row r="361" spans="1:41" ht="12.75">
      <c r="A361" s="27">
        <v>5514190</v>
      </c>
      <c r="B361" s="27">
        <v>5467</v>
      </c>
      <c r="C361" s="27" t="s">
        <v>891</v>
      </c>
      <c r="D361" s="27" t="s">
        <v>892</v>
      </c>
      <c r="E361" s="27" t="s">
        <v>891</v>
      </c>
      <c r="F361" s="27">
        <v>54479</v>
      </c>
      <c r="G361" s="28">
        <v>9300</v>
      </c>
      <c r="H361" s="31">
        <v>7156595347</v>
      </c>
      <c r="I361" s="59">
        <v>8</v>
      </c>
      <c r="J361" s="30" t="s">
        <v>56</v>
      </c>
      <c r="K361" s="27"/>
      <c r="L361" s="32" t="s">
        <v>50</v>
      </c>
      <c r="M361" s="61">
        <v>785.9972222222223</v>
      </c>
      <c r="N361" s="32" t="s">
        <v>49</v>
      </c>
      <c r="O361" s="64" t="s">
        <v>49</v>
      </c>
      <c r="P361" s="33">
        <v>6.615214994487322</v>
      </c>
      <c r="Q361" s="30" t="str">
        <f t="shared" si="85"/>
        <v>NO</v>
      </c>
      <c r="R361" s="30" t="s">
        <v>49</v>
      </c>
      <c r="S361" s="30" t="s">
        <v>56</v>
      </c>
      <c r="T361" s="30"/>
      <c r="U361" s="58" t="s">
        <v>49</v>
      </c>
      <c r="V361" s="63">
        <v>30042</v>
      </c>
      <c r="W361" s="57">
        <v>1772</v>
      </c>
      <c r="X361" s="57">
        <v>3525</v>
      </c>
      <c r="Y361" s="65">
        <v>4446</v>
      </c>
      <c r="Z361" s="34">
        <f t="shared" si="86"/>
        <v>1</v>
      </c>
      <c r="AA361" s="29">
        <f t="shared" si="87"/>
        <v>0</v>
      </c>
      <c r="AB361" s="29">
        <f t="shared" si="88"/>
        <v>0</v>
      </c>
      <c r="AC361" s="29">
        <f t="shared" si="89"/>
        <v>0</v>
      </c>
      <c r="AD361" s="30" t="str">
        <f t="shared" si="90"/>
        <v>-</v>
      </c>
      <c r="AE361" s="29">
        <f t="shared" si="91"/>
        <v>0</v>
      </c>
      <c r="AF361" s="29">
        <f t="shared" si="92"/>
        <v>0</v>
      </c>
      <c r="AG361" s="29">
        <f t="shared" si="93"/>
        <v>0</v>
      </c>
      <c r="AH361" s="29">
        <f t="shared" si="94"/>
        <v>0</v>
      </c>
      <c r="AI361" s="29">
        <f t="shared" si="95"/>
        <v>1</v>
      </c>
      <c r="AJ361" s="29">
        <f t="shared" si="96"/>
        <v>0</v>
      </c>
      <c r="AK361" s="29">
        <f t="shared" si="97"/>
        <v>0</v>
      </c>
      <c r="AL361" s="30" t="str">
        <f t="shared" si="98"/>
        <v>-</v>
      </c>
      <c r="AM361" s="29">
        <f t="shared" si="99"/>
        <v>0</v>
      </c>
      <c r="AN361" s="29">
        <f t="shared" si="100"/>
        <v>0</v>
      </c>
      <c r="AO361" s="29">
        <f t="shared" si="101"/>
        <v>0</v>
      </c>
    </row>
    <row r="362" spans="1:41" ht="12.75">
      <c r="A362" s="27">
        <v>5514220</v>
      </c>
      <c r="B362" s="27">
        <v>5474</v>
      </c>
      <c r="C362" s="27" t="s">
        <v>893</v>
      </c>
      <c r="D362" s="27" t="s">
        <v>894</v>
      </c>
      <c r="E362" s="27" t="s">
        <v>893</v>
      </c>
      <c r="F362" s="27">
        <v>54801</v>
      </c>
      <c r="G362" s="28">
        <v>1298</v>
      </c>
      <c r="H362" s="31">
        <v>7156352171</v>
      </c>
      <c r="I362" s="59" t="s">
        <v>55</v>
      </c>
      <c r="J362" s="30" t="s">
        <v>49</v>
      </c>
      <c r="K362" s="27"/>
      <c r="L362" s="32" t="s">
        <v>50</v>
      </c>
      <c r="M362" s="61">
        <v>1455.6977401129943</v>
      </c>
      <c r="N362" s="32" t="s">
        <v>49</v>
      </c>
      <c r="O362" s="64" t="s">
        <v>49</v>
      </c>
      <c r="P362" s="33">
        <v>11.68</v>
      </c>
      <c r="Q362" s="30" t="str">
        <f t="shared" si="85"/>
        <v>NO</v>
      </c>
      <c r="R362" s="30" t="s">
        <v>49</v>
      </c>
      <c r="S362" s="30" t="s">
        <v>56</v>
      </c>
      <c r="T362" s="30"/>
      <c r="U362" s="58" t="s">
        <v>49</v>
      </c>
      <c r="V362" s="63">
        <v>105259</v>
      </c>
      <c r="W362" s="57">
        <v>8579</v>
      </c>
      <c r="X362" s="57">
        <v>12092</v>
      </c>
      <c r="Y362" s="65">
        <v>12761</v>
      </c>
      <c r="Z362" s="34">
        <f t="shared" si="86"/>
        <v>0</v>
      </c>
      <c r="AA362" s="29">
        <f t="shared" si="87"/>
        <v>0</v>
      </c>
      <c r="AB362" s="29">
        <f t="shared" si="88"/>
        <v>0</v>
      </c>
      <c r="AC362" s="29">
        <f t="shared" si="89"/>
        <v>0</v>
      </c>
      <c r="AD362" s="30" t="str">
        <f t="shared" si="90"/>
        <v>-</v>
      </c>
      <c r="AE362" s="29">
        <f t="shared" si="91"/>
        <v>0</v>
      </c>
      <c r="AF362" s="29">
        <f t="shared" si="92"/>
        <v>0</v>
      </c>
      <c r="AG362" s="29">
        <f t="shared" si="93"/>
        <v>0</v>
      </c>
      <c r="AH362" s="29">
        <f t="shared" si="94"/>
        <v>0</v>
      </c>
      <c r="AI362" s="29">
        <f t="shared" si="95"/>
        <v>1</v>
      </c>
      <c r="AJ362" s="29">
        <f t="shared" si="96"/>
        <v>0</v>
      </c>
      <c r="AK362" s="29">
        <f t="shared" si="97"/>
        <v>0</v>
      </c>
      <c r="AL362" s="30" t="str">
        <f t="shared" si="98"/>
        <v>-</v>
      </c>
      <c r="AM362" s="29">
        <f t="shared" si="99"/>
        <v>0</v>
      </c>
      <c r="AN362" s="29">
        <f t="shared" si="100"/>
        <v>0</v>
      </c>
      <c r="AO362" s="29">
        <f t="shared" si="101"/>
        <v>0</v>
      </c>
    </row>
    <row r="363" spans="1:41" ht="12.75">
      <c r="A363" s="27">
        <v>5514340</v>
      </c>
      <c r="B363" s="27">
        <v>5586</v>
      </c>
      <c r="C363" s="27" t="s">
        <v>895</v>
      </c>
      <c r="D363" s="27" t="s">
        <v>896</v>
      </c>
      <c r="E363" s="27" t="s">
        <v>895</v>
      </c>
      <c r="F363" s="27">
        <v>54767</v>
      </c>
      <c r="G363" s="28">
        <v>249</v>
      </c>
      <c r="H363" s="31">
        <v>7157785551</v>
      </c>
      <c r="I363" s="59">
        <v>8</v>
      </c>
      <c r="J363" s="30" t="s">
        <v>56</v>
      </c>
      <c r="K363" s="27"/>
      <c r="L363" s="32" t="s">
        <v>50</v>
      </c>
      <c r="M363" s="61">
        <v>717.0482954545455</v>
      </c>
      <c r="N363" s="32" t="s">
        <v>49</v>
      </c>
      <c r="O363" s="64" t="s">
        <v>49</v>
      </c>
      <c r="P363" s="33">
        <v>4.095112285336857</v>
      </c>
      <c r="Q363" s="30" t="str">
        <f t="shared" si="85"/>
        <v>NO</v>
      </c>
      <c r="R363" s="30" t="s">
        <v>49</v>
      </c>
      <c r="S363" s="30" t="s">
        <v>56</v>
      </c>
      <c r="T363" s="30"/>
      <c r="U363" s="58" t="s">
        <v>49</v>
      </c>
      <c r="V363" s="63">
        <v>24624</v>
      </c>
      <c r="W363" s="57">
        <v>1218</v>
      </c>
      <c r="X363" s="57">
        <v>3071</v>
      </c>
      <c r="Y363" s="65">
        <v>1886</v>
      </c>
      <c r="Z363" s="34">
        <f t="shared" si="86"/>
        <v>1</v>
      </c>
      <c r="AA363" s="29">
        <f t="shared" si="87"/>
        <v>0</v>
      </c>
      <c r="AB363" s="29">
        <f t="shared" si="88"/>
        <v>0</v>
      </c>
      <c r="AC363" s="29">
        <f t="shared" si="89"/>
        <v>0</v>
      </c>
      <c r="AD363" s="30" t="str">
        <f t="shared" si="90"/>
        <v>-</v>
      </c>
      <c r="AE363" s="29">
        <f t="shared" si="91"/>
        <v>0</v>
      </c>
      <c r="AF363" s="29">
        <f t="shared" si="92"/>
        <v>0</v>
      </c>
      <c r="AG363" s="29">
        <f t="shared" si="93"/>
        <v>0</v>
      </c>
      <c r="AH363" s="29">
        <f t="shared" si="94"/>
        <v>0</v>
      </c>
      <c r="AI363" s="29">
        <f t="shared" si="95"/>
        <v>1</v>
      </c>
      <c r="AJ363" s="29">
        <f t="shared" si="96"/>
        <v>0</v>
      </c>
      <c r="AK363" s="29">
        <f t="shared" si="97"/>
        <v>0</v>
      </c>
      <c r="AL363" s="30" t="str">
        <f t="shared" si="98"/>
        <v>-</v>
      </c>
      <c r="AM363" s="29">
        <f t="shared" si="99"/>
        <v>0</v>
      </c>
      <c r="AN363" s="29">
        <f t="shared" si="100"/>
        <v>0</v>
      </c>
      <c r="AO363" s="29">
        <f t="shared" si="101"/>
        <v>0</v>
      </c>
    </row>
    <row r="364" spans="1:41" ht="12.75">
      <c r="A364" s="27">
        <v>5514430</v>
      </c>
      <c r="B364" s="27">
        <v>5593</v>
      </c>
      <c r="C364" s="27" t="s">
        <v>897</v>
      </c>
      <c r="D364" s="27" t="s">
        <v>898</v>
      </c>
      <c r="E364" s="27" t="s">
        <v>899</v>
      </c>
      <c r="F364" s="27">
        <v>54768</v>
      </c>
      <c r="G364" s="28">
        <v>1279</v>
      </c>
      <c r="H364" s="31">
        <v>7156445534</v>
      </c>
      <c r="I364" s="59">
        <v>8</v>
      </c>
      <c r="J364" s="30" t="s">
        <v>56</v>
      </c>
      <c r="K364" s="27"/>
      <c r="L364" s="32" t="s">
        <v>50</v>
      </c>
      <c r="M364" s="61">
        <v>959.1368715083798</v>
      </c>
      <c r="N364" s="32" t="s">
        <v>49</v>
      </c>
      <c r="O364" s="64" t="s">
        <v>49</v>
      </c>
      <c r="P364" s="33">
        <v>13.344453711426189</v>
      </c>
      <c r="Q364" s="30" t="str">
        <f t="shared" si="85"/>
        <v>NO</v>
      </c>
      <c r="R364" s="30" t="s">
        <v>49</v>
      </c>
      <c r="S364" s="30" t="s">
        <v>56</v>
      </c>
      <c r="T364" s="30"/>
      <c r="U364" s="58" t="s">
        <v>49</v>
      </c>
      <c r="V364" s="63">
        <v>81226</v>
      </c>
      <c r="W364" s="57">
        <v>6818</v>
      </c>
      <c r="X364" s="57">
        <v>9374</v>
      </c>
      <c r="Y364" s="65">
        <v>9516</v>
      </c>
      <c r="Z364" s="34">
        <f t="shared" si="86"/>
        <v>1</v>
      </c>
      <c r="AA364" s="29">
        <f t="shared" si="87"/>
        <v>0</v>
      </c>
      <c r="AB364" s="29">
        <f t="shared" si="88"/>
        <v>0</v>
      </c>
      <c r="AC364" s="29">
        <f t="shared" si="89"/>
        <v>0</v>
      </c>
      <c r="AD364" s="30" t="str">
        <f t="shared" si="90"/>
        <v>-</v>
      </c>
      <c r="AE364" s="29">
        <f t="shared" si="91"/>
        <v>0</v>
      </c>
      <c r="AF364" s="29">
        <f t="shared" si="92"/>
        <v>0</v>
      </c>
      <c r="AG364" s="29">
        <f t="shared" si="93"/>
        <v>0</v>
      </c>
      <c r="AH364" s="29">
        <f t="shared" si="94"/>
        <v>0</v>
      </c>
      <c r="AI364" s="29">
        <f t="shared" si="95"/>
        <v>1</v>
      </c>
      <c r="AJ364" s="29">
        <f t="shared" si="96"/>
        <v>0</v>
      </c>
      <c r="AK364" s="29">
        <f t="shared" si="97"/>
        <v>0</v>
      </c>
      <c r="AL364" s="30" t="str">
        <f t="shared" si="98"/>
        <v>-</v>
      </c>
      <c r="AM364" s="29">
        <f t="shared" si="99"/>
        <v>0</v>
      </c>
      <c r="AN364" s="29">
        <f t="shared" si="100"/>
        <v>0</v>
      </c>
      <c r="AO364" s="29">
        <f t="shared" si="101"/>
        <v>0</v>
      </c>
    </row>
    <row r="365" spans="1:41" ht="12.75">
      <c r="A365" s="27">
        <v>5514490</v>
      </c>
      <c r="B365" s="27">
        <v>5607</v>
      </c>
      <c r="C365" s="27" t="s">
        <v>900</v>
      </c>
      <c r="D365" s="27" t="s">
        <v>901</v>
      </c>
      <c r="E365" s="27" t="s">
        <v>902</v>
      </c>
      <c r="F365" s="27">
        <v>54481</v>
      </c>
      <c r="G365" s="28">
        <v>5875</v>
      </c>
      <c r="H365" s="31">
        <v>7153455444</v>
      </c>
      <c r="I365" s="59" t="s">
        <v>903</v>
      </c>
      <c r="J365" s="30" t="s">
        <v>49</v>
      </c>
      <c r="K365" s="27"/>
      <c r="L365" s="32" t="s">
        <v>50</v>
      </c>
      <c r="M365" s="61">
        <v>7465.289772727273</v>
      </c>
      <c r="N365" s="32" t="s">
        <v>49</v>
      </c>
      <c r="O365" s="64" t="s">
        <v>49</v>
      </c>
      <c r="P365" s="33">
        <v>7.533869368873224</v>
      </c>
      <c r="Q365" s="30" t="str">
        <f t="shared" si="85"/>
        <v>NO</v>
      </c>
      <c r="R365" s="30" t="s">
        <v>49</v>
      </c>
      <c r="S365" s="30" t="s">
        <v>49</v>
      </c>
      <c r="T365" s="30"/>
      <c r="U365" s="58" t="s">
        <v>49</v>
      </c>
      <c r="V365" s="63">
        <v>356110</v>
      </c>
      <c r="W365" s="57">
        <v>22556</v>
      </c>
      <c r="X365" s="57">
        <v>40252</v>
      </c>
      <c r="Y365" s="65">
        <v>55035</v>
      </c>
      <c r="Z365" s="34">
        <f t="shared" si="86"/>
        <v>0</v>
      </c>
      <c r="AA365" s="29">
        <f t="shared" si="87"/>
        <v>0</v>
      </c>
      <c r="AB365" s="29">
        <f t="shared" si="88"/>
        <v>0</v>
      </c>
      <c r="AC365" s="29">
        <f t="shared" si="89"/>
        <v>0</v>
      </c>
      <c r="AD365" s="30" t="str">
        <f t="shared" si="90"/>
        <v>-</v>
      </c>
      <c r="AE365" s="29">
        <f t="shared" si="91"/>
        <v>0</v>
      </c>
      <c r="AF365" s="29">
        <f t="shared" si="92"/>
        <v>0</v>
      </c>
      <c r="AG365" s="29">
        <f t="shared" si="93"/>
        <v>0</v>
      </c>
      <c r="AH365" s="29">
        <f t="shared" si="94"/>
        <v>0</v>
      </c>
      <c r="AI365" s="29">
        <f t="shared" si="95"/>
        <v>0</v>
      </c>
      <c r="AJ365" s="29">
        <f t="shared" si="96"/>
        <v>0</v>
      </c>
      <c r="AK365" s="29">
        <f t="shared" si="97"/>
        <v>0</v>
      </c>
      <c r="AL365" s="30" t="str">
        <f t="shared" si="98"/>
        <v>-</v>
      </c>
      <c r="AM365" s="29">
        <f t="shared" si="99"/>
        <v>0</v>
      </c>
      <c r="AN365" s="29">
        <f t="shared" si="100"/>
        <v>0</v>
      </c>
      <c r="AO365" s="29">
        <f t="shared" si="101"/>
        <v>0</v>
      </c>
    </row>
    <row r="366" spans="1:41" ht="12.75">
      <c r="A366" s="27">
        <v>5514520</v>
      </c>
      <c r="B366" s="27">
        <v>5614</v>
      </c>
      <c r="C366" s="27" t="s">
        <v>904</v>
      </c>
      <c r="D366" s="27" t="s">
        <v>546</v>
      </c>
      <c r="E366" s="27" t="s">
        <v>904</v>
      </c>
      <c r="F366" s="27">
        <v>53088</v>
      </c>
      <c r="G366" s="28">
        <v>188</v>
      </c>
      <c r="H366" s="31">
        <v>9204391159</v>
      </c>
      <c r="I366" s="59">
        <v>8</v>
      </c>
      <c r="J366" s="30" t="s">
        <v>56</v>
      </c>
      <c r="K366" s="27"/>
      <c r="L366" s="32" t="s">
        <v>50</v>
      </c>
      <c r="M366" s="61">
        <v>268.06779661016947</v>
      </c>
      <c r="N366" s="32" t="s">
        <v>49</v>
      </c>
      <c r="O366" s="64" t="s">
        <v>56</v>
      </c>
      <c r="P366" s="33">
        <v>0.8849557522123894</v>
      </c>
      <c r="Q366" s="30" t="str">
        <f t="shared" si="85"/>
        <v>NO</v>
      </c>
      <c r="R366" s="30" t="s">
        <v>49</v>
      </c>
      <c r="S366" s="30" t="s">
        <v>56</v>
      </c>
      <c r="T366" s="30"/>
      <c r="U366" s="58" t="s">
        <v>49</v>
      </c>
      <c r="V366" s="63">
        <v>10080</v>
      </c>
      <c r="W366" s="57">
        <v>0</v>
      </c>
      <c r="X366" s="57">
        <v>1421</v>
      </c>
      <c r="Y366" s="65">
        <v>709</v>
      </c>
      <c r="Z366" s="34">
        <f t="shared" si="86"/>
        <v>1</v>
      </c>
      <c r="AA366" s="29">
        <f t="shared" si="87"/>
        <v>1</v>
      </c>
      <c r="AB366" s="29">
        <f t="shared" si="88"/>
        <v>0</v>
      </c>
      <c r="AC366" s="29">
        <f t="shared" si="89"/>
        <v>0</v>
      </c>
      <c r="AD366" s="30" t="str">
        <f t="shared" si="90"/>
        <v>SRSA</v>
      </c>
      <c r="AE366" s="29">
        <f t="shared" si="91"/>
        <v>0</v>
      </c>
      <c r="AF366" s="29">
        <f t="shared" si="92"/>
        <v>0</v>
      </c>
      <c r="AG366" s="29">
        <f t="shared" si="93"/>
        <v>0</v>
      </c>
      <c r="AH366" s="29">
        <f t="shared" si="94"/>
        <v>0</v>
      </c>
      <c r="AI366" s="29">
        <f t="shared" si="95"/>
        <v>1</v>
      </c>
      <c r="AJ366" s="29">
        <f t="shared" si="96"/>
        <v>0</v>
      </c>
      <c r="AK366" s="29">
        <f t="shared" si="97"/>
        <v>0</v>
      </c>
      <c r="AL366" s="30" t="str">
        <f t="shared" si="98"/>
        <v>-</v>
      </c>
      <c r="AM366" s="29">
        <f t="shared" si="99"/>
        <v>0</v>
      </c>
      <c r="AN366" s="29">
        <f t="shared" si="100"/>
        <v>0</v>
      </c>
      <c r="AO366" s="29">
        <f t="shared" si="101"/>
        <v>0</v>
      </c>
    </row>
    <row r="367" spans="1:41" ht="12.75">
      <c r="A367" s="27">
        <v>5509390</v>
      </c>
      <c r="B367" s="27">
        <v>3542</v>
      </c>
      <c r="C367" s="27" t="s">
        <v>905</v>
      </c>
      <c r="D367" s="27" t="s">
        <v>906</v>
      </c>
      <c r="E367" s="27" t="s">
        <v>695</v>
      </c>
      <c r="F367" s="27">
        <v>53066</v>
      </c>
      <c r="G367" s="28">
        <v>1442</v>
      </c>
      <c r="H367" s="31">
        <v>2629662900</v>
      </c>
      <c r="I367" s="59">
        <v>3</v>
      </c>
      <c r="J367" s="30" t="s">
        <v>49</v>
      </c>
      <c r="K367" s="27"/>
      <c r="L367" s="32" t="s">
        <v>56</v>
      </c>
      <c r="M367" s="61">
        <v>291.4608938547486</v>
      </c>
      <c r="N367" s="32" t="s">
        <v>49</v>
      </c>
      <c r="O367" s="64" t="s">
        <v>56</v>
      </c>
      <c r="P367" s="33">
        <v>1.2468827930174564</v>
      </c>
      <c r="Q367" s="30" t="str">
        <f t="shared" si="85"/>
        <v>NO</v>
      </c>
      <c r="R367" s="30" t="s">
        <v>49</v>
      </c>
      <c r="S367" s="30" t="s">
        <v>49</v>
      </c>
      <c r="T367" s="30"/>
      <c r="U367" s="58" t="s">
        <v>49</v>
      </c>
      <c r="V367" s="63">
        <v>6450</v>
      </c>
      <c r="W367" s="57">
        <v>0</v>
      </c>
      <c r="X367" s="57">
        <v>909</v>
      </c>
      <c r="Y367" s="65">
        <v>792</v>
      </c>
      <c r="Z367" s="34">
        <f t="shared" si="86"/>
        <v>1</v>
      </c>
      <c r="AA367" s="29">
        <f t="shared" si="87"/>
        <v>1</v>
      </c>
      <c r="AB367" s="29">
        <f t="shared" si="88"/>
        <v>0</v>
      </c>
      <c r="AC367" s="29">
        <f t="shared" si="89"/>
        <v>0</v>
      </c>
      <c r="AD367" s="30" t="str">
        <f t="shared" si="90"/>
        <v>SRSA</v>
      </c>
      <c r="AE367" s="29">
        <f t="shared" si="91"/>
        <v>0</v>
      </c>
      <c r="AF367" s="29">
        <f t="shared" si="92"/>
        <v>0</v>
      </c>
      <c r="AG367" s="29">
        <f t="shared" si="93"/>
        <v>0</v>
      </c>
      <c r="AH367" s="29">
        <f t="shared" si="94"/>
        <v>0</v>
      </c>
      <c r="AI367" s="29">
        <f t="shared" si="95"/>
        <v>0</v>
      </c>
      <c r="AJ367" s="29">
        <f t="shared" si="96"/>
        <v>0</v>
      </c>
      <c r="AK367" s="29">
        <f t="shared" si="97"/>
        <v>0</v>
      </c>
      <c r="AL367" s="30" t="str">
        <f t="shared" si="98"/>
        <v>-</v>
      </c>
      <c r="AM367" s="29">
        <f t="shared" si="99"/>
        <v>0</v>
      </c>
      <c r="AN367" s="29">
        <f t="shared" si="100"/>
        <v>0</v>
      </c>
      <c r="AO367" s="29">
        <f t="shared" si="101"/>
        <v>0</v>
      </c>
    </row>
    <row r="368" spans="1:41" ht="12.75">
      <c r="A368" s="27">
        <v>5514550</v>
      </c>
      <c r="B368" s="27">
        <v>5621</v>
      </c>
      <c r="C368" s="27" t="s">
        <v>907</v>
      </c>
      <c r="D368" s="27" t="s">
        <v>908</v>
      </c>
      <c r="E368" s="27" t="s">
        <v>909</v>
      </c>
      <c r="F368" s="27">
        <v>53589</v>
      </c>
      <c r="G368" s="28">
        <v>1733</v>
      </c>
      <c r="H368" s="31">
        <v>6088775001</v>
      </c>
      <c r="I368" s="59">
        <v>4</v>
      </c>
      <c r="J368" s="30" t="s">
        <v>49</v>
      </c>
      <c r="K368" s="27"/>
      <c r="L368" s="32" t="s">
        <v>50</v>
      </c>
      <c r="M368" s="61">
        <v>3424.1101694915255</v>
      </c>
      <c r="N368" s="32" t="s">
        <v>49</v>
      </c>
      <c r="O368" s="64" t="s">
        <v>49</v>
      </c>
      <c r="P368" s="33">
        <v>5.2466150870406185</v>
      </c>
      <c r="Q368" s="30" t="str">
        <f t="shared" si="85"/>
        <v>NO</v>
      </c>
      <c r="R368" s="30" t="s">
        <v>49</v>
      </c>
      <c r="S368" s="30" t="s">
        <v>49</v>
      </c>
      <c r="T368" s="30"/>
      <c r="U368" s="58" t="s">
        <v>49</v>
      </c>
      <c r="V368" s="63">
        <v>87411</v>
      </c>
      <c r="W368" s="57">
        <v>6032</v>
      </c>
      <c r="X368" s="57">
        <v>10944</v>
      </c>
      <c r="Y368" s="65">
        <v>19852</v>
      </c>
      <c r="Z368" s="34">
        <f t="shared" si="86"/>
        <v>0</v>
      </c>
      <c r="AA368" s="29">
        <f t="shared" si="87"/>
        <v>0</v>
      </c>
      <c r="AB368" s="29">
        <f t="shared" si="88"/>
        <v>0</v>
      </c>
      <c r="AC368" s="29">
        <f t="shared" si="89"/>
        <v>0</v>
      </c>
      <c r="AD368" s="30" t="str">
        <f t="shared" si="90"/>
        <v>-</v>
      </c>
      <c r="AE368" s="29">
        <f t="shared" si="91"/>
        <v>0</v>
      </c>
      <c r="AF368" s="29">
        <f t="shared" si="92"/>
        <v>0</v>
      </c>
      <c r="AG368" s="29">
        <f t="shared" si="93"/>
        <v>0</v>
      </c>
      <c r="AH368" s="29">
        <f t="shared" si="94"/>
        <v>0</v>
      </c>
      <c r="AI368" s="29">
        <f t="shared" si="95"/>
        <v>0</v>
      </c>
      <c r="AJ368" s="29">
        <f t="shared" si="96"/>
        <v>0</v>
      </c>
      <c r="AK368" s="29">
        <f t="shared" si="97"/>
        <v>0</v>
      </c>
      <c r="AL368" s="30" t="str">
        <f t="shared" si="98"/>
        <v>-</v>
      </c>
      <c r="AM368" s="29">
        <f t="shared" si="99"/>
        <v>0</v>
      </c>
      <c r="AN368" s="29">
        <f t="shared" si="100"/>
        <v>0</v>
      </c>
      <c r="AO368" s="29">
        <f t="shared" si="101"/>
        <v>0</v>
      </c>
    </row>
    <row r="369" spans="1:41" ht="12.75">
      <c r="A369" s="27">
        <v>5514580</v>
      </c>
      <c r="B369" s="27">
        <v>5628</v>
      </c>
      <c r="C369" s="27" t="s">
        <v>910</v>
      </c>
      <c r="D369" s="27" t="s">
        <v>133</v>
      </c>
      <c r="E369" s="27" t="s">
        <v>910</v>
      </c>
      <c r="F369" s="27">
        <v>54484</v>
      </c>
      <c r="G369" s="28">
        <v>7</v>
      </c>
      <c r="H369" s="31">
        <v>7156873130</v>
      </c>
      <c r="I369" s="59">
        <v>8</v>
      </c>
      <c r="J369" s="30" t="s">
        <v>56</v>
      </c>
      <c r="K369" s="27"/>
      <c r="L369" s="32" t="s">
        <v>50</v>
      </c>
      <c r="M369" s="61">
        <v>688.9329608938548</v>
      </c>
      <c r="N369" s="32" t="s">
        <v>49</v>
      </c>
      <c r="O369" s="64" t="s">
        <v>49</v>
      </c>
      <c r="P369" s="33">
        <v>7.71850170261067</v>
      </c>
      <c r="Q369" s="30" t="str">
        <f t="shared" si="85"/>
        <v>NO</v>
      </c>
      <c r="R369" s="30" t="s">
        <v>49</v>
      </c>
      <c r="S369" s="30" t="s">
        <v>56</v>
      </c>
      <c r="T369" s="30"/>
      <c r="U369" s="58" t="s">
        <v>49</v>
      </c>
      <c r="V369" s="63">
        <v>33031</v>
      </c>
      <c r="W369" s="57">
        <v>2103</v>
      </c>
      <c r="X369" s="57">
        <v>3694</v>
      </c>
      <c r="Y369" s="65">
        <v>5336</v>
      </c>
      <c r="Z369" s="34">
        <f t="shared" si="86"/>
        <v>1</v>
      </c>
      <c r="AA369" s="29">
        <f t="shared" si="87"/>
        <v>0</v>
      </c>
      <c r="AB369" s="29">
        <f t="shared" si="88"/>
        <v>0</v>
      </c>
      <c r="AC369" s="29">
        <f t="shared" si="89"/>
        <v>0</v>
      </c>
      <c r="AD369" s="30" t="str">
        <f t="shared" si="90"/>
        <v>-</v>
      </c>
      <c r="AE369" s="29">
        <f t="shared" si="91"/>
        <v>0</v>
      </c>
      <c r="AF369" s="29">
        <f t="shared" si="92"/>
        <v>0</v>
      </c>
      <c r="AG369" s="29">
        <f t="shared" si="93"/>
        <v>0</v>
      </c>
      <c r="AH369" s="29">
        <f t="shared" si="94"/>
        <v>0</v>
      </c>
      <c r="AI369" s="29">
        <f t="shared" si="95"/>
        <v>1</v>
      </c>
      <c r="AJ369" s="29">
        <f t="shared" si="96"/>
        <v>0</v>
      </c>
      <c r="AK369" s="29">
        <f t="shared" si="97"/>
        <v>0</v>
      </c>
      <c r="AL369" s="30" t="str">
        <f t="shared" si="98"/>
        <v>-</v>
      </c>
      <c r="AM369" s="29">
        <f t="shared" si="99"/>
        <v>0</v>
      </c>
      <c r="AN369" s="29">
        <f t="shared" si="100"/>
        <v>0</v>
      </c>
      <c r="AO369" s="29">
        <f t="shared" si="101"/>
        <v>0</v>
      </c>
    </row>
    <row r="370" spans="1:41" ht="12.75">
      <c r="A370" s="27">
        <v>5514610</v>
      </c>
      <c r="B370" s="27">
        <v>5642</v>
      </c>
      <c r="C370" s="27" t="s">
        <v>844</v>
      </c>
      <c r="D370" s="27" t="s">
        <v>911</v>
      </c>
      <c r="E370" s="27" t="s">
        <v>844</v>
      </c>
      <c r="F370" s="27">
        <v>54235</v>
      </c>
      <c r="G370" s="28">
        <v>1498</v>
      </c>
      <c r="H370" s="31">
        <v>9207462801</v>
      </c>
      <c r="I370" s="59">
        <v>6</v>
      </c>
      <c r="J370" s="30" t="s">
        <v>49</v>
      </c>
      <c r="K370" s="27"/>
      <c r="L370" s="32" t="s">
        <v>50</v>
      </c>
      <c r="M370" s="61">
        <v>1292.2388888888888</v>
      </c>
      <c r="N370" s="32" t="s">
        <v>49</v>
      </c>
      <c r="O370" s="64" t="s">
        <v>49</v>
      </c>
      <c r="P370" s="33">
        <v>8.12807881773399</v>
      </c>
      <c r="Q370" s="30" t="str">
        <f t="shared" si="85"/>
        <v>NO</v>
      </c>
      <c r="R370" s="30" t="s">
        <v>49</v>
      </c>
      <c r="S370" s="30" t="s">
        <v>115</v>
      </c>
      <c r="T370" s="30"/>
      <c r="U370" s="58" t="s">
        <v>49</v>
      </c>
      <c r="V370" s="63">
        <v>75764</v>
      </c>
      <c r="W370" s="57">
        <v>4839</v>
      </c>
      <c r="X370" s="57">
        <v>8514</v>
      </c>
      <c r="Y370" s="65">
        <v>10353</v>
      </c>
      <c r="Z370" s="34">
        <f t="shared" si="86"/>
        <v>0</v>
      </c>
      <c r="AA370" s="29">
        <f t="shared" si="87"/>
        <v>0</v>
      </c>
      <c r="AB370" s="29">
        <f t="shared" si="88"/>
        <v>0</v>
      </c>
      <c r="AC370" s="29">
        <f t="shared" si="89"/>
        <v>0</v>
      </c>
      <c r="AD370" s="30" t="str">
        <f t="shared" si="90"/>
        <v>-</v>
      </c>
      <c r="AE370" s="29">
        <f t="shared" si="91"/>
        <v>0</v>
      </c>
      <c r="AF370" s="29">
        <f t="shared" si="92"/>
        <v>0</v>
      </c>
      <c r="AG370" s="29">
        <f t="shared" si="93"/>
        <v>0</v>
      </c>
      <c r="AH370" s="29">
        <f t="shared" si="94"/>
        <v>0</v>
      </c>
      <c r="AI370" s="29">
        <f t="shared" si="95"/>
        <v>1</v>
      </c>
      <c r="AJ370" s="29">
        <f t="shared" si="96"/>
        <v>0</v>
      </c>
      <c r="AK370" s="29">
        <f t="shared" si="97"/>
        <v>0</v>
      </c>
      <c r="AL370" s="30" t="str">
        <f t="shared" si="98"/>
        <v>-</v>
      </c>
      <c r="AM370" s="29">
        <f t="shared" si="99"/>
        <v>0</v>
      </c>
      <c r="AN370" s="29">
        <f t="shared" si="100"/>
        <v>0</v>
      </c>
      <c r="AO370" s="29">
        <f t="shared" si="101"/>
        <v>0</v>
      </c>
    </row>
    <row r="371" spans="1:41" ht="12.75">
      <c r="A371" s="27">
        <v>5514640</v>
      </c>
      <c r="B371" s="27">
        <v>5656</v>
      </c>
      <c r="C371" s="27" t="s">
        <v>912</v>
      </c>
      <c r="D371" s="27" t="s">
        <v>913</v>
      </c>
      <c r="E371" s="27" t="s">
        <v>914</v>
      </c>
      <c r="F371" s="27">
        <v>53590</v>
      </c>
      <c r="G371" s="28">
        <v>2803</v>
      </c>
      <c r="H371" s="31">
        <v>6088346502</v>
      </c>
      <c r="I371" s="59" t="s">
        <v>94</v>
      </c>
      <c r="J371" s="30" t="s">
        <v>49</v>
      </c>
      <c r="K371" s="27"/>
      <c r="L371" s="32" t="s">
        <v>50</v>
      </c>
      <c r="M371" s="61">
        <v>4675.355555555556</v>
      </c>
      <c r="N371" s="32" t="s">
        <v>49</v>
      </c>
      <c r="O371" s="64" t="s">
        <v>49</v>
      </c>
      <c r="P371" s="33">
        <v>4.945054945054945</v>
      </c>
      <c r="Q371" s="30" t="str">
        <f t="shared" si="85"/>
        <v>NO</v>
      </c>
      <c r="R371" s="30" t="s">
        <v>49</v>
      </c>
      <c r="S371" s="30" t="s">
        <v>49</v>
      </c>
      <c r="T371" s="30"/>
      <c r="U371" s="58" t="s">
        <v>49</v>
      </c>
      <c r="V371" s="63">
        <v>125982</v>
      </c>
      <c r="W371" s="57">
        <v>7351</v>
      </c>
      <c r="X371" s="57">
        <v>16138</v>
      </c>
      <c r="Y371" s="65">
        <v>26298</v>
      </c>
      <c r="Z371" s="34">
        <f t="shared" si="86"/>
        <v>0</v>
      </c>
      <c r="AA371" s="29">
        <f t="shared" si="87"/>
        <v>0</v>
      </c>
      <c r="AB371" s="29">
        <f t="shared" si="88"/>
        <v>0</v>
      </c>
      <c r="AC371" s="29">
        <f t="shared" si="89"/>
        <v>0</v>
      </c>
      <c r="AD371" s="30" t="str">
        <f t="shared" si="90"/>
        <v>-</v>
      </c>
      <c r="AE371" s="29">
        <f t="shared" si="91"/>
        <v>0</v>
      </c>
      <c r="AF371" s="29">
        <f t="shared" si="92"/>
        <v>0</v>
      </c>
      <c r="AG371" s="29">
        <f t="shared" si="93"/>
        <v>0</v>
      </c>
      <c r="AH371" s="29">
        <f t="shared" si="94"/>
        <v>0</v>
      </c>
      <c r="AI371" s="29">
        <f t="shared" si="95"/>
        <v>0</v>
      </c>
      <c r="AJ371" s="29">
        <f t="shared" si="96"/>
        <v>0</v>
      </c>
      <c r="AK371" s="29">
        <f t="shared" si="97"/>
        <v>0</v>
      </c>
      <c r="AL371" s="30" t="str">
        <f t="shared" si="98"/>
        <v>-</v>
      </c>
      <c r="AM371" s="29">
        <f t="shared" si="99"/>
        <v>0</v>
      </c>
      <c r="AN371" s="29">
        <f t="shared" si="100"/>
        <v>0</v>
      </c>
      <c r="AO371" s="29">
        <f t="shared" si="101"/>
        <v>0</v>
      </c>
    </row>
    <row r="372" spans="1:41" ht="12.75">
      <c r="A372" s="27">
        <v>5514670</v>
      </c>
      <c r="B372" s="27">
        <v>5663</v>
      </c>
      <c r="C372" s="27" t="s">
        <v>915</v>
      </c>
      <c r="D372" s="27" t="s">
        <v>916</v>
      </c>
      <c r="E372" s="27" t="s">
        <v>915</v>
      </c>
      <c r="F372" s="27">
        <v>54880</v>
      </c>
      <c r="G372" s="28">
        <v>5369</v>
      </c>
      <c r="H372" s="31">
        <v>7153948710</v>
      </c>
      <c r="I372" s="59" t="s">
        <v>259</v>
      </c>
      <c r="J372" s="30" t="s">
        <v>49</v>
      </c>
      <c r="K372" s="27"/>
      <c r="L372" s="32" t="s">
        <v>50</v>
      </c>
      <c r="M372" s="61">
        <v>4537.2444444444445</v>
      </c>
      <c r="N372" s="32" t="s">
        <v>49</v>
      </c>
      <c r="O372" s="64" t="s">
        <v>49</v>
      </c>
      <c r="P372" s="33">
        <v>12.29450856942987</v>
      </c>
      <c r="Q372" s="30" t="str">
        <f t="shared" si="85"/>
        <v>NO</v>
      </c>
      <c r="R372" s="30" t="s">
        <v>49</v>
      </c>
      <c r="S372" s="30" t="s">
        <v>49</v>
      </c>
      <c r="T372" s="30"/>
      <c r="U372" s="58" t="s">
        <v>49</v>
      </c>
      <c r="V372" s="63">
        <v>381991</v>
      </c>
      <c r="W372" s="57">
        <v>32267</v>
      </c>
      <c r="X372" s="57">
        <v>45113</v>
      </c>
      <c r="Y372" s="65">
        <v>43138</v>
      </c>
      <c r="Z372" s="34">
        <f t="shared" si="86"/>
        <v>0</v>
      </c>
      <c r="AA372" s="29">
        <f t="shared" si="87"/>
        <v>0</v>
      </c>
      <c r="AB372" s="29">
        <f t="shared" si="88"/>
        <v>0</v>
      </c>
      <c r="AC372" s="29">
        <f t="shared" si="89"/>
        <v>0</v>
      </c>
      <c r="AD372" s="30" t="str">
        <f t="shared" si="90"/>
        <v>-</v>
      </c>
      <c r="AE372" s="29">
        <f t="shared" si="91"/>
        <v>0</v>
      </c>
      <c r="AF372" s="29">
        <f t="shared" si="92"/>
        <v>0</v>
      </c>
      <c r="AG372" s="29">
        <f t="shared" si="93"/>
        <v>0</v>
      </c>
      <c r="AH372" s="29">
        <f t="shared" si="94"/>
        <v>0</v>
      </c>
      <c r="AI372" s="29">
        <f t="shared" si="95"/>
        <v>0</v>
      </c>
      <c r="AJ372" s="29">
        <f t="shared" si="96"/>
        <v>0</v>
      </c>
      <c r="AK372" s="29">
        <f t="shared" si="97"/>
        <v>0</v>
      </c>
      <c r="AL372" s="30" t="str">
        <f t="shared" si="98"/>
        <v>-</v>
      </c>
      <c r="AM372" s="29">
        <f t="shared" si="99"/>
        <v>0</v>
      </c>
      <c r="AN372" s="29">
        <f t="shared" si="100"/>
        <v>0</v>
      </c>
      <c r="AO372" s="29">
        <f t="shared" si="101"/>
        <v>0</v>
      </c>
    </row>
    <row r="373" spans="1:41" ht="12.75">
      <c r="A373" s="27">
        <v>5514700</v>
      </c>
      <c r="B373" s="27">
        <v>5670</v>
      </c>
      <c r="C373" s="27" t="s">
        <v>917</v>
      </c>
      <c r="D373" s="27" t="s">
        <v>918</v>
      </c>
      <c r="E373" s="27" t="s">
        <v>917</v>
      </c>
      <c r="F373" s="27">
        <v>54174</v>
      </c>
      <c r="G373" s="28">
        <v>158</v>
      </c>
      <c r="H373" s="31">
        <v>9208422178</v>
      </c>
      <c r="I373" s="59" t="s">
        <v>192</v>
      </c>
      <c r="J373" s="30" t="s">
        <v>56</v>
      </c>
      <c r="K373" s="27"/>
      <c r="L373" s="32" t="s">
        <v>50</v>
      </c>
      <c r="M373" s="61">
        <v>562.3898305084746</v>
      </c>
      <c r="N373" s="32" t="s">
        <v>49</v>
      </c>
      <c r="O373" s="64" t="s">
        <v>56</v>
      </c>
      <c r="P373" s="33">
        <v>12.985274431057563</v>
      </c>
      <c r="Q373" s="30" t="str">
        <f t="shared" si="85"/>
        <v>NO</v>
      </c>
      <c r="R373" s="30" t="s">
        <v>49</v>
      </c>
      <c r="S373" s="30" t="s">
        <v>56</v>
      </c>
      <c r="T373" s="30"/>
      <c r="U373" s="58" t="s">
        <v>49</v>
      </c>
      <c r="V373" s="63">
        <v>36242</v>
      </c>
      <c r="W373" s="57">
        <v>2571</v>
      </c>
      <c r="X373" s="57">
        <v>3629</v>
      </c>
      <c r="Y373" s="65">
        <v>5697</v>
      </c>
      <c r="Z373" s="34">
        <f t="shared" si="86"/>
        <v>1</v>
      </c>
      <c r="AA373" s="29">
        <f t="shared" si="87"/>
        <v>1</v>
      </c>
      <c r="AB373" s="29">
        <f t="shared" si="88"/>
        <v>0</v>
      </c>
      <c r="AC373" s="29">
        <f t="shared" si="89"/>
        <v>0</v>
      </c>
      <c r="AD373" s="30" t="str">
        <f t="shared" si="90"/>
        <v>SRSA</v>
      </c>
      <c r="AE373" s="29">
        <f t="shared" si="91"/>
        <v>0</v>
      </c>
      <c r="AF373" s="29">
        <f t="shared" si="92"/>
        <v>0</v>
      </c>
      <c r="AG373" s="29">
        <f t="shared" si="93"/>
        <v>0</v>
      </c>
      <c r="AH373" s="29">
        <f t="shared" si="94"/>
        <v>0</v>
      </c>
      <c r="AI373" s="29">
        <f t="shared" si="95"/>
        <v>1</v>
      </c>
      <c r="AJ373" s="29">
        <f t="shared" si="96"/>
        <v>0</v>
      </c>
      <c r="AK373" s="29">
        <f t="shared" si="97"/>
        <v>0</v>
      </c>
      <c r="AL373" s="30" t="str">
        <f t="shared" si="98"/>
        <v>-</v>
      </c>
      <c r="AM373" s="29">
        <f t="shared" si="99"/>
        <v>0</v>
      </c>
      <c r="AN373" s="29">
        <f t="shared" si="100"/>
        <v>0</v>
      </c>
      <c r="AO373" s="29">
        <f t="shared" si="101"/>
        <v>0</v>
      </c>
    </row>
    <row r="374" spans="1:41" ht="12.75">
      <c r="A374" s="27">
        <v>5509240</v>
      </c>
      <c r="B374" s="27">
        <v>3510</v>
      </c>
      <c r="C374" s="27" t="s">
        <v>919</v>
      </c>
      <c r="D374" s="27" t="s">
        <v>920</v>
      </c>
      <c r="E374" s="27" t="s">
        <v>88</v>
      </c>
      <c r="F374" s="27">
        <v>53029</v>
      </c>
      <c r="G374" s="28">
        <v>9502</v>
      </c>
      <c r="H374" s="31">
        <v>2623672000</v>
      </c>
      <c r="I374" s="59">
        <v>3</v>
      </c>
      <c r="J374" s="30" t="s">
        <v>49</v>
      </c>
      <c r="K374" s="27"/>
      <c r="L374" s="32" t="s">
        <v>56</v>
      </c>
      <c r="M374" s="61">
        <v>365.3011049723757</v>
      </c>
      <c r="N374" s="32" t="s">
        <v>49</v>
      </c>
      <c r="O374" s="64" t="s">
        <v>56</v>
      </c>
      <c r="P374" s="33">
        <v>2.8947368421052633</v>
      </c>
      <c r="Q374" s="30" t="str">
        <f t="shared" si="85"/>
        <v>NO</v>
      </c>
      <c r="R374" s="30" t="s">
        <v>49</v>
      </c>
      <c r="S374" s="30" t="s">
        <v>49</v>
      </c>
      <c r="T374" s="30"/>
      <c r="U374" s="58" t="s">
        <v>49</v>
      </c>
      <c r="V374" s="63">
        <v>7020</v>
      </c>
      <c r="W374" s="57">
        <v>249</v>
      </c>
      <c r="X374" s="57">
        <v>1022</v>
      </c>
      <c r="Y374" s="65">
        <v>972</v>
      </c>
      <c r="Z374" s="34">
        <f t="shared" si="86"/>
        <v>1</v>
      </c>
      <c r="AA374" s="29">
        <f t="shared" si="87"/>
        <v>1</v>
      </c>
      <c r="AB374" s="29">
        <f t="shared" si="88"/>
        <v>0</v>
      </c>
      <c r="AC374" s="29">
        <f t="shared" si="89"/>
        <v>0</v>
      </c>
      <c r="AD374" s="30" t="str">
        <f t="shared" si="90"/>
        <v>SRSA</v>
      </c>
      <c r="AE374" s="29">
        <f t="shared" si="91"/>
        <v>0</v>
      </c>
      <c r="AF374" s="29">
        <f t="shared" si="92"/>
        <v>0</v>
      </c>
      <c r="AG374" s="29">
        <f t="shared" si="93"/>
        <v>0</v>
      </c>
      <c r="AH374" s="29">
        <f t="shared" si="94"/>
        <v>0</v>
      </c>
      <c r="AI374" s="29">
        <f t="shared" si="95"/>
        <v>0</v>
      </c>
      <c r="AJ374" s="29">
        <f t="shared" si="96"/>
        <v>0</v>
      </c>
      <c r="AK374" s="29">
        <f t="shared" si="97"/>
        <v>0</v>
      </c>
      <c r="AL374" s="30" t="str">
        <f t="shared" si="98"/>
        <v>-</v>
      </c>
      <c r="AM374" s="29">
        <f t="shared" si="99"/>
        <v>0</v>
      </c>
      <c r="AN374" s="29">
        <f t="shared" si="100"/>
        <v>0</v>
      </c>
      <c r="AO374" s="29">
        <f t="shared" si="101"/>
        <v>0</v>
      </c>
    </row>
    <row r="375" spans="1:41" ht="12.75">
      <c r="A375" s="27">
        <v>5514820</v>
      </c>
      <c r="B375" s="27">
        <v>5726</v>
      </c>
      <c r="C375" s="27" t="s">
        <v>921</v>
      </c>
      <c r="D375" s="27" t="s">
        <v>922</v>
      </c>
      <c r="E375" s="27" t="s">
        <v>921</v>
      </c>
      <c r="F375" s="27">
        <v>54771</v>
      </c>
      <c r="G375" s="28">
        <v>449</v>
      </c>
      <c r="H375" s="31">
        <v>7156695401</v>
      </c>
      <c r="I375" s="59">
        <v>7</v>
      </c>
      <c r="J375" s="30" t="s">
        <v>56</v>
      </c>
      <c r="K375" s="27"/>
      <c r="L375" s="32" t="s">
        <v>50</v>
      </c>
      <c r="M375" s="61">
        <v>563.1305555555556</v>
      </c>
      <c r="N375" s="32" t="s">
        <v>49</v>
      </c>
      <c r="O375" s="64" t="s">
        <v>56</v>
      </c>
      <c r="P375" s="33">
        <v>13.326337880377753</v>
      </c>
      <c r="Q375" s="30" t="str">
        <f t="shared" si="85"/>
        <v>NO</v>
      </c>
      <c r="R375" s="30" t="s">
        <v>49</v>
      </c>
      <c r="S375" s="30" t="s">
        <v>56</v>
      </c>
      <c r="T375" s="30"/>
      <c r="U375" s="58" t="s">
        <v>49</v>
      </c>
      <c r="V375" s="63">
        <v>61352</v>
      </c>
      <c r="W375" s="57">
        <v>5277</v>
      </c>
      <c r="X375" s="57">
        <v>7294</v>
      </c>
      <c r="Y375" s="65">
        <v>5869</v>
      </c>
      <c r="Z375" s="34">
        <f t="shared" si="86"/>
        <v>1</v>
      </c>
      <c r="AA375" s="29">
        <f t="shared" si="87"/>
        <v>1</v>
      </c>
      <c r="AB375" s="29">
        <f t="shared" si="88"/>
        <v>0</v>
      </c>
      <c r="AC375" s="29">
        <f t="shared" si="89"/>
        <v>0</v>
      </c>
      <c r="AD375" s="30" t="str">
        <f t="shared" si="90"/>
        <v>SRSA</v>
      </c>
      <c r="AE375" s="29">
        <f t="shared" si="91"/>
        <v>0</v>
      </c>
      <c r="AF375" s="29">
        <f t="shared" si="92"/>
        <v>0</v>
      </c>
      <c r="AG375" s="29">
        <f t="shared" si="93"/>
        <v>0</v>
      </c>
      <c r="AH375" s="29">
        <f t="shared" si="94"/>
        <v>0</v>
      </c>
      <c r="AI375" s="29">
        <f t="shared" si="95"/>
        <v>1</v>
      </c>
      <c r="AJ375" s="29">
        <f t="shared" si="96"/>
        <v>0</v>
      </c>
      <c r="AK375" s="29">
        <f t="shared" si="97"/>
        <v>0</v>
      </c>
      <c r="AL375" s="30" t="str">
        <f t="shared" si="98"/>
        <v>-</v>
      </c>
      <c r="AM375" s="29">
        <f t="shared" si="99"/>
        <v>0</v>
      </c>
      <c r="AN375" s="29">
        <f t="shared" si="100"/>
        <v>0</v>
      </c>
      <c r="AO375" s="29">
        <f t="shared" si="101"/>
        <v>0</v>
      </c>
    </row>
    <row r="376" spans="1:41" ht="12.75">
      <c r="A376" s="27">
        <v>5514850</v>
      </c>
      <c r="B376" s="27">
        <v>5733</v>
      </c>
      <c r="C376" s="27" t="s">
        <v>923</v>
      </c>
      <c r="D376" s="27" t="s">
        <v>612</v>
      </c>
      <c r="E376" s="27" t="s">
        <v>923</v>
      </c>
      <c r="F376" s="27">
        <v>54562</v>
      </c>
      <c r="G376" s="28">
        <v>280</v>
      </c>
      <c r="H376" s="31">
        <v>7155463496</v>
      </c>
      <c r="I376" s="59">
        <v>7</v>
      </c>
      <c r="J376" s="30" t="s">
        <v>56</v>
      </c>
      <c r="K376" s="27"/>
      <c r="L376" s="32" t="s">
        <v>50</v>
      </c>
      <c r="M376" s="61">
        <v>679.4771428571429</v>
      </c>
      <c r="N376" s="32" t="s">
        <v>49</v>
      </c>
      <c r="O376" s="64" t="s">
        <v>49</v>
      </c>
      <c r="P376" s="33">
        <v>3.399765533411489</v>
      </c>
      <c r="Q376" s="30" t="str">
        <f t="shared" si="85"/>
        <v>NO</v>
      </c>
      <c r="R376" s="30" t="s">
        <v>49</v>
      </c>
      <c r="S376" s="30" t="s">
        <v>56</v>
      </c>
      <c r="T376" s="30"/>
      <c r="U376" s="58" t="s">
        <v>49</v>
      </c>
      <c r="V376" s="63">
        <v>27301</v>
      </c>
      <c r="W376" s="57">
        <v>1440</v>
      </c>
      <c r="X376" s="57">
        <v>3306</v>
      </c>
      <c r="Y376" s="65">
        <v>1880</v>
      </c>
      <c r="Z376" s="34">
        <f t="shared" si="86"/>
        <v>1</v>
      </c>
      <c r="AA376" s="29">
        <f t="shared" si="87"/>
        <v>0</v>
      </c>
      <c r="AB376" s="29">
        <f t="shared" si="88"/>
        <v>0</v>
      </c>
      <c r="AC376" s="29">
        <f t="shared" si="89"/>
        <v>0</v>
      </c>
      <c r="AD376" s="30" t="str">
        <f t="shared" si="90"/>
        <v>-</v>
      </c>
      <c r="AE376" s="29">
        <f t="shared" si="91"/>
        <v>0</v>
      </c>
      <c r="AF376" s="29">
        <f t="shared" si="92"/>
        <v>0</v>
      </c>
      <c r="AG376" s="29">
        <f t="shared" si="93"/>
        <v>0</v>
      </c>
      <c r="AH376" s="29">
        <f t="shared" si="94"/>
        <v>0</v>
      </c>
      <c r="AI376" s="29">
        <f t="shared" si="95"/>
        <v>1</v>
      </c>
      <c r="AJ376" s="29">
        <f t="shared" si="96"/>
        <v>0</v>
      </c>
      <c r="AK376" s="29">
        <f t="shared" si="97"/>
        <v>0</v>
      </c>
      <c r="AL376" s="30" t="str">
        <f t="shared" si="98"/>
        <v>-</v>
      </c>
      <c r="AM376" s="29">
        <f t="shared" si="99"/>
        <v>0</v>
      </c>
      <c r="AN376" s="29">
        <f t="shared" si="100"/>
        <v>0</v>
      </c>
      <c r="AO376" s="29">
        <f t="shared" si="101"/>
        <v>0</v>
      </c>
    </row>
    <row r="377" spans="1:41" ht="12.75">
      <c r="A377" s="27">
        <v>5514880</v>
      </c>
      <c r="B377" s="27">
        <v>5740</v>
      </c>
      <c r="C377" s="27" t="s">
        <v>924</v>
      </c>
      <c r="D377" s="27" t="s">
        <v>533</v>
      </c>
      <c r="E377" s="27" t="s">
        <v>924</v>
      </c>
      <c r="F377" s="27">
        <v>54486</v>
      </c>
      <c r="G377" s="28">
        <v>10</v>
      </c>
      <c r="H377" s="31">
        <v>7155353220</v>
      </c>
      <c r="I377" s="59">
        <v>7</v>
      </c>
      <c r="J377" s="30" t="s">
        <v>56</v>
      </c>
      <c r="K377" s="27"/>
      <c r="L377" s="32" t="s">
        <v>50</v>
      </c>
      <c r="M377" s="61">
        <v>389.2423398328691</v>
      </c>
      <c r="N377" s="32" t="s">
        <v>49</v>
      </c>
      <c r="O377" s="64" t="s">
        <v>56</v>
      </c>
      <c r="P377" s="33">
        <v>11.056511056511056</v>
      </c>
      <c r="Q377" s="30" t="str">
        <f t="shared" si="85"/>
        <v>NO</v>
      </c>
      <c r="R377" s="30" t="s">
        <v>49</v>
      </c>
      <c r="S377" s="30" t="s">
        <v>56</v>
      </c>
      <c r="T377" s="30"/>
      <c r="U377" s="58" t="s">
        <v>49</v>
      </c>
      <c r="V377" s="63">
        <v>22752</v>
      </c>
      <c r="W377" s="57">
        <v>1857</v>
      </c>
      <c r="X377" s="57">
        <v>2745</v>
      </c>
      <c r="Y377" s="65">
        <v>2810</v>
      </c>
      <c r="Z377" s="34">
        <f t="shared" si="86"/>
        <v>1</v>
      </c>
      <c r="AA377" s="29">
        <f t="shared" si="87"/>
        <v>1</v>
      </c>
      <c r="AB377" s="29">
        <f t="shared" si="88"/>
        <v>0</v>
      </c>
      <c r="AC377" s="29">
        <f t="shared" si="89"/>
        <v>0</v>
      </c>
      <c r="AD377" s="30" t="str">
        <f t="shared" si="90"/>
        <v>SRSA</v>
      </c>
      <c r="AE377" s="29">
        <f t="shared" si="91"/>
        <v>0</v>
      </c>
      <c r="AF377" s="29">
        <f t="shared" si="92"/>
        <v>0</v>
      </c>
      <c r="AG377" s="29">
        <f t="shared" si="93"/>
        <v>0</v>
      </c>
      <c r="AH377" s="29">
        <f t="shared" si="94"/>
        <v>0</v>
      </c>
      <c r="AI377" s="29">
        <f t="shared" si="95"/>
        <v>1</v>
      </c>
      <c r="AJ377" s="29">
        <f t="shared" si="96"/>
        <v>0</v>
      </c>
      <c r="AK377" s="29">
        <f t="shared" si="97"/>
        <v>0</v>
      </c>
      <c r="AL377" s="30" t="str">
        <f t="shared" si="98"/>
        <v>-</v>
      </c>
      <c r="AM377" s="29">
        <f t="shared" si="99"/>
        <v>0</v>
      </c>
      <c r="AN377" s="29">
        <f t="shared" si="100"/>
        <v>0</v>
      </c>
      <c r="AO377" s="29">
        <f t="shared" si="101"/>
        <v>0</v>
      </c>
    </row>
    <row r="378" spans="1:41" ht="12.75">
      <c r="A378" s="27">
        <v>5514910</v>
      </c>
      <c r="B378" s="27">
        <v>5747</v>
      </c>
      <c r="C378" s="27" t="s">
        <v>925</v>
      </c>
      <c r="D378" s="27" t="s">
        <v>926</v>
      </c>
      <c r="E378" s="27" t="s">
        <v>927</v>
      </c>
      <c r="F378" s="27">
        <v>54660</v>
      </c>
      <c r="G378" s="28">
        <v>2507</v>
      </c>
      <c r="H378" s="31">
        <v>6083747210</v>
      </c>
      <c r="I378" s="59">
        <v>6</v>
      </c>
      <c r="J378" s="30" t="s">
        <v>49</v>
      </c>
      <c r="K378" s="27"/>
      <c r="L378" s="32" t="s">
        <v>50</v>
      </c>
      <c r="M378" s="61">
        <v>2584.5338983050847</v>
      </c>
      <c r="N378" s="32" t="s">
        <v>49</v>
      </c>
      <c r="O378" s="64" t="s">
        <v>49</v>
      </c>
      <c r="P378" s="33">
        <v>14.715894213144804</v>
      </c>
      <c r="Q378" s="30" t="str">
        <f t="shared" si="85"/>
        <v>NO</v>
      </c>
      <c r="R378" s="30" t="s">
        <v>49</v>
      </c>
      <c r="S378" s="30" t="s">
        <v>56</v>
      </c>
      <c r="T378" s="30"/>
      <c r="U378" s="58" t="s">
        <v>49</v>
      </c>
      <c r="V378" s="63">
        <v>185652</v>
      </c>
      <c r="W378" s="57">
        <v>14030</v>
      </c>
      <c r="X378" s="57">
        <v>18081</v>
      </c>
      <c r="Y378" s="65">
        <v>30142</v>
      </c>
      <c r="Z378" s="34">
        <f t="shared" si="86"/>
        <v>0</v>
      </c>
      <c r="AA378" s="29">
        <f t="shared" si="87"/>
        <v>0</v>
      </c>
      <c r="AB378" s="29">
        <f t="shared" si="88"/>
        <v>0</v>
      </c>
      <c r="AC378" s="29">
        <f t="shared" si="89"/>
        <v>0</v>
      </c>
      <c r="AD378" s="30" t="str">
        <f t="shared" si="90"/>
        <v>-</v>
      </c>
      <c r="AE378" s="29">
        <f t="shared" si="91"/>
        <v>0</v>
      </c>
      <c r="AF378" s="29">
        <f t="shared" si="92"/>
        <v>0</v>
      </c>
      <c r="AG378" s="29">
        <f t="shared" si="93"/>
        <v>0</v>
      </c>
      <c r="AH378" s="29">
        <f t="shared" si="94"/>
        <v>0</v>
      </c>
      <c r="AI378" s="29">
        <f t="shared" si="95"/>
        <v>1</v>
      </c>
      <c r="AJ378" s="29">
        <f t="shared" si="96"/>
        <v>0</v>
      </c>
      <c r="AK378" s="29">
        <f t="shared" si="97"/>
        <v>0</v>
      </c>
      <c r="AL378" s="30" t="str">
        <f t="shared" si="98"/>
        <v>-</v>
      </c>
      <c r="AM378" s="29">
        <f t="shared" si="99"/>
        <v>0</v>
      </c>
      <c r="AN378" s="29">
        <f t="shared" si="100"/>
        <v>0</v>
      </c>
      <c r="AO378" s="29">
        <f t="shared" si="101"/>
        <v>0</v>
      </c>
    </row>
    <row r="379" spans="1:41" ht="12.75">
      <c r="A379" s="27">
        <v>5514940</v>
      </c>
      <c r="B379" s="27">
        <v>5754</v>
      </c>
      <c r="C379" s="27" t="s">
        <v>928</v>
      </c>
      <c r="D379" s="27" t="s">
        <v>929</v>
      </c>
      <c r="E379" s="27" t="s">
        <v>928</v>
      </c>
      <c r="F379" s="27">
        <v>54487</v>
      </c>
      <c r="G379" s="28">
        <v>1370</v>
      </c>
      <c r="H379" s="31">
        <v>7154535551</v>
      </c>
      <c r="I379" s="59">
        <v>6</v>
      </c>
      <c r="J379" s="30" t="s">
        <v>49</v>
      </c>
      <c r="K379" s="27"/>
      <c r="L379" s="32" t="s">
        <v>50</v>
      </c>
      <c r="M379" s="61">
        <v>1571.1676136363637</v>
      </c>
      <c r="N379" s="32" t="s">
        <v>49</v>
      </c>
      <c r="O379" s="64" t="s">
        <v>49</v>
      </c>
      <c r="P379" s="33">
        <v>8.914728682170542</v>
      </c>
      <c r="Q379" s="30" t="str">
        <f t="shared" si="85"/>
        <v>NO</v>
      </c>
      <c r="R379" s="30" t="s">
        <v>49</v>
      </c>
      <c r="S379" s="30" t="s">
        <v>56</v>
      </c>
      <c r="T379" s="30"/>
      <c r="U379" s="58" t="s">
        <v>49</v>
      </c>
      <c r="V379" s="63">
        <v>59141</v>
      </c>
      <c r="W379" s="57">
        <v>4384</v>
      </c>
      <c r="X379" s="57">
        <v>6519</v>
      </c>
      <c r="Y379" s="65">
        <v>11619</v>
      </c>
      <c r="Z379" s="34">
        <f t="shared" si="86"/>
        <v>0</v>
      </c>
      <c r="AA379" s="29">
        <f t="shared" si="87"/>
        <v>0</v>
      </c>
      <c r="AB379" s="29">
        <f t="shared" si="88"/>
        <v>0</v>
      </c>
      <c r="AC379" s="29">
        <f t="shared" si="89"/>
        <v>0</v>
      </c>
      <c r="AD379" s="30" t="str">
        <f t="shared" si="90"/>
        <v>-</v>
      </c>
      <c r="AE379" s="29">
        <f t="shared" si="91"/>
        <v>0</v>
      </c>
      <c r="AF379" s="29">
        <f t="shared" si="92"/>
        <v>0</v>
      </c>
      <c r="AG379" s="29">
        <f t="shared" si="93"/>
        <v>0</v>
      </c>
      <c r="AH379" s="29">
        <f t="shared" si="94"/>
        <v>0</v>
      </c>
      <c r="AI379" s="29">
        <f t="shared" si="95"/>
        <v>1</v>
      </c>
      <c r="AJ379" s="29">
        <f t="shared" si="96"/>
        <v>0</v>
      </c>
      <c r="AK379" s="29">
        <f t="shared" si="97"/>
        <v>0</v>
      </c>
      <c r="AL379" s="30" t="str">
        <f t="shared" si="98"/>
        <v>-</v>
      </c>
      <c r="AM379" s="29">
        <f t="shared" si="99"/>
        <v>0</v>
      </c>
      <c r="AN379" s="29">
        <f t="shared" si="100"/>
        <v>0</v>
      </c>
      <c r="AO379" s="29">
        <f t="shared" si="101"/>
        <v>0</v>
      </c>
    </row>
    <row r="380" spans="1:41" ht="12.75">
      <c r="A380" s="27">
        <v>5500330</v>
      </c>
      <c r="B380" s="27">
        <v>126</v>
      </c>
      <c r="C380" s="27" t="s">
        <v>930</v>
      </c>
      <c r="D380" s="27" t="s">
        <v>931</v>
      </c>
      <c r="E380" s="27" t="s">
        <v>932</v>
      </c>
      <c r="F380" s="27">
        <v>54406</v>
      </c>
      <c r="G380" s="28">
        <v>9102</v>
      </c>
      <c r="H380" s="31">
        <v>7158245521</v>
      </c>
      <c r="I380" s="59">
        <v>7</v>
      </c>
      <c r="J380" s="30" t="s">
        <v>56</v>
      </c>
      <c r="K380" s="27"/>
      <c r="L380" s="32" t="s">
        <v>50</v>
      </c>
      <c r="M380" s="61">
        <v>798.9694444444444</v>
      </c>
      <c r="N380" s="32" t="s">
        <v>49</v>
      </c>
      <c r="O380" s="64" t="s">
        <v>49</v>
      </c>
      <c r="P380" s="33">
        <v>6.008146639511202</v>
      </c>
      <c r="Q380" s="30" t="str">
        <f t="shared" si="85"/>
        <v>NO</v>
      </c>
      <c r="R380" s="30" t="s">
        <v>49</v>
      </c>
      <c r="S380" s="30" t="s">
        <v>56</v>
      </c>
      <c r="T380" s="30"/>
      <c r="U380" s="58" t="s">
        <v>49</v>
      </c>
      <c r="V380" s="63">
        <v>51779</v>
      </c>
      <c r="W380" s="57">
        <v>4370</v>
      </c>
      <c r="X380" s="57">
        <v>6457</v>
      </c>
      <c r="Y380" s="65">
        <v>4982</v>
      </c>
      <c r="Z380" s="34">
        <f t="shared" si="86"/>
        <v>1</v>
      </c>
      <c r="AA380" s="29">
        <f t="shared" si="87"/>
        <v>0</v>
      </c>
      <c r="AB380" s="29">
        <f t="shared" si="88"/>
        <v>0</v>
      </c>
      <c r="AC380" s="29">
        <f t="shared" si="89"/>
        <v>0</v>
      </c>
      <c r="AD380" s="30" t="str">
        <f t="shared" si="90"/>
        <v>-</v>
      </c>
      <c r="AE380" s="29">
        <f t="shared" si="91"/>
        <v>0</v>
      </c>
      <c r="AF380" s="29">
        <f t="shared" si="92"/>
        <v>0</v>
      </c>
      <c r="AG380" s="29">
        <f t="shared" si="93"/>
        <v>0</v>
      </c>
      <c r="AH380" s="29">
        <f t="shared" si="94"/>
        <v>0</v>
      </c>
      <c r="AI380" s="29">
        <f t="shared" si="95"/>
        <v>1</v>
      </c>
      <c r="AJ380" s="29">
        <f t="shared" si="96"/>
        <v>0</v>
      </c>
      <c r="AK380" s="29">
        <f t="shared" si="97"/>
        <v>0</v>
      </c>
      <c r="AL380" s="30" t="str">
        <f t="shared" si="98"/>
        <v>-</v>
      </c>
      <c r="AM380" s="29">
        <f t="shared" si="99"/>
        <v>0</v>
      </c>
      <c r="AN380" s="29">
        <f t="shared" si="100"/>
        <v>0</v>
      </c>
      <c r="AO380" s="29">
        <f t="shared" si="101"/>
        <v>0</v>
      </c>
    </row>
    <row r="381" spans="1:41" ht="12.75">
      <c r="A381" s="27">
        <v>5513320</v>
      </c>
      <c r="B381" s="27">
        <v>5061</v>
      </c>
      <c r="C381" s="27" t="s">
        <v>933</v>
      </c>
      <c r="D381" s="27" t="s">
        <v>934</v>
      </c>
      <c r="E381" s="27" t="s">
        <v>935</v>
      </c>
      <c r="F381" s="27">
        <v>53179</v>
      </c>
      <c r="G381" s="28">
        <v>9701</v>
      </c>
      <c r="H381" s="31">
        <v>2628622356</v>
      </c>
      <c r="I381" s="59">
        <v>8</v>
      </c>
      <c r="J381" s="30" t="s">
        <v>56</v>
      </c>
      <c r="K381" s="27"/>
      <c r="L381" s="32" t="s">
        <v>50</v>
      </c>
      <c r="M381" s="61">
        <v>327.92737430167597</v>
      </c>
      <c r="N381" s="32" t="s">
        <v>49</v>
      </c>
      <c r="O381" s="64" t="s">
        <v>56</v>
      </c>
      <c r="P381" s="33">
        <v>5.6657223796034</v>
      </c>
      <c r="Q381" s="30" t="str">
        <f t="shared" si="85"/>
        <v>NO</v>
      </c>
      <c r="R381" s="30" t="s">
        <v>49</v>
      </c>
      <c r="S381" s="30" t="s">
        <v>56</v>
      </c>
      <c r="T381" s="30"/>
      <c r="U381" s="58" t="s">
        <v>49</v>
      </c>
      <c r="V381" s="63">
        <v>8401</v>
      </c>
      <c r="W381" s="57">
        <v>523</v>
      </c>
      <c r="X381" s="57">
        <v>1081</v>
      </c>
      <c r="Y381" s="65">
        <v>1837</v>
      </c>
      <c r="Z381" s="34">
        <f t="shared" si="86"/>
        <v>1</v>
      </c>
      <c r="AA381" s="29">
        <f t="shared" si="87"/>
        <v>1</v>
      </c>
      <c r="AB381" s="29">
        <f t="shared" si="88"/>
        <v>0</v>
      </c>
      <c r="AC381" s="29">
        <f t="shared" si="89"/>
        <v>0</v>
      </c>
      <c r="AD381" s="30" t="str">
        <f t="shared" si="90"/>
        <v>SRSA</v>
      </c>
      <c r="AE381" s="29">
        <f t="shared" si="91"/>
        <v>0</v>
      </c>
      <c r="AF381" s="29">
        <f t="shared" si="92"/>
        <v>0</v>
      </c>
      <c r="AG381" s="29">
        <f t="shared" si="93"/>
        <v>0</v>
      </c>
      <c r="AH381" s="29">
        <f t="shared" si="94"/>
        <v>0</v>
      </c>
      <c r="AI381" s="29">
        <f t="shared" si="95"/>
        <v>1</v>
      </c>
      <c r="AJ381" s="29">
        <f t="shared" si="96"/>
        <v>0</v>
      </c>
      <c r="AK381" s="29">
        <f t="shared" si="97"/>
        <v>0</v>
      </c>
      <c r="AL381" s="30" t="str">
        <f t="shared" si="98"/>
        <v>-</v>
      </c>
      <c r="AM381" s="29">
        <f t="shared" si="99"/>
        <v>0</v>
      </c>
      <c r="AN381" s="29">
        <f t="shared" si="100"/>
        <v>0</v>
      </c>
      <c r="AO381" s="29">
        <f t="shared" si="101"/>
        <v>0</v>
      </c>
    </row>
    <row r="382" spans="1:41" ht="12.75">
      <c r="A382" s="27">
        <v>5511820</v>
      </c>
      <c r="B382" s="27">
        <v>4375</v>
      </c>
      <c r="C382" s="27" t="s">
        <v>936</v>
      </c>
      <c r="D382" s="27" t="s">
        <v>623</v>
      </c>
      <c r="E382" s="27" t="s">
        <v>937</v>
      </c>
      <c r="F382" s="27">
        <v>54966</v>
      </c>
      <c r="G382" s="28">
        <v>67</v>
      </c>
      <c r="H382" s="31">
        <v>7153356366</v>
      </c>
      <c r="I382" s="59">
        <v>7</v>
      </c>
      <c r="J382" s="30" t="s">
        <v>56</v>
      </c>
      <c r="K382" s="27"/>
      <c r="L382" s="32" t="s">
        <v>50</v>
      </c>
      <c r="M382" s="61">
        <v>791.6704545454545</v>
      </c>
      <c r="N382" s="32" t="s">
        <v>49</v>
      </c>
      <c r="O382" s="64" t="s">
        <v>49</v>
      </c>
      <c r="P382" s="33">
        <v>11.021814006888633</v>
      </c>
      <c r="Q382" s="30" t="str">
        <f t="shared" si="85"/>
        <v>NO</v>
      </c>
      <c r="R382" s="30" t="s">
        <v>49</v>
      </c>
      <c r="S382" s="30" t="s">
        <v>56</v>
      </c>
      <c r="T382" s="30"/>
      <c r="U382" s="58" t="s">
        <v>49</v>
      </c>
      <c r="V382" s="63">
        <v>47619</v>
      </c>
      <c r="W382" s="57">
        <v>3889</v>
      </c>
      <c r="X382" s="57">
        <v>5723</v>
      </c>
      <c r="Y382" s="65">
        <v>6003</v>
      </c>
      <c r="Z382" s="34">
        <f t="shared" si="86"/>
        <v>1</v>
      </c>
      <c r="AA382" s="29">
        <f t="shared" si="87"/>
        <v>0</v>
      </c>
      <c r="AB382" s="29">
        <f t="shared" si="88"/>
        <v>0</v>
      </c>
      <c r="AC382" s="29">
        <f t="shared" si="89"/>
        <v>0</v>
      </c>
      <c r="AD382" s="30" t="str">
        <f t="shared" si="90"/>
        <v>-</v>
      </c>
      <c r="AE382" s="29">
        <f t="shared" si="91"/>
        <v>0</v>
      </c>
      <c r="AF382" s="29">
        <f t="shared" si="92"/>
        <v>0</v>
      </c>
      <c r="AG382" s="29">
        <f t="shared" si="93"/>
        <v>0</v>
      </c>
      <c r="AH382" s="29">
        <f t="shared" si="94"/>
        <v>0</v>
      </c>
      <c r="AI382" s="29">
        <f t="shared" si="95"/>
        <v>1</v>
      </c>
      <c r="AJ382" s="29">
        <f t="shared" si="96"/>
        <v>0</v>
      </c>
      <c r="AK382" s="29">
        <f t="shared" si="97"/>
        <v>0</v>
      </c>
      <c r="AL382" s="30" t="str">
        <f t="shared" si="98"/>
        <v>-</v>
      </c>
      <c r="AM382" s="29">
        <f t="shared" si="99"/>
        <v>0</v>
      </c>
      <c r="AN382" s="29">
        <f t="shared" si="100"/>
        <v>0</v>
      </c>
      <c r="AO382" s="29">
        <f t="shared" si="101"/>
        <v>0</v>
      </c>
    </row>
    <row r="383" spans="1:41" ht="12.75">
      <c r="A383" s="27">
        <v>5515060</v>
      </c>
      <c r="B383" s="27">
        <v>5810</v>
      </c>
      <c r="C383" s="27" t="s">
        <v>938</v>
      </c>
      <c r="D383" s="27" t="s">
        <v>939</v>
      </c>
      <c r="E383" s="27" t="s">
        <v>938</v>
      </c>
      <c r="F383" s="27">
        <v>54889</v>
      </c>
      <c r="G383" s="28">
        <v>8929</v>
      </c>
      <c r="H383" s="31">
        <v>7159862597</v>
      </c>
      <c r="I383" s="59">
        <v>7</v>
      </c>
      <c r="J383" s="30" t="s">
        <v>56</v>
      </c>
      <c r="K383" s="27"/>
      <c r="L383" s="32" t="s">
        <v>50</v>
      </c>
      <c r="M383" s="61">
        <v>540.5056179775281</v>
      </c>
      <c r="N383" s="32" t="s">
        <v>49</v>
      </c>
      <c r="O383" s="64" t="s">
        <v>56</v>
      </c>
      <c r="P383" s="33">
        <v>6.752411575562702</v>
      </c>
      <c r="Q383" s="30" t="str">
        <f t="shared" si="85"/>
        <v>NO</v>
      </c>
      <c r="R383" s="30" t="s">
        <v>49</v>
      </c>
      <c r="S383" s="30" t="s">
        <v>56</v>
      </c>
      <c r="T383" s="30"/>
      <c r="U383" s="58" t="s">
        <v>49</v>
      </c>
      <c r="V383" s="63">
        <v>21910</v>
      </c>
      <c r="W383" s="57">
        <v>1379</v>
      </c>
      <c r="X383" s="57">
        <v>2594</v>
      </c>
      <c r="Y383" s="65">
        <v>3267</v>
      </c>
      <c r="Z383" s="34">
        <f t="shared" si="86"/>
        <v>1</v>
      </c>
      <c r="AA383" s="29">
        <f t="shared" si="87"/>
        <v>1</v>
      </c>
      <c r="AB383" s="29">
        <f t="shared" si="88"/>
        <v>0</v>
      </c>
      <c r="AC383" s="29">
        <f t="shared" si="89"/>
        <v>0</v>
      </c>
      <c r="AD383" s="30" t="str">
        <f t="shared" si="90"/>
        <v>SRSA</v>
      </c>
      <c r="AE383" s="29">
        <f t="shared" si="91"/>
        <v>0</v>
      </c>
      <c r="AF383" s="29">
        <f t="shared" si="92"/>
        <v>0</v>
      </c>
      <c r="AG383" s="29">
        <f t="shared" si="93"/>
        <v>0</v>
      </c>
      <c r="AH383" s="29">
        <f t="shared" si="94"/>
        <v>0</v>
      </c>
      <c r="AI383" s="29">
        <f t="shared" si="95"/>
        <v>1</v>
      </c>
      <c r="AJ383" s="29">
        <f t="shared" si="96"/>
        <v>0</v>
      </c>
      <c r="AK383" s="29">
        <f t="shared" si="97"/>
        <v>0</v>
      </c>
      <c r="AL383" s="30" t="str">
        <f t="shared" si="98"/>
        <v>-</v>
      </c>
      <c r="AM383" s="29">
        <f t="shared" si="99"/>
        <v>0</v>
      </c>
      <c r="AN383" s="29">
        <f t="shared" si="100"/>
        <v>0</v>
      </c>
      <c r="AO383" s="29">
        <f t="shared" si="101"/>
        <v>0</v>
      </c>
    </row>
    <row r="384" spans="1:41" ht="12.75">
      <c r="A384" s="27">
        <v>5515090</v>
      </c>
      <c r="B384" s="27">
        <v>5817</v>
      </c>
      <c r="C384" s="27" t="s">
        <v>940</v>
      </c>
      <c r="D384" s="27" t="s">
        <v>941</v>
      </c>
      <c r="E384" s="27" t="s">
        <v>942</v>
      </c>
      <c r="F384" s="27">
        <v>53181</v>
      </c>
      <c r="G384" s="28">
        <v>9419</v>
      </c>
      <c r="H384" s="31">
        <v>2628772148</v>
      </c>
      <c r="I384" s="59">
        <v>3</v>
      </c>
      <c r="J384" s="30" t="s">
        <v>49</v>
      </c>
      <c r="K384" s="27"/>
      <c r="L384" s="32" t="s">
        <v>50</v>
      </c>
      <c r="M384" s="61">
        <v>365.6361111111111</v>
      </c>
      <c r="N384" s="32" t="s">
        <v>49</v>
      </c>
      <c r="O384" s="64" t="s">
        <v>49</v>
      </c>
      <c r="P384" s="33">
        <v>13.541666666666666</v>
      </c>
      <c r="Q384" s="30" t="str">
        <f t="shared" si="85"/>
        <v>NO</v>
      </c>
      <c r="R384" s="30" t="s">
        <v>49</v>
      </c>
      <c r="S384" s="30" t="s">
        <v>49</v>
      </c>
      <c r="T384" s="30"/>
      <c r="U384" s="58" t="s">
        <v>49</v>
      </c>
      <c r="V384" s="63">
        <v>5749</v>
      </c>
      <c r="W384" s="57">
        <v>282</v>
      </c>
      <c r="X384" s="57">
        <v>824</v>
      </c>
      <c r="Y384" s="65">
        <v>996</v>
      </c>
      <c r="Z384" s="34">
        <f t="shared" si="86"/>
        <v>0</v>
      </c>
      <c r="AA384" s="29">
        <f t="shared" si="87"/>
        <v>1</v>
      </c>
      <c r="AB384" s="29">
        <f t="shared" si="88"/>
        <v>0</v>
      </c>
      <c r="AC384" s="29">
        <f t="shared" si="89"/>
        <v>0</v>
      </c>
      <c r="AD384" s="30" t="str">
        <f t="shared" si="90"/>
        <v>-</v>
      </c>
      <c r="AE384" s="29">
        <f t="shared" si="91"/>
        <v>0</v>
      </c>
      <c r="AF384" s="29">
        <f t="shared" si="92"/>
        <v>0</v>
      </c>
      <c r="AG384" s="29">
        <f t="shared" si="93"/>
        <v>0</v>
      </c>
      <c r="AH384" s="29">
        <f t="shared" si="94"/>
        <v>0</v>
      </c>
      <c r="AI384" s="29">
        <f t="shared" si="95"/>
        <v>0</v>
      </c>
      <c r="AJ384" s="29">
        <f t="shared" si="96"/>
        <v>0</v>
      </c>
      <c r="AK384" s="29">
        <f t="shared" si="97"/>
        <v>0</v>
      </c>
      <c r="AL384" s="30" t="str">
        <f t="shared" si="98"/>
        <v>-</v>
      </c>
      <c r="AM384" s="29">
        <f t="shared" si="99"/>
        <v>0</v>
      </c>
      <c r="AN384" s="29">
        <f t="shared" si="100"/>
        <v>0</v>
      </c>
      <c r="AO384" s="29">
        <f t="shared" si="101"/>
        <v>0</v>
      </c>
    </row>
    <row r="385" spans="1:41" ht="12.75">
      <c r="A385" s="27">
        <v>5515120</v>
      </c>
      <c r="B385" s="27">
        <v>5824</v>
      </c>
      <c r="C385" s="27" t="s">
        <v>943</v>
      </c>
      <c r="D385" s="27" t="s">
        <v>944</v>
      </c>
      <c r="E385" s="27" t="s">
        <v>943</v>
      </c>
      <c r="F385" s="27">
        <v>54241</v>
      </c>
      <c r="G385" s="28">
        <v>2134</v>
      </c>
      <c r="H385" s="31">
        <v>9207934560</v>
      </c>
      <c r="I385" s="59" t="s">
        <v>55</v>
      </c>
      <c r="J385" s="30" t="s">
        <v>49</v>
      </c>
      <c r="K385" s="27"/>
      <c r="L385" s="32" t="s">
        <v>50</v>
      </c>
      <c r="M385" s="61">
        <v>2057.963276836158</v>
      </c>
      <c r="N385" s="32" t="s">
        <v>49</v>
      </c>
      <c r="O385" s="64" t="s">
        <v>49</v>
      </c>
      <c r="P385" s="33">
        <v>5.060953084595493</v>
      </c>
      <c r="Q385" s="30" t="str">
        <f t="shared" si="85"/>
        <v>NO</v>
      </c>
      <c r="R385" s="30" t="s">
        <v>49</v>
      </c>
      <c r="S385" s="30" t="s">
        <v>56</v>
      </c>
      <c r="T385" s="30"/>
      <c r="U385" s="58" t="s">
        <v>49</v>
      </c>
      <c r="V385" s="63">
        <v>86355</v>
      </c>
      <c r="W385" s="57">
        <v>5324</v>
      </c>
      <c r="X385" s="57">
        <v>10399</v>
      </c>
      <c r="Y385" s="65">
        <v>11648</v>
      </c>
      <c r="Z385" s="34">
        <f t="shared" si="86"/>
        <v>0</v>
      </c>
      <c r="AA385" s="29">
        <f t="shared" si="87"/>
        <v>0</v>
      </c>
      <c r="AB385" s="29">
        <f t="shared" si="88"/>
        <v>0</v>
      </c>
      <c r="AC385" s="29">
        <f t="shared" si="89"/>
        <v>0</v>
      </c>
      <c r="AD385" s="30" t="str">
        <f t="shared" si="90"/>
        <v>-</v>
      </c>
      <c r="AE385" s="29">
        <f t="shared" si="91"/>
        <v>0</v>
      </c>
      <c r="AF385" s="29">
        <f t="shared" si="92"/>
        <v>0</v>
      </c>
      <c r="AG385" s="29">
        <f t="shared" si="93"/>
        <v>0</v>
      </c>
      <c r="AH385" s="29">
        <f t="shared" si="94"/>
        <v>0</v>
      </c>
      <c r="AI385" s="29">
        <f t="shared" si="95"/>
        <v>1</v>
      </c>
      <c r="AJ385" s="29">
        <f t="shared" si="96"/>
        <v>0</v>
      </c>
      <c r="AK385" s="29">
        <f t="shared" si="97"/>
        <v>0</v>
      </c>
      <c r="AL385" s="30" t="str">
        <f t="shared" si="98"/>
        <v>-</v>
      </c>
      <c r="AM385" s="29">
        <f t="shared" si="99"/>
        <v>0</v>
      </c>
      <c r="AN385" s="29">
        <f t="shared" si="100"/>
        <v>0</v>
      </c>
      <c r="AO385" s="29">
        <f t="shared" si="101"/>
        <v>0</v>
      </c>
    </row>
    <row r="386" spans="1:41" ht="12.75">
      <c r="A386" s="27">
        <v>5515180</v>
      </c>
      <c r="B386" s="27">
        <v>5859</v>
      </c>
      <c r="C386" s="27" t="s">
        <v>945</v>
      </c>
      <c r="D386" s="27" t="s">
        <v>946</v>
      </c>
      <c r="E386" s="27" t="s">
        <v>947</v>
      </c>
      <c r="F386" s="27">
        <v>53182</v>
      </c>
      <c r="G386" s="28">
        <v>1420</v>
      </c>
      <c r="H386" s="31">
        <v>2628782015</v>
      </c>
      <c r="I386" s="59">
        <v>4</v>
      </c>
      <c r="J386" s="30" t="s">
        <v>49</v>
      </c>
      <c r="K386" s="27"/>
      <c r="L386" s="32" t="s">
        <v>50</v>
      </c>
      <c r="M386" s="61">
        <v>567.53</v>
      </c>
      <c r="N386" s="32" t="s">
        <v>49</v>
      </c>
      <c r="O386" s="64" t="s">
        <v>49</v>
      </c>
      <c r="P386" s="33">
        <v>6.355382619974059</v>
      </c>
      <c r="Q386" s="30" t="str">
        <f t="shared" si="85"/>
        <v>NO</v>
      </c>
      <c r="R386" s="30" t="s">
        <v>49</v>
      </c>
      <c r="S386" s="30" t="s">
        <v>49</v>
      </c>
      <c r="T386" s="30"/>
      <c r="U386" s="58" t="s">
        <v>49</v>
      </c>
      <c r="V386" s="63">
        <v>15868</v>
      </c>
      <c r="W386" s="57">
        <v>1199</v>
      </c>
      <c r="X386" s="57">
        <v>1749</v>
      </c>
      <c r="Y386" s="65">
        <v>3564</v>
      </c>
      <c r="Z386" s="34">
        <f t="shared" si="86"/>
        <v>0</v>
      </c>
      <c r="AA386" s="29">
        <f t="shared" si="87"/>
        <v>1</v>
      </c>
      <c r="AB386" s="29">
        <f t="shared" si="88"/>
        <v>0</v>
      </c>
      <c r="AC386" s="29">
        <f t="shared" si="89"/>
        <v>0</v>
      </c>
      <c r="AD386" s="30" t="str">
        <f t="shared" si="90"/>
        <v>-</v>
      </c>
      <c r="AE386" s="29">
        <f t="shared" si="91"/>
        <v>0</v>
      </c>
      <c r="AF386" s="29">
        <f t="shared" si="92"/>
        <v>0</v>
      </c>
      <c r="AG386" s="29">
        <f t="shared" si="93"/>
        <v>0</v>
      </c>
      <c r="AH386" s="29">
        <f t="shared" si="94"/>
        <v>0</v>
      </c>
      <c r="AI386" s="29">
        <f t="shared" si="95"/>
        <v>0</v>
      </c>
      <c r="AJ386" s="29">
        <f t="shared" si="96"/>
        <v>0</v>
      </c>
      <c r="AK386" s="29">
        <f t="shared" si="97"/>
        <v>0</v>
      </c>
      <c r="AL386" s="30" t="str">
        <f t="shared" si="98"/>
        <v>-</v>
      </c>
      <c r="AM386" s="29">
        <f t="shared" si="99"/>
        <v>0</v>
      </c>
      <c r="AN386" s="29">
        <f t="shared" si="100"/>
        <v>0</v>
      </c>
      <c r="AO386" s="29">
        <f t="shared" si="101"/>
        <v>0</v>
      </c>
    </row>
    <row r="387" spans="1:41" ht="12.75">
      <c r="A387" s="27">
        <v>5515150</v>
      </c>
      <c r="B387" s="27">
        <v>5852</v>
      </c>
      <c r="C387" s="27" t="s">
        <v>948</v>
      </c>
      <c r="D387" s="27" t="s">
        <v>949</v>
      </c>
      <c r="E387" s="27" t="s">
        <v>947</v>
      </c>
      <c r="F387" s="27">
        <v>53182</v>
      </c>
      <c r="G387" s="28">
        <v>9673</v>
      </c>
      <c r="H387" s="31">
        <v>2628784427</v>
      </c>
      <c r="I387" s="59">
        <v>4</v>
      </c>
      <c r="J387" s="30" t="s">
        <v>49</v>
      </c>
      <c r="K387" s="27"/>
      <c r="L387" s="32" t="s">
        <v>50</v>
      </c>
      <c r="M387" s="61">
        <v>644.8</v>
      </c>
      <c r="N387" s="32" t="s">
        <v>49</v>
      </c>
      <c r="O387" s="64" t="s">
        <v>49</v>
      </c>
      <c r="P387" s="33">
        <v>1.8276762402088773</v>
      </c>
      <c r="Q387" s="30" t="str">
        <f t="shared" si="85"/>
        <v>NO</v>
      </c>
      <c r="R387" s="30" t="s">
        <v>49</v>
      </c>
      <c r="S387" s="30" t="s">
        <v>49</v>
      </c>
      <c r="T387" s="30"/>
      <c r="U387" s="58" t="s">
        <v>49</v>
      </c>
      <c r="V387" s="63">
        <v>13082</v>
      </c>
      <c r="W387" s="57">
        <v>0</v>
      </c>
      <c r="X387" s="57">
        <v>2112</v>
      </c>
      <c r="Y387" s="65">
        <v>1764</v>
      </c>
      <c r="Z387" s="34">
        <f t="shared" si="86"/>
        <v>0</v>
      </c>
      <c r="AA387" s="29">
        <f t="shared" si="87"/>
        <v>0</v>
      </c>
      <c r="AB387" s="29">
        <f t="shared" si="88"/>
        <v>0</v>
      </c>
      <c r="AC387" s="29">
        <f t="shared" si="89"/>
        <v>0</v>
      </c>
      <c r="AD387" s="30" t="str">
        <f t="shared" si="90"/>
        <v>-</v>
      </c>
      <c r="AE387" s="29">
        <f t="shared" si="91"/>
        <v>0</v>
      </c>
      <c r="AF387" s="29">
        <f t="shared" si="92"/>
        <v>0</v>
      </c>
      <c r="AG387" s="29">
        <f t="shared" si="93"/>
        <v>0</v>
      </c>
      <c r="AH387" s="29">
        <f t="shared" si="94"/>
        <v>0</v>
      </c>
      <c r="AI387" s="29">
        <f t="shared" si="95"/>
        <v>0</v>
      </c>
      <c r="AJ387" s="29">
        <f t="shared" si="96"/>
        <v>0</v>
      </c>
      <c r="AK387" s="29">
        <f t="shared" si="97"/>
        <v>0</v>
      </c>
      <c r="AL387" s="30" t="str">
        <f t="shared" si="98"/>
        <v>-</v>
      </c>
      <c r="AM387" s="29">
        <f t="shared" si="99"/>
        <v>0</v>
      </c>
      <c r="AN387" s="29">
        <f t="shared" si="100"/>
        <v>0</v>
      </c>
      <c r="AO387" s="29">
        <f t="shared" si="101"/>
        <v>0</v>
      </c>
    </row>
    <row r="388" spans="1:41" ht="12.75">
      <c r="A388" s="27">
        <v>5500750</v>
      </c>
      <c r="B388" s="27">
        <v>238</v>
      </c>
      <c r="C388" s="27" t="s">
        <v>950</v>
      </c>
      <c r="D388" s="27" t="s">
        <v>951</v>
      </c>
      <c r="E388" s="27" t="s">
        <v>952</v>
      </c>
      <c r="F388" s="27">
        <v>54810</v>
      </c>
      <c r="G388" s="28">
        <v>307</v>
      </c>
      <c r="H388" s="31">
        <v>7158253515</v>
      </c>
      <c r="I388" s="59">
        <v>7</v>
      </c>
      <c r="J388" s="30" t="s">
        <v>56</v>
      </c>
      <c r="K388" s="27"/>
      <c r="L388" s="32" t="s">
        <v>50</v>
      </c>
      <c r="M388" s="61">
        <v>1042.18</v>
      </c>
      <c r="N388" s="32" t="s">
        <v>49</v>
      </c>
      <c r="O388" s="64" t="s">
        <v>49</v>
      </c>
      <c r="P388" s="33">
        <v>10.029940119760479</v>
      </c>
      <c r="Q388" s="30" t="str">
        <f t="shared" si="85"/>
        <v>NO</v>
      </c>
      <c r="R388" s="30" t="s">
        <v>49</v>
      </c>
      <c r="S388" s="30" t="s">
        <v>56</v>
      </c>
      <c r="T388" s="30"/>
      <c r="U388" s="58" t="s">
        <v>49</v>
      </c>
      <c r="V388" s="63">
        <v>54729</v>
      </c>
      <c r="W388" s="57">
        <v>3876</v>
      </c>
      <c r="X388" s="57">
        <v>5502</v>
      </c>
      <c r="Y388" s="65">
        <v>8830</v>
      </c>
      <c r="Z388" s="34">
        <f t="shared" si="86"/>
        <v>1</v>
      </c>
      <c r="AA388" s="29">
        <f t="shared" si="87"/>
        <v>0</v>
      </c>
      <c r="AB388" s="29">
        <f t="shared" si="88"/>
        <v>0</v>
      </c>
      <c r="AC388" s="29">
        <f t="shared" si="89"/>
        <v>0</v>
      </c>
      <c r="AD388" s="30" t="str">
        <f t="shared" si="90"/>
        <v>-</v>
      </c>
      <c r="AE388" s="29">
        <f t="shared" si="91"/>
        <v>0</v>
      </c>
      <c r="AF388" s="29">
        <f t="shared" si="92"/>
        <v>0</v>
      </c>
      <c r="AG388" s="29">
        <f t="shared" si="93"/>
        <v>0</v>
      </c>
      <c r="AH388" s="29">
        <f t="shared" si="94"/>
        <v>0</v>
      </c>
      <c r="AI388" s="29">
        <f t="shared" si="95"/>
        <v>1</v>
      </c>
      <c r="AJ388" s="29">
        <f t="shared" si="96"/>
        <v>0</v>
      </c>
      <c r="AK388" s="29">
        <f t="shared" si="97"/>
        <v>0</v>
      </c>
      <c r="AL388" s="30" t="str">
        <f t="shared" si="98"/>
        <v>-</v>
      </c>
      <c r="AM388" s="29">
        <f t="shared" si="99"/>
        <v>0</v>
      </c>
      <c r="AN388" s="29">
        <f t="shared" si="100"/>
        <v>0</v>
      </c>
      <c r="AO388" s="29">
        <f t="shared" si="101"/>
        <v>0</v>
      </c>
    </row>
    <row r="389" spans="1:41" ht="12.75">
      <c r="A389" s="27">
        <v>5500044</v>
      </c>
      <c r="B389" s="27">
        <v>8108</v>
      </c>
      <c r="C389" s="27" t="s">
        <v>953</v>
      </c>
      <c r="D389" s="27" t="s">
        <v>954</v>
      </c>
      <c r="E389" s="27" t="s">
        <v>211</v>
      </c>
      <c r="F389" s="27">
        <v>53208</v>
      </c>
      <c r="G389" s="28" t="s">
        <v>48</v>
      </c>
      <c r="H389" s="31">
        <v>4148715761</v>
      </c>
      <c r="I389" s="59">
        <v>1</v>
      </c>
      <c r="J389" s="30" t="s">
        <v>49</v>
      </c>
      <c r="K389" s="27"/>
      <c r="L389" s="32" t="s">
        <v>50</v>
      </c>
      <c r="M389" s="61"/>
      <c r="N389" s="32" t="s">
        <v>49</v>
      </c>
      <c r="O389" s="64" t="s">
        <v>49</v>
      </c>
      <c r="P389" s="33" t="s">
        <v>51</v>
      </c>
      <c r="Q389" s="30" t="str">
        <f aca="true" t="shared" si="102" ref="Q389:Q446">IF(ISNUMBER(P389),IF(P389&gt;=20,"YES","NO"),"M")</f>
        <v>M</v>
      </c>
      <c r="R389" s="30" t="s">
        <v>49</v>
      </c>
      <c r="S389" s="30" t="s">
        <v>49</v>
      </c>
      <c r="T389" s="30"/>
      <c r="U389" s="58" t="s">
        <v>49</v>
      </c>
      <c r="V389" s="63">
        <v>66591</v>
      </c>
      <c r="W389" s="57">
        <v>7440</v>
      </c>
      <c r="X389" s="57">
        <v>8742</v>
      </c>
      <c r="Y389" s="65">
        <v>8010</v>
      </c>
      <c r="Z389" s="34">
        <f t="shared" si="86"/>
        <v>0</v>
      </c>
      <c r="AA389" s="29">
        <f t="shared" si="87"/>
        <v>0</v>
      </c>
      <c r="AB389" s="29">
        <f t="shared" si="88"/>
        <v>0</v>
      </c>
      <c r="AC389" s="29">
        <f t="shared" si="89"/>
        <v>0</v>
      </c>
      <c r="AD389" s="30" t="str">
        <f t="shared" si="90"/>
        <v>-</v>
      </c>
      <c r="AE389" s="29">
        <f t="shared" si="91"/>
        <v>0</v>
      </c>
      <c r="AF389" s="29">
        <f t="shared" si="92"/>
        <v>0</v>
      </c>
      <c r="AG389" s="29">
        <f t="shared" si="93"/>
        <v>0</v>
      </c>
      <c r="AH389" s="29">
        <f t="shared" si="94"/>
        <v>0</v>
      </c>
      <c r="AI389" s="29">
        <f t="shared" si="95"/>
        <v>0</v>
      </c>
      <c r="AJ389" s="29">
        <f t="shared" si="96"/>
        <v>0</v>
      </c>
      <c r="AK389" s="29">
        <f t="shared" si="97"/>
        <v>0</v>
      </c>
      <c r="AL389" s="30" t="str">
        <f t="shared" si="98"/>
        <v>-</v>
      </c>
      <c r="AM389" s="29">
        <f t="shared" si="99"/>
        <v>0</v>
      </c>
      <c r="AN389" s="29">
        <f t="shared" si="100"/>
        <v>0</v>
      </c>
      <c r="AO389" s="29">
        <f t="shared" si="101"/>
        <v>0</v>
      </c>
    </row>
    <row r="390" spans="1:41" ht="12.75">
      <c r="A390" s="27">
        <v>5515210</v>
      </c>
      <c r="B390" s="27">
        <v>5866</v>
      </c>
      <c r="C390" s="27" t="s">
        <v>955</v>
      </c>
      <c r="D390" s="27" t="s">
        <v>956</v>
      </c>
      <c r="E390" s="27" t="s">
        <v>957</v>
      </c>
      <c r="F390" s="27">
        <v>54245</v>
      </c>
      <c r="G390" s="28">
        <v>9638</v>
      </c>
      <c r="H390" s="31">
        <v>9207759500</v>
      </c>
      <c r="I390" s="59">
        <v>7</v>
      </c>
      <c r="J390" s="30" t="s">
        <v>56</v>
      </c>
      <c r="K390" s="27"/>
      <c r="L390" s="32" t="s">
        <v>50</v>
      </c>
      <c r="M390" s="61">
        <v>1072.6949152542372</v>
      </c>
      <c r="N390" s="32" t="s">
        <v>49</v>
      </c>
      <c r="O390" s="64" t="s">
        <v>49</v>
      </c>
      <c r="P390" s="33">
        <v>3.006993006993007</v>
      </c>
      <c r="Q390" s="30" t="str">
        <f t="shared" si="102"/>
        <v>NO</v>
      </c>
      <c r="R390" s="30" t="s">
        <v>49</v>
      </c>
      <c r="S390" s="30" t="s">
        <v>56</v>
      </c>
      <c r="T390" s="30"/>
      <c r="U390" s="58" t="s">
        <v>49</v>
      </c>
      <c r="V390" s="63">
        <v>39888</v>
      </c>
      <c r="W390" s="57">
        <v>1908</v>
      </c>
      <c r="X390" s="57">
        <v>5299</v>
      </c>
      <c r="Y390" s="65">
        <v>3601</v>
      </c>
      <c r="Z390" s="34">
        <f aca="true" t="shared" si="103" ref="Z390:Z446">IF(OR(J390="YES",L390="YES"),1,0)</f>
        <v>1</v>
      </c>
      <c r="AA390" s="29">
        <f aca="true" t="shared" si="104" ref="AA390:AA446">IF(OR(AND(ISNUMBER(M390),AND(M390&gt;0,M390&lt;600)),AND(M390&gt;0,N390="YES")),1,0)</f>
        <v>0</v>
      </c>
      <c r="AB390" s="29">
        <f aca="true" t="shared" si="105" ref="AB390:AB446">IF(AND(OR(J390="YES",L390="YES"),(Z390=0)),"Trouble",0)</f>
        <v>0</v>
      </c>
      <c r="AC390" s="29">
        <f aca="true" t="shared" si="106" ref="AC390:AC446">IF(AND(OR(AND(ISNUMBER(M390),AND(M390&gt;0,M390&lt;600)),AND(M390&gt;0,N390="YES")),(AA390=0)),"Trouble",0)</f>
        <v>0</v>
      </c>
      <c r="AD390" s="30" t="str">
        <f aca="true" t="shared" si="107" ref="AD390:AD446">IF(AND(Z390=1,AA390=1),"SRSA","-")</f>
        <v>-</v>
      </c>
      <c r="AE390" s="29">
        <f aca="true" t="shared" si="108" ref="AE390:AE446">IF(AND(AD390="-",O390="YES"),"Trouble",0)</f>
        <v>0</v>
      </c>
      <c r="AF390" s="29">
        <f aca="true" t="shared" si="109" ref="AF390:AF446">IF(AND(AND(J390="NO",L390&lt;&gt;"YES"),(O390="YES")),"Trouble",0)</f>
        <v>0</v>
      </c>
      <c r="AG390" s="29">
        <f aca="true" t="shared" si="110" ref="AG390:AG446">IF(OR(AND(OR(AND(ISNUMBER(M390),AND(M390&gt;0,M390&lt;600)),AND(AND(M390&gt;0,N390="YES"),ISNUMBER(M390))),(O390="YES")),O390&lt;&gt;"YES"),0,"Trouble")</f>
        <v>0</v>
      </c>
      <c r="AH390" s="29">
        <f aca="true" t="shared" si="111" ref="AH390:AH446">IF(AND(AD390="SRSA",O390&lt;&gt;"YES"),"Trouble",0)</f>
        <v>0</v>
      </c>
      <c r="AI390" s="29">
        <f aca="true" t="shared" si="112" ref="AI390:AI446">IF(S390="YES",1,0)</f>
        <v>1</v>
      </c>
      <c r="AJ390" s="29">
        <f aca="true" t="shared" si="113" ref="AJ390:AJ446">IF(AND(ISNUMBER(P390),P390&gt;=20),1,0)</f>
        <v>0</v>
      </c>
      <c r="AK390" s="29">
        <f aca="true" t="shared" si="114" ref="AK390:AK446">IF(AND(AI390=1,AJ390=1),"Initial",0)</f>
        <v>0</v>
      </c>
      <c r="AL390" s="30" t="str">
        <f aca="true" t="shared" si="115" ref="AL390:AL446">IF(AND(AND(AK390="Initial",AM390=0),AND(ISNUMBER(M390),M390&gt;0)),"RLIS","-")</f>
        <v>-</v>
      </c>
      <c r="AM390" s="29">
        <f aca="true" t="shared" si="116" ref="AM390:AM446">IF(AND(AD390="SRSA",AK390="Initial"),"SRSA",0)</f>
        <v>0</v>
      </c>
      <c r="AN390" s="29">
        <f aca="true" t="shared" si="117" ref="AN390:AN446">IF(AND(AL390="-",U390="YES"),"Trouble",0)</f>
        <v>0</v>
      </c>
      <c r="AO390" s="29">
        <f aca="true" t="shared" si="118" ref="AO390:AO446">IF(AND(U390&lt;&gt;"YES",AL390="RLIS"),"Trouble",0)</f>
        <v>0</v>
      </c>
    </row>
    <row r="391" spans="1:41" ht="12.75">
      <c r="A391" s="27">
        <v>5515330</v>
      </c>
      <c r="B391" s="27">
        <v>5901</v>
      </c>
      <c r="C391" s="27" t="s">
        <v>958</v>
      </c>
      <c r="D391" s="27" t="s">
        <v>959</v>
      </c>
      <c r="E391" s="27" t="s">
        <v>960</v>
      </c>
      <c r="F391" s="27">
        <v>53593</v>
      </c>
      <c r="G391" s="28">
        <v>1153</v>
      </c>
      <c r="H391" s="31">
        <v>6088454310</v>
      </c>
      <c r="I391" s="59">
        <v>4</v>
      </c>
      <c r="J391" s="30" t="s">
        <v>49</v>
      </c>
      <c r="K391" s="27"/>
      <c r="L391" s="32" t="s">
        <v>50</v>
      </c>
      <c r="M391" s="61">
        <v>4264.258333333333</v>
      </c>
      <c r="N391" s="32" t="s">
        <v>49</v>
      </c>
      <c r="O391" s="64" t="s">
        <v>49</v>
      </c>
      <c r="P391" s="33">
        <v>2.977305850510098</v>
      </c>
      <c r="Q391" s="30" t="str">
        <f t="shared" si="102"/>
        <v>NO</v>
      </c>
      <c r="R391" s="30" t="s">
        <v>49</v>
      </c>
      <c r="S391" s="30" t="s">
        <v>49</v>
      </c>
      <c r="T391" s="30"/>
      <c r="U391" s="58" t="s">
        <v>49</v>
      </c>
      <c r="V391" s="63">
        <v>96109</v>
      </c>
      <c r="W391" s="57">
        <v>3288</v>
      </c>
      <c r="X391" s="57">
        <v>13929</v>
      </c>
      <c r="Y391" s="65">
        <v>11473</v>
      </c>
      <c r="Z391" s="34">
        <f t="shared" si="103"/>
        <v>0</v>
      </c>
      <c r="AA391" s="29">
        <f t="shared" si="104"/>
        <v>0</v>
      </c>
      <c r="AB391" s="29">
        <f t="shared" si="105"/>
        <v>0</v>
      </c>
      <c r="AC391" s="29">
        <f t="shared" si="106"/>
        <v>0</v>
      </c>
      <c r="AD391" s="30" t="str">
        <f t="shared" si="107"/>
        <v>-</v>
      </c>
      <c r="AE391" s="29">
        <f t="shared" si="108"/>
        <v>0</v>
      </c>
      <c r="AF391" s="29">
        <f t="shared" si="109"/>
        <v>0</v>
      </c>
      <c r="AG391" s="29">
        <f t="shared" si="110"/>
        <v>0</v>
      </c>
      <c r="AH391" s="29">
        <f t="shared" si="111"/>
        <v>0</v>
      </c>
      <c r="AI391" s="29">
        <f t="shared" si="112"/>
        <v>0</v>
      </c>
      <c r="AJ391" s="29">
        <f t="shared" si="113"/>
        <v>0</v>
      </c>
      <c r="AK391" s="29">
        <f t="shared" si="114"/>
        <v>0</v>
      </c>
      <c r="AL391" s="30" t="str">
        <f t="shared" si="115"/>
        <v>-</v>
      </c>
      <c r="AM391" s="29">
        <f t="shared" si="116"/>
        <v>0</v>
      </c>
      <c r="AN391" s="29">
        <f t="shared" si="117"/>
        <v>0</v>
      </c>
      <c r="AO391" s="29">
        <f t="shared" si="118"/>
        <v>0</v>
      </c>
    </row>
    <row r="392" spans="1:41" ht="12.75">
      <c r="A392" s="27">
        <v>5515360</v>
      </c>
      <c r="B392" s="27">
        <v>5985</v>
      </c>
      <c r="C392" s="27" t="s">
        <v>961</v>
      </c>
      <c r="D392" s="27" t="s">
        <v>962</v>
      </c>
      <c r="E392" s="27" t="s">
        <v>963</v>
      </c>
      <c r="F392" s="27">
        <v>54665</v>
      </c>
      <c r="G392" s="28">
        <v>1317</v>
      </c>
      <c r="H392" s="31">
        <v>6086371187</v>
      </c>
      <c r="I392" s="59">
        <v>6</v>
      </c>
      <c r="J392" s="30" t="s">
        <v>49</v>
      </c>
      <c r="K392" s="27"/>
      <c r="L392" s="32" t="s">
        <v>50</v>
      </c>
      <c r="M392" s="61">
        <v>1224.2696629213483</v>
      </c>
      <c r="N392" s="32" t="s">
        <v>49</v>
      </c>
      <c r="O392" s="64" t="s">
        <v>49</v>
      </c>
      <c r="P392" s="33">
        <v>18.726114649681527</v>
      </c>
      <c r="Q392" s="30" t="str">
        <f t="shared" si="102"/>
        <v>NO</v>
      </c>
      <c r="R392" s="30" t="s">
        <v>49</v>
      </c>
      <c r="S392" s="30" t="s">
        <v>115</v>
      </c>
      <c r="T392" s="30"/>
      <c r="U392" s="58" t="s">
        <v>49</v>
      </c>
      <c r="V392" s="63">
        <v>91336</v>
      </c>
      <c r="W392" s="57">
        <v>7754</v>
      </c>
      <c r="X392" s="57">
        <v>10116</v>
      </c>
      <c r="Y392" s="65">
        <v>13579</v>
      </c>
      <c r="Z392" s="34">
        <f t="shared" si="103"/>
        <v>0</v>
      </c>
      <c r="AA392" s="29">
        <f t="shared" si="104"/>
        <v>0</v>
      </c>
      <c r="AB392" s="29">
        <f t="shared" si="105"/>
        <v>0</v>
      </c>
      <c r="AC392" s="29">
        <f t="shared" si="106"/>
        <v>0</v>
      </c>
      <c r="AD392" s="30" t="str">
        <f t="shared" si="107"/>
        <v>-</v>
      </c>
      <c r="AE392" s="29">
        <f t="shared" si="108"/>
        <v>0</v>
      </c>
      <c r="AF392" s="29">
        <f t="shared" si="109"/>
        <v>0</v>
      </c>
      <c r="AG392" s="29">
        <f t="shared" si="110"/>
        <v>0</v>
      </c>
      <c r="AH392" s="29">
        <f t="shared" si="111"/>
        <v>0</v>
      </c>
      <c r="AI392" s="29">
        <f t="shared" si="112"/>
        <v>1</v>
      </c>
      <c r="AJ392" s="29">
        <f t="shared" si="113"/>
        <v>0</v>
      </c>
      <c r="AK392" s="29">
        <f t="shared" si="114"/>
        <v>0</v>
      </c>
      <c r="AL392" s="30" t="str">
        <f t="shared" si="115"/>
        <v>-</v>
      </c>
      <c r="AM392" s="29">
        <f t="shared" si="116"/>
        <v>0</v>
      </c>
      <c r="AN392" s="29">
        <f t="shared" si="117"/>
        <v>0</v>
      </c>
      <c r="AO392" s="29">
        <f t="shared" si="118"/>
        <v>0</v>
      </c>
    </row>
    <row r="393" spans="1:41" ht="12.75">
      <c r="A393" s="27">
        <v>5515390</v>
      </c>
      <c r="B393" s="27">
        <v>5992</v>
      </c>
      <c r="C393" s="27" t="s">
        <v>964</v>
      </c>
      <c r="D393" s="27" t="s">
        <v>965</v>
      </c>
      <c r="E393" s="27" t="s">
        <v>966</v>
      </c>
      <c r="F393" s="27">
        <v>54566</v>
      </c>
      <c r="G393" s="28">
        <v>28</v>
      </c>
      <c r="H393" s="31">
        <v>7154732592</v>
      </c>
      <c r="I393" s="59">
        <v>7</v>
      </c>
      <c r="J393" s="30" t="s">
        <v>56</v>
      </c>
      <c r="K393" s="27"/>
      <c r="L393" s="32" t="s">
        <v>50</v>
      </c>
      <c r="M393" s="61">
        <v>578.7171428571429</v>
      </c>
      <c r="N393" s="32" t="s">
        <v>56</v>
      </c>
      <c r="O393" s="64" t="s">
        <v>56</v>
      </c>
      <c r="P393" s="33">
        <v>8</v>
      </c>
      <c r="Q393" s="30" t="str">
        <f t="shared" si="102"/>
        <v>NO</v>
      </c>
      <c r="R393" s="30" t="s">
        <v>49</v>
      </c>
      <c r="S393" s="30" t="s">
        <v>56</v>
      </c>
      <c r="T393" s="30"/>
      <c r="U393" s="58" t="s">
        <v>49</v>
      </c>
      <c r="V393" s="63">
        <v>28719</v>
      </c>
      <c r="W393" s="57">
        <v>1829</v>
      </c>
      <c r="X393" s="57">
        <v>3352</v>
      </c>
      <c r="Y393" s="65">
        <v>3863</v>
      </c>
      <c r="Z393" s="34">
        <f t="shared" si="103"/>
        <v>1</v>
      </c>
      <c r="AA393" s="29">
        <f t="shared" si="104"/>
        <v>1</v>
      </c>
      <c r="AB393" s="29">
        <f t="shared" si="105"/>
        <v>0</v>
      </c>
      <c r="AC393" s="29">
        <f t="shared" si="106"/>
        <v>0</v>
      </c>
      <c r="AD393" s="30" t="str">
        <f t="shared" si="107"/>
        <v>SRSA</v>
      </c>
      <c r="AE393" s="29">
        <f t="shared" si="108"/>
        <v>0</v>
      </c>
      <c r="AF393" s="29">
        <f t="shared" si="109"/>
        <v>0</v>
      </c>
      <c r="AG393" s="29">
        <f t="shared" si="110"/>
        <v>0</v>
      </c>
      <c r="AH393" s="29">
        <f t="shared" si="111"/>
        <v>0</v>
      </c>
      <c r="AI393" s="29">
        <f t="shared" si="112"/>
        <v>1</v>
      </c>
      <c r="AJ393" s="29">
        <f t="shared" si="113"/>
        <v>0</v>
      </c>
      <c r="AK393" s="29">
        <f t="shared" si="114"/>
        <v>0</v>
      </c>
      <c r="AL393" s="30" t="str">
        <f t="shared" si="115"/>
        <v>-</v>
      </c>
      <c r="AM393" s="29">
        <f t="shared" si="116"/>
        <v>0</v>
      </c>
      <c r="AN393" s="29">
        <f t="shared" si="117"/>
        <v>0</v>
      </c>
      <c r="AO393" s="29">
        <f t="shared" si="118"/>
        <v>0</v>
      </c>
    </row>
    <row r="394" spans="1:41" ht="12.75">
      <c r="A394" s="27">
        <v>5500021</v>
      </c>
      <c r="B394" s="27">
        <v>6964</v>
      </c>
      <c r="C394" s="27" t="s">
        <v>967</v>
      </c>
      <c r="D394" s="27" t="s">
        <v>968</v>
      </c>
      <c r="E394" s="27" t="s">
        <v>313</v>
      </c>
      <c r="F394" s="27">
        <v>53121</v>
      </c>
      <c r="G394" s="28">
        <v>1657</v>
      </c>
      <c r="H394" s="31">
        <v>2627414118</v>
      </c>
      <c r="I394" s="59">
        <v>6</v>
      </c>
      <c r="J394" s="30" t="s">
        <v>49</v>
      </c>
      <c r="K394" s="27"/>
      <c r="L394" s="32" t="s">
        <v>50</v>
      </c>
      <c r="M394" s="61"/>
      <c r="N394" s="32" t="s">
        <v>49</v>
      </c>
      <c r="O394" s="64" t="s">
        <v>49</v>
      </c>
      <c r="P394" s="33" t="s">
        <v>51</v>
      </c>
      <c r="Q394" s="30" t="str">
        <f t="shared" si="102"/>
        <v>M</v>
      </c>
      <c r="R394" s="30" t="s">
        <v>49</v>
      </c>
      <c r="S394" s="30" t="s">
        <v>115</v>
      </c>
      <c r="T394" s="30"/>
      <c r="U394" s="58" t="s">
        <v>49</v>
      </c>
      <c r="V394" s="63">
        <v>1127</v>
      </c>
      <c r="W394" s="57">
        <v>0</v>
      </c>
      <c r="X394" s="57">
        <v>521</v>
      </c>
      <c r="Y394" s="65">
        <v>629</v>
      </c>
      <c r="Z394" s="34">
        <f t="shared" si="103"/>
        <v>0</v>
      </c>
      <c r="AA394" s="29">
        <f t="shared" si="104"/>
        <v>0</v>
      </c>
      <c r="AB394" s="29">
        <f t="shared" si="105"/>
        <v>0</v>
      </c>
      <c r="AC394" s="29">
        <f t="shared" si="106"/>
        <v>0</v>
      </c>
      <c r="AD394" s="30" t="str">
        <f t="shared" si="107"/>
        <v>-</v>
      </c>
      <c r="AE394" s="29">
        <f t="shared" si="108"/>
        <v>0</v>
      </c>
      <c r="AF394" s="29">
        <f t="shared" si="109"/>
        <v>0</v>
      </c>
      <c r="AG394" s="29">
        <f t="shared" si="110"/>
        <v>0</v>
      </c>
      <c r="AH394" s="29">
        <f t="shared" si="111"/>
        <v>0</v>
      </c>
      <c r="AI394" s="29">
        <f t="shared" si="112"/>
        <v>1</v>
      </c>
      <c r="AJ394" s="29">
        <f t="shared" si="113"/>
        <v>0</v>
      </c>
      <c r="AK394" s="29">
        <f t="shared" si="114"/>
        <v>0</v>
      </c>
      <c r="AL394" s="30" t="str">
        <f t="shared" si="115"/>
        <v>-</v>
      </c>
      <c r="AM394" s="29">
        <f t="shared" si="116"/>
        <v>0</v>
      </c>
      <c r="AN394" s="29">
        <f t="shared" si="117"/>
        <v>0</v>
      </c>
      <c r="AO394" s="29">
        <f t="shared" si="118"/>
        <v>0</v>
      </c>
    </row>
    <row r="395" spans="1:41" ht="12.75">
      <c r="A395" s="27">
        <v>5515450</v>
      </c>
      <c r="B395" s="27">
        <v>6022</v>
      </c>
      <c r="C395" s="27" t="s">
        <v>969</v>
      </c>
      <c r="D395" s="27" t="s">
        <v>970</v>
      </c>
      <c r="E395" s="27" t="s">
        <v>138</v>
      </c>
      <c r="F395" s="27">
        <v>53184</v>
      </c>
      <c r="G395" s="28">
        <v>220</v>
      </c>
      <c r="H395" s="31">
        <v>2622756896</v>
      </c>
      <c r="I395" s="59">
        <v>6</v>
      </c>
      <c r="J395" s="30" t="s">
        <v>49</v>
      </c>
      <c r="K395" s="27"/>
      <c r="L395" s="32" t="s">
        <v>56</v>
      </c>
      <c r="M395" s="61">
        <v>499.9502762430939</v>
      </c>
      <c r="N395" s="32" t="s">
        <v>49</v>
      </c>
      <c r="O395" s="64" t="s">
        <v>56</v>
      </c>
      <c r="P395" s="33">
        <v>5.677655677655678</v>
      </c>
      <c r="Q395" s="30" t="str">
        <f t="shared" si="102"/>
        <v>NO</v>
      </c>
      <c r="R395" s="30" t="s">
        <v>49</v>
      </c>
      <c r="S395" s="30" t="s">
        <v>56</v>
      </c>
      <c r="T395" s="30"/>
      <c r="U395" s="58" t="s">
        <v>49</v>
      </c>
      <c r="V395" s="63">
        <v>11020</v>
      </c>
      <c r="W395" s="57">
        <v>744</v>
      </c>
      <c r="X395" s="57">
        <v>1508</v>
      </c>
      <c r="Y395" s="65">
        <v>2747</v>
      </c>
      <c r="Z395" s="34">
        <f t="shared" si="103"/>
        <v>1</v>
      </c>
      <c r="AA395" s="29">
        <f t="shared" si="104"/>
        <v>1</v>
      </c>
      <c r="AB395" s="29">
        <f t="shared" si="105"/>
        <v>0</v>
      </c>
      <c r="AC395" s="29">
        <f t="shared" si="106"/>
        <v>0</v>
      </c>
      <c r="AD395" s="30" t="str">
        <f t="shared" si="107"/>
        <v>SRSA</v>
      </c>
      <c r="AE395" s="29">
        <f t="shared" si="108"/>
        <v>0</v>
      </c>
      <c r="AF395" s="29">
        <f t="shared" si="109"/>
        <v>0</v>
      </c>
      <c r="AG395" s="29">
        <f t="shared" si="110"/>
        <v>0</v>
      </c>
      <c r="AH395" s="29">
        <f t="shared" si="111"/>
        <v>0</v>
      </c>
      <c r="AI395" s="29">
        <f t="shared" si="112"/>
        <v>1</v>
      </c>
      <c r="AJ395" s="29">
        <f t="shared" si="113"/>
        <v>0</v>
      </c>
      <c r="AK395" s="29">
        <f t="shared" si="114"/>
        <v>0</v>
      </c>
      <c r="AL395" s="30" t="str">
        <f t="shared" si="115"/>
        <v>-</v>
      </c>
      <c r="AM395" s="29">
        <f t="shared" si="116"/>
        <v>0</v>
      </c>
      <c r="AN395" s="29">
        <f t="shared" si="117"/>
        <v>0</v>
      </c>
      <c r="AO395" s="29">
        <f t="shared" si="118"/>
        <v>0</v>
      </c>
    </row>
    <row r="396" spans="1:41" ht="12.75">
      <c r="A396" s="27">
        <v>5515540</v>
      </c>
      <c r="B396" s="27">
        <v>6027</v>
      </c>
      <c r="C396" s="27" t="s">
        <v>971</v>
      </c>
      <c r="D396" s="27" t="s">
        <v>972</v>
      </c>
      <c r="E396" s="27" t="s">
        <v>971</v>
      </c>
      <c r="F396" s="27">
        <v>54891</v>
      </c>
      <c r="G396" s="28">
        <v>730</v>
      </c>
      <c r="H396" s="31">
        <v>7153736187</v>
      </c>
      <c r="I396" s="59">
        <v>7</v>
      </c>
      <c r="J396" s="30" t="s">
        <v>56</v>
      </c>
      <c r="K396" s="27"/>
      <c r="L396" s="32" t="s">
        <v>50</v>
      </c>
      <c r="M396" s="61">
        <v>695.3016759776536</v>
      </c>
      <c r="N396" s="32" t="s">
        <v>49</v>
      </c>
      <c r="O396" s="64" t="s">
        <v>49</v>
      </c>
      <c r="P396" s="33">
        <v>8.620689655172415</v>
      </c>
      <c r="Q396" s="30" t="str">
        <f t="shared" si="102"/>
        <v>NO</v>
      </c>
      <c r="R396" s="30" t="s">
        <v>49</v>
      </c>
      <c r="S396" s="30" t="s">
        <v>56</v>
      </c>
      <c r="T396" s="30"/>
      <c r="U396" s="58" t="s">
        <v>49</v>
      </c>
      <c r="V396" s="63">
        <v>41306</v>
      </c>
      <c r="W396" s="57">
        <v>2712</v>
      </c>
      <c r="X396" s="57">
        <v>4920</v>
      </c>
      <c r="Y396" s="65">
        <v>4949</v>
      </c>
      <c r="Z396" s="34">
        <f t="shared" si="103"/>
        <v>1</v>
      </c>
      <c r="AA396" s="29">
        <f t="shared" si="104"/>
        <v>0</v>
      </c>
      <c r="AB396" s="29">
        <f t="shared" si="105"/>
        <v>0</v>
      </c>
      <c r="AC396" s="29">
        <f t="shared" si="106"/>
        <v>0</v>
      </c>
      <c r="AD396" s="30" t="str">
        <f t="shared" si="107"/>
        <v>-</v>
      </c>
      <c r="AE396" s="29">
        <f t="shared" si="108"/>
        <v>0</v>
      </c>
      <c r="AF396" s="29">
        <f t="shared" si="109"/>
        <v>0</v>
      </c>
      <c r="AG396" s="29">
        <f t="shared" si="110"/>
        <v>0</v>
      </c>
      <c r="AH396" s="29">
        <f t="shared" si="111"/>
        <v>0</v>
      </c>
      <c r="AI396" s="29">
        <f t="shared" si="112"/>
        <v>1</v>
      </c>
      <c r="AJ396" s="29">
        <f t="shared" si="113"/>
        <v>0</v>
      </c>
      <c r="AK396" s="29">
        <f t="shared" si="114"/>
        <v>0</v>
      </c>
      <c r="AL396" s="30" t="str">
        <f t="shared" si="115"/>
        <v>-</v>
      </c>
      <c r="AM396" s="29">
        <f t="shared" si="116"/>
        <v>0</v>
      </c>
      <c r="AN396" s="29">
        <f t="shared" si="117"/>
        <v>0</v>
      </c>
      <c r="AO396" s="29">
        <f t="shared" si="118"/>
        <v>0</v>
      </c>
    </row>
    <row r="397" spans="1:41" ht="12.75">
      <c r="A397" s="27">
        <v>5515570</v>
      </c>
      <c r="B397" s="27">
        <v>6069</v>
      </c>
      <c r="C397" s="27" t="s">
        <v>973</v>
      </c>
      <c r="D397" s="27" t="s">
        <v>974</v>
      </c>
      <c r="E397" s="27" t="s">
        <v>975</v>
      </c>
      <c r="F397" s="27">
        <v>54246</v>
      </c>
      <c r="G397" s="28">
        <v>9702</v>
      </c>
      <c r="H397" s="31">
        <v>9208472507</v>
      </c>
      <c r="I397" s="59">
        <v>7</v>
      </c>
      <c r="J397" s="30" t="s">
        <v>56</v>
      </c>
      <c r="K397" s="27"/>
      <c r="L397" s="32" t="s">
        <v>50</v>
      </c>
      <c r="M397" s="61">
        <v>97.91111111111111</v>
      </c>
      <c r="N397" s="32" t="s">
        <v>49</v>
      </c>
      <c r="O397" s="64" t="s">
        <v>56</v>
      </c>
      <c r="P397" s="33">
        <v>14.393939393939394</v>
      </c>
      <c r="Q397" s="30" t="str">
        <f t="shared" si="102"/>
        <v>NO</v>
      </c>
      <c r="R397" s="30" t="s">
        <v>49</v>
      </c>
      <c r="S397" s="30" t="s">
        <v>56</v>
      </c>
      <c r="T397" s="30"/>
      <c r="U397" s="58" t="s">
        <v>49</v>
      </c>
      <c r="V397" s="63">
        <v>7969</v>
      </c>
      <c r="W397" s="57">
        <v>840</v>
      </c>
      <c r="X397" s="57">
        <v>1066</v>
      </c>
      <c r="Y397" s="65">
        <v>1068</v>
      </c>
      <c r="Z397" s="34">
        <f t="shared" si="103"/>
        <v>1</v>
      </c>
      <c r="AA397" s="29">
        <f t="shared" si="104"/>
        <v>1</v>
      </c>
      <c r="AB397" s="29">
        <f t="shared" si="105"/>
        <v>0</v>
      </c>
      <c r="AC397" s="29">
        <f t="shared" si="106"/>
        <v>0</v>
      </c>
      <c r="AD397" s="30" t="str">
        <f t="shared" si="107"/>
        <v>SRSA</v>
      </c>
      <c r="AE397" s="29">
        <f t="shared" si="108"/>
        <v>0</v>
      </c>
      <c r="AF397" s="29">
        <f t="shared" si="109"/>
        <v>0</v>
      </c>
      <c r="AG397" s="29">
        <f t="shared" si="110"/>
        <v>0</v>
      </c>
      <c r="AH397" s="29">
        <f t="shared" si="111"/>
        <v>0</v>
      </c>
      <c r="AI397" s="29">
        <f t="shared" si="112"/>
        <v>1</v>
      </c>
      <c r="AJ397" s="29">
        <f t="shared" si="113"/>
        <v>0</v>
      </c>
      <c r="AK397" s="29">
        <f t="shared" si="114"/>
        <v>0</v>
      </c>
      <c r="AL397" s="30" t="str">
        <f t="shared" si="115"/>
        <v>-</v>
      </c>
      <c r="AM397" s="29">
        <f t="shared" si="116"/>
        <v>0</v>
      </c>
      <c r="AN397" s="29">
        <f t="shared" si="117"/>
        <v>0</v>
      </c>
      <c r="AO397" s="29">
        <f t="shared" si="118"/>
        <v>0</v>
      </c>
    </row>
    <row r="398" spans="1:41" ht="12.75">
      <c r="A398" s="27">
        <v>5515700</v>
      </c>
      <c r="B398" s="27">
        <v>6104</v>
      </c>
      <c r="C398" s="27" t="s">
        <v>976</v>
      </c>
      <c r="D398" s="27" t="s">
        <v>977</v>
      </c>
      <c r="E398" s="27" t="s">
        <v>978</v>
      </c>
      <c r="F398" s="27">
        <v>53185</v>
      </c>
      <c r="G398" s="28">
        <v>1263</v>
      </c>
      <c r="H398" s="31">
        <v>2626623466</v>
      </c>
      <c r="I398" s="59">
        <v>8</v>
      </c>
      <c r="J398" s="30" t="s">
        <v>56</v>
      </c>
      <c r="K398" s="27"/>
      <c r="L398" s="32" t="s">
        <v>50</v>
      </c>
      <c r="M398" s="61">
        <v>200.34</v>
      </c>
      <c r="N398" s="32" t="s">
        <v>49</v>
      </c>
      <c r="O398" s="64" t="s">
        <v>56</v>
      </c>
      <c r="P398" s="33">
        <v>0.6872852233676976</v>
      </c>
      <c r="Q398" s="30" t="str">
        <f t="shared" si="102"/>
        <v>NO</v>
      </c>
      <c r="R398" s="30" t="s">
        <v>49</v>
      </c>
      <c r="S398" s="30" t="s">
        <v>56</v>
      </c>
      <c r="T398" s="30"/>
      <c r="U398" s="58" t="s">
        <v>49</v>
      </c>
      <c r="V398" s="63">
        <v>3670</v>
      </c>
      <c r="W398" s="57">
        <v>0</v>
      </c>
      <c r="X398" s="57">
        <v>465</v>
      </c>
      <c r="Y398" s="65">
        <v>562</v>
      </c>
      <c r="Z398" s="34">
        <f t="shared" si="103"/>
        <v>1</v>
      </c>
      <c r="AA398" s="29">
        <f t="shared" si="104"/>
        <v>1</v>
      </c>
      <c r="AB398" s="29">
        <f t="shared" si="105"/>
        <v>0</v>
      </c>
      <c r="AC398" s="29">
        <f t="shared" si="106"/>
        <v>0</v>
      </c>
      <c r="AD398" s="30" t="str">
        <f t="shared" si="107"/>
        <v>SRSA</v>
      </c>
      <c r="AE398" s="29">
        <f t="shared" si="108"/>
        <v>0</v>
      </c>
      <c r="AF398" s="29">
        <f t="shared" si="109"/>
        <v>0</v>
      </c>
      <c r="AG398" s="29">
        <f t="shared" si="110"/>
        <v>0</v>
      </c>
      <c r="AH398" s="29">
        <f t="shared" si="111"/>
        <v>0</v>
      </c>
      <c r="AI398" s="29">
        <f t="shared" si="112"/>
        <v>1</v>
      </c>
      <c r="AJ398" s="29">
        <f t="shared" si="113"/>
        <v>0</v>
      </c>
      <c r="AK398" s="29">
        <f t="shared" si="114"/>
        <v>0</v>
      </c>
      <c r="AL398" s="30" t="str">
        <f t="shared" si="115"/>
        <v>-</v>
      </c>
      <c r="AM398" s="29">
        <f t="shared" si="116"/>
        <v>0</v>
      </c>
      <c r="AN398" s="29">
        <f t="shared" si="117"/>
        <v>0</v>
      </c>
      <c r="AO398" s="29">
        <f t="shared" si="118"/>
        <v>0</v>
      </c>
    </row>
    <row r="399" spans="1:41" ht="12.75">
      <c r="A399" s="27">
        <v>5515660</v>
      </c>
      <c r="B399" s="27">
        <v>6113</v>
      </c>
      <c r="C399" s="27" t="s">
        <v>979</v>
      </c>
      <c r="D399" s="27" t="s">
        <v>980</v>
      </c>
      <c r="E399" s="27" t="s">
        <v>978</v>
      </c>
      <c r="F399" s="27">
        <v>53185</v>
      </c>
      <c r="G399" s="28">
        <v>4073</v>
      </c>
      <c r="H399" s="31">
        <v>2625148250</v>
      </c>
      <c r="I399" s="59">
        <v>4</v>
      </c>
      <c r="J399" s="30" t="s">
        <v>49</v>
      </c>
      <c r="K399" s="27"/>
      <c r="L399" s="32" t="s">
        <v>50</v>
      </c>
      <c r="M399" s="61">
        <v>1409.3</v>
      </c>
      <c r="N399" s="32" t="s">
        <v>49</v>
      </c>
      <c r="O399" s="64" t="s">
        <v>49</v>
      </c>
      <c r="P399" s="33">
        <v>1.4130434782608696</v>
      </c>
      <c r="Q399" s="30" t="str">
        <f t="shared" si="102"/>
        <v>NO</v>
      </c>
      <c r="R399" s="30" t="s">
        <v>49</v>
      </c>
      <c r="S399" s="30" t="s">
        <v>49</v>
      </c>
      <c r="T399" s="30"/>
      <c r="U399" s="58" t="s">
        <v>49</v>
      </c>
      <c r="V399" s="63">
        <v>33546</v>
      </c>
      <c r="W399" s="57">
        <v>0</v>
      </c>
      <c r="X399" s="57">
        <v>5101</v>
      </c>
      <c r="Y399" s="65">
        <v>4741</v>
      </c>
      <c r="Z399" s="34">
        <f t="shared" si="103"/>
        <v>0</v>
      </c>
      <c r="AA399" s="29">
        <f t="shared" si="104"/>
        <v>0</v>
      </c>
      <c r="AB399" s="29">
        <f t="shared" si="105"/>
        <v>0</v>
      </c>
      <c r="AC399" s="29">
        <f t="shared" si="106"/>
        <v>0</v>
      </c>
      <c r="AD399" s="30" t="str">
        <f t="shared" si="107"/>
        <v>-</v>
      </c>
      <c r="AE399" s="29">
        <f t="shared" si="108"/>
        <v>0</v>
      </c>
      <c r="AF399" s="29">
        <f t="shared" si="109"/>
        <v>0</v>
      </c>
      <c r="AG399" s="29">
        <f t="shared" si="110"/>
        <v>0</v>
      </c>
      <c r="AH399" s="29">
        <f t="shared" si="111"/>
        <v>0</v>
      </c>
      <c r="AI399" s="29">
        <f t="shared" si="112"/>
        <v>0</v>
      </c>
      <c r="AJ399" s="29">
        <f t="shared" si="113"/>
        <v>0</v>
      </c>
      <c r="AK399" s="29">
        <f t="shared" si="114"/>
        <v>0</v>
      </c>
      <c r="AL399" s="30" t="str">
        <f t="shared" si="115"/>
        <v>-</v>
      </c>
      <c r="AM399" s="29">
        <f t="shared" si="116"/>
        <v>0</v>
      </c>
      <c r="AN399" s="29">
        <f t="shared" si="117"/>
        <v>0</v>
      </c>
      <c r="AO399" s="29">
        <f t="shared" si="118"/>
        <v>0</v>
      </c>
    </row>
    <row r="400" spans="1:41" ht="12.75">
      <c r="A400" s="27">
        <v>5515600</v>
      </c>
      <c r="B400" s="27">
        <v>6083</v>
      </c>
      <c r="C400" s="27" t="s">
        <v>981</v>
      </c>
      <c r="D400" s="27" t="s">
        <v>982</v>
      </c>
      <c r="E400" s="27" t="s">
        <v>978</v>
      </c>
      <c r="F400" s="27">
        <v>53185</v>
      </c>
      <c r="G400" s="28">
        <v>4137</v>
      </c>
      <c r="H400" s="31">
        <v>2625349059</v>
      </c>
      <c r="I400" s="59">
        <v>4</v>
      </c>
      <c r="J400" s="30" t="s">
        <v>49</v>
      </c>
      <c r="K400" s="27"/>
      <c r="L400" s="32" t="s">
        <v>50</v>
      </c>
      <c r="M400" s="61">
        <v>1015.76</v>
      </c>
      <c r="N400" s="32" t="s">
        <v>49</v>
      </c>
      <c r="O400" s="64" t="s">
        <v>49</v>
      </c>
      <c r="P400" s="33">
        <v>1.2806830309498398</v>
      </c>
      <c r="Q400" s="30" t="str">
        <f t="shared" si="102"/>
        <v>NO</v>
      </c>
      <c r="R400" s="30" t="s">
        <v>49</v>
      </c>
      <c r="S400" s="30" t="s">
        <v>49</v>
      </c>
      <c r="T400" s="30"/>
      <c r="U400" s="58" t="s">
        <v>49</v>
      </c>
      <c r="V400" s="63">
        <v>14207</v>
      </c>
      <c r="W400" s="57">
        <v>0</v>
      </c>
      <c r="X400" s="57">
        <v>2530</v>
      </c>
      <c r="Y400" s="65">
        <v>2729</v>
      </c>
      <c r="Z400" s="34">
        <f t="shared" si="103"/>
        <v>0</v>
      </c>
      <c r="AA400" s="29">
        <f t="shared" si="104"/>
        <v>0</v>
      </c>
      <c r="AB400" s="29">
        <f t="shared" si="105"/>
        <v>0</v>
      </c>
      <c r="AC400" s="29">
        <f t="shared" si="106"/>
        <v>0</v>
      </c>
      <c r="AD400" s="30" t="str">
        <f t="shared" si="107"/>
        <v>-</v>
      </c>
      <c r="AE400" s="29">
        <f t="shared" si="108"/>
        <v>0</v>
      </c>
      <c r="AF400" s="29">
        <f t="shared" si="109"/>
        <v>0</v>
      </c>
      <c r="AG400" s="29">
        <f t="shared" si="110"/>
        <v>0</v>
      </c>
      <c r="AH400" s="29">
        <f t="shared" si="111"/>
        <v>0</v>
      </c>
      <c r="AI400" s="29">
        <f t="shared" si="112"/>
        <v>0</v>
      </c>
      <c r="AJ400" s="29">
        <f t="shared" si="113"/>
        <v>0</v>
      </c>
      <c r="AK400" s="29">
        <f t="shared" si="114"/>
        <v>0</v>
      </c>
      <c r="AL400" s="30" t="str">
        <f t="shared" si="115"/>
        <v>-</v>
      </c>
      <c r="AM400" s="29">
        <f t="shared" si="116"/>
        <v>0</v>
      </c>
      <c r="AN400" s="29">
        <f t="shared" si="117"/>
        <v>0</v>
      </c>
      <c r="AO400" s="29">
        <f t="shared" si="118"/>
        <v>0</v>
      </c>
    </row>
    <row r="401" spans="1:41" ht="12.75">
      <c r="A401" s="27">
        <v>5515720</v>
      </c>
      <c r="B401" s="27">
        <v>6118</v>
      </c>
      <c r="C401" s="27" t="s">
        <v>983</v>
      </c>
      <c r="D401" s="27" t="s">
        <v>984</v>
      </c>
      <c r="E401" s="27" t="s">
        <v>983</v>
      </c>
      <c r="F401" s="27">
        <v>53594</v>
      </c>
      <c r="G401" s="28">
        <v>1171</v>
      </c>
      <c r="H401" s="31">
        <v>9204783633</v>
      </c>
      <c r="I401" s="59">
        <v>6</v>
      </c>
      <c r="J401" s="30" t="s">
        <v>49</v>
      </c>
      <c r="K401" s="27"/>
      <c r="L401" s="32" t="s">
        <v>50</v>
      </c>
      <c r="M401" s="61">
        <v>847.3089887640449</v>
      </c>
      <c r="N401" s="32" t="s">
        <v>49</v>
      </c>
      <c r="O401" s="64" t="s">
        <v>49</v>
      </c>
      <c r="P401" s="33">
        <v>5.064456721915286</v>
      </c>
      <c r="Q401" s="30" t="str">
        <f t="shared" si="102"/>
        <v>NO</v>
      </c>
      <c r="R401" s="30" t="s">
        <v>49</v>
      </c>
      <c r="S401" s="30" t="s">
        <v>56</v>
      </c>
      <c r="T401" s="30"/>
      <c r="U401" s="58" t="s">
        <v>49</v>
      </c>
      <c r="V401" s="63">
        <v>29586</v>
      </c>
      <c r="W401" s="57">
        <v>1660</v>
      </c>
      <c r="X401" s="57">
        <v>3802</v>
      </c>
      <c r="Y401" s="65">
        <v>5291</v>
      </c>
      <c r="Z401" s="34">
        <f t="shared" si="103"/>
        <v>0</v>
      </c>
      <c r="AA401" s="29">
        <f t="shared" si="104"/>
        <v>0</v>
      </c>
      <c r="AB401" s="29">
        <f t="shared" si="105"/>
        <v>0</v>
      </c>
      <c r="AC401" s="29">
        <f t="shared" si="106"/>
        <v>0</v>
      </c>
      <c r="AD401" s="30" t="str">
        <f t="shared" si="107"/>
        <v>-</v>
      </c>
      <c r="AE401" s="29">
        <f t="shared" si="108"/>
        <v>0</v>
      </c>
      <c r="AF401" s="29">
        <f t="shared" si="109"/>
        <v>0</v>
      </c>
      <c r="AG401" s="29">
        <f t="shared" si="110"/>
        <v>0</v>
      </c>
      <c r="AH401" s="29">
        <f t="shared" si="111"/>
        <v>0</v>
      </c>
      <c r="AI401" s="29">
        <f t="shared" si="112"/>
        <v>1</v>
      </c>
      <c r="AJ401" s="29">
        <f t="shared" si="113"/>
        <v>0</v>
      </c>
      <c r="AK401" s="29">
        <f t="shared" si="114"/>
        <v>0</v>
      </c>
      <c r="AL401" s="30" t="str">
        <f t="shared" si="115"/>
        <v>-</v>
      </c>
      <c r="AM401" s="29">
        <f t="shared" si="116"/>
        <v>0</v>
      </c>
      <c r="AN401" s="29">
        <f t="shared" si="117"/>
        <v>0</v>
      </c>
      <c r="AO401" s="29">
        <f t="shared" si="118"/>
        <v>0</v>
      </c>
    </row>
    <row r="402" spans="1:41" ht="12.75">
      <c r="A402" s="27">
        <v>5515750</v>
      </c>
      <c r="B402" s="27">
        <v>6125</v>
      </c>
      <c r="C402" s="27" t="s">
        <v>985</v>
      </c>
      <c r="D402" s="27" t="s">
        <v>986</v>
      </c>
      <c r="E402" s="27" t="s">
        <v>985</v>
      </c>
      <c r="F402" s="27">
        <v>53094</v>
      </c>
      <c r="G402" s="28">
        <v>4470</v>
      </c>
      <c r="H402" s="31">
        <v>9202621460</v>
      </c>
      <c r="I402" s="59" t="s">
        <v>55</v>
      </c>
      <c r="J402" s="30" t="s">
        <v>49</v>
      </c>
      <c r="K402" s="27"/>
      <c r="L402" s="32" t="s">
        <v>50</v>
      </c>
      <c r="M402" s="61">
        <v>3469.770718232044</v>
      </c>
      <c r="N402" s="32" t="s">
        <v>49</v>
      </c>
      <c r="O402" s="64" t="s">
        <v>49</v>
      </c>
      <c r="P402" s="33">
        <v>6.313834726090993</v>
      </c>
      <c r="Q402" s="30" t="str">
        <f t="shared" si="102"/>
        <v>NO</v>
      </c>
      <c r="R402" s="30" t="s">
        <v>49</v>
      </c>
      <c r="S402" s="30" t="s">
        <v>56</v>
      </c>
      <c r="T402" s="30"/>
      <c r="U402" s="58" t="s">
        <v>49</v>
      </c>
      <c r="V402" s="63">
        <v>157582</v>
      </c>
      <c r="W402" s="57">
        <v>9371</v>
      </c>
      <c r="X402" s="57">
        <v>19364</v>
      </c>
      <c r="Y402" s="65">
        <v>28408</v>
      </c>
      <c r="Z402" s="34">
        <f t="shared" si="103"/>
        <v>0</v>
      </c>
      <c r="AA402" s="29">
        <f t="shared" si="104"/>
        <v>0</v>
      </c>
      <c r="AB402" s="29">
        <f t="shared" si="105"/>
        <v>0</v>
      </c>
      <c r="AC402" s="29">
        <f t="shared" si="106"/>
        <v>0</v>
      </c>
      <c r="AD402" s="30" t="str">
        <f t="shared" si="107"/>
        <v>-</v>
      </c>
      <c r="AE402" s="29">
        <f t="shared" si="108"/>
        <v>0</v>
      </c>
      <c r="AF402" s="29">
        <f t="shared" si="109"/>
        <v>0</v>
      </c>
      <c r="AG402" s="29">
        <f t="shared" si="110"/>
        <v>0</v>
      </c>
      <c r="AH402" s="29">
        <f t="shared" si="111"/>
        <v>0</v>
      </c>
      <c r="AI402" s="29">
        <f t="shared" si="112"/>
        <v>1</v>
      </c>
      <c r="AJ402" s="29">
        <f t="shared" si="113"/>
        <v>0</v>
      </c>
      <c r="AK402" s="29">
        <f t="shared" si="114"/>
        <v>0</v>
      </c>
      <c r="AL402" s="30" t="str">
        <f t="shared" si="115"/>
        <v>-</v>
      </c>
      <c r="AM402" s="29">
        <f t="shared" si="116"/>
        <v>0</v>
      </c>
      <c r="AN402" s="29">
        <f t="shared" si="117"/>
        <v>0</v>
      </c>
      <c r="AO402" s="29">
        <f t="shared" si="118"/>
        <v>0</v>
      </c>
    </row>
    <row r="403" spans="1:41" ht="12.75">
      <c r="A403" s="27">
        <v>5515780</v>
      </c>
      <c r="B403" s="27">
        <v>6174</v>
      </c>
      <c r="C403" s="27" t="s">
        <v>987</v>
      </c>
      <c r="D403" s="27" t="s">
        <v>988</v>
      </c>
      <c r="E403" s="27" t="s">
        <v>987</v>
      </c>
      <c r="F403" s="27">
        <v>53186</v>
      </c>
      <c r="G403" s="28">
        <v>4725</v>
      </c>
      <c r="H403" s="31">
        <v>2629701012</v>
      </c>
      <c r="I403" s="59" t="s">
        <v>989</v>
      </c>
      <c r="J403" s="30" t="s">
        <v>49</v>
      </c>
      <c r="K403" s="27"/>
      <c r="L403" s="32" t="s">
        <v>50</v>
      </c>
      <c r="M403" s="61">
        <v>12384.502824858757</v>
      </c>
      <c r="N403" s="32" t="s">
        <v>49</v>
      </c>
      <c r="O403" s="64" t="s">
        <v>49</v>
      </c>
      <c r="P403" s="33">
        <v>3.777476954812093</v>
      </c>
      <c r="Q403" s="30" t="str">
        <f t="shared" si="102"/>
        <v>NO</v>
      </c>
      <c r="R403" s="30" t="s">
        <v>49</v>
      </c>
      <c r="S403" s="30" t="s">
        <v>49</v>
      </c>
      <c r="T403" s="30"/>
      <c r="U403" s="58" t="s">
        <v>49</v>
      </c>
      <c r="V403" s="63">
        <v>395315</v>
      </c>
      <c r="W403" s="57">
        <v>15368</v>
      </c>
      <c r="X403" s="57">
        <v>52303</v>
      </c>
      <c r="Y403" s="65">
        <v>39062</v>
      </c>
      <c r="Z403" s="34">
        <f t="shared" si="103"/>
        <v>0</v>
      </c>
      <c r="AA403" s="29">
        <f t="shared" si="104"/>
        <v>0</v>
      </c>
      <c r="AB403" s="29">
        <f t="shared" si="105"/>
        <v>0</v>
      </c>
      <c r="AC403" s="29">
        <f t="shared" si="106"/>
        <v>0</v>
      </c>
      <c r="AD403" s="30" t="str">
        <f t="shared" si="107"/>
        <v>-</v>
      </c>
      <c r="AE403" s="29">
        <f t="shared" si="108"/>
        <v>0</v>
      </c>
      <c r="AF403" s="29">
        <f t="shared" si="109"/>
        <v>0</v>
      </c>
      <c r="AG403" s="29">
        <f t="shared" si="110"/>
        <v>0</v>
      </c>
      <c r="AH403" s="29">
        <f t="shared" si="111"/>
        <v>0</v>
      </c>
      <c r="AI403" s="29">
        <f t="shared" si="112"/>
        <v>0</v>
      </c>
      <c r="AJ403" s="29">
        <f t="shared" si="113"/>
        <v>0</v>
      </c>
      <c r="AK403" s="29">
        <f t="shared" si="114"/>
        <v>0</v>
      </c>
      <c r="AL403" s="30" t="str">
        <f t="shared" si="115"/>
        <v>-</v>
      </c>
      <c r="AM403" s="29">
        <f t="shared" si="116"/>
        <v>0</v>
      </c>
      <c r="AN403" s="29">
        <f t="shared" si="117"/>
        <v>0</v>
      </c>
      <c r="AO403" s="29">
        <f t="shared" si="118"/>
        <v>0</v>
      </c>
    </row>
    <row r="404" spans="1:41" ht="12.75">
      <c r="A404" s="27">
        <v>5515810</v>
      </c>
      <c r="B404" s="27">
        <v>6181</v>
      </c>
      <c r="C404" s="27" t="s">
        <v>990</v>
      </c>
      <c r="D404" s="27" t="s">
        <v>991</v>
      </c>
      <c r="E404" s="27" t="s">
        <v>992</v>
      </c>
      <c r="F404" s="27">
        <v>53597</v>
      </c>
      <c r="G404" s="28">
        <v>1637</v>
      </c>
      <c r="H404" s="31">
        <v>6088492000</v>
      </c>
      <c r="I404" s="59">
        <v>4</v>
      </c>
      <c r="J404" s="30" t="s">
        <v>49</v>
      </c>
      <c r="K404" s="27"/>
      <c r="L404" s="32" t="s">
        <v>50</v>
      </c>
      <c r="M404" s="61">
        <v>2833.6055555555554</v>
      </c>
      <c r="N404" s="32" t="s">
        <v>49</v>
      </c>
      <c r="O404" s="64" t="s">
        <v>49</v>
      </c>
      <c r="P404" s="33">
        <v>0.248062015503876</v>
      </c>
      <c r="Q404" s="30" t="str">
        <f t="shared" si="102"/>
        <v>NO</v>
      </c>
      <c r="R404" s="30" t="s">
        <v>49</v>
      </c>
      <c r="S404" s="30" t="s">
        <v>49</v>
      </c>
      <c r="T404" s="30"/>
      <c r="U404" s="58" t="s">
        <v>49</v>
      </c>
      <c r="V404" s="63">
        <v>41786</v>
      </c>
      <c r="W404" s="57">
        <v>0</v>
      </c>
      <c r="X404" s="57">
        <v>8137</v>
      </c>
      <c r="Y404" s="65">
        <v>8331</v>
      </c>
      <c r="Z404" s="34">
        <f t="shared" si="103"/>
        <v>0</v>
      </c>
      <c r="AA404" s="29">
        <f t="shared" si="104"/>
        <v>0</v>
      </c>
      <c r="AB404" s="29">
        <f t="shared" si="105"/>
        <v>0</v>
      </c>
      <c r="AC404" s="29">
        <f t="shared" si="106"/>
        <v>0</v>
      </c>
      <c r="AD404" s="30" t="str">
        <f t="shared" si="107"/>
        <v>-</v>
      </c>
      <c r="AE404" s="29">
        <f t="shared" si="108"/>
        <v>0</v>
      </c>
      <c r="AF404" s="29">
        <f t="shared" si="109"/>
        <v>0</v>
      </c>
      <c r="AG404" s="29">
        <f t="shared" si="110"/>
        <v>0</v>
      </c>
      <c r="AH404" s="29">
        <f t="shared" si="111"/>
        <v>0</v>
      </c>
      <c r="AI404" s="29">
        <f t="shared" si="112"/>
        <v>0</v>
      </c>
      <c r="AJ404" s="29">
        <f t="shared" si="113"/>
        <v>0</v>
      </c>
      <c r="AK404" s="29">
        <f t="shared" si="114"/>
        <v>0</v>
      </c>
      <c r="AL404" s="30" t="str">
        <f t="shared" si="115"/>
        <v>-</v>
      </c>
      <c r="AM404" s="29">
        <f t="shared" si="116"/>
        <v>0</v>
      </c>
      <c r="AN404" s="29">
        <f t="shared" si="117"/>
        <v>0</v>
      </c>
      <c r="AO404" s="29">
        <f t="shared" si="118"/>
        <v>0</v>
      </c>
    </row>
    <row r="405" spans="1:41" ht="12.75">
      <c r="A405" s="27">
        <v>5515840</v>
      </c>
      <c r="B405" s="27">
        <v>6195</v>
      </c>
      <c r="C405" s="27" t="s">
        <v>993</v>
      </c>
      <c r="D405" s="27" t="s">
        <v>994</v>
      </c>
      <c r="E405" s="27" t="s">
        <v>993</v>
      </c>
      <c r="F405" s="27">
        <v>54981</v>
      </c>
      <c r="G405" s="28">
        <v>1658</v>
      </c>
      <c r="H405" s="31">
        <v>7152584121</v>
      </c>
      <c r="I405" s="59" t="s">
        <v>55</v>
      </c>
      <c r="J405" s="30" t="s">
        <v>49</v>
      </c>
      <c r="K405" s="27"/>
      <c r="L405" s="32" t="s">
        <v>50</v>
      </c>
      <c r="M405" s="61">
        <v>2485.781869688385</v>
      </c>
      <c r="N405" s="32" t="s">
        <v>49</v>
      </c>
      <c r="O405" s="64" t="s">
        <v>49</v>
      </c>
      <c r="P405" s="33">
        <v>10.947883875480938</v>
      </c>
      <c r="Q405" s="30" t="str">
        <f t="shared" si="102"/>
        <v>NO</v>
      </c>
      <c r="R405" s="30" t="s">
        <v>49</v>
      </c>
      <c r="S405" s="30" t="s">
        <v>115</v>
      </c>
      <c r="T405" s="30"/>
      <c r="U405" s="58" t="s">
        <v>49</v>
      </c>
      <c r="V405" s="63">
        <v>108191</v>
      </c>
      <c r="W405" s="57">
        <v>8105</v>
      </c>
      <c r="X405" s="57">
        <v>12491</v>
      </c>
      <c r="Y405" s="65">
        <v>19505</v>
      </c>
      <c r="Z405" s="34">
        <f t="shared" si="103"/>
        <v>0</v>
      </c>
      <c r="AA405" s="29">
        <f t="shared" si="104"/>
        <v>0</v>
      </c>
      <c r="AB405" s="29">
        <f t="shared" si="105"/>
        <v>0</v>
      </c>
      <c r="AC405" s="29">
        <f t="shared" si="106"/>
        <v>0</v>
      </c>
      <c r="AD405" s="30" t="str">
        <f t="shared" si="107"/>
        <v>-</v>
      </c>
      <c r="AE405" s="29">
        <f t="shared" si="108"/>
        <v>0</v>
      </c>
      <c r="AF405" s="29">
        <f t="shared" si="109"/>
        <v>0</v>
      </c>
      <c r="AG405" s="29">
        <f t="shared" si="110"/>
        <v>0</v>
      </c>
      <c r="AH405" s="29">
        <f t="shared" si="111"/>
        <v>0</v>
      </c>
      <c r="AI405" s="29">
        <f t="shared" si="112"/>
        <v>1</v>
      </c>
      <c r="AJ405" s="29">
        <f t="shared" si="113"/>
        <v>0</v>
      </c>
      <c r="AK405" s="29">
        <f t="shared" si="114"/>
        <v>0</v>
      </c>
      <c r="AL405" s="30" t="str">
        <f t="shared" si="115"/>
        <v>-</v>
      </c>
      <c r="AM405" s="29">
        <f t="shared" si="116"/>
        <v>0</v>
      </c>
      <c r="AN405" s="29">
        <f t="shared" si="117"/>
        <v>0</v>
      </c>
      <c r="AO405" s="29">
        <f t="shared" si="118"/>
        <v>0</v>
      </c>
    </row>
    <row r="406" spans="1:41" ht="12.75">
      <c r="A406" s="27">
        <v>5515870</v>
      </c>
      <c r="B406" s="27">
        <v>6216</v>
      </c>
      <c r="C406" s="27" t="s">
        <v>995</v>
      </c>
      <c r="D406" s="27" t="s">
        <v>996</v>
      </c>
      <c r="E406" s="27" t="s">
        <v>995</v>
      </c>
      <c r="F406" s="27">
        <v>53963</v>
      </c>
      <c r="G406" s="28">
        <v>2242</v>
      </c>
      <c r="H406" s="31">
        <v>9203249341</v>
      </c>
      <c r="I406" s="59" t="s">
        <v>997</v>
      </c>
      <c r="J406" s="30" t="s">
        <v>49</v>
      </c>
      <c r="K406" s="27"/>
      <c r="L406" s="32" t="s">
        <v>50</v>
      </c>
      <c r="M406" s="61">
        <v>2184.3694444444445</v>
      </c>
      <c r="N406" s="32" t="s">
        <v>49</v>
      </c>
      <c r="O406" s="64" t="s">
        <v>49</v>
      </c>
      <c r="P406" s="33">
        <v>3.909465020576132</v>
      </c>
      <c r="Q406" s="30" t="str">
        <f t="shared" si="102"/>
        <v>NO</v>
      </c>
      <c r="R406" s="30" t="s">
        <v>49</v>
      </c>
      <c r="S406" s="30" t="s">
        <v>49</v>
      </c>
      <c r="T406" s="30"/>
      <c r="U406" s="58" t="s">
        <v>49</v>
      </c>
      <c r="V406" s="63">
        <v>95400</v>
      </c>
      <c r="W406" s="57">
        <v>4888</v>
      </c>
      <c r="X406" s="57">
        <v>11722</v>
      </c>
      <c r="Y406" s="65">
        <v>6766</v>
      </c>
      <c r="Z406" s="34">
        <f t="shared" si="103"/>
        <v>0</v>
      </c>
      <c r="AA406" s="29">
        <f t="shared" si="104"/>
        <v>0</v>
      </c>
      <c r="AB406" s="29">
        <f t="shared" si="105"/>
        <v>0</v>
      </c>
      <c r="AC406" s="29">
        <f t="shared" si="106"/>
        <v>0</v>
      </c>
      <c r="AD406" s="30" t="str">
        <f t="shared" si="107"/>
        <v>-</v>
      </c>
      <c r="AE406" s="29">
        <f t="shared" si="108"/>
        <v>0</v>
      </c>
      <c r="AF406" s="29">
        <f t="shared" si="109"/>
        <v>0</v>
      </c>
      <c r="AG406" s="29">
        <f t="shared" si="110"/>
        <v>0</v>
      </c>
      <c r="AH406" s="29">
        <f t="shared" si="111"/>
        <v>0</v>
      </c>
      <c r="AI406" s="29">
        <f t="shared" si="112"/>
        <v>0</v>
      </c>
      <c r="AJ406" s="29">
        <f t="shared" si="113"/>
        <v>0</v>
      </c>
      <c r="AK406" s="29">
        <f t="shared" si="114"/>
        <v>0</v>
      </c>
      <c r="AL406" s="30" t="str">
        <f t="shared" si="115"/>
        <v>-</v>
      </c>
      <c r="AM406" s="29">
        <f t="shared" si="116"/>
        <v>0</v>
      </c>
      <c r="AN406" s="29">
        <f t="shared" si="117"/>
        <v>0</v>
      </c>
      <c r="AO406" s="29">
        <f t="shared" si="118"/>
        <v>0</v>
      </c>
    </row>
    <row r="407" spans="1:41" ht="12.75">
      <c r="A407" s="27">
        <v>5515900</v>
      </c>
      <c r="B407" s="27">
        <v>6223</v>
      </c>
      <c r="C407" s="27" t="s">
        <v>998</v>
      </c>
      <c r="D407" s="27" t="s">
        <v>999</v>
      </c>
      <c r="E407" s="27" t="s">
        <v>998</v>
      </c>
      <c r="F407" s="27">
        <v>54402</v>
      </c>
      <c r="G407" s="28">
        <v>359</v>
      </c>
      <c r="H407" s="31">
        <v>7152612561</v>
      </c>
      <c r="I407" s="59">
        <v>2</v>
      </c>
      <c r="J407" s="30" t="s">
        <v>49</v>
      </c>
      <c r="K407" s="27"/>
      <c r="L407" s="32" t="s">
        <v>50</v>
      </c>
      <c r="M407" s="61">
        <v>8202.238888888889</v>
      </c>
      <c r="N407" s="32" t="s">
        <v>49</v>
      </c>
      <c r="O407" s="64" t="s">
        <v>49</v>
      </c>
      <c r="P407" s="33">
        <v>10.842225609756099</v>
      </c>
      <c r="Q407" s="30" t="str">
        <f t="shared" si="102"/>
        <v>NO</v>
      </c>
      <c r="R407" s="30" t="s">
        <v>49</v>
      </c>
      <c r="S407" s="30" t="s">
        <v>49</v>
      </c>
      <c r="T407" s="30"/>
      <c r="U407" s="58" t="s">
        <v>49</v>
      </c>
      <c r="V407" s="63">
        <v>503995</v>
      </c>
      <c r="W407" s="57">
        <v>36606</v>
      </c>
      <c r="X407" s="57">
        <v>54188</v>
      </c>
      <c r="Y407" s="65">
        <v>78566</v>
      </c>
      <c r="Z407" s="34">
        <f t="shared" si="103"/>
        <v>0</v>
      </c>
      <c r="AA407" s="29">
        <f t="shared" si="104"/>
        <v>0</v>
      </c>
      <c r="AB407" s="29">
        <f t="shared" si="105"/>
        <v>0</v>
      </c>
      <c r="AC407" s="29">
        <f t="shared" si="106"/>
        <v>0</v>
      </c>
      <c r="AD407" s="30" t="str">
        <f t="shared" si="107"/>
        <v>-</v>
      </c>
      <c r="AE407" s="29">
        <f t="shared" si="108"/>
        <v>0</v>
      </c>
      <c r="AF407" s="29">
        <f t="shared" si="109"/>
        <v>0</v>
      </c>
      <c r="AG407" s="29">
        <f t="shared" si="110"/>
        <v>0</v>
      </c>
      <c r="AH407" s="29">
        <f t="shared" si="111"/>
        <v>0</v>
      </c>
      <c r="AI407" s="29">
        <f t="shared" si="112"/>
        <v>0</v>
      </c>
      <c r="AJ407" s="29">
        <f t="shared" si="113"/>
        <v>0</v>
      </c>
      <c r="AK407" s="29">
        <f t="shared" si="114"/>
        <v>0</v>
      </c>
      <c r="AL407" s="30" t="str">
        <f t="shared" si="115"/>
        <v>-</v>
      </c>
      <c r="AM407" s="29">
        <f t="shared" si="116"/>
        <v>0</v>
      </c>
      <c r="AN407" s="29">
        <f t="shared" si="117"/>
        <v>0</v>
      </c>
      <c r="AO407" s="29">
        <f t="shared" si="118"/>
        <v>0</v>
      </c>
    </row>
    <row r="408" spans="1:41" ht="12.75">
      <c r="A408" s="27">
        <v>5515930</v>
      </c>
      <c r="B408" s="27">
        <v>6230</v>
      </c>
      <c r="C408" s="27" t="s">
        <v>1000</v>
      </c>
      <c r="D408" s="27" t="s">
        <v>1001</v>
      </c>
      <c r="E408" s="27" t="s">
        <v>1000</v>
      </c>
      <c r="F408" s="27">
        <v>54177</v>
      </c>
      <c r="G408" s="28">
        <v>258</v>
      </c>
      <c r="H408" s="31">
        <v>7158565153</v>
      </c>
      <c r="I408" s="59">
        <v>7</v>
      </c>
      <c r="J408" s="30" t="s">
        <v>56</v>
      </c>
      <c r="K408" s="27"/>
      <c r="L408" s="32" t="s">
        <v>50</v>
      </c>
      <c r="M408" s="61">
        <v>624.5342857142857</v>
      </c>
      <c r="N408" s="32" t="s">
        <v>49</v>
      </c>
      <c r="O408" s="64" t="s">
        <v>49</v>
      </c>
      <c r="P408" s="33">
        <v>16.129032258064516</v>
      </c>
      <c r="Q408" s="30" t="str">
        <f t="shared" si="102"/>
        <v>NO</v>
      </c>
      <c r="R408" s="30" t="s">
        <v>49</v>
      </c>
      <c r="S408" s="30" t="s">
        <v>56</v>
      </c>
      <c r="T408" s="30"/>
      <c r="U408" s="58" t="s">
        <v>49</v>
      </c>
      <c r="V408" s="63">
        <v>46275</v>
      </c>
      <c r="W408" s="57">
        <v>4117</v>
      </c>
      <c r="X408" s="57">
        <v>4782</v>
      </c>
      <c r="Y408" s="65">
        <v>7286</v>
      </c>
      <c r="Z408" s="34">
        <f t="shared" si="103"/>
        <v>1</v>
      </c>
      <c r="AA408" s="29">
        <f t="shared" si="104"/>
        <v>0</v>
      </c>
      <c r="AB408" s="29">
        <f t="shared" si="105"/>
        <v>0</v>
      </c>
      <c r="AC408" s="29">
        <f t="shared" si="106"/>
        <v>0</v>
      </c>
      <c r="AD408" s="30" t="str">
        <f t="shared" si="107"/>
        <v>-</v>
      </c>
      <c r="AE408" s="29">
        <f t="shared" si="108"/>
        <v>0</v>
      </c>
      <c r="AF408" s="29">
        <f t="shared" si="109"/>
        <v>0</v>
      </c>
      <c r="AG408" s="29">
        <f t="shared" si="110"/>
        <v>0</v>
      </c>
      <c r="AH408" s="29">
        <f t="shared" si="111"/>
        <v>0</v>
      </c>
      <c r="AI408" s="29">
        <f t="shared" si="112"/>
        <v>1</v>
      </c>
      <c r="AJ408" s="29">
        <f t="shared" si="113"/>
        <v>0</v>
      </c>
      <c r="AK408" s="29">
        <f t="shared" si="114"/>
        <v>0</v>
      </c>
      <c r="AL408" s="30" t="str">
        <f t="shared" si="115"/>
        <v>-</v>
      </c>
      <c r="AM408" s="29">
        <f t="shared" si="116"/>
        <v>0</v>
      </c>
      <c r="AN408" s="29">
        <f t="shared" si="117"/>
        <v>0</v>
      </c>
      <c r="AO408" s="29">
        <f t="shared" si="118"/>
        <v>0</v>
      </c>
    </row>
    <row r="409" spans="1:41" ht="12.75">
      <c r="A409" s="27">
        <v>5515960</v>
      </c>
      <c r="B409" s="27">
        <v>6237</v>
      </c>
      <c r="C409" s="27" t="s">
        <v>1002</v>
      </c>
      <c r="D409" s="27" t="s">
        <v>1003</v>
      </c>
      <c r="E409" s="27" t="s">
        <v>1004</v>
      </c>
      <c r="F409" s="27">
        <v>54982</v>
      </c>
      <c r="G409" s="28">
        <v>870</v>
      </c>
      <c r="H409" s="31">
        <v>9207877112</v>
      </c>
      <c r="I409" s="59">
        <v>7</v>
      </c>
      <c r="J409" s="30" t="s">
        <v>56</v>
      </c>
      <c r="K409" s="27"/>
      <c r="L409" s="32" t="s">
        <v>50</v>
      </c>
      <c r="M409" s="61">
        <v>1468.5638888888889</v>
      </c>
      <c r="N409" s="32" t="s">
        <v>49</v>
      </c>
      <c r="O409" s="64" t="s">
        <v>49</v>
      </c>
      <c r="P409" s="33">
        <v>13.00169587337479</v>
      </c>
      <c r="Q409" s="30" t="str">
        <f t="shared" si="102"/>
        <v>NO</v>
      </c>
      <c r="R409" s="30" t="s">
        <v>49</v>
      </c>
      <c r="S409" s="30" t="s">
        <v>56</v>
      </c>
      <c r="T409" s="30"/>
      <c r="U409" s="58" t="s">
        <v>49</v>
      </c>
      <c r="V409" s="63">
        <v>104812</v>
      </c>
      <c r="W409" s="57">
        <v>8742</v>
      </c>
      <c r="X409" s="57">
        <v>12419</v>
      </c>
      <c r="Y409" s="65">
        <v>13129</v>
      </c>
      <c r="Z409" s="34">
        <f t="shared" si="103"/>
        <v>1</v>
      </c>
      <c r="AA409" s="29">
        <f t="shared" si="104"/>
        <v>0</v>
      </c>
      <c r="AB409" s="29">
        <f t="shared" si="105"/>
        <v>0</v>
      </c>
      <c r="AC409" s="29">
        <f t="shared" si="106"/>
        <v>0</v>
      </c>
      <c r="AD409" s="30" t="str">
        <f t="shared" si="107"/>
        <v>-</v>
      </c>
      <c r="AE409" s="29">
        <f t="shared" si="108"/>
        <v>0</v>
      </c>
      <c r="AF409" s="29">
        <f t="shared" si="109"/>
        <v>0</v>
      </c>
      <c r="AG409" s="29">
        <f t="shared" si="110"/>
        <v>0</v>
      </c>
      <c r="AH409" s="29">
        <f t="shared" si="111"/>
        <v>0</v>
      </c>
      <c r="AI409" s="29">
        <f t="shared" si="112"/>
        <v>1</v>
      </c>
      <c r="AJ409" s="29">
        <f t="shared" si="113"/>
        <v>0</v>
      </c>
      <c r="AK409" s="29">
        <f t="shared" si="114"/>
        <v>0</v>
      </c>
      <c r="AL409" s="30" t="str">
        <f t="shared" si="115"/>
        <v>-</v>
      </c>
      <c r="AM409" s="29">
        <f t="shared" si="116"/>
        <v>0</v>
      </c>
      <c r="AN409" s="29">
        <f t="shared" si="117"/>
        <v>0</v>
      </c>
      <c r="AO409" s="29">
        <f t="shared" si="118"/>
        <v>0</v>
      </c>
    </row>
    <row r="410" spans="1:41" ht="12.75">
      <c r="A410" s="27">
        <v>5515990</v>
      </c>
      <c r="B410" s="27">
        <v>6244</v>
      </c>
      <c r="C410" s="27" t="s">
        <v>1005</v>
      </c>
      <c r="D410" s="27" t="s">
        <v>1006</v>
      </c>
      <c r="E410" s="27" t="s">
        <v>1005</v>
      </c>
      <c r="F410" s="27">
        <v>53226</v>
      </c>
      <c r="G410" s="28">
        <v>2096</v>
      </c>
      <c r="H410" s="31">
        <v>4147731010</v>
      </c>
      <c r="I410" s="59">
        <v>3</v>
      </c>
      <c r="J410" s="30" t="s">
        <v>49</v>
      </c>
      <c r="K410" s="27"/>
      <c r="L410" s="32" t="s">
        <v>50</v>
      </c>
      <c r="M410" s="61">
        <v>6317.733333333334</v>
      </c>
      <c r="N410" s="32" t="s">
        <v>49</v>
      </c>
      <c r="O410" s="64" t="s">
        <v>49</v>
      </c>
      <c r="P410" s="33">
        <v>2.862933873828224</v>
      </c>
      <c r="Q410" s="30" t="str">
        <f t="shared" si="102"/>
        <v>NO</v>
      </c>
      <c r="R410" s="30" t="s">
        <v>49</v>
      </c>
      <c r="S410" s="30" t="s">
        <v>49</v>
      </c>
      <c r="T410" s="30"/>
      <c r="U410" s="58" t="s">
        <v>49</v>
      </c>
      <c r="V410" s="63">
        <v>166357</v>
      </c>
      <c r="W410" s="57">
        <v>5004</v>
      </c>
      <c r="X410" s="57">
        <v>26670</v>
      </c>
      <c r="Y410" s="65">
        <v>23898</v>
      </c>
      <c r="Z410" s="34">
        <f t="shared" si="103"/>
        <v>0</v>
      </c>
      <c r="AA410" s="29">
        <f t="shared" si="104"/>
        <v>0</v>
      </c>
      <c r="AB410" s="29">
        <f t="shared" si="105"/>
        <v>0</v>
      </c>
      <c r="AC410" s="29">
        <f t="shared" si="106"/>
        <v>0</v>
      </c>
      <c r="AD410" s="30" t="str">
        <f t="shared" si="107"/>
        <v>-</v>
      </c>
      <c r="AE410" s="29">
        <f t="shared" si="108"/>
        <v>0</v>
      </c>
      <c r="AF410" s="29">
        <f t="shared" si="109"/>
        <v>0</v>
      </c>
      <c r="AG410" s="29">
        <f t="shared" si="110"/>
        <v>0</v>
      </c>
      <c r="AH410" s="29">
        <f t="shared" si="111"/>
        <v>0</v>
      </c>
      <c r="AI410" s="29">
        <f t="shared" si="112"/>
        <v>0</v>
      </c>
      <c r="AJ410" s="29">
        <f t="shared" si="113"/>
        <v>0</v>
      </c>
      <c r="AK410" s="29">
        <f t="shared" si="114"/>
        <v>0</v>
      </c>
      <c r="AL410" s="30" t="str">
        <f t="shared" si="115"/>
        <v>-</v>
      </c>
      <c r="AM410" s="29">
        <f t="shared" si="116"/>
        <v>0</v>
      </c>
      <c r="AN410" s="29">
        <f t="shared" si="117"/>
        <v>0</v>
      </c>
      <c r="AO410" s="29">
        <f t="shared" si="118"/>
        <v>0</v>
      </c>
    </row>
    <row r="411" spans="1:41" ht="12.75">
      <c r="A411" s="27">
        <v>5516020</v>
      </c>
      <c r="B411" s="27">
        <v>6251</v>
      </c>
      <c r="C411" s="27" t="s">
        <v>1007</v>
      </c>
      <c r="D411" s="27" t="s">
        <v>1008</v>
      </c>
      <c r="E411" s="27" t="s">
        <v>1009</v>
      </c>
      <c r="F411" s="27">
        <v>53826</v>
      </c>
      <c r="G411" s="28">
        <v>347</v>
      </c>
      <c r="H411" s="31">
        <v>6088755311</v>
      </c>
      <c r="I411" s="59">
        <v>7</v>
      </c>
      <c r="J411" s="30" t="s">
        <v>56</v>
      </c>
      <c r="K411" s="27"/>
      <c r="L411" s="32" t="s">
        <v>50</v>
      </c>
      <c r="M411" s="61">
        <v>305.9611111111111</v>
      </c>
      <c r="N411" s="32" t="s">
        <v>49</v>
      </c>
      <c r="O411" s="64" t="s">
        <v>56</v>
      </c>
      <c r="P411" s="33">
        <v>12.087912087912088</v>
      </c>
      <c r="Q411" s="30" t="str">
        <f t="shared" si="102"/>
        <v>NO</v>
      </c>
      <c r="R411" s="30" t="s">
        <v>49</v>
      </c>
      <c r="S411" s="30" t="s">
        <v>56</v>
      </c>
      <c r="T411" s="30"/>
      <c r="U411" s="58" t="s">
        <v>49</v>
      </c>
      <c r="V411" s="63">
        <v>22008</v>
      </c>
      <c r="W411" s="57">
        <v>1910</v>
      </c>
      <c r="X411" s="57">
        <v>2657</v>
      </c>
      <c r="Y411" s="65">
        <v>2643</v>
      </c>
      <c r="Z411" s="34">
        <f t="shared" si="103"/>
        <v>1</v>
      </c>
      <c r="AA411" s="29">
        <f t="shared" si="104"/>
        <v>1</v>
      </c>
      <c r="AB411" s="29">
        <f t="shared" si="105"/>
        <v>0</v>
      </c>
      <c r="AC411" s="29">
        <f t="shared" si="106"/>
        <v>0</v>
      </c>
      <c r="AD411" s="30" t="str">
        <f t="shared" si="107"/>
        <v>SRSA</v>
      </c>
      <c r="AE411" s="29">
        <f t="shared" si="108"/>
        <v>0</v>
      </c>
      <c r="AF411" s="29">
        <f t="shared" si="109"/>
        <v>0</v>
      </c>
      <c r="AG411" s="29">
        <f t="shared" si="110"/>
        <v>0</v>
      </c>
      <c r="AH411" s="29">
        <f t="shared" si="111"/>
        <v>0</v>
      </c>
      <c r="AI411" s="29">
        <f t="shared" si="112"/>
        <v>1</v>
      </c>
      <c r="AJ411" s="29">
        <f t="shared" si="113"/>
        <v>0</v>
      </c>
      <c r="AK411" s="29">
        <f t="shared" si="114"/>
        <v>0</v>
      </c>
      <c r="AL411" s="30" t="str">
        <f t="shared" si="115"/>
        <v>-</v>
      </c>
      <c r="AM411" s="29">
        <f t="shared" si="116"/>
        <v>0</v>
      </c>
      <c r="AN411" s="29">
        <f t="shared" si="117"/>
        <v>0</v>
      </c>
      <c r="AO411" s="29">
        <f t="shared" si="118"/>
        <v>0</v>
      </c>
    </row>
    <row r="412" spans="1:41" ht="12.75">
      <c r="A412" s="27">
        <v>5516230</v>
      </c>
      <c r="B412" s="27">
        <v>6293</v>
      </c>
      <c r="C412" s="27" t="s">
        <v>1010</v>
      </c>
      <c r="D412" s="27" t="s">
        <v>1011</v>
      </c>
      <c r="E412" s="27" t="s">
        <v>1010</v>
      </c>
      <c r="F412" s="27">
        <v>54893</v>
      </c>
      <c r="G412" s="28">
        <v>9</v>
      </c>
      <c r="H412" s="31">
        <v>7158664391</v>
      </c>
      <c r="I412" s="59">
        <v>7</v>
      </c>
      <c r="J412" s="30" t="s">
        <v>56</v>
      </c>
      <c r="K412" s="27"/>
      <c r="L412" s="32" t="s">
        <v>50</v>
      </c>
      <c r="M412" s="61">
        <v>695.1590909090909</v>
      </c>
      <c r="N412" s="32" t="s">
        <v>49</v>
      </c>
      <c r="O412" s="64" t="s">
        <v>49</v>
      </c>
      <c r="P412" s="33">
        <v>11.492890995260662</v>
      </c>
      <c r="Q412" s="30" t="str">
        <f t="shared" si="102"/>
        <v>NO</v>
      </c>
      <c r="R412" s="30" t="s">
        <v>49</v>
      </c>
      <c r="S412" s="30" t="s">
        <v>56</v>
      </c>
      <c r="T412" s="30"/>
      <c r="U412" s="58" t="s">
        <v>49</v>
      </c>
      <c r="V412" s="63">
        <v>39888</v>
      </c>
      <c r="W412" s="57">
        <v>3325</v>
      </c>
      <c r="X412" s="57">
        <v>4811</v>
      </c>
      <c r="Y412" s="65">
        <v>5576</v>
      </c>
      <c r="Z412" s="34">
        <f t="shared" si="103"/>
        <v>1</v>
      </c>
      <c r="AA412" s="29">
        <f t="shared" si="104"/>
        <v>0</v>
      </c>
      <c r="AB412" s="29">
        <f t="shared" si="105"/>
        <v>0</v>
      </c>
      <c r="AC412" s="29">
        <f t="shared" si="106"/>
        <v>0</v>
      </c>
      <c r="AD412" s="30" t="str">
        <f t="shared" si="107"/>
        <v>-</v>
      </c>
      <c r="AE412" s="29">
        <f t="shared" si="108"/>
        <v>0</v>
      </c>
      <c r="AF412" s="29">
        <f t="shared" si="109"/>
        <v>0</v>
      </c>
      <c r="AG412" s="29">
        <f t="shared" si="110"/>
        <v>0</v>
      </c>
      <c r="AH412" s="29">
        <f t="shared" si="111"/>
        <v>0</v>
      </c>
      <c r="AI412" s="29">
        <f t="shared" si="112"/>
        <v>1</v>
      </c>
      <c r="AJ412" s="29">
        <f t="shared" si="113"/>
        <v>0</v>
      </c>
      <c r="AK412" s="29">
        <f t="shared" si="114"/>
        <v>0</v>
      </c>
      <c r="AL412" s="30" t="str">
        <f t="shared" si="115"/>
        <v>-</v>
      </c>
      <c r="AM412" s="29">
        <f t="shared" si="116"/>
        <v>0</v>
      </c>
      <c r="AN412" s="29">
        <f t="shared" si="117"/>
        <v>0</v>
      </c>
      <c r="AO412" s="29">
        <f t="shared" si="118"/>
        <v>0</v>
      </c>
    </row>
    <row r="413" spans="1:41" ht="12.75">
      <c r="A413" s="27">
        <v>5516260</v>
      </c>
      <c r="B413" s="27">
        <v>6300</v>
      </c>
      <c r="C413" s="27" t="s">
        <v>1012</v>
      </c>
      <c r="D413" s="27" t="s">
        <v>1013</v>
      </c>
      <c r="E413" s="27" t="s">
        <v>1012</v>
      </c>
      <c r="F413" s="27">
        <v>53227</v>
      </c>
      <c r="G413" s="28">
        <v>2395</v>
      </c>
      <c r="H413" s="31">
        <v>4146043005</v>
      </c>
      <c r="I413" s="59" t="s">
        <v>1014</v>
      </c>
      <c r="J413" s="30" t="s">
        <v>49</v>
      </c>
      <c r="K413" s="27"/>
      <c r="L413" s="32" t="s">
        <v>50</v>
      </c>
      <c r="M413" s="61">
        <v>8080.251412429378</v>
      </c>
      <c r="N413" s="32" t="s">
        <v>49</v>
      </c>
      <c r="O413" s="64" t="s">
        <v>49</v>
      </c>
      <c r="P413" s="33">
        <v>5.884523150710201</v>
      </c>
      <c r="Q413" s="30" t="str">
        <f t="shared" si="102"/>
        <v>NO</v>
      </c>
      <c r="R413" s="30" t="s">
        <v>49</v>
      </c>
      <c r="S413" s="30" t="s">
        <v>49</v>
      </c>
      <c r="T413" s="30"/>
      <c r="U413" s="58" t="s">
        <v>49</v>
      </c>
      <c r="V413" s="63">
        <v>299060</v>
      </c>
      <c r="W413" s="57">
        <v>17725</v>
      </c>
      <c r="X413" s="57">
        <v>37475</v>
      </c>
      <c r="Y413" s="65">
        <v>54834</v>
      </c>
      <c r="Z413" s="34">
        <f t="shared" si="103"/>
        <v>0</v>
      </c>
      <c r="AA413" s="29">
        <f t="shared" si="104"/>
        <v>0</v>
      </c>
      <c r="AB413" s="29">
        <f t="shared" si="105"/>
        <v>0</v>
      </c>
      <c r="AC413" s="29">
        <f t="shared" si="106"/>
        <v>0</v>
      </c>
      <c r="AD413" s="30" t="str">
        <f t="shared" si="107"/>
        <v>-</v>
      </c>
      <c r="AE413" s="29">
        <f t="shared" si="108"/>
        <v>0</v>
      </c>
      <c r="AF413" s="29">
        <f t="shared" si="109"/>
        <v>0</v>
      </c>
      <c r="AG413" s="29">
        <f t="shared" si="110"/>
        <v>0</v>
      </c>
      <c r="AH413" s="29">
        <f t="shared" si="111"/>
        <v>0</v>
      </c>
      <c r="AI413" s="29">
        <f t="shared" si="112"/>
        <v>0</v>
      </c>
      <c r="AJ413" s="29">
        <f t="shared" si="113"/>
        <v>0</v>
      </c>
      <c r="AK413" s="29">
        <f t="shared" si="114"/>
        <v>0</v>
      </c>
      <c r="AL413" s="30" t="str">
        <f t="shared" si="115"/>
        <v>-</v>
      </c>
      <c r="AM413" s="29">
        <f t="shared" si="116"/>
        <v>0</v>
      </c>
      <c r="AN413" s="29">
        <f t="shared" si="117"/>
        <v>0</v>
      </c>
      <c r="AO413" s="29">
        <f t="shared" si="118"/>
        <v>0</v>
      </c>
    </row>
    <row r="414" spans="1:41" ht="12.75">
      <c r="A414" s="27">
        <v>5516290</v>
      </c>
      <c r="B414" s="27">
        <v>6307</v>
      </c>
      <c r="C414" s="27" t="s">
        <v>1015</v>
      </c>
      <c r="D414" s="27" t="s">
        <v>1016</v>
      </c>
      <c r="E414" s="27" t="s">
        <v>1015</v>
      </c>
      <c r="F414" s="27">
        <v>53095</v>
      </c>
      <c r="G414" s="28">
        <v>7900</v>
      </c>
      <c r="H414" s="31">
        <v>2623355435</v>
      </c>
      <c r="I414" s="59">
        <v>3</v>
      </c>
      <c r="J414" s="30" t="s">
        <v>49</v>
      </c>
      <c r="K414" s="27"/>
      <c r="L414" s="32" t="s">
        <v>50</v>
      </c>
      <c r="M414" s="61">
        <v>6463.177777777778</v>
      </c>
      <c r="N414" s="32" t="s">
        <v>49</v>
      </c>
      <c r="O414" s="64" t="s">
        <v>49</v>
      </c>
      <c r="P414" s="33">
        <v>4.12135088723526</v>
      </c>
      <c r="Q414" s="30" t="str">
        <f t="shared" si="102"/>
        <v>NO</v>
      </c>
      <c r="R414" s="30" t="s">
        <v>49</v>
      </c>
      <c r="S414" s="30" t="s">
        <v>49</v>
      </c>
      <c r="T414" s="30"/>
      <c r="U414" s="58" t="s">
        <v>49</v>
      </c>
      <c r="V414" s="63">
        <v>228919</v>
      </c>
      <c r="W414" s="57">
        <v>12092</v>
      </c>
      <c r="X414" s="57">
        <v>29869</v>
      </c>
      <c r="Y414" s="65">
        <v>37438</v>
      </c>
      <c r="Z414" s="34">
        <f t="shared" si="103"/>
        <v>0</v>
      </c>
      <c r="AA414" s="29">
        <f t="shared" si="104"/>
        <v>0</v>
      </c>
      <c r="AB414" s="29">
        <f t="shared" si="105"/>
        <v>0</v>
      </c>
      <c r="AC414" s="29">
        <f t="shared" si="106"/>
        <v>0</v>
      </c>
      <c r="AD414" s="30" t="str">
        <f t="shared" si="107"/>
        <v>-</v>
      </c>
      <c r="AE414" s="29">
        <f t="shared" si="108"/>
        <v>0</v>
      </c>
      <c r="AF414" s="29">
        <f t="shared" si="109"/>
        <v>0</v>
      </c>
      <c r="AG414" s="29">
        <f t="shared" si="110"/>
        <v>0</v>
      </c>
      <c r="AH414" s="29">
        <f t="shared" si="111"/>
        <v>0</v>
      </c>
      <c r="AI414" s="29">
        <f t="shared" si="112"/>
        <v>0</v>
      </c>
      <c r="AJ414" s="29">
        <f t="shared" si="113"/>
        <v>0</v>
      </c>
      <c r="AK414" s="29">
        <f t="shared" si="114"/>
        <v>0</v>
      </c>
      <c r="AL414" s="30" t="str">
        <f t="shared" si="115"/>
        <v>-</v>
      </c>
      <c r="AM414" s="29">
        <f t="shared" si="116"/>
        <v>0</v>
      </c>
      <c r="AN414" s="29">
        <f t="shared" si="117"/>
        <v>0</v>
      </c>
      <c r="AO414" s="29">
        <f t="shared" si="118"/>
        <v>0</v>
      </c>
    </row>
    <row r="415" spans="1:41" ht="12.75">
      <c r="A415" s="27">
        <v>5516320</v>
      </c>
      <c r="B415" s="27">
        <v>6328</v>
      </c>
      <c r="C415" s="27" t="s">
        <v>1017</v>
      </c>
      <c r="D415" s="27" t="s">
        <v>1018</v>
      </c>
      <c r="E415" s="27" t="s">
        <v>177</v>
      </c>
      <c r="F415" s="27">
        <v>54115</v>
      </c>
      <c r="G415" s="28">
        <v>1014</v>
      </c>
      <c r="H415" s="31">
        <v>9203371393</v>
      </c>
      <c r="I415" s="59">
        <v>4</v>
      </c>
      <c r="J415" s="30" t="s">
        <v>49</v>
      </c>
      <c r="K415" s="27"/>
      <c r="L415" s="32" t="s">
        <v>50</v>
      </c>
      <c r="M415" s="61">
        <v>1784.2541899441342</v>
      </c>
      <c r="N415" s="32" t="s">
        <v>49</v>
      </c>
      <c r="O415" s="64" t="s">
        <v>49</v>
      </c>
      <c r="P415" s="33">
        <v>7.456503728251865</v>
      </c>
      <c r="Q415" s="30" t="str">
        <f t="shared" si="102"/>
        <v>NO</v>
      </c>
      <c r="R415" s="30" t="s">
        <v>49</v>
      </c>
      <c r="S415" s="30" t="s">
        <v>49</v>
      </c>
      <c r="T415" s="30"/>
      <c r="U415" s="58" t="s">
        <v>49</v>
      </c>
      <c r="V415" s="63">
        <v>69575</v>
      </c>
      <c r="W415" s="57">
        <v>4813</v>
      </c>
      <c r="X415" s="57">
        <v>8116</v>
      </c>
      <c r="Y415" s="65">
        <v>13673</v>
      </c>
      <c r="Z415" s="34">
        <f t="shared" si="103"/>
        <v>0</v>
      </c>
      <c r="AA415" s="29">
        <f t="shared" si="104"/>
        <v>0</v>
      </c>
      <c r="AB415" s="29">
        <f t="shared" si="105"/>
        <v>0</v>
      </c>
      <c r="AC415" s="29">
        <f t="shared" si="106"/>
        <v>0</v>
      </c>
      <c r="AD415" s="30" t="str">
        <f t="shared" si="107"/>
        <v>-</v>
      </c>
      <c r="AE415" s="29">
        <f t="shared" si="108"/>
        <v>0</v>
      </c>
      <c r="AF415" s="29">
        <f t="shared" si="109"/>
        <v>0</v>
      </c>
      <c r="AG415" s="29">
        <f t="shared" si="110"/>
        <v>0</v>
      </c>
      <c r="AH415" s="29">
        <f t="shared" si="111"/>
        <v>0</v>
      </c>
      <c r="AI415" s="29">
        <f t="shared" si="112"/>
        <v>0</v>
      </c>
      <c r="AJ415" s="29">
        <f t="shared" si="113"/>
        <v>0</v>
      </c>
      <c r="AK415" s="29">
        <f t="shared" si="114"/>
        <v>0</v>
      </c>
      <c r="AL415" s="30" t="str">
        <f t="shared" si="115"/>
        <v>-</v>
      </c>
      <c r="AM415" s="29">
        <f t="shared" si="116"/>
        <v>0</v>
      </c>
      <c r="AN415" s="29">
        <f t="shared" si="117"/>
        <v>0</v>
      </c>
      <c r="AO415" s="29">
        <f t="shared" si="118"/>
        <v>0</v>
      </c>
    </row>
    <row r="416" spans="1:41" ht="12.75">
      <c r="A416" s="27">
        <v>5516350</v>
      </c>
      <c r="B416" s="27">
        <v>6370</v>
      </c>
      <c r="C416" s="27" t="s">
        <v>1019</v>
      </c>
      <c r="D416" s="27" t="s">
        <v>1020</v>
      </c>
      <c r="E416" s="27" t="s">
        <v>1019</v>
      </c>
      <c r="F416" s="27">
        <v>54669</v>
      </c>
      <c r="G416" s="28">
        <v>1224</v>
      </c>
      <c r="H416" s="31">
        <v>6087860700</v>
      </c>
      <c r="I416" s="59">
        <v>8</v>
      </c>
      <c r="J416" s="30" t="s">
        <v>56</v>
      </c>
      <c r="K416" s="27"/>
      <c r="L416" s="32" t="s">
        <v>50</v>
      </c>
      <c r="M416" s="61">
        <v>1532.2916666666667</v>
      </c>
      <c r="N416" s="32" t="s">
        <v>49</v>
      </c>
      <c r="O416" s="64" t="s">
        <v>49</v>
      </c>
      <c r="P416" s="33">
        <v>2.9936974789915967</v>
      </c>
      <c r="Q416" s="30" t="str">
        <f t="shared" si="102"/>
        <v>NO</v>
      </c>
      <c r="R416" s="30" t="s">
        <v>49</v>
      </c>
      <c r="S416" s="30" t="s">
        <v>56</v>
      </c>
      <c r="T416" s="30"/>
      <c r="U416" s="58" t="s">
        <v>49</v>
      </c>
      <c r="V416" s="63">
        <v>44983</v>
      </c>
      <c r="W416" s="57">
        <v>1758</v>
      </c>
      <c r="X416" s="57">
        <v>6302</v>
      </c>
      <c r="Y416" s="65">
        <v>5035</v>
      </c>
      <c r="Z416" s="34">
        <f t="shared" si="103"/>
        <v>1</v>
      </c>
      <c r="AA416" s="29">
        <f t="shared" si="104"/>
        <v>0</v>
      </c>
      <c r="AB416" s="29">
        <f t="shared" si="105"/>
        <v>0</v>
      </c>
      <c r="AC416" s="29">
        <f t="shared" si="106"/>
        <v>0</v>
      </c>
      <c r="AD416" s="30" t="str">
        <f t="shared" si="107"/>
        <v>-</v>
      </c>
      <c r="AE416" s="29">
        <f t="shared" si="108"/>
        <v>0</v>
      </c>
      <c r="AF416" s="29">
        <f t="shared" si="109"/>
        <v>0</v>
      </c>
      <c r="AG416" s="29">
        <f t="shared" si="110"/>
        <v>0</v>
      </c>
      <c r="AH416" s="29">
        <f t="shared" si="111"/>
        <v>0</v>
      </c>
      <c r="AI416" s="29">
        <f t="shared" si="112"/>
        <v>1</v>
      </c>
      <c r="AJ416" s="29">
        <f t="shared" si="113"/>
        <v>0</v>
      </c>
      <c r="AK416" s="29">
        <f t="shared" si="114"/>
        <v>0</v>
      </c>
      <c r="AL416" s="30" t="str">
        <f t="shared" si="115"/>
        <v>-</v>
      </c>
      <c r="AM416" s="29">
        <f t="shared" si="116"/>
        <v>0</v>
      </c>
      <c r="AN416" s="29">
        <f t="shared" si="117"/>
        <v>0</v>
      </c>
      <c r="AO416" s="29">
        <f t="shared" si="118"/>
        <v>0</v>
      </c>
    </row>
    <row r="417" spans="1:41" ht="12.75">
      <c r="A417" s="27">
        <v>5516410</v>
      </c>
      <c r="B417" s="27">
        <v>6321</v>
      </c>
      <c r="C417" s="27" t="s">
        <v>1021</v>
      </c>
      <c r="D417" s="27" t="s">
        <v>1022</v>
      </c>
      <c r="E417" s="27" t="s">
        <v>1023</v>
      </c>
      <c r="F417" s="27">
        <v>54667</v>
      </c>
      <c r="G417" s="28">
        <v>1227</v>
      </c>
      <c r="H417" s="31">
        <v>6086347101</v>
      </c>
      <c r="I417" s="59">
        <v>7</v>
      </c>
      <c r="J417" s="30" t="s">
        <v>56</v>
      </c>
      <c r="K417" s="27"/>
      <c r="L417" s="32" t="s">
        <v>50</v>
      </c>
      <c r="M417" s="61">
        <v>1129.4466292134832</v>
      </c>
      <c r="N417" s="32" t="s">
        <v>49</v>
      </c>
      <c r="O417" s="64" t="s">
        <v>49</v>
      </c>
      <c r="P417" s="33">
        <v>17.730020147750167</v>
      </c>
      <c r="Q417" s="30" t="str">
        <f t="shared" si="102"/>
        <v>NO</v>
      </c>
      <c r="R417" s="30" t="s">
        <v>49</v>
      </c>
      <c r="S417" s="30" t="s">
        <v>56</v>
      </c>
      <c r="T417" s="30"/>
      <c r="U417" s="58" t="s">
        <v>49</v>
      </c>
      <c r="V417" s="63">
        <v>81738</v>
      </c>
      <c r="W417" s="57">
        <v>6747</v>
      </c>
      <c r="X417" s="57">
        <v>8940</v>
      </c>
      <c r="Y417" s="65">
        <v>11764</v>
      </c>
      <c r="Z417" s="34">
        <f t="shared" si="103"/>
        <v>1</v>
      </c>
      <c r="AA417" s="29">
        <f t="shared" si="104"/>
        <v>0</v>
      </c>
      <c r="AB417" s="29">
        <f t="shared" si="105"/>
        <v>0</v>
      </c>
      <c r="AC417" s="29">
        <f t="shared" si="106"/>
        <v>0</v>
      </c>
      <c r="AD417" s="30" t="str">
        <f t="shared" si="107"/>
        <v>-</v>
      </c>
      <c r="AE417" s="29">
        <f t="shared" si="108"/>
        <v>0</v>
      </c>
      <c r="AF417" s="29">
        <f t="shared" si="109"/>
        <v>0</v>
      </c>
      <c r="AG417" s="29">
        <f t="shared" si="110"/>
        <v>0</v>
      </c>
      <c r="AH417" s="29">
        <f t="shared" si="111"/>
        <v>0</v>
      </c>
      <c r="AI417" s="29">
        <f t="shared" si="112"/>
        <v>1</v>
      </c>
      <c r="AJ417" s="29">
        <f t="shared" si="113"/>
        <v>0</v>
      </c>
      <c r="AK417" s="29">
        <f t="shared" si="114"/>
        <v>0</v>
      </c>
      <c r="AL417" s="30" t="str">
        <f t="shared" si="115"/>
        <v>-</v>
      </c>
      <c r="AM417" s="29">
        <f t="shared" si="116"/>
        <v>0</v>
      </c>
      <c r="AN417" s="29">
        <f t="shared" si="117"/>
        <v>0</v>
      </c>
      <c r="AO417" s="29">
        <f t="shared" si="118"/>
        <v>0</v>
      </c>
    </row>
    <row r="418" spans="1:41" ht="12.75">
      <c r="A418" s="27">
        <v>5516440</v>
      </c>
      <c r="B418" s="27">
        <v>6335</v>
      </c>
      <c r="C418" s="27" t="s">
        <v>1024</v>
      </c>
      <c r="D418" s="27" t="s">
        <v>1025</v>
      </c>
      <c r="E418" s="27" t="s">
        <v>1024</v>
      </c>
      <c r="F418" s="27">
        <v>53964</v>
      </c>
      <c r="G418" s="28">
        <v>8066</v>
      </c>
      <c r="H418" s="31">
        <v>6082962107</v>
      </c>
      <c r="I418" s="59">
        <v>7</v>
      </c>
      <c r="J418" s="30" t="s">
        <v>56</v>
      </c>
      <c r="K418" s="27"/>
      <c r="L418" s="32" t="s">
        <v>50</v>
      </c>
      <c r="M418" s="61">
        <v>1262.941340782123</v>
      </c>
      <c r="N418" s="32" t="s">
        <v>49</v>
      </c>
      <c r="O418" s="64" t="s">
        <v>49</v>
      </c>
      <c r="P418" s="33">
        <v>14.589235127478753</v>
      </c>
      <c r="Q418" s="30" t="str">
        <f t="shared" si="102"/>
        <v>NO</v>
      </c>
      <c r="R418" s="30" t="s">
        <v>49</v>
      </c>
      <c r="S418" s="30" t="s">
        <v>56</v>
      </c>
      <c r="T418" s="30"/>
      <c r="U418" s="58" t="s">
        <v>49</v>
      </c>
      <c r="V418" s="63">
        <v>69145</v>
      </c>
      <c r="W418" s="57">
        <v>5408</v>
      </c>
      <c r="X418" s="57">
        <v>6927</v>
      </c>
      <c r="Y418" s="65">
        <v>11700</v>
      </c>
      <c r="Z418" s="34">
        <f t="shared" si="103"/>
        <v>1</v>
      </c>
      <c r="AA418" s="29">
        <f t="shared" si="104"/>
        <v>0</v>
      </c>
      <c r="AB418" s="29">
        <f t="shared" si="105"/>
        <v>0</v>
      </c>
      <c r="AC418" s="29">
        <f t="shared" si="106"/>
        <v>0</v>
      </c>
      <c r="AD418" s="30" t="str">
        <f t="shared" si="107"/>
        <v>-</v>
      </c>
      <c r="AE418" s="29">
        <f t="shared" si="108"/>
        <v>0</v>
      </c>
      <c r="AF418" s="29">
        <f t="shared" si="109"/>
        <v>0</v>
      </c>
      <c r="AG418" s="29">
        <f t="shared" si="110"/>
        <v>0</v>
      </c>
      <c r="AH418" s="29">
        <f t="shared" si="111"/>
        <v>0</v>
      </c>
      <c r="AI418" s="29">
        <f t="shared" si="112"/>
        <v>1</v>
      </c>
      <c r="AJ418" s="29">
        <f t="shared" si="113"/>
        <v>0</v>
      </c>
      <c r="AK418" s="29">
        <f t="shared" si="114"/>
        <v>0</v>
      </c>
      <c r="AL418" s="30" t="str">
        <f t="shared" si="115"/>
        <v>-</v>
      </c>
      <c r="AM418" s="29">
        <f t="shared" si="116"/>
        <v>0</v>
      </c>
      <c r="AN418" s="29">
        <f t="shared" si="117"/>
        <v>0</v>
      </c>
      <c r="AO418" s="29">
        <f t="shared" si="118"/>
        <v>0</v>
      </c>
    </row>
    <row r="419" spans="1:41" ht="12.75">
      <c r="A419" s="27">
        <v>5516470</v>
      </c>
      <c r="B419" s="27">
        <v>6354</v>
      </c>
      <c r="C419" s="27" t="s">
        <v>252</v>
      </c>
      <c r="D419" s="27" t="s">
        <v>1026</v>
      </c>
      <c r="E419" s="27" t="s">
        <v>1027</v>
      </c>
      <c r="F419" s="27">
        <v>53924</v>
      </c>
      <c r="G419" s="28">
        <v>9402</v>
      </c>
      <c r="H419" s="31">
        <v>6089862151</v>
      </c>
      <c r="I419" s="59">
        <v>7</v>
      </c>
      <c r="J419" s="30" t="s">
        <v>56</v>
      </c>
      <c r="K419" s="27"/>
      <c r="L419" s="32" t="s">
        <v>50</v>
      </c>
      <c r="M419" s="61">
        <v>361.3257142857143</v>
      </c>
      <c r="N419" s="32" t="s">
        <v>49</v>
      </c>
      <c r="O419" s="64" t="s">
        <v>56</v>
      </c>
      <c r="P419" s="33">
        <v>23.333333333333332</v>
      </c>
      <c r="Q419" s="30" t="str">
        <f t="shared" si="102"/>
        <v>YES</v>
      </c>
      <c r="R419" s="30" t="s">
        <v>49</v>
      </c>
      <c r="S419" s="30" t="s">
        <v>56</v>
      </c>
      <c r="T419" s="30"/>
      <c r="U419" s="58" t="s">
        <v>49</v>
      </c>
      <c r="V419" s="63">
        <v>34319</v>
      </c>
      <c r="W419" s="57">
        <v>4177</v>
      </c>
      <c r="X419" s="57">
        <v>3279</v>
      </c>
      <c r="Y419" s="65">
        <v>6561</v>
      </c>
      <c r="Z419" s="34">
        <f t="shared" si="103"/>
        <v>1</v>
      </c>
      <c r="AA419" s="29">
        <f t="shared" si="104"/>
        <v>1</v>
      </c>
      <c r="AB419" s="29">
        <f t="shared" si="105"/>
        <v>0</v>
      </c>
      <c r="AC419" s="29">
        <f t="shared" si="106"/>
        <v>0</v>
      </c>
      <c r="AD419" s="30" t="str">
        <f t="shared" si="107"/>
        <v>SRSA</v>
      </c>
      <c r="AE419" s="29">
        <f t="shared" si="108"/>
        <v>0</v>
      </c>
      <c r="AF419" s="29">
        <f t="shared" si="109"/>
        <v>0</v>
      </c>
      <c r="AG419" s="29">
        <f t="shared" si="110"/>
        <v>0</v>
      </c>
      <c r="AH419" s="29">
        <f t="shared" si="111"/>
        <v>0</v>
      </c>
      <c r="AI419" s="29">
        <f t="shared" si="112"/>
        <v>1</v>
      </c>
      <c r="AJ419" s="29">
        <f t="shared" si="113"/>
        <v>1</v>
      </c>
      <c r="AK419" s="29" t="str">
        <f t="shared" si="114"/>
        <v>Initial</v>
      </c>
      <c r="AL419" s="30" t="str">
        <f t="shared" si="115"/>
        <v>-</v>
      </c>
      <c r="AM419" s="29" t="str">
        <f t="shared" si="116"/>
        <v>SRSA</v>
      </c>
      <c r="AN419" s="29">
        <f t="shared" si="117"/>
        <v>0</v>
      </c>
      <c r="AO419" s="29">
        <f t="shared" si="118"/>
        <v>0</v>
      </c>
    </row>
    <row r="420" spans="1:41" ht="12.75">
      <c r="A420" s="27">
        <v>5516500</v>
      </c>
      <c r="B420" s="27">
        <v>6384</v>
      </c>
      <c r="C420" s="27" t="s">
        <v>1028</v>
      </c>
      <c r="D420" s="27" t="s">
        <v>430</v>
      </c>
      <c r="E420" s="27" t="s">
        <v>1029</v>
      </c>
      <c r="F420" s="27">
        <v>54983</v>
      </c>
      <c r="G420" s="28">
        <v>580</v>
      </c>
      <c r="H420" s="31">
        <v>9208672148</v>
      </c>
      <c r="I420" s="59">
        <v>7</v>
      </c>
      <c r="J420" s="30" t="s">
        <v>56</v>
      </c>
      <c r="K420" s="27"/>
      <c r="L420" s="32" t="s">
        <v>50</v>
      </c>
      <c r="M420" s="61">
        <v>1232.0337078651685</v>
      </c>
      <c r="N420" s="32" t="s">
        <v>49</v>
      </c>
      <c r="O420" s="64" t="s">
        <v>49</v>
      </c>
      <c r="P420" s="33">
        <v>4.743687834736036</v>
      </c>
      <c r="Q420" s="30" t="str">
        <f t="shared" si="102"/>
        <v>NO</v>
      </c>
      <c r="R420" s="30" t="s">
        <v>49</v>
      </c>
      <c r="S420" s="30" t="s">
        <v>56</v>
      </c>
      <c r="T420" s="30"/>
      <c r="U420" s="58" t="s">
        <v>49</v>
      </c>
      <c r="V420" s="63">
        <v>48597</v>
      </c>
      <c r="W420" s="57">
        <v>2645</v>
      </c>
      <c r="X420" s="57">
        <v>6106</v>
      </c>
      <c r="Y420" s="65">
        <v>3098</v>
      </c>
      <c r="Z420" s="34">
        <f t="shared" si="103"/>
        <v>1</v>
      </c>
      <c r="AA420" s="29">
        <f t="shared" si="104"/>
        <v>0</v>
      </c>
      <c r="AB420" s="29">
        <f t="shared" si="105"/>
        <v>0</v>
      </c>
      <c r="AC420" s="29">
        <f t="shared" si="106"/>
        <v>0</v>
      </c>
      <c r="AD420" s="30" t="str">
        <f t="shared" si="107"/>
        <v>-</v>
      </c>
      <c r="AE420" s="29">
        <f t="shared" si="108"/>
        <v>0</v>
      </c>
      <c r="AF420" s="29">
        <f t="shared" si="109"/>
        <v>0</v>
      </c>
      <c r="AG420" s="29">
        <f t="shared" si="110"/>
        <v>0</v>
      </c>
      <c r="AH420" s="29">
        <f t="shared" si="111"/>
        <v>0</v>
      </c>
      <c r="AI420" s="29">
        <f t="shared" si="112"/>
        <v>1</v>
      </c>
      <c r="AJ420" s="29">
        <f t="shared" si="113"/>
        <v>0</v>
      </c>
      <c r="AK420" s="29">
        <f t="shared" si="114"/>
        <v>0</v>
      </c>
      <c r="AL420" s="30" t="str">
        <f t="shared" si="115"/>
        <v>-</v>
      </c>
      <c r="AM420" s="29">
        <f t="shared" si="116"/>
        <v>0</v>
      </c>
      <c r="AN420" s="29">
        <f t="shared" si="117"/>
        <v>0</v>
      </c>
      <c r="AO420" s="29">
        <f t="shared" si="118"/>
        <v>0</v>
      </c>
    </row>
    <row r="421" spans="1:41" ht="12.75">
      <c r="A421" s="27">
        <v>5516530</v>
      </c>
      <c r="B421" s="27">
        <v>6410</v>
      </c>
      <c r="C421" s="27" t="s">
        <v>1030</v>
      </c>
      <c r="D421" s="27" t="s">
        <v>1031</v>
      </c>
      <c r="E421" s="27" t="s">
        <v>1032</v>
      </c>
      <c r="F421" s="27">
        <v>54895</v>
      </c>
      <c r="G421" s="28">
        <v>9674</v>
      </c>
      <c r="H421" s="31">
        <v>7153532254</v>
      </c>
      <c r="I421" s="59">
        <v>7</v>
      </c>
      <c r="J421" s="30" t="s">
        <v>56</v>
      </c>
      <c r="K421" s="27"/>
      <c r="L421" s="32" t="s">
        <v>50</v>
      </c>
      <c r="M421" s="61">
        <v>210.77118644067798</v>
      </c>
      <c r="N421" s="32" t="s">
        <v>49</v>
      </c>
      <c r="O421" s="64" t="s">
        <v>56</v>
      </c>
      <c r="P421" s="33">
        <v>20</v>
      </c>
      <c r="Q421" s="30" t="str">
        <f t="shared" si="102"/>
        <v>YES</v>
      </c>
      <c r="R421" s="30" t="s">
        <v>56</v>
      </c>
      <c r="S421" s="30" t="s">
        <v>56</v>
      </c>
      <c r="T421" s="30"/>
      <c r="U421" s="58" t="s">
        <v>49</v>
      </c>
      <c r="V421" s="63">
        <v>15749</v>
      </c>
      <c r="W421" s="57">
        <v>1482</v>
      </c>
      <c r="X421" s="57">
        <v>1630</v>
      </c>
      <c r="Y421" s="65">
        <v>2601</v>
      </c>
      <c r="Z421" s="34">
        <f t="shared" si="103"/>
        <v>1</v>
      </c>
      <c r="AA421" s="29">
        <f t="shared" si="104"/>
        <v>1</v>
      </c>
      <c r="AB421" s="29">
        <f t="shared" si="105"/>
        <v>0</v>
      </c>
      <c r="AC421" s="29">
        <f t="shared" si="106"/>
        <v>0</v>
      </c>
      <c r="AD421" s="30" t="str">
        <f t="shared" si="107"/>
        <v>SRSA</v>
      </c>
      <c r="AE421" s="29">
        <f t="shared" si="108"/>
        <v>0</v>
      </c>
      <c r="AF421" s="29">
        <f t="shared" si="109"/>
        <v>0</v>
      </c>
      <c r="AG421" s="29">
        <f t="shared" si="110"/>
        <v>0</v>
      </c>
      <c r="AH421" s="29">
        <f t="shared" si="111"/>
        <v>0</v>
      </c>
      <c r="AI421" s="29">
        <f t="shared" si="112"/>
        <v>1</v>
      </c>
      <c r="AJ421" s="29">
        <f t="shared" si="113"/>
        <v>1</v>
      </c>
      <c r="AK421" s="29" t="str">
        <f t="shared" si="114"/>
        <v>Initial</v>
      </c>
      <c r="AL421" s="30" t="str">
        <f t="shared" si="115"/>
        <v>-</v>
      </c>
      <c r="AM421" s="29" t="str">
        <f t="shared" si="116"/>
        <v>SRSA</v>
      </c>
      <c r="AN421" s="29">
        <f t="shared" si="117"/>
        <v>0</v>
      </c>
      <c r="AO421" s="29">
        <f t="shared" si="118"/>
        <v>0</v>
      </c>
    </row>
    <row r="422" spans="1:41" ht="12.75">
      <c r="A422" s="27">
        <v>5516560</v>
      </c>
      <c r="B422" s="27">
        <v>6412</v>
      </c>
      <c r="C422" s="27" t="s">
        <v>1033</v>
      </c>
      <c r="D422" s="27" t="s">
        <v>1034</v>
      </c>
      <c r="E422" s="27" t="s">
        <v>184</v>
      </c>
      <c r="F422" s="27">
        <v>53105</v>
      </c>
      <c r="G422" s="28">
        <v>8583</v>
      </c>
      <c r="H422" s="31">
        <v>2625372216</v>
      </c>
      <c r="I422" s="59">
        <v>8</v>
      </c>
      <c r="J422" s="30" t="s">
        <v>56</v>
      </c>
      <c r="K422" s="27"/>
      <c r="L422" s="32" t="s">
        <v>50</v>
      </c>
      <c r="M422" s="61">
        <v>462.0730337078652</v>
      </c>
      <c r="N422" s="32" t="s">
        <v>49</v>
      </c>
      <c r="O422" s="64" t="s">
        <v>56</v>
      </c>
      <c r="P422" s="33">
        <v>0.6880733944954129</v>
      </c>
      <c r="Q422" s="30" t="str">
        <f t="shared" si="102"/>
        <v>NO</v>
      </c>
      <c r="R422" s="30" t="s">
        <v>49</v>
      </c>
      <c r="S422" s="30" t="s">
        <v>56</v>
      </c>
      <c r="T422" s="30"/>
      <c r="U422" s="58" t="s">
        <v>49</v>
      </c>
      <c r="V422" s="63">
        <v>21040</v>
      </c>
      <c r="W422" s="57">
        <v>271</v>
      </c>
      <c r="X422" s="57">
        <v>3074</v>
      </c>
      <c r="Y422" s="65">
        <v>1548</v>
      </c>
      <c r="Z422" s="34">
        <f t="shared" si="103"/>
        <v>1</v>
      </c>
      <c r="AA422" s="29">
        <f t="shared" si="104"/>
        <v>1</v>
      </c>
      <c r="AB422" s="29">
        <f t="shared" si="105"/>
        <v>0</v>
      </c>
      <c r="AC422" s="29">
        <f t="shared" si="106"/>
        <v>0</v>
      </c>
      <c r="AD422" s="30" t="str">
        <f t="shared" si="107"/>
        <v>SRSA</v>
      </c>
      <c r="AE422" s="29">
        <f t="shared" si="108"/>
        <v>0</v>
      </c>
      <c r="AF422" s="29">
        <f t="shared" si="109"/>
        <v>0</v>
      </c>
      <c r="AG422" s="29">
        <f t="shared" si="110"/>
        <v>0</v>
      </c>
      <c r="AH422" s="29">
        <f t="shared" si="111"/>
        <v>0</v>
      </c>
      <c r="AI422" s="29">
        <f t="shared" si="112"/>
        <v>1</v>
      </c>
      <c r="AJ422" s="29">
        <f t="shared" si="113"/>
        <v>0</v>
      </c>
      <c r="AK422" s="29">
        <f t="shared" si="114"/>
        <v>0</v>
      </c>
      <c r="AL422" s="30" t="str">
        <f t="shared" si="115"/>
        <v>-</v>
      </c>
      <c r="AM422" s="29">
        <f t="shared" si="116"/>
        <v>0</v>
      </c>
      <c r="AN422" s="29">
        <f t="shared" si="117"/>
        <v>0</v>
      </c>
      <c r="AO422" s="29">
        <f t="shared" si="118"/>
        <v>0</v>
      </c>
    </row>
    <row r="423" spans="1:41" ht="12.75">
      <c r="A423" s="27">
        <v>5516590</v>
      </c>
      <c r="B423" s="27">
        <v>6440</v>
      </c>
      <c r="C423" s="27" t="s">
        <v>1035</v>
      </c>
      <c r="D423" s="27" t="s">
        <v>623</v>
      </c>
      <c r="E423" s="27" t="s">
        <v>1035</v>
      </c>
      <c r="F423" s="27">
        <v>54491</v>
      </c>
      <c r="G423" s="28">
        <v>67</v>
      </c>
      <c r="H423" s="31">
        <v>7158828421</v>
      </c>
      <c r="I423" s="59">
        <v>7</v>
      </c>
      <c r="J423" s="30" t="s">
        <v>56</v>
      </c>
      <c r="K423" s="27"/>
      <c r="L423" s="32" t="s">
        <v>50</v>
      </c>
      <c r="M423" s="61">
        <v>262.23</v>
      </c>
      <c r="N423" s="32" t="s">
        <v>49</v>
      </c>
      <c r="O423" s="64" t="s">
        <v>56</v>
      </c>
      <c r="P423" s="33">
        <v>10.2803738317757</v>
      </c>
      <c r="Q423" s="30" t="str">
        <f t="shared" si="102"/>
        <v>NO</v>
      </c>
      <c r="R423" s="30" t="s">
        <v>49</v>
      </c>
      <c r="S423" s="30" t="s">
        <v>56</v>
      </c>
      <c r="T423" s="30"/>
      <c r="U423" s="58" t="s">
        <v>49</v>
      </c>
      <c r="V423" s="63">
        <v>16205</v>
      </c>
      <c r="W423" s="57">
        <v>1329</v>
      </c>
      <c r="X423" s="57">
        <v>1987</v>
      </c>
      <c r="Y423" s="65">
        <v>2100</v>
      </c>
      <c r="Z423" s="34">
        <f t="shared" si="103"/>
        <v>1</v>
      </c>
      <c r="AA423" s="29">
        <f t="shared" si="104"/>
        <v>1</v>
      </c>
      <c r="AB423" s="29">
        <f t="shared" si="105"/>
        <v>0</v>
      </c>
      <c r="AC423" s="29">
        <f t="shared" si="106"/>
        <v>0</v>
      </c>
      <c r="AD423" s="30" t="str">
        <f t="shared" si="107"/>
        <v>SRSA</v>
      </c>
      <c r="AE423" s="29">
        <f t="shared" si="108"/>
        <v>0</v>
      </c>
      <c r="AF423" s="29">
        <f t="shared" si="109"/>
        <v>0</v>
      </c>
      <c r="AG423" s="29">
        <f t="shared" si="110"/>
        <v>0</v>
      </c>
      <c r="AH423" s="29">
        <f t="shared" si="111"/>
        <v>0</v>
      </c>
      <c r="AI423" s="29">
        <f t="shared" si="112"/>
        <v>1</v>
      </c>
      <c r="AJ423" s="29">
        <f t="shared" si="113"/>
        <v>0</v>
      </c>
      <c r="AK423" s="29">
        <f t="shared" si="114"/>
        <v>0</v>
      </c>
      <c r="AL423" s="30" t="str">
        <f t="shared" si="115"/>
        <v>-</v>
      </c>
      <c r="AM423" s="29">
        <f t="shared" si="116"/>
        <v>0</v>
      </c>
      <c r="AN423" s="29">
        <f t="shared" si="117"/>
        <v>0</v>
      </c>
      <c r="AO423" s="29">
        <f t="shared" si="118"/>
        <v>0</v>
      </c>
    </row>
    <row r="424" spans="1:41" ht="12.75">
      <c r="A424" s="27">
        <v>5516620</v>
      </c>
      <c r="B424" s="27">
        <v>6419</v>
      </c>
      <c r="C424" s="27" t="s">
        <v>1036</v>
      </c>
      <c r="D424" s="27" t="s">
        <v>1037</v>
      </c>
      <c r="E424" s="27" t="s">
        <v>1036</v>
      </c>
      <c r="F424" s="27">
        <v>53217</v>
      </c>
      <c r="G424" s="28">
        <v>6099</v>
      </c>
      <c r="H424" s="31">
        <v>4149633921</v>
      </c>
      <c r="I424" s="59">
        <v>3</v>
      </c>
      <c r="J424" s="30" t="s">
        <v>49</v>
      </c>
      <c r="K424" s="27"/>
      <c r="L424" s="32" t="s">
        <v>50</v>
      </c>
      <c r="M424" s="61">
        <v>3759.5</v>
      </c>
      <c r="N424" s="32" t="s">
        <v>49</v>
      </c>
      <c r="O424" s="64" t="s">
        <v>49</v>
      </c>
      <c r="P424" s="33">
        <v>2.415618795499669</v>
      </c>
      <c r="Q424" s="30" t="str">
        <f t="shared" si="102"/>
        <v>NO</v>
      </c>
      <c r="R424" s="30" t="s">
        <v>49</v>
      </c>
      <c r="S424" s="30" t="s">
        <v>49</v>
      </c>
      <c r="T424" s="30"/>
      <c r="U424" s="58" t="s">
        <v>49</v>
      </c>
      <c r="V424" s="63">
        <v>51210</v>
      </c>
      <c r="W424" s="57">
        <v>1220</v>
      </c>
      <c r="X424" s="57">
        <v>10633</v>
      </c>
      <c r="Y424" s="65">
        <v>10397</v>
      </c>
      <c r="Z424" s="34">
        <f t="shared" si="103"/>
        <v>0</v>
      </c>
      <c r="AA424" s="29">
        <f t="shared" si="104"/>
        <v>0</v>
      </c>
      <c r="AB424" s="29">
        <f t="shared" si="105"/>
        <v>0</v>
      </c>
      <c r="AC424" s="29">
        <f t="shared" si="106"/>
        <v>0</v>
      </c>
      <c r="AD424" s="30" t="str">
        <f t="shared" si="107"/>
        <v>-</v>
      </c>
      <c r="AE424" s="29">
        <f t="shared" si="108"/>
        <v>0</v>
      </c>
      <c r="AF424" s="29">
        <f t="shared" si="109"/>
        <v>0</v>
      </c>
      <c r="AG424" s="29">
        <f t="shared" si="110"/>
        <v>0</v>
      </c>
      <c r="AH424" s="29">
        <f t="shared" si="111"/>
        <v>0</v>
      </c>
      <c r="AI424" s="29">
        <f t="shared" si="112"/>
        <v>0</v>
      </c>
      <c r="AJ424" s="29">
        <f t="shared" si="113"/>
        <v>0</v>
      </c>
      <c r="AK424" s="29">
        <f t="shared" si="114"/>
        <v>0</v>
      </c>
      <c r="AL424" s="30" t="str">
        <f t="shared" si="115"/>
        <v>-</v>
      </c>
      <c r="AM424" s="29">
        <f t="shared" si="116"/>
        <v>0</v>
      </c>
      <c r="AN424" s="29">
        <f t="shared" si="117"/>
        <v>0</v>
      </c>
      <c r="AO424" s="29">
        <f t="shared" si="118"/>
        <v>0</v>
      </c>
    </row>
    <row r="425" spans="1:41" ht="12.75">
      <c r="A425" s="27">
        <v>5516650</v>
      </c>
      <c r="B425" s="27">
        <v>6426</v>
      </c>
      <c r="C425" s="27" t="s">
        <v>1038</v>
      </c>
      <c r="D425" s="27" t="s">
        <v>473</v>
      </c>
      <c r="E425" s="27" t="s">
        <v>1038</v>
      </c>
      <c r="F425" s="27">
        <v>54773</v>
      </c>
      <c r="G425" s="28">
        <v>37</v>
      </c>
      <c r="H425" s="31">
        <v>7155384374</v>
      </c>
      <c r="I425" s="59">
        <v>7</v>
      </c>
      <c r="J425" s="30" t="s">
        <v>56</v>
      </c>
      <c r="K425" s="27"/>
      <c r="L425" s="32" t="s">
        <v>50</v>
      </c>
      <c r="M425" s="61">
        <v>713.23</v>
      </c>
      <c r="N425" s="32" t="s">
        <v>49</v>
      </c>
      <c r="O425" s="64" t="s">
        <v>49</v>
      </c>
      <c r="P425" s="33">
        <v>14.096916299559473</v>
      </c>
      <c r="Q425" s="30" t="str">
        <f t="shared" si="102"/>
        <v>NO</v>
      </c>
      <c r="R425" s="30" t="s">
        <v>49</v>
      </c>
      <c r="S425" s="30" t="s">
        <v>56</v>
      </c>
      <c r="T425" s="30"/>
      <c r="U425" s="58" t="s">
        <v>49</v>
      </c>
      <c r="V425" s="63">
        <v>40917</v>
      </c>
      <c r="W425" s="57">
        <v>3228</v>
      </c>
      <c r="X425" s="57">
        <v>3975</v>
      </c>
      <c r="Y425" s="65">
        <v>7107</v>
      </c>
      <c r="Z425" s="34">
        <f t="shared" si="103"/>
        <v>1</v>
      </c>
      <c r="AA425" s="29">
        <f t="shared" si="104"/>
        <v>0</v>
      </c>
      <c r="AB425" s="29">
        <f t="shared" si="105"/>
        <v>0</v>
      </c>
      <c r="AC425" s="29">
        <f t="shared" si="106"/>
        <v>0</v>
      </c>
      <c r="AD425" s="30" t="str">
        <f t="shared" si="107"/>
        <v>-</v>
      </c>
      <c r="AE425" s="29">
        <f t="shared" si="108"/>
        <v>0</v>
      </c>
      <c r="AF425" s="29">
        <f t="shared" si="109"/>
        <v>0</v>
      </c>
      <c r="AG425" s="29">
        <f t="shared" si="110"/>
        <v>0</v>
      </c>
      <c r="AH425" s="29">
        <f t="shared" si="111"/>
        <v>0</v>
      </c>
      <c r="AI425" s="29">
        <f t="shared" si="112"/>
        <v>1</v>
      </c>
      <c r="AJ425" s="29">
        <f t="shared" si="113"/>
        <v>0</v>
      </c>
      <c r="AK425" s="29">
        <f t="shared" si="114"/>
        <v>0</v>
      </c>
      <c r="AL425" s="30" t="str">
        <f t="shared" si="115"/>
        <v>-</v>
      </c>
      <c r="AM425" s="29">
        <f t="shared" si="116"/>
        <v>0</v>
      </c>
      <c r="AN425" s="29">
        <f t="shared" si="117"/>
        <v>0</v>
      </c>
      <c r="AO425" s="29">
        <f t="shared" si="118"/>
        <v>0</v>
      </c>
    </row>
    <row r="426" spans="1:41" ht="12.75">
      <c r="A426" s="27">
        <v>5516680</v>
      </c>
      <c r="B426" s="27">
        <v>6461</v>
      </c>
      <c r="C426" s="27" t="s">
        <v>1039</v>
      </c>
      <c r="D426" s="27" t="s">
        <v>1040</v>
      </c>
      <c r="E426" s="27" t="s">
        <v>1039</v>
      </c>
      <c r="F426" s="27">
        <v>53190</v>
      </c>
      <c r="G426" s="28">
        <v>1632</v>
      </c>
      <c r="H426" s="31">
        <v>2624728708</v>
      </c>
      <c r="I426" s="59" t="s">
        <v>55</v>
      </c>
      <c r="J426" s="30" t="s">
        <v>49</v>
      </c>
      <c r="K426" s="27"/>
      <c r="L426" s="32" t="s">
        <v>50</v>
      </c>
      <c r="M426" s="61">
        <v>2007.752840909091</v>
      </c>
      <c r="N426" s="32" t="s">
        <v>49</v>
      </c>
      <c r="O426" s="64" t="s">
        <v>49</v>
      </c>
      <c r="P426" s="33">
        <v>8.80141530296329</v>
      </c>
      <c r="Q426" s="30" t="str">
        <f t="shared" si="102"/>
        <v>NO</v>
      </c>
      <c r="R426" s="30" t="s">
        <v>49</v>
      </c>
      <c r="S426" s="30" t="s">
        <v>56</v>
      </c>
      <c r="T426" s="30"/>
      <c r="U426" s="58" t="s">
        <v>49</v>
      </c>
      <c r="V426" s="63">
        <v>80464</v>
      </c>
      <c r="W426" s="57">
        <v>5582</v>
      </c>
      <c r="X426" s="57">
        <v>8994</v>
      </c>
      <c r="Y426" s="65">
        <v>13606</v>
      </c>
      <c r="Z426" s="34">
        <f t="shared" si="103"/>
        <v>0</v>
      </c>
      <c r="AA426" s="29">
        <f t="shared" si="104"/>
        <v>0</v>
      </c>
      <c r="AB426" s="29">
        <f t="shared" si="105"/>
        <v>0</v>
      </c>
      <c r="AC426" s="29">
        <f t="shared" si="106"/>
        <v>0</v>
      </c>
      <c r="AD426" s="30" t="str">
        <f t="shared" si="107"/>
        <v>-</v>
      </c>
      <c r="AE426" s="29">
        <f t="shared" si="108"/>
        <v>0</v>
      </c>
      <c r="AF426" s="29">
        <f t="shared" si="109"/>
        <v>0</v>
      </c>
      <c r="AG426" s="29">
        <f t="shared" si="110"/>
        <v>0</v>
      </c>
      <c r="AH426" s="29">
        <f t="shared" si="111"/>
        <v>0</v>
      </c>
      <c r="AI426" s="29">
        <f t="shared" si="112"/>
        <v>1</v>
      </c>
      <c r="AJ426" s="29">
        <f t="shared" si="113"/>
        <v>0</v>
      </c>
      <c r="AK426" s="29">
        <f t="shared" si="114"/>
        <v>0</v>
      </c>
      <c r="AL426" s="30" t="str">
        <f t="shared" si="115"/>
        <v>-</v>
      </c>
      <c r="AM426" s="29">
        <f t="shared" si="116"/>
        <v>0</v>
      </c>
      <c r="AN426" s="29">
        <f t="shared" si="117"/>
        <v>0</v>
      </c>
      <c r="AO426" s="29">
        <f t="shared" si="118"/>
        <v>0</v>
      </c>
    </row>
    <row r="427" spans="1:41" ht="12.75">
      <c r="A427" s="27">
        <v>5506000</v>
      </c>
      <c r="B427" s="27">
        <v>6470</v>
      </c>
      <c r="C427" s="27" t="s">
        <v>1041</v>
      </c>
      <c r="D427" s="27" t="s">
        <v>1042</v>
      </c>
      <c r="E427" s="27" t="s">
        <v>404</v>
      </c>
      <c r="F427" s="27">
        <v>53228</v>
      </c>
      <c r="G427" s="28">
        <v>3197</v>
      </c>
      <c r="H427" s="31">
        <v>4145258402</v>
      </c>
      <c r="I427" s="59">
        <v>3</v>
      </c>
      <c r="J427" s="30" t="s">
        <v>49</v>
      </c>
      <c r="K427" s="27"/>
      <c r="L427" s="32" t="s">
        <v>50</v>
      </c>
      <c r="M427" s="61">
        <v>2412.6055555555554</v>
      </c>
      <c r="N427" s="32" t="s">
        <v>49</v>
      </c>
      <c r="O427" s="64" t="s">
        <v>49</v>
      </c>
      <c r="P427" s="33">
        <v>1.3039117352056169</v>
      </c>
      <c r="Q427" s="30" t="str">
        <f t="shared" si="102"/>
        <v>NO</v>
      </c>
      <c r="R427" s="30" t="s">
        <v>49</v>
      </c>
      <c r="S427" s="30" t="s">
        <v>49</v>
      </c>
      <c r="T427" s="30"/>
      <c r="U427" s="58" t="s">
        <v>49</v>
      </c>
      <c r="V427" s="63">
        <v>50592</v>
      </c>
      <c r="W427" s="57">
        <v>0</v>
      </c>
      <c r="X427" s="57">
        <v>8556</v>
      </c>
      <c r="Y427" s="65">
        <v>8894</v>
      </c>
      <c r="Z427" s="34">
        <f t="shared" si="103"/>
        <v>0</v>
      </c>
      <c r="AA427" s="29">
        <f t="shared" si="104"/>
        <v>0</v>
      </c>
      <c r="AB427" s="29">
        <f t="shared" si="105"/>
        <v>0</v>
      </c>
      <c r="AC427" s="29">
        <f t="shared" si="106"/>
        <v>0</v>
      </c>
      <c r="AD427" s="30" t="str">
        <f t="shared" si="107"/>
        <v>-</v>
      </c>
      <c r="AE427" s="29">
        <f t="shared" si="108"/>
        <v>0</v>
      </c>
      <c r="AF427" s="29">
        <f t="shared" si="109"/>
        <v>0</v>
      </c>
      <c r="AG427" s="29">
        <f t="shared" si="110"/>
        <v>0</v>
      </c>
      <c r="AH427" s="29">
        <f t="shared" si="111"/>
        <v>0</v>
      </c>
      <c r="AI427" s="29">
        <f t="shared" si="112"/>
        <v>0</v>
      </c>
      <c r="AJ427" s="29">
        <f t="shared" si="113"/>
        <v>0</v>
      </c>
      <c r="AK427" s="29">
        <f t="shared" si="114"/>
        <v>0</v>
      </c>
      <c r="AL427" s="30" t="str">
        <f t="shared" si="115"/>
        <v>-</v>
      </c>
      <c r="AM427" s="29">
        <f t="shared" si="116"/>
        <v>0</v>
      </c>
      <c r="AN427" s="29">
        <f t="shared" si="117"/>
        <v>0</v>
      </c>
      <c r="AO427" s="29">
        <f t="shared" si="118"/>
        <v>0</v>
      </c>
    </row>
    <row r="428" spans="1:41" ht="12.75">
      <c r="A428" s="27">
        <v>5500036</v>
      </c>
      <c r="B428" s="27">
        <v>7100</v>
      </c>
      <c r="C428" s="27" t="s">
        <v>1043</v>
      </c>
      <c r="D428" s="27" t="s">
        <v>1044</v>
      </c>
      <c r="E428" s="27" t="s">
        <v>540</v>
      </c>
      <c r="F428" s="27">
        <v>53702</v>
      </c>
      <c r="G428" s="28">
        <v>7</v>
      </c>
      <c r="H428" s="31">
        <v>6082668740</v>
      </c>
      <c r="I428" s="59" t="s">
        <v>438</v>
      </c>
      <c r="J428" s="30" t="s">
        <v>49</v>
      </c>
      <c r="K428" s="27"/>
      <c r="L428" s="32" t="s">
        <v>50</v>
      </c>
      <c r="M428" s="61"/>
      <c r="N428" s="32" t="s">
        <v>49</v>
      </c>
      <c r="O428" s="64" t="s">
        <v>49</v>
      </c>
      <c r="P428" s="33" t="s">
        <v>51</v>
      </c>
      <c r="Q428" s="30" t="str">
        <f t="shared" si="102"/>
        <v>M</v>
      </c>
      <c r="R428" s="30" t="s">
        <v>49</v>
      </c>
      <c r="S428" s="30" t="s">
        <v>49</v>
      </c>
      <c r="T428" s="30"/>
      <c r="U428" s="58" t="s">
        <v>49</v>
      </c>
      <c r="V428" s="63">
        <v>941</v>
      </c>
      <c r="W428" s="57">
        <v>0</v>
      </c>
      <c r="X428" s="57">
        <v>348</v>
      </c>
      <c r="Y428" s="65">
        <v>420</v>
      </c>
      <c r="Z428" s="34">
        <f t="shared" si="103"/>
        <v>0</v>
      </c>
      <c r="AA428" s="29">
        <f t="shared" si="104"/>
        <v>0</v>
      </c>
      <c r="AB428" s="29">
        <f t="shared" si="105"/>
        <v>0</v>
      </c>
      <c r="AC428" s="29">
        <f t="shared" si="106"/>
        <v>0</v>
      </c>
      <c r="AD428" s="30" t="str">
        <f t="shared" si="107"/>
        <v>-</v>
      </c>
      <c r="AE428" s="29">
        <f t="shared" si="108"/>
        <v>0</v>
      </c>
      <c r="AF428" s="29">
        <f t="shared" si="109"/>
        <v>0</v>
      </c>
      <c r="AG428" s="29">
        <f t="shared" si="110"/>
        <v>0</v>
      </c>
      <c r="AH428" s="29">
        <f t="shared" si="111"/>
        <v>0</v>
      </c>
      <c r="AI428" s="29">
        <f t="shared" si="112"/>
        <v>0</v>
      </c>
      <c r="AJ428" s="29">
        <f t="shared" si="113"/>
        <v>0</v>
      </c>
      <c r="AK428" s="29">
        <f t="shared" si="114"/>
        <v>0</v>
      </c>
      <c r="AL428" s="30" t="str">
        <f t="shared" si="115"/>
        <v>-</v>
      </c>
      <c r="AM428" s="29">
        <f t="shared" si="116"/>
        <v>0</v>
      </c>
      <c r="AN428" s="29">
        <f t="shared" si="117"/>
        <v>0</v>
      </c>
      <c r="AO428" s="29">
        <f t="shared" si="118"/>
        <v>0</v>
      </c>
    </row>
    <row r="429" spans="1:41" ht="12.75">
      <c r="A429" s="27">
        <v>5516710</v>
      </c>
      <c r="B429" s="27">
        <v>6475</v>
      </c>
      <c r="C429" s="27" t="s">
        <v>1045</v>
      </c>
      <c r="D429" s="27" t="s">
        <v>1046</v>
      </c>
      <c r="E429" s="27" t="s">
        <v>1045</v>
      </c>
      <c r="F429" s="27">
        <v>54984</v>
      </c>
      <c r="G429" s="28">
        <v>276</v>
      </c>
      <c r="H429" s="31">
        <v>9206224203</v>
      </c>
      <c r="I429" s="59">
        <v>7</v>
      </c>
      <c r="J429" s="30" t="s">
        <v>56</v>
      </c>
      <c r="K429" s="27"/>
      <c r="L429" s="32" t="s">
        <v>50</v>
      </c>
      <c r="M429" s="61">
        <v>692.4350282485875</v>
      </c>
      <c r="N429" s="32" t="s">
        <v>49</v>
      </c>
      <c r="O429" s="64" t="s">
        <v>49</v>
      </c>
      <c r="P429" s="33">
        <v>12.915129151291513</v>
      </c>
      <c r="Q429" s="30" t="str">
        <f t="shared" si="102"/>
        <v>NO</v>
      </c>
      <c r="R429" s="30" t="s">
        <v>49</v>
      </c>
      <c r="S429" s="30" t="s">
        <v>56</v>
      </c>
      <c r="T429" s="30"/>
      <c r="U429" s="58" t="s">
        <v>49</v>
      </c>
      <c r="V429" s="63">
        <v>35506</v>
      </c>
      <c r="W429" s="57">
        <v>2672</v>
      </c>
      <c r="X429" s="57">
        <v>3646</v>
      </c>
      <c r="Y429" s="65">
        <v>6024</v>
      </c>
      <c r="Z429" s="34">
        <f t="shared" si="103"/>
        <v>1</v>
      </c>
      <c r="AA429" s="29">
        <f t="shared" si="104"/>
        <v>0</v>
      </c>
      <c r="AB429" s="29">
        <f t="shared" si="105"/>
        <v>0</v>
      </c>
      <c r="AC429" s="29">
        <f t="shared" si="106"/>
        <v>0</v>
      </c>
      <c r="AD429" s="30" t="str">
        <f t="shared" si="107"/>
        <v>-</v>
      </c>
      <c r="AE429" s="29">
        <f t="shared" si="108"/>
        <v>0</v>
      </c>
      <c r="AF429" s="29">
        <f t="shared" si="109"/>
        <v>0</v>
      </c>
      <c r="AG429" s="29">
        <f t="shared" si="110"/>
        <v>0</v>
      </c>
      <c r="AH429" s="29">
        <f t="shared" si="111"/>
        <v>0</v>
      </c>
      <c r="AI429" s="29">
        <f t="shared" si="112"/>
        <v>1</v>
      </c>
      <c r="AJ429" s="29">
        <f t="shared" si="113"/>
        <v>0</v>
      </c>
      <c r="AK429" s="29">
        <f t="shared" si="114"/>
        <v>0</v>
      </c>
      <c r="AL429" s="30" t="str">
        <f t="shared" si="115"/>
        <v>-</v>
      </c>
      <c r="AM429" s="29">
        <f t="shared" si="116"/>
        <v>0</v>
      </c>
      <c r="AN429" s="29">
        <f t="shared" si="117"/>
        <v>0</v>
      </c>
      <c r="AO429" s="29">
        <f t="shared" si="118"/>
        <v>0</v>
      </c>
    </row>
    <row r="430" spans="1:41" ht="12.75">
      <c r="A430" s="27">
        <v>5516740</v>
      </c>
      <c r="B430" s="27">
        <v>6482</v>
      </c>
      <c r="C430" s="27" t="s">
        <v>1047</v>
      </c>
      <c r="D430" s="27" t="s">
        <v>236</v>
      </c>
      <c r="E430" s="27" t="s">
        <v>1047</v>
      </c>
      <c r="F430" s="27">
        <v>53191</v>
      </c>
      <c r="G430" s="28">
        <v>259</v>
      </c>
      <c r="H430" s="31">
        <v>2622451575</v>
      </c>
      <c r="I430" s="59" t="s">
        <v>55</v>
      </c>
      <c r="J430" s="30" t="s">
        <v>49</v>
      </c>
      <c r="K430" s="27"/>
      <c r="L430" s="32" t="s">
        <v>56</v>
      </c>
      <c r="M430" s="61">
        <v>471.64444444444445</v>
      </c>
      <c r="N430" s="32" t="s">
        <v>49</v>
      </c>
      <c r="O430" s="64" t="s">
        <v>56</v>
      </c>
      <c r="P430" s="33">
        <v>4.893964110929853</v>
      </c>
      <c r="Q430" s="30" t="str">
        <f t="shared" si="102"/>
        <v>NO</v>
      </c>
      <c r="R430" s="30" t="s">
        <v>49</v>
      </c>
      <c r="S430" s="30" t="s">
        <v>56</v>
      </c>
      <c r="T430" s="30"/>
      <c r="U430" s="58" t="s">
        <v>49</v>
      </c>
      <c r="V430" s="63">
        <v>16681</v>
      </c>
      <c r="W430" s="57">
        <v>615</v>
      </c>
      <c r="X430" s="57">
        <v>2173</v>
      </c>
      <c r="Y430" s="65">
        <v>1790</v>
      </c>
      <c r="Z430" s="34">
        <f t="shared" si="103"/>
        <v>1</v>
      </c>
      <c r="AA430" s="29">
        <f t="shared" si="104"/>
        <v>1</v>
      </c>
      <c r="AB430" s="29">
        <f t="shared" si="105"/>
        <v>0</v>
      </c>
      <c r="AC430" s="29">
        <f t="shared" si="106"/>
        <v>0</v>
      </c>
      <c r="AD430" s="30" t="str">
        <f t="shared" si="107"/>
        <v>SRSA</v>
      </c>
      <c r="AE430" s="29">
        <f t="shared" si="108"/>
        <v>0</v>
      </c>
      <c r="AF430" s="29">
        <f t="shared" si="109"/>
        <v>0</v>
      </c>
      <c r="AG430" s="29">
        <f t="shared" si="110"/>
        <v>0</v>
      </c>
      <c r="AH430" s="29">
        <f t="shared" si="111"/>
        <v>0</v>
      </c>
      <c r="AI430" s="29">
        <f t="shared" si="112"/>
        <v>1</v>
      </c>
      <c r="AJ430" s="29">
        <f t="shared" si="113"/>
        <v>0</v>
      </c>
      <c r="AK430" s="29">
        <f t="shared" si="114"/>
        <v>0</v>
      </c>
      <c r="AL430" s="30" t="str">
        <f t="shared" si="115"/>
        <v>-</v>
      </c>
      <c r="AM430" s="29">
        <f t="shared" si="116"/>
        <v>0</v>
      </c>
      <c r="AN430" s="29">
        <f t="shared" si="117"/>
        <v>0</v>
      </c>
      <c r="AO430" s="29">
        <f t="shared" si="118"/>
        <v>0</v>
      </c>
    </row>
    <row r="431" spans="1:41" ht="12.75">
      <c r="A431" s="27">
        <v>5513380</v>
      </c>
      <c r="B431" s="27">
        <v>5075</v>
      </c>
      <c r="C431" s="27" t="s">
        <v>1048</v>
      </c>
      <c r="D431" s="27" t="s">
        <v>863</v>
      </c>
      <c r="E431" s="27" t="s">
        <v>1049</v>
      </c>
      <c r="F431" s="27">
        <v>53192</v>
      </c>
      <c r="G431" s="28">
        <v>68</v>
      </c>
      <c r="H431" s="31">
        <v>2628626461</v>
      </c>
      <c r="I431" s="59">
        <v>3</v>
      </c>
      <c r="J431" s="30" t="s">
        <v>49</v>
      </c>
      <c r="K431" s="27"/>
      <c r="L431" s="32" t="s">
        <v>56</v>
      </c>
      <c r="M431" s="61">
        <v>143.0888888888889</v>
      </c>
      <c r="N431" s="32" t="s">
        <v>49</v>
      </c>
      <c r="O431" s="64" t="s">
        <v>56</v>
      </c>
      <c r="P431" s="33">
        <v>3.7735849056603774</v>
      </c>
      <c r="Q431" s="30" t="str">
        <f t="shared" si="102"/>
        <v>NO</v>
      </c>
      <c r="R431" s="30" t="s">
        <v>49</v>
      </c>
      <c r="S431" s="30" t="s">
        <v>49</v>
      </c>
      <c r="T431" s="30"/>
      <c r="U431" s="58" t="s">
        <v>49</v>
      </c>
      <c r="V431" s="63">
        <v>3373</v>
      </c>
      <c r="W431" s="57">
        <v>0</v>
      </c>
      <c r="X431" s="57">
        <v>320</v>
      </c>
      <c r="Y431" s="65">
        <v>387</v>
      </c>
      <c r="Z431" s="34">
        <f t="shared" si="103"/>
        <v>1</v>
      </c>
      <c r="AA431" s="29">
        <f t="shared" si="104"/>
        <v>1</v>
      </c>
      <c r="AB431" s="29">
        <f t="shared" si="105"/>
        <v>0</v>
      </c>
      <c r="AC431" s="29">
        <f t="shared" si="106"/>
        <v>0</v>
      </c>
      <c r="AD431" s="30" t="str">
        <f t="shared" si="107"/>
        <v>SRSA</v>
      </c>
      <c r="AE431" s="29">
        <f t="shared" si="108"/>
        <v>0</v>
      </c>
      <c r="AF431" s="29">
        <f t="shared" si="109"/>
        <v>0</v>
      </c>
      <c r="AG431" s="29">
        <f t="shared" si="110"/>
        <v>0</v>
      </c>
      <c r="AH431" s="29">
        <f t="shared" si="111"/>
        <v>0</v>
      </c>
      <c r="AI431" s="29">
        <f t="shared" si="112"/>
        <v>0</v>
      </c>
      <c r="AJ431" s="29">
        <f t="shared" si="113"/>
        <v>0</v>
      </c>
      <c r="AK431" s="29">
        <f t="shared" si="114"/>
        <v>0</v>
      </c>
      <c r="AL431" s="30" t="str">
        <f t="shared" si="115"/>
        <v>-</v>
      </c>
      <c r="AM431" s="29">
        <f t="shared" si="116"/>
        <v>0</v>
      </c>
      <c r="AN431" s="29">
        <f t="shared" si="117"/>
        <v>0</v>
      </c>
      <c r="AO431" s="29">
        <f t="shared" si="118"/>
        <v>0</v>
      </c>
    </row>
    <row r="432" spans="1:41" ht="12.75">
      <c r="A432" s="27">
        <v>5516770</v>
      </c>
      <c r="B432" s="27">
        <v>6545</v>
      </c>
      <c r="C432" s="27" t="s">
        <v>1050</v>
      </c>
      <c r="D432" s="27" t="s">
        <v>161</v>
      </c>
      <c r="E432" s="27" t="s">
        <v>1049</v>
      </c>
      <c r="F432" s="27">
        <v>53192</v>
      </c>
      <c r="G432" s="28">
        <v>8</v>
      </c>
      <c r="H432" s="31">
        <v>2628629006</v>
      </c>
      <c r="I432" s="59">
        <v>3</v>
      </c>
      <c r="J432" s="30" t="s">
        <v>49</v>
      </c>
      <c r="K432" s="27"/>
      <c r="L432" s="32" t="s">
        <v>50</v>
      </c>
      <c r="M432" s="61">
        <v>1023.8416666666667</v>
      </c>
      <c r="N432" s="32" t="s">
        <v>49</v>
      </c>
      <c r="O432" s="64" t="s">
        <v>49</v>
      </c>
      <c r="P432" s="33">
        <v>4.137931034482759</v>
      </c>
      <c r="Q432" s="30" t="str">
        <f t="shared" si="102"/>
        <v>NO</v>
      </c>
      <c r="R432" s="30" t="s">
        <v>49</v>
      </c>
      <c r="S432" s="30" t="s">
        <v>49</v>
      </c>
      <c r="T432" s="30"/>
      <c r="U432" s="58" t="s">
        <v>49</v>
      </c>
      <c r="V432" s="63">
        <v>23375</v>
      </c>
      <c r="W432" s="57">
        <v>933</v>
      </c>
      <c r="X432" s="57">
        <v>3281</v>
      </c>
      <c r="Y432" s="65">
        <v>2884</v>
      </c>
      <c r="Z432" s="34">
        <f t="shared" si="103"/>
        <v>0</v>
      </c>
      <c r="AA432" s="29">
        <f t="shared" si="104"/>
        <v>0</v>
      </c>
      <c r="AB432" s="29">
        <f t="shared" si="105"/>
        <v>0</v>
      </c>
      <c r="AC432" s="29">
        <f t="shared" si="106"/>
        <v>0</v>
      </c>
      <c r="AD432" s="30" t="str">
        <f t="shared" si="107"/>
        <v>-</v>
      </c>
      <c r="AE432" s="29">
        <f t="shared" si="108"/>
        <v>0</v>
      </c>
      <c r="AF432" s="29">
        <f t="shared" si="109"/>
        <v>0</v>
      </c>
      <c r="AG432" s="29">
        <f t="shared" si="110"/>
        <v>0</v>
      </c>
      <c r="AH432" s="29">
        <f t="shared" si="111"/>
        <v>0</v>
      </c>
      <c r="AI432" s="29">
        <f t="shared" si="112"/>
        <v>0</v>
      </c>
      <c r="AJ432" s="29">
        <f t="shared" si="113"/>
        <v>0</v>
      </c>
      <c r="AK432" s="29">
        <f t="shared" si="114"/>
        <v>0</v>
      </c>
      <c r="AL432" s="30" t="str">
        <f t="shared" si="115"/>
        <v>-</v>
      </c>
      <c r="AM432" s="29">
        <f t="shared" si="116"/>
        <v>0</v>
      </c>
      <c r="AN432" s="29">
        <f t="shared" si="117"/>
        <v>0</v>
      </c>
      <c r="AO432" s="29">
        <f t="shared" si="118"/>
        <v>0</v>
      </c>
    </row>
    <row r="433" spans="1:41" ht="12.75">
      <c r="A433" s="27">
        <v>5516830</v>
      </c>
      <c r="B433" s="27">
        <v>6608</v>
      </c>
      <c r="C433" s="27" t="s">
        <v>1051</v>
      </c>
      <c r="D433" s="27" t="s">
        <v>1052</v>
      </c>
      <c r="E433" s="27" t="s">
        <v>1053</v>
      </c>
      <c r="F433" s="27">
        <v>54986</v>
      </c>
      <c r="G433" s="28">
        <v>5000</v>
      </c>
      <c r="H433" s="31">
        <v>9205825802</v>
      </c>
      <c r="I433" s="59">
        <v>8</v>
      </c>
      <c r="J433" s="30" t="s">
        <v>56</v>
      </c>
      <c r="K433" s="27"/>
      <c r="L433" s="32" t="s">
        <v>50</v>
      </c>
      <c r="M433" s="61">
        <v>1541.6899441340781</v>
      </c>
      <c r="N433" s="32" t="s">
        <v>49</v>
      </c>
      <c r="O433" s="64" t="s">
        <v>49</v>
      </c>
      <c r="P433" s="33">
        <v>3.2239819004524892</v>
      </c>
      <c r="Q433" s="30" t="str">
        <f t="shared" si="102"/>
        <v>NO</v>
      </c>
      <c r="R433" s="30" t="s">
        <v>49</v>
      </c>
      <c r="S433" s="30" t="s">
        <v>56</v>
      </c>
      <c r="T433" s="30"/>
      <c r="U433" s="58" t="s">
        <v>49</v>
      </c>
      <c r="V433" s="63">
        <v>40256</v>
      </c>
      <c r="W433" s="57">
        <v>1507</v>
      </c>
      <c r="X433" s="57">
        <v>5267</v>
      </c>
      <c r="Y433" s="65">
        <v>4153</v>
      </c>
      <c r="Z433" s="34">
        <f t="shared" si="103"/>
        <v>1</v>
      </c>
      <c r="AA433" s="29">
        <f t="shared" si="104"/>
        <v>0</v>
      </c>
      <c r="AB433" s="29">
        <f t="shared" si="105"/>
        <v>0</v>
      </c>
      <c r="AC433" s="29">
        <f t="shared" si="106"/>
        <v>0</v>
      </c>
      <c r="AD433" s="30" t="str">
        <f t="shared" si="107"/>
        <v>-</v>
      </c>
      <c r="AE433" s="29">
        <f t="shared" si="108"/>
        <v>0</v>
      </c>
      <c r="AF433" s="29">
        <f t="shared" si="109"/>
        <v>0</v>
      </c>
      <c r="AG433" s="29">
        <f t="shared" si="110"/>
        <v>0</v>
      </c>
      <c r="AH433" s="29">
        <f t="shared" si="111"/>
        <v>0</v>
      </c>
      <c r="AI433" s="29">
        <f t="shared" si="112"/>
        <v>1</v>
      </c>
      <c r="AJ433" s="29">
        <f t="shared" si="113"/>
        <v>0</v>
      </c>
      <c r="AK433" s="29">
        <f t="shared" si="114"/>
        <v>0</v>
      </c>
      <c r="AL433" s="30" t="str">
        <f t="shared" si="115"/>
        <v>-</v>
      </c>
      <c r="AM433" s="29">
        <f t="shared" si="116"/>
        <v>0</v>
      </c>
      <c r="AN433" s="29">
        <f t="shared" si="117"/>
        <v>0</v>
      </c>
      <c r="AO433" s="29">
        <f t="shared" si="118"/>
        <v>0</v>
      </c>
    </row>
    <row r="434" spans="1:41" ht="12.75">
      <c r="A434" s="27">
        <v>5516860</v>
      </c>
      <c r="B434" s="27">
        <v>6615</v>
      </c>
      <c r="C434" s="27" t="s">
        <v>1054</v>
      </c>
      <c r="D434" s="27" t="s">
        <v>153</v>
      </c>
      <c r="E434" s="27" t="s">
        <v>1054</v>
      </c>
      <c r="F434" s="27">
        <v>54896</v>
      </c>
      <c r="G434" s="28">
        <v>310</v>
      </c>
      <c r="H434" s="31">
        <v>7152663301</v>
      </c>
      <c r="I434" s="59">
        <v>7</v>
      </c>
      <c r="J434" s="30" t="s">
        <v>56</v>
      </c>
      <c r="K434" s="27"/>
      <c r="L434" s="32" t="s">
        <v>50</v>
      </c>
      <c r="M434" s="61">
        <v>363.72857142857146</v>
      </c>
      <c r="N434" s="32" t="s">
        <v>49</v>
      </c>
      <c r="O434" s="64" t="s">
        <v>56</v>
      </c>
      <c r="P434" s="33">
        <v>12.959381044487428</v>
      </c>
      <c r="Q434" s="30" t="str">
        <f t="shared" si="102"/>
        <v>NO</v>
      </c>
      <c r="R434" s="30" t="s">
        <v>49</v>
      </c>
      <c r="S434" s="30" t="s">
        <v>56</v>
      </c>
      <c r="T434" s="30"/>
      <c r="U434" s="58" t="s">
        <v>49</v>
      </c>
      <c r="V434" s="63">
        <v>34563</v>
      </c>
      <c r="W434" s="57">
        <v>3012</v>
      </c>
      <c r="X434" s="57">
        <v>3950</v>
      </c>
      <c r="Y434" s="65">
        <v>3543</v>
      </c>
      <c r="Z434" s="34">
        <f t="shared" si="103"/>
        <v>1</v>
      </c>
      <c r="AA434" s="29">
        <f t="shared" si="104"/>
        <v>1</v>
      </c>
      <c r="AB434" s="29">
        <f t="shared" si="105"/>
        <v>0</v>
      </c>
      <c r="AC434" s="29">
        <f t="shared" si="106"/>
        <v>0</v>
      </c>
      <c r="AD434" s="30" t="str">
        <f t="shared" si="107"/>
        <v>SRSA</v>
      </c>
      <c r="AE434" s="29">
        <f t="shared" si="108"/>
        <v>0</v>
      </c>
      <c r="AF434" s="29">
        <f t="shared" si="109"/>
        <v>0</v>
      </c>
      <c r="AG434" s="29">
        <f t="shared" si="110"/>
        <v>0</v>
      </c>
      <c r="AH434" s="29">
        <f t="shared" si="111"/>
        <v>0</v>
      </c>
      <c r="AI434" s="29">
        <f t="shared" si="112"/>
        <v>1</v>
      </c>
      <c r="AJ434" s="29">
        <f t="shared" si="113"/>
        <v>0</v>
      </c>
      <c r="AK434" s="29">
        <f t="shared" si="114"/>
        <v>0</v>
      </c>
      <c r="AL434" s="30" t="str">
        <f t="shared" si="115"/>
        <v>-</v>
      </c>
      <c r="AM434" s="29">
        <f t="shared" si="116"/>
        <v>0</v>
      </c>
      <c r="AN434" s="29">
        <f t="shared" si="117"/>
        <v>0</v>
      </c>
      <c r="AO434" s="29">
        <f t="shared" si="118"/>
        <v>0</v>
      </c>
    </row>
    <row r="435" spans="1:41" ht="12.75">
      <c r="A435" s="27">
        <v>5517040</v>
      </c>
      <c r="B435" s="27">
        <v>6678</v>
      </c>
      <c r="C435" s="27" t="s">
        <v>1055</v>
      </c>
      <c r="D435" s="27" t="s">
        <v>1056</v>
      </c>
      <c r="E435" s="27" t="s">
        <v>1055</v>
      </c>
      <c r="F435" s="27">
        <v>53965</v>
      </c>
      <c r="G435" s="28">
        <v>9636</v>
      </c>
      <c r="H435" s="31">
        <v>6082547769</v>
      </c>
      <c r="I435" s="59" t="s">
        <v>195</v>
      </c>
      <c r="J435" s="30" t="s">
        <v>56</v>
      </c>
      <c r="K435" s="27"/>
      <c r="L435" s="32" t="s">
        <v>50</v>
      </c>
      <c r="M435" s="61">
        <v>1606.2701149425288</v>
      </c>
      <c r="N435" s="32" t="s">
        <v>49</v>
      </c>
      <c r="O435" s="64" t="s">
        <v>49</v>
      </c>
      <c r="P435" s="33">
        <v>11.13561190738699</v>
      </c>
      <c r="Q435" s="30" t="str">
        <f t="shared" si="102"/>
        <v>NO</v>
      </c>
      <c r="R435" s="30" t="s">
        <v>49</v>
      </c>
      <c r="S435" s="30" t="s">
        <v>56</v>
      </c>
      <c r="T435" s="30"/>
      <c r="U435" s="58" t="s">
        <v>49</v>
      </c>
      <c r="V435" s="63">
        <v>73658</v>
      </c>
      <c r="W435" s="57">
        <v>5235</v>
      </c>
      <c r="X435" s="57">
        <v>7905</v>
      </c>
      <c r="Y435" s="65">
        <v>13016</v>
      </c>
      <c r="Z435" s="34">
        <f t="shared" si="103"/>
        <v>1</v>
      </c>
      <c r="AA435" s="29">
        <f t="shared" si="104"/>
        <v>0</v>
      </c>
      <c r="AB435" s="29">
        <f t="shared" si="105"/>
        <v>0</v>
      </c>
      <c r="AC435" s="29">
        <f t="shared" si="106"/>
        <v>0</v>
      </c>
      <c r="AD435" s="30" t="str">
        <f t="shared" si="107"/>
        <v>-</v>
      </c>
      <c r="AE435" s="29">
        <f t="shared" si="108"/>
        <v>0</v>
      </c>
      <c r="AF435" s="29">
        <f t="shared" si="109"/>
        <v>0</v>
      </c>
      <c r="AG435" s="29">
        <f t="shared" si="110"/>
        <v>0</v>
      </c>
      <c r="AH435" s="29">
        <f t="shared" si="111"/>
        <v>0</v>
      </c>
      <c r="AI435" s="29">
        <f t="shared" si="112"/>
        <v>1</v>
      </c>
      <c r="AJ435" s="29">
        <f t="shared" si="113"/>
        <v>0</v>
      </c>
      <c r="AK435" s="29">
        <f t="shared" si="114"/>
        <v>0</v>
      </c>
      <c r="AL435" s="30" t="str">
        <f t="shared" si="115"/>
        <v>-</v>
      </c>
      <c r="AM435" s="29">
        <f t="shared" si="116"/>
        <v>0</v>
      </c>
      <c r="AN435" s="29">
        <f t="shared" si="117"/>
        <v>0</v>
      </c>
      <c r="AO435" s="29">
        <f t="shared" si="118"/>
        <v>0</v>
      </c>
    </row>
    <row r="436" spans="1:41" ht="12.75">
      <c r="A436" s="27">
        <v>5500035</v>
      </c>
      <c r="B436" s="27">
        <v>7000</v>
      </c>
      <c r="C436" s="27" t="s">
        <v>1057</v>
      </c>
      <c r="D436" s="27" t="s">
        <v>1058</v>
      </c>
      <c r="E436" s="27" t="s">
        <v>540</v>
      </c>
      <c r="F436" s="27">
        <v>53703</v>
      </c>
      <c r="G436" s="28">
        <v>3422</v>
      </c>
      <c r="H436" s="31">
        <v>6082662473</v>
      </c>
      <c r="I436" s="59" t="s">
        <v>1059</v>
      </c>
      <c r="J436" s="30" t="s">
        <v>49</v>
      </c>
      <c r="K436" s="27"/>
      <c r="L436" s="32" t="s">
        <v>50</v>
      </c>
      <c r="M436" s="61"/>
      <c r="N436" s="32" t="s">
        <v>49</v>
      </c>
      <c r="O436" s="64" t="s">
        <v>49</v>
      </c>
      <c r="P436" s="33" t="s">
        <v>51</v>
      </c>
      <c r="Q436" s="30" t="str">
        <f t="shared" si="102"/>
        <v>M</v>
      </c>
      <c r="R436" s="30" t="s">
        <v>49</v>
      </c>
      <c r="S436" s="30" t="s">
        <v>49</v>
      </c>
      <c r="T436" s="30"/>
      <c r="U436" s="58" t="s">
        <v>49</v>
      </c>
      <c r="V436" s="63">
        <v>7161</v>
      </c>
      <c r="W436" s="57">
        <v>0</v>
      </c>
      <c r="X436" s="57">
        <v>3084</v>
      </c>
      <c r="Y436" s="65">
        <v>3727</v>
      </c>
      <c r="Z436" s="34">
        <f t="shared" si="103"/>
        <v>0</v>
      </c>
      <c r="AA436" s="29">
        <f t="shared" si="104"/>
        <v>0</v>
      </c>
      <c r="AB436" s="29">
        <f t="shared" si="105"/>
        <v>0</v>
      </c>
      <c r="AC436" s="29">
        <f t="shared" si="106"/>
        <v>0</v>
      </c>
      <c r="AD436" s="30" t="str">
        <f t="shared" si="107"/>
        <v>-</v>
      </c>
      <c r="AE436" s="29">
        <f t="shared" si="108"/>
        <v>0</v>
      </c>
      <c r="AF436" s="29">
        <f t="shared" si="109"/>
        <v>0</v>
      </c>
      <c r="AG436" s="29">
        <f t="shared" si="110"/>
        <v>0</v>
      </c>
      <c r="AH436" s="29">
        <f t="shared" si="111"/>
        <v>0</v>
      </c>
      <c r="AI436" s="29">
        <f t="shared" si="112"/>
        <v>0</v>
      </c>
      <c r="AJ436" s="29">
        <f t="shared" si="113"/>
        <v>0</v>
      </c>
      <c r="AK436" s="29">
        <f t="shared" si="114"/>
        <v>0</v>
      </c>
      <c r="AL436" s="30" t="str">
        <f t="shared" si="115"/>
        <v>-</v>
      </c>
      <c r="AM436" s="29">
        <f t="shared" si="116"/>
        <v>0</v>
      </c>
      <c r="AN436" s="29">
        <f t="shared" si="117"/>
        <v>0</v>
      </c>
      <c r="AO436" s="29">
        <f t="shared" si="118"/>
        <v>0</v>
      </c>
    </row>
    <row r="437" spans="1:41" ht="12.75">
      <c r="A437" s="27">
        <v>5500037</v>
      </c>
      <c r="B437" s="27">
        <v>7300</v>
      </c>
      <c r="C437" s="27" t="s">
        <v>1060</v>
      </c>
      <c r="D437" s="27" t="s">
        <v>1061</v>
      </c>
      <c r="E437" s="27" t="s">
        <v>540</v>
      </c>
      <c r="F437" s="27">
        <v>53707</v>
      </c>
      <c r="G437" s="28">
        <v>7841</v>
      </c>
      <c r="H437" s="31">
        <v>6082661771</v>
      </c>
      <c r="I437" s="59" t="s">
        <v>1062</v>
      </c>
      <c r="J437" s="30" t="s">
        <v>49</v>
      </c>
      <c r="K437" s="27"/>
      <c r="L437" s="32" t="s">
        <v>50</v>
      </c>
      <c r="M437" s="61"/>
      <c r="N437" s="32" t="s">
        <v>49</v>
      </c>
      <c r="O437" s="64" t="s">
        <v>49</v>
      </c>
      <c r="P437" s="33" t="s">
        <v>51</v>
      </c>
      <c r="Q437" s="30" t="str">
        <f t="shared" si="102"/>
        <v>M</v>
      </c>
      <c r="R437" s="30" t="s">
        <v>49</v>
      </c>
      <c r="S437" s="30" t="s">
        <v>49</v>
      </c>
      <c r="T437" s="30"/>
      <c r="U437" s="58" t="s">
        <v>49</v>
      </c>
      <c r="V437" s="63"/>
      <c r="W437" s="57"/>
      <c r="X437" s="57"/>
      <c r="Y437" s="65"/>
      <c r="Z437" s="34">
        <f t="shared" si="103"/>
        <v>0</v>
      </c>
      <c r="AA437" s="29">
        <f t="shared" si="104"/>
        <v>0</v>
      </c>
      <c r="AB437" s="29">
        <f t="shared" si="105"/>
        <v>0</v>
      </c>
      <c r="AC437" s="29">
        <f t="shared" si="106"/>
        <v>0</v>
      </c>
      <c r="AD437" s="30" t="str">
        <f t="shared" si="107"/>
        <v>-</v>
      </c>
      <c r="AE437" s="29">
        <f t="shared" si="108"/>
        <v>0</v>
      </c>
      <c r="AF437" s="29">
        <f t="shared" si="109"/>
        <v>0</v>
      </c>
      <c r="AG437" s="29">
        <f t="shared" si="110"/>
        <v>0</v>
      </c>
      <c r="AH437" s="29">
        <f t="shared" si="111"/>
        <v>0</v>
      </c>
      <c r="AI437" s="29">
        <f t="shared" si="112"/>
        <v>0</v>
      </c>
      <c r="AJ437" s="29">
        <f t="shared" si="113"/>
        <v>0</v>
      </c>
      <c r="AK437" s="29">
        <f t="shared" si="114"/>
        <v>0</v>
      </c>
      <c r="AL437" s="30" t="str">
        <f t="shared" si="115"/>
        <v>-</v>
      </c>
      <c r="AM437" s="29">
        <f t="shared" si="116"/>
        <v>0</v>
      </c>
      <c r="AN437" s="29">
        <f t="shared" si="117"/>
        <v>0</v>
      </c>
      <c r="AO437" s="29">
        <f t="shared" si="118"/>
        <v>0</v>
      </c>
    </row>
    <row r="438" spans="1:41" ht="12.75">
      <c r="A438" s="27">
        <v>5501230</v>
      </c>
      <c r="B438" s="27">
        <v>469</v>
      </c>
      <c r="C438" s="27" t="s">
        <v>1063</v>
      </c>
      <c r="D438" s="27" t="s">
        <v>1064</v>
      </c>
      <c r="E438" s="27" t="s">
        <v>1065</v>
      </c>
      <c r="F438" s="27">
        <v>53560</v>
      </c>
      <c r="G438" s="28">
        <v>9587</v>
      </c>
      <c r="H438" s="31">
        <v>6087672595</v>
      </c>
      <c r="I438" s="59">
        <v>8</v>
      </c>
      <c r="J438" s="30" t="s">
        <v>56</v>
      </c>
      <c r="K438" s="27"/>
      <c r="L438" s="32" t="s">
        <v>50</v>
      </c>
      <c r="M438" s="61">
        <v>1084.7102272727273</v>
      </c>
      <c r="N438" s="32" t="s">
        <v>49</v>
      </c>
      <c r="O438" s="64" t="s">
        <v>49</v>
      </c>
      <c r="P438" s="33">
        <v>4.679802955665025</v>
      </c>
      <c r="Q438" s="30" t="str">
        <f t="shared" si="102"/>
        <v>NO</v>
      </c>
      <c r="R438" s="30" t="s">
        <v>49</v>
      </c>
      <c r="S438" s="30" t="s">
        <v>56</v>
      </c>
      <c r="T438" s="30"/>
      <c r="U438" s="58" t="s">
        <v>49</v>
      </c>
      <c r="V438" s="63">
        <v>30594</v>
      </c>
      <c r="W438" s="57">
        <v>1672</v>
      </c>
      <c r="X438" s="57">
        <v>3795</v>
      </c>
      <c r="Y438" s="65">
        <v>5457</v>
      </c>
      <c r="Z438" s="34">
        <f t="shared" si="103"/>
        <v>1</v>
      </c>
      <c r="AA438" s="29">
        <f t="shared" si="104"/>
        <v>0</v>
      </c>
      <c r="AB438" s="29">
        <f t="shared" si="105"/>
        <v>0</v>
      </c>
      <c r="AC438" s="29">
        <f t="shared" si="106"/>
        <v>0</v>
      </c>
      <c r="AD438" s="30" t="str">
        <f t="shared" si="107"/>
        <v>-</v>
      </c>
      <c r="AE438" s="29">
        <f t="shared" si="108"/>
        <v>0</v>
      </c>
      <c r="AF438" s="29">
        <f t="shared" si="109"/>
        <v>0</v>
      </c>
      <c r="AG438" s="29">
        <f t="shared" si="110"/>
        <v>0</v>
      </c>
      <c r="AH438" s="29">
        <f t="shared" si="111"/>
        <v>0</v>
      </c>
      <c r="AI438" s="29">
        <f t="shared" si="112"/>
        <v>1</v>
      </c>
      <c r="AJ438" s="29">
        <f t="shared" si="113"/>
        <v>0</v>
      </c>
      <c r="AK438" s="29">
        <f t="shared" si="114"/>
        <v>0</v>
      </c>
      <c r="AL438" s="30" t="str">
        <f t="shared" si="115"/>
        <v>-</v>
      </c>
      <c r="AM438" s="29">
        <f t="shared" si="116"/>
        <v>0</v>
      </c>
      <c r="AN438" s="29">
        <f t="shared" si="117"/>
        <v>0</v>
      </c>
      <c r="AO438" s="29">
        <f t="shared" si="118"/>
        <v>0</v>
      </c>
    </row>
    <row r="439" spans="1:41" ht="12.75">
      <c r="A439" s="27">
        <v>5517070</v>
      </c>
      <c r="B439" s="27">
        <v>6685</v>
      </c>
      <c r="C439" s="27" t="s">
        <v>1066</v>
      </c>
      <c r="D439" s="27" t="s">
        <v>1067</v>
      </c>
      <c r="E439" s="27" t="s">
        <v>1066</v>
      </c>
      <c r="F439" s="27">
        <v>54494</v>
      </c>
      <c r="G439" s="28">
        <v>4698</v>
      </c>
      <c r="H439" s="31">
        <v>7154226003</v>
      </c>
      <c r="I439" s="59" t="s">
        <v>55</v>
      </c>
      <c r="J439" s="30" t="s">
        <v>49</v>
      </c>
      <c r="K439" s="27"/>
      <c r="L439" s="32" t="s">
        <v>50</v>
      </c>
      <c r="M439" s="61">
        <v>5447.570224719101</v>
      </c>
      <c r="N439" s="32" t="s">
        <v>49</v>
      </c>
      <c r="O439" s="64" t="s">
        <v>49</v>
      </c>
      <c r="P439" s="33">
        <v>6.452572108236694</v>
      </c>
      <c r="Q439" s="30" t="str">
        <f t="shared" si="102"/>
        <v>NO</v>
      </c>
      <c r="R439" s="30" t="s">
        <v>49</v>
      </c>
      <c r="S439" s="30" t="s">
        <v>115</v>
      </c>
      <c r="T439" s="30"/>
      <c r="U439" s="58" t="s">
        <v>49</v>
      </c>
      <c r="V439" s="63">
        <v>271341</v>
      </c>
      <c r="W439" s="57">
        <v>17607</v>
      </c>
      <c r="X439" s="57">
        <v>32419</v>
      </c>
      <c r="Y439" s="65">
        <v>36493</v>
      </c>
      <c r="Z439" s="34">
        <f t="shared" si="103"/>
        <v>0</v>
      </c>
      <c r="AA439" s="29">
        <f t="shared" si="104"/>
        <v>0</v>
      </c>
      <c r="AB439" s="29">
        <f t="shared" si="105"/>
        <v>0</v>
      </c>
      <c r="AC439" s="29">
        <f t="shared" si="106"/>
        <v>0</v>
      </c>
      <c r="AD439" s="30" t="str">
        <f t="shared" si="107"/>
        <v>-</v>
      </c>
      <c r="AE439" s="29">
        <f t="shared" si="108"/>
        <v>0</v>
      </c>
      <c r="AF439" s="29">
        <f t="shared" si="109"/>
        <v>0</v>
      </c>
      <c r="AG439" s="29">
        <f t="shared" si="110"/>
        <v>0</v>
      </c>
      <c r="AH439" s="29">
        <f t="shared" si="111"/>
        <v>0</v>
      </c>
      <c r="AI439" s="29">
        <f t="shared" si="112"/>
        <v>1</v>
      </c>
      <c r="AJ439" s="29">
        <f t="shared" si="113"/>
        <v>0</v>
      </c>
      <c r="AK439" s="29">
        <f t="shared" si="114"/>
        <v>0</v>
      </c>
      <c r="AL439" s="30" t="str">
        <f t="shared" si="115"/>
        <v>-</v>
      </c>
      <c r="AM439" s="29">
        <f t="shared" si="116"/>
        <v>0</v>
      </c>
      <c r="AN439" s="29">
        <f t="shared" si="117"/>
        <v>0</v>
      </c>
      <c r="AO439" s="29">
        <f t="shared" si="118"/>
        <v>0</v>
      </c>
    </row>
    <row r="440" spans="1:41" ht="12.75">
      <c r="A440" s="27">
        <v>5517100</v>
      </c>
      <c r="B440" s="27">
        <v>6692</v>
      </c>
      <c r="C440" s="27" t="s">
        <v>1068</v>
      </c>
      <c r="D440" s="27" t="s">
        <v>1069</v>
      </c>
      <c r="E440" s="27" t="s">
        <v>1070</v>
      </c>
      <c r="F440" s="27">
        <v>54499</v>
      </c>
      <c r="G440" s="28">
        <v>9276</v>
      </c>
      <c r="H440" s="31">
        <v>7152532213</v>
      </c>
      <c r="I440" s="59" t="s">
        <v>195</v>
      </c>
      <c r="J440" s="30" t="s">
        <v>56</v>
      </c>
      <c r="K440" s="27"/>
      <c r="L440" s="32" t="s">
        <v>50</v>
      </c>
      <c r="M440" s="61">
        <v>1307.7106741573034</v>
      </c>
      <c r="N440" s="32" t="s">
        <v>49</v>
      </c>
      <c r="O440" s="64" t="s">
        <v>49</v>
      </c>
      <c r="P440" s="33">
        <v>8.292682926829269</v>
      </c>
      <c r="Q440" s="30" t="str">
        <f t="shared" si="102"/>
        <v>NO</v>
      </c>
      <c r="R440" s="30" t="s">
        <v>49</v>
      </c>
      <c r="S440" s="30" t="s">
        <v>56</v>
      </c>
      <c r="T440" s="30"/>
      <c r="U440" s="58" t="s">
        <v>49</v>
      </c>
      <c r="V440" s="63">
        <v>70455</v>
      </c>
      <c r="W440" s="57">
        <v>4729</v>
      </c>
      <c r="X440" s="57">
        <v>7825</v>
      </c>
      <c r="Y440" s="65">
        <v>8896</v>
      </c>
      <c r="Z440" s="34">
        <f t="shared" si="103"/>
        <v>1</v>
      </c>
      <c r="AA440" s="29">
        <f t="shared" si="104"/>
        <v>0</v>
      </c>
      <c r="AB440" s="29">
        <f t="shared" si="105"/>
        <v>0</v>
      </c>
      <c r="AC440" s="29">
        <f t="shared" si="106"/>
        <v>0</v>
      </c>
      <c r="AD440" s="30" t="str">
        <f t="shared" si="107"/>
        <v>-</v>
      </c>
      <c r="AE440" s="29">
        <f t="shared" si="108"/>
        <v>0</v>
      </c>
      <c r="AF440" s="29">
        <f t="shared" si="109"/>
        <v>0</v>
      </c>
      <c r="AG440" s="29">
        <f t="shared" si="110"/>
        <v>0</v>
      </c>
      <c r="AH440" s="29">
        <f t="shared" si="111"/>
        <v>0</v>
      </c>
      <c r="AI440" s="29">
        <f t="shared" si="112"/>
        <v>1</v>
      </c>
      <c r="AJ440" s="29">
        <f t="shared" si="113"/>
        <v>0</v>
      </c>
      <c r="AK440" s="29">
        <f t="shared" si="114"/>
        <v>0</v>
      </c>
      <c r="AL440" s="30" t="str">
        <f t="shared" si="115"/>
        <v>-</v>
      </c>
      <c r="AM440" s="29">
        <f t="shared" si="116"/>
        <v>0</v>
      </c>
      <c r="AN440" s="29">
        <f t="shared" si="117"/>
        <v>0</v>
      </c>
      <c r="AO440" s="29">
        <f t="shared" si="118"/>
        <v>0</v>
      </c>
    </row>
    <row r="441" spans="1:41" ht="12.75">
      <c r="A441" s="27">
        <v>5517130</v>
      </c>
      <c r="B441" s="27">
        <v>6713</v>
      </c>
      <c r="C441" s="27" t="s">
        <v>1071</v>
      </c>
      <c r="D441" s="27" t="s">
        <v>886</v>
      </c>
      <c r="E441" s="27" t="s">
        <v>1072</v>
      </c>
      <c r="F441" s="27">
        <v>53968</v>
      </c>
      <c r="G441" s="28">
        <v>368</v>
      </c>
      <c r="H441" s="31">
        <v>6084643165</v>
      </c>
      <c r="I441" s="59">
        <v>7</v>
      </c>
      <c r="J441" s="30" t="s">
        <v>56</v>
      </c>
      <c r="K441" s="27"/>
      <c r="L441" s="32" t="s">
        <v>50</v>
      </c>
      <c r="M441" s="61">
        <v>382.2752808988764</v>
      </c>
      <c r="N441" s="32" t="s">
        <v>49</v>
      </c>
      <c r="O441" s="64" t="s">
        <v>56</v>
      </c>
      <c r="P441" s="33">
        <v>11.024844720496894</v>
      </c>
      <c r="Q441" s="30" t="str">
        <f t="shared" si="102"/>
        <v>NO</v>
      </c>
      <c r="R441" s="30" t="s">
        <v>49</v>
      </c>
      <c r="S441" s="30" t="s">
        <v>56</v>
      </c>
      <c r="T441" s="30"/>
      <c r="U441" s="58" t="s">
        <v>49</v>
      </c>
      <c r="V441" s="63">
        <v>24536</v>
      </c>
      <c r="W441" s="57">
        <v>1872</v>
      </c>
      <c r="X441" s="57">
        <v>2462</v>
      </c>
      <c r="Y441" s="65">
        <v>3920</v>
      </c>
      <c r="Z441" s="34">
        <f t="shared" si="103"/>
        <v>1</v>
      </c>
      <c r="AA441" s="29">
        <f t="shared" si="104"/>
        <v>1</v>
      </c>
      <c r="AB441" s="29">
        <f t="shared" si="105"/>
        <v>0</v>
      </c>
      <c r="AC441" s="29">
        <f t="shared" si="106"/>
        <v>0</v>
      </c>
      <c r="AD441" s="30" t="str">
        <f t="shared" si="107"/>
        <v>SRSA</v>
      </c>
      <c r="AE441" s="29">
        <f t="shared" si="108"/>
        <v>0</v>
      </c>
      <c r="AF441" s="29">
        <f t="shared" si="109"/>
        <v>0</v>
      </c>
      <c r="AG441" s="29">
        <f t="shared" si="110"/>
        <v>0</v>
      </c>
      <c r="AH441" s="29">
        <f t="shared" si="111"/>
        <v>0</v>
      </c>
      <c r="AI441" s="29">
        <f t="shared" si="112"/>
        <v>1</v>
      </c>
      <c r="AJ441" s="29">
        <f t="shared" si="113"/>
        <v>0</v>
      </c>
      <c r="AK441" s="29">
        <f t="shared" si="114"/>
        <v>0</v>
      </c>
      <c r="AL441" s="30" t="str">
        <f t="shared" si="115"/>
        <v>-</v>
      </c>
      <c r="AM441" s="29">
        <f t="shared" si="116"/>
        <v>0</v>
      </c>
      <c r="AN441" s="29">
        <f t="shared" si="117"/>
        <v>0</v>
      </c>
      <c r="AO441" s="29">
        <f t="shared" si="118"/>
        <v>0</v>
      </c>
    </row>
    <row r="442" spans="1:41" ht="12.75">
      <c r="A442" s="27">
        <v>5517160</v>
      </c>
      <c r="B442" s="27">
        <v>6720</v>
      </c>
      <c r="C442" s="27" t="s">
        <v>1073</v>
      </c>
      <c r="D442" s="27" t="s">
        <v>1074</v>
      </c>
      <c r="E442" s="27" t="s">
        <v>1075</v>
      </c>
      <c r="F442" s="27">
        <v>54568</v>
      </c>
      <c r="G442" s="28">
        <v>9721</v>
      </c>
      <c r="H442" s="31">
        <v>7153563282</v>
      </c>
      <c r="I442" s="59">
        <v>7</v>
      </c>
      <c r="J442" s="30" t="s">
        <v>56</v>
      </c>
      <c r="K442" s="27"/>
      <c r="L442" s="32" t="s">
        <v>50</v>
      </c>
      <c r="M442" s="61">
        <v>564.7122905027933</v>
      </c>
      <c r="N442" s="32" t="s">
        <v>49</v>
      </c>
      <c r="O442" s="64" t="s">
        <v>56</v>
      </c>
      <c r="P442" s="33">
        <v>8.562197092084006</v>
      </c>
      <c r="Q442" s="30" t="str">
        <f t="shared" si="102"/>
        <v>NO</v>
      </c>
      <c r="R442" s="30" t="s">
        <v>49</v>
      </c>
      <c r="S442" s="30" t="s">
        <v>56</v>
      </c>
      <c r="T442" s="30"/>
      <c r="U442" s="58" t="s">
        <v>49</v>
      </c>
      <c r="V442" s="63">
        <v>23780</v>
      </c>
      <c r="W442" s="57">
        <v>1488</v>
      </c>
      <c r="X442" s="57">
        <v>2647</v>
      </c>
      <c r="Y442" s="65">
        <v>3652</v>
      </c>
      <c r="Z442" s="34">
        <f t="shared" si="103"/>
        <v>1</v>
      </c>
      <c r="AA442" s="29">
        <f t="shared" si="104"/>
        <v>1</v>
      </c>
      <c r="AB442" s="29">
        <f t="shared" si="105"/>
        <v>0</v>
      </c>
      <c r="AC442" s="29">
        <f t="shared" si="106"/>
        <v>0</v>
      </c>
      <c r="AD442" s="30" t="str">
        <f t="shared" si="107"/>
        <v>SRSA</v>
      </c>
      <c r="AE442" s="29">
        <f t="shared" si="108"/>
        <v>0</v>
      </c>
      <c r="AF442" s="29">
        <f t="shared" si="109"/>
        <v>0</v>
      </c>
      <c r="AG442" s="29">
        <f t="shared" si="110"/>
        <v>0</v>
      </c>
      <c r="AH442" s="29">
        <f t="shared" si="111"/>
        <v>0</v>
      </c>
      <c r="AI442" s="29">
        <f t="shared" si="112"/>
        <v>1</v>
      </c>
      <c r="AJ442" s="29">
        <f t="shared" si="113"/>
        <v>0</v>
      </c>
      <c r="AK442" s="29">
        <f t="shared" si="114"/>
        <v>0</v>
      </c>
      <c r="AL442" s="30" t="str">
        <f t="shared" si="115"/>
        <v>-</v>
      </c>
      <c r="AM442" s="29">
        <f t="shared" si="116"/>
        <v>0</v>
      </c>
      <c r="AN442" s="29">
        <f t="shared" si="117"/>
        <v>0</v>
      </c>
      <c r="AO442" s="29">
        <f t="shared" si="118"/>
        <v>0</v>
      </c>
    </row>
    <row r="443" spans="1:41" ht="12.75">
      <c r="A443" s="27">
        <v>5517190</v>
      </c>
      <c r="B443" s="27">
        <v>6734</v>
      </c>
      <c r="C443" s="27" t="s">
        <v>1076</v>
      </c>
      <c r="D443" s="27" t="s">
        <v>710</v>
      </c>
      <c r="E443" s="27" t="s">
        <v>1077</v>
      </c>
      <c r="F443" s="27">
        <v>54180</v>
      </c>
      <c r="G443" s="28">
        <v>128</v>
      </c>
      <c r="H443" s="31">
        <v>9205325551</v>
      </c>
      <c r="I443" s="59">
        <v>8</v>
      </c>
      <c r="J443" s="30" t="s">
        <v>56</v>
      </c>
      <c r="K443" s="27"/>
      <c r="L443" s="32" t="s">
        <v>50</v>
      </c>
      <c r="M443" s="61">
        <v>1059.0706214689264</v>
      </c>
      <c r="N443" s="32" t="s">
        <v>49</v>
      </c>
      <c r="O443" s="64" t="s">
        <v>49</v>
      </c>
      <c r="P443" s="33">
        <v>4.488188976377953</v>
      </c>
      <c r="Q443" s="30" t="str">
        <f t="shared" si="102"/>
        <v>NO</v>
      </c>
      <c r="R443" s="30" t="s">
        <v>49</v>
      </c>
      <c r="S443" s="30" t="s">
        <v>56</v>
      </c>
      <c r="T443" s="30"/>
      <c r="U443" s="58" t="s">
        <v>49</v>
      </c>
      <c r="V443" s="63">
        <v>33169</v>
      </c>
      <c r="W443" s="57">
        <v>1901</v>
      </c>
      <c r="X443" s="57">
        <v>4578</v>
      </c>
      <c r="Y443" s="65">
        <v>3327</v>
      </c>
      <c r="Z443" s="34">
        <f t="shared" si="103"/>
        <v>1</v>
      </c>
      <c r="AA443" s="29">
        <f t="shared" si="104"/>
        <v>0</v>
      </c>
      <c r="AB443" s="29">
        <f t="shared" si="105"/>
        <v>0</v>
      </c>
      <c r="AC443" s="29">
        <f t="shared" si="106"/>
        <v>0</v>
      </c>
      <c r="AD443" s="30" t="str">
        <f t="shared" si="107"/>
        <v>-</v>
      </c>
      <c r="AE443" s="29">
        <f t="shared" si="108"/>
        <v>0</v>
      </c>
      <c r="AF443" s="29">
        <f t="shared" si="109"/>
        <v>0</v>
      </c>
      <c r="AG443" s="29">
        <f t="shared" si="110"/>
        <v>0</v>
      </c>
      <c r="AH443" s="29">
        <f t="shared" si="111"/>
        <v>0</v>
      </c>
      <c r="AI443" s="29">
        <f t="shared" si="112"/>
        <v>1</v>
      </c>
      <c r="AJ443" s="29">
        <f t="shared" si="113"/>
        <v>0</v>
      </c>
      <c r="AK443" s="29">
        <f t="shared" si="114"/>
        <v>0</v>
      </c>
      <c r="AL443" s="30" t="str">
        <f t="shared" si="115"/>
        <v>-</v>
      </c>
      <c r="AM443" s="29">
        <f t="shared" si="116"/>
        <v>0</v>
      </c>
      <c r="AN443" s="29">
        <f t="shared" si="117"/>
        <v>0</v>
      </c>
      <c r="AO443" s="29">
        <f t="shared" si="118"/>
        <v>0</v>
      </c>
    </row>
    <row r="444" spans="1:41" ht="12.75">
      <c r="A444" s="27">
        <v>5500046</v>
      </c>
      <c r="B444" s="27">
        <v>8111</v>
      </c>
      <c r="C444" s="27" t="s">
        <v>1078</v>
      </c>
      <c r="D444" s="27" t="s">
        <v>1079</v>
      </c>
      <c r="E444" s="27" t="s">
        <v>211</v>
      </c>
      <c r="F444" s="27">
        <v>53212</v>
      </c>
      <c r="G444" s="28" t="s">
        <v>48</v>
      </c>
      <c r="H444" s="31">
        <v>4143749400</v>
      </c>
      <c r="I444" s="59">
        <v>1</v>
      </c>
      <c r="J444" s="30" t="s">
        <v>49</v>
      </c>
      <c r="K444" s="27"/>
      <c r="L444" s="32" t="s">
        <v>50</v>
      </c>
      <c r="M444" s="61"/>
      <c r="N444" s="32" t="s">
        <v>49</v>
      </c>
      <c r="O444" s="64" t="s">
        <v>49</v>
      </c>
      <c r="P444" s="33" t="s">
        <v>51</v>
      </c>
      <c r="Q444" s="30" t="str">
        <f t="shared" si="102"/>
        <v>M</v>
      </c>
      <c r="R444" s="30" t="s">
        <v>52</v>
      </c>
      <c r="S444" s="30" t="s">
        <v>49</v>
      </c>
      <c r="T444" s="30"/>
      <c r="U444" s="58" t="s">
        <v>49</v>
      </c>
      <c r="V444" s="63">
        <v>45213</v>
      </c>
      <c r="W444" s="57">
        <v>5320</v>
      </c>
      <c r="X444" s="57">
        <v>5778</v>
      </c>
      <c r="Y444" s="65">
        <v>5762</v>
      </c>
      <c r="Z444" s="34">
        <f t="shared" si="103"/>
        <v>0</v>
      </c>
      <c r="AA444" s="29">
        <f t="shared" si="104"/>
        <v>0</v>
      </c>
      <c r="AB444" s="29">
        <f t="shared" si="105"/>
        <v>0</v>
      </c>
      <c r="AC444" s="29">
        <f t="shared" si="106"/>
        <v>0</v>
      </c>
      <c r="AD444" s="30" t="str">
        <f t="shared" si="107"/>
        <v>-</v>
      </c>
      <c r="AE444" s="29">
        <f t="shared" si="108"/>
        <v>0</v>
      </c>
      <c r="AF444" s="29">
        <f t="shared" si="109"/>
        <v>0</v>
      </c>
      <c r="AG444" s="29">
        <f t="shared" si="110"/>
        <v>0</v>
      </c>
      <c r="AH444" s="29">
        <f t="shared" si="111"/>
        <v>0</v>
      </c>
      <c r="AI444" s="29">
        <f t="shared" si="112"/>
        <v>0</v>
      </c>
      <c r="AJ444" s="29">
        <f t="shared" si="113"/>
        <v>0</v>
      </c>
      <c r="AK444" s="29">
        <f t="shared" si="114"/>
        <v>0</v>
      </c>
      <c r="AL444" s="30" t="str">
        <f t="shared" si="115"/>
        <v>-</v>
      </c>
      <c r="AM444" s="29">
        <f t="shared" si="116"/>
        <v>0</v>
      </c>
      <c r="AN444" s="29">
        <f t="shared" si="117"/>
        <v>0</v>
      </c>
      <c r="AO444" s="29">
        <f t="shared" si="118"/>
        <v>0</v>
      </c>
    </row>
    <row r="445" spans="1:41" ht="12.75">
      <c r="A445" s="27">
        <v>5517220</v>
      </c>
      <c r="B445" s="27">
        <v>6748</v>
      </c>
      <c r="C445" s="27" t="s">
        <v>1080</v>
      </c>
      <c r="D445" s="27" t="s">
        <v>1081</v>
      </c>
      <c r="E445" s="27" t="s">
        <v>947</v>
      </c>
      <c r="F445" s="27">
        <v>53182</v>
      </c>
      <c r="G445" s="28">
        <v>9600</v>
      </c>
      <c r="H445" s="31">
        <v>2628783759</v>
      </c>
      <c r="I445" s="59">
        <v>8</v>
      </c>
      <c r="J445" s="30" t="s">
        <v>56</v>
      </c>
      <c r="K445" s="27"/>
      <c r="L445" s="32" t="s">
        <v>50</v>
      </c>
      <c r="M445" s="61">
        <v>368.6114285714286</v>
      </c>
      <c r="N445" s="32" t="s">
        <v>49</v>
      </c>
      <c r="O445" s="64" t="s">
        <v>56</v>
      </c>
      <c r="P445" s="33">
        <v>3.807106598984772</v>
      </c>
      <c r="Q445" s="30" t="str">
        <f t="shared" si="102"/>
        <v>NO</v>
      </c>
      <c r="R445" s="30" t="s">
        <v>49</v>
      </c>
      <c r="S445" s="30" t="s">
        <v>56</v>
      </c>
      <c r="T445" s="30"/>
      <c r="U445" s="58" t="s">
        <v>49</v>
      </c>
      <c r="V445" s="63">
        <v>6800</v>
      </c>
      <c r="W445" s="57">
        <v>246</v>
      </c>
      <c r="X445" s="57">
        <v>824</v>
      </c>
      <c r="Y445" s="65">
        <v>996</v>
      </c>
      <c r="Z445" s="34">
        <f t="shared" si="103"/>
        <v>1</v>
      </c>
      <c r="AA445" s="29">
        <f t="shared" si="104"/>
        <v>1</v>
      </c>
      <c r="AB445" s="29">
        <f t="shared" si="105"/>
        <v>0</v>
      </c>
      <c r="AC445" s="29">
        <f t="shared" si="106"/>
        <v>0</v>
      </c>
      <c r="AD445" s="30" t="str">
        <f t="shared" si="107"/>
        <v>SRSA</v>
      </c>
      <c r="AE445" s="29">
        <f t="shared" si="108"/>
        <v>0</v>
      </c>
      <c r="AF445" s="29">
        <f t="shared" si="109"/>
        <v>0</v>
      </c>
      <c r="AG445" s="29">
        <f t="shared" si="110"/>
        <v>0</v>
      </c>
      <c r="AH445" s="29">
        <f t="shared" si="111"/>
        <v>0</v>
      </c>
      <c r="AI445" s="29">
        <f t="shared" si="112"/>
        <v>1</v>
      </c>
      <c r="AJ445" s="29">
        <f t="shared" si="113"/>
        <v>0</v>
      </c>
      <c r="AK445" s="29">
        <f t="shared" si="114"/>
        <v>0</v>
      </c>
      <c r="AL445" s="30" t="str">
        <f t="shared" si="115"/>
        <v>-</v>
      </c>
      <c r="AM445" s="29">
        <f t="shared" si="116"/>
        <v>0</v>
      </c>
      <c r="AN445" s="29">
        <f t="shared" si="117"/>
        <v>0</v>
      </c>
      <c r="AO445" s="29">
        <f t="shared" si="118"/>
        <v>0</v>
      </c>
    </row>
    <row r="446" spans="1:41" ht="12.75">
      <c r="A446" s="27">
        <v>5500040</v>
      </c>
      <c r="B446" s="27">
        <v>8104</v>
      </c>
      <c r="C446" s="27" t="s">
        <v>1082</v>
      </c>
      <c r="D446" s="27" t="s">
        <v>1083</v>
      </c>
      <c r="E446" s="27" t="s">
        <v>211</v>
      </c>
      <c r="F446" s="27">
        <v>53208</v>
      </c>
      <c r="G446" s="28" t="s">
        <v>48</v>
      </c>
      <c r="H446" s="31">
        <v>4146071100</v>
      </c>
      <c r="I446" s="59">
        <v>1</v>
      </c>
      <c r="J446" s="30" t="s">
        <v>49</v>
      </c>
      <c r="K446" s="27"/>
      <c r="L446" s="32" t="s">
        <v>50</v>
      </c>
      <c r="M446" s="60"/>
      <c r="N446" s="32" t="s">
        <v>49</v>
      </c>
      <c r="O446" s="64" t="s">
        <v>49</v>
      </c>
      <c r="P446" s="33" t="s">
        <v>51</v>
      </c>
      <c r="Q446" s="30" t="str">
        <f t="shared" si="102"/>
        <v>M</v>
      </c>
      <c r="R446" s="30" t="s">
        <v>49</v>
      </c>
      <c r="S446" s="30" t="s">
        <v>49</v>
      </c>
      <c r="T446" s="30"/>
      <c r="U446" s="58" t="s">
        <v>49</v>
      </c>
      <c r="V446" s="62">
        <v>0</v>
      </c>
      <c r="W446" s="38">
        <v>0</v>
      </c>
      <c r="X446" s="38">
        <v>0</v>
      </c>
      <c r="Y446" s="39">
        <v>0</v>
      </c>
      <c r="Z446" s="34">
        <f t="shared" si="103"/>
        <v>0</v>
      </c>
      <c r="AA446" s="29">
        <f t="shared" si="104"/>
        <v>0</v>
      </c>
      <c r="AB446" s="29">
        <f t="shared" si="105"/>
        <v>0</v>
      </c>
      <c r="AC446" s="29">
        <f t="shared" si="106"/>
        <v>0</v>
      </c>
      <c r="AD446" s="30" t="str">
        <f t="shared" si="107"/>
        <v>-</v>
      </c>
      <c r="AE446" s="29">
        <f t="shared" si="108"/>
        <v>0</v>
      </c>
      <c r="AF446" s="29">
        <f t="shared" si="109"/>
        <v>0</v>
      </c>
      <c r="AG446" s="29">
        <f t="shared" si="110"/>
        <v>0</v>
      </c>
      <c r="AH446" s="29">
        <f t="shared" si="111"/>
        <v>0</v>
      </c>
      <c r="AI446" s="29">
        <f t="shared" si="112"/>
        <v>0</v>
      </c>
      <c r="AJ446" s="29">
        <f t="shared" si="113"/>
        <v>0</v>
      </c>
      <c r="AK446" s="29">
        <f t="shared" si="114"/>
        <v>0</v>
      </c>
      <c r="AL446" s="30" t="str">
        <f t="shared" si="115"/>
        <v>-</v>
      </c>
      <c r="AM446" s="29">
        <f t="shared" si="116"/>
        <v>0</v>
      </c>
      <c r="AN446" s="29">
        <f t="shared" si="117"/>
        <v>0</v>
      </c>
      <c r="AO446" s="29">
        <f t="shared" si="118"/>
        <v>0</v>
      </c>
    </row>
    <row r="447" spans="1:16" ht="12.75">
      <c r="A447" s="40"/>
      <c r="B447" s="40"/>
      <c r="I447" s="51"/>
      <c r="J447" s="51"/>
      <c r="P447" s="44"/>
    </row>
    <row r="448" spans="1:16" ht="12.75">
      <c r="A448" s="40"/>
      <c r="B448" s="40"/>
      <c r="I448" s="51"/>
      <c r="J448" s="51"/>
      <c r="P448" s="44"/>
    </row>
    <row r="449" spans="1:16" ht="12.75">
      <c r="A449" s="40"/>
      <c r="B449" s="40"/>
      <c r="I449" s="51"/>
      <c r="J449" s="51"/>
      <c r="P449" s="44"/>
    </row>
    <row r="450" spans="1:16" ht="12.75">
      <c r="A450" s="40"/>
      <c r="B450" s="40"/>
      <c r="I450" s="51"/>
      <c r="J450" s="51"/>
      <c r="P450" s="44"/>
    </row>
    <row r="451" spans="1:16" ht="12.75">
      <c r="A451" s="40"/>
      <c r="B451" s="40"/>
      <c r="I451" s="51"/>
      <c r="J451" s="51"/>
      <c r="P451" s="44"/>
    </row>
    <row r="452" spans="1:16" ht="12.75">
      <c r="A452" s="40"/>
      <c r="B452" s="40"/>
      <c r="I452" s="51"/>
      <c r="J452" s="51"/>
      <c r="P452" s="44"/>
    </row>
    <row r="453" spans="1:16" ht="12.75">
      <c r="A453" s="40"/>
      <c r="B453" s="40"/>
      <c r="I453" s="51"/>
      <c r="J453" s="51"/>
      <c r="P453" s="44"/>
    </row>
    <row r="454" spans="1:16" ht="12.75">
      <c r="A454" s="40"/>
      <c r="B454" s="40"/>
      <c r="I454" s="51"/>
      <c r="J454" s="51"/>
      <c r="P454" s="44"/>
    </row>
    <row r="455" spans="1:16" ht="12.75">
      <c r="A455" s="40"/>
      <c r="B455" s="40"/>
      <c r="I455" s="51"/>
      <c r="J455" s="51"/>
      <c r="P455" s="44"/>
    </row>
    <row r="456" spans="1:16" ht="12.75">
      <c r="A456" s="40"/>
      <c r="B456" s="40"/>
      <c r="I456" s="51"/>
      <c r="J456" s="51"/>
      <c r="P456" s="44"/>
    </row>
    <row r="457" spans="1:16" ht="12.75">
      <c r="A457" s="40"/>
      <c r="B457" s="40"/>
      <c r="I457" s="51"/>
      <c r="J457" s="51"/>
      <c r="P457" s="44"/>
    </row>
    <row r="458" spans="1:16" ht="12.75">
      <c r="A458" s="40"/>
      <c r="B458" s="40"/>
      <c r="I458" s="51"/>
      <c r="J458" s="51"/>
      <c r="P458" s="44"/>
    </row>
    <row r="459" spans="1:16" ht="12.75">
      <c r="A459" s="40"/>
      <c r="B459" s="40"/>
      <c r="I459" s="51"/>
      <c r="J459" s="51"/>
      <c r="P459" s="44"/>
    </row>
    <row r="460" spans="1:16" ht="12.75">
      <c r="A460" s="40"/>
      <c r="B460" s="40"/>
      <c r="I460" s="51"/>
      <c r="J460" s="51"/>
      <c r="P460" s="44"/>
    </row>
    <row r="461" spans="1:16" ht="12.75">
      <c r="A461" s="40"/>
      <c r="B461" s="40"/>
      <c r="I461" s="51"/>
      <c r="J461" s="51"/>
      <c r="P461" s="44"/>
    </row>
    <row r="462" spans="1:16" ht="12.75">
      <c r="A462" s="40"/>
      <c r="B462" s="40"/>
      <c r="I462" s="51"/>
      <c r="J462" s="51"/>
      <c r="P462" s="44"/>
    </row>
    <row r="463" spans="1:16" ht="12.75">
      <c r="A463" s="40"/>
      <c r="B463" s="40"/>
      <c r="I463" s="51"/>
      <c r="J463" s="51"/>
      <c r="P463" s="44"/>
    </row>
    <row r="464" spans="1:16" ht="12.75">
      <c r="A464" s="40"/>
      <c r="B464" s="40"/>
      <c r="I464" s="51"/>
      <c r="J464" s="51"/>
      <c r="P464" s="44"/>
    </row>
    <row r="465" spans="1:16" ht="12.75">
      <c r="A465" s="40"/>
      <c r="B465" s="40"/>
      <c r="I465" s="51"/>
      <c r="J465" s="51"/>
      <c r="P465" s="44"/>
    </row>
    <row r="466" spans="1:16" ht="12.75">
      <c r="A466" s="40"/>
      <c r="B466" s="40"/>
      <c r="I466" s="51"/>
      <c r="J466" s="51"/>
      <c r="P466" s="44"/>
    </row>
    <row r="467" spans="1:16" ht="12.75">
      <c r="A467" s="40"/>
      <c r="B467" s="40"/>
      <c r="I467" s="51"/>
      <c r="J467" s="51"/>
      <c r="P467" s="44"/>
    </row>
    <row r="468" spans="1:16" ht="12.75">
      <c r="A468" s="40"/>
      <c r="B468" s="40"/>
      <c r="I468" s="51"/>
      <c r="J468" s="51"/>
      <c r="P468" s="44"/>
    </row>
    <row r="469" spans="1:16" ht="12.75">
      <c r="A469" s="40"/>
      <c r="B469" s="40"/>
      <c r="I469" s="51"/>
      <c r="J469" s="51"/>
      <c r="P469" s="44"/>
    </row>
    <row r="470" spans="1:16" ht="12.75">
      <c r="A470" s="40"/>
      <c r="B470" s="40"/>
      <c r="I470" s="51"/>
      <c r="J470" s="51"/>
      <c r="P470" s="44"/>
    </row>
    <row r="471" spans="1:16" ht="12.75">
      <c r="A471" s="40"/>
      <c r="B471" s="40"/>
      <c r="I471" s="51"/>
      <c r="J471" s="51"/>
      <c r="P471" s="44"/>
    </row>
    <row r="472" spans="1:16" ht="12.75">
      <c r="A472" s="40"/>
      <c r="B472" s="40"/>
      <c r="I472" s="51"/>
      <c r="J472" s="51"/>
      <c r="P472" s="44"/>
    </row>
    <row r="473" spans="1:16" ht="12.75">
      <c r="A473" s="40"/>
      <c r="B473" s="40"/>
      <c r="I473" s="51"/>
      <c r="J473" s="51"/>
      <c r="P473" s="44"/>
    </row>
    <row r="474" spans="1:16" ht="12.75">
      <c r="A474" s="40"/>
      <c r="B474" s="40"/>
      <c r="I474" s="51"/>
      <c r="J474" s="51"/>
      <c r="P474" s="44"/>
    </row>
    <row r="475" spans="1:16" ht="12.75">
      <c r="A475" s="40"/>
      <c r="B475" s="40"/>
      <c r="I475" s="51"/>
      <c r="J475" s="51"/>
      <c r="P475" s="44"/>
    </row>
    <row r="476" spans="1:16" ht="12.75">
      <c r="A476" s="40"/>
      <c r="B476" s="40"/>
      <c r="I476" s="51"/>
      <c r="J476" s="51"/>
      <c r="P476" s="44"/>
    </row>
    <row r="477" spans="1:16" ht="12.75">
      <c r="A477" s="40"/>
      <c r="B477" s="40"/>
      <c r="I477" s="51"/>
      <c r="J477" s="51"/>
      <c r="P477" s="44"/>
    </row>
    <row r="478" spans="1:16" ht="12.75">
      <c r="A478" s="40"/>
      <c r="B478" s="40"/>
      <c r="I478" s="51"/>
      <c r="J478" s="51"/>
      <c r="P478" s="44"/>
    </row>
    <row r="479" spans="1:16" ht="12.75">
      <c r="A479" s="40"/>
      <c r="B479" s="40"/>
      <c r="I479" s="51"/>
      <c r="J479" s="51"/>
      <c r="P479" s="44"/>
    </row>
    <row r="480" spans="1:16" ht="12.75">
      <c r="A480" s="40"/>
      <c r="B480" s="40"/>
      <c r="I480" s="51"/>
      <c r="J480" s="51"/>
      <c r="P480" s="44"/>
    </row>
    <row r="481" spans="1:16" ht="12.75">
      <c r="A481" s="40"/>
      <c r="B481" s="40"/>
      <c r="I481" s="51"/>
      <c r="J481" s="51"/>
      <c r="P481" s="44"/>
    </row>
    <row r="482" spans="1:16" ht="12.75">
      <c r="A482" s="40"/>
      <c r="B482" s="40"/>
      <c r="I482" s="51"/>
      <c r="J482" s="51"/>
      <c r="P482" s="44"/>
    </row>
    <row r="483" spans="1:16" ht="12.75">
      <c r="A483" s="40"/>
      <c r="B483" s="40"/>
      <c r="I483" s="51"/>
      <c r="J483" s="51"/>
      <c r="P483" s="44"/>
    </row>
    <row r="484" spans="1:16" ht="12.75">
      <c r="A484" s="40"/>
      <c r="B484" s="40"/>
      <c r="I484" s="51"/>
      <c r="J484" s="51"/>
      <c r="P484" s="44"/>
    </row>
    <row r="485" spans="1:16" ht="12.75">
      <c r="A485" s="40"/>
      <c r="B485" s="40"/>
      <c r="I485" s="51"/>
      <c r="J485" s="51"/>
      <c r="P485" s="44"/>
    </row>
    <row r="486" spans="1:16" ht="12.75">
      <c r="A486" s="40"/>
      <c r="B486" s="40"/>
      <c r="I486" s="51"/>
      <c r="J486" s="51"/>
      <c r="P486" s="44"/>
    </row>
    <row r="487" spans="1:16" ht="12.75">
      <c r="A487" s="40"/>
      <c r="B487" s="40"/>
      <c r="I487" s="51"/>
      <c r="J487" s="51"/>
      <c r="P487" s="44"/>
    </row>
    <row r="488" spans="1:16" ht="12.75">
      <c r="A488" s="40"/>
      <c r="B488" s="40"/>
      <c r="I488" s="51"/>
      <c r="J488" s="51"/>
      <c r="P488" s="44"/>
    </row>
    <row r="489" spans="1:16" ht="12.75">
      <c r="A489" s="40"/>
      <c r="B489" s="40"/>
      <c r="I489" s="51"/>
      <c r="J489" s="51"/>
      <c r="P489" s="44"/>
    </row>
    <row r="490" spans="1:16" ht="12.75">
      <c r="A490" s="40"/>
      <c r="B490" s="40"/>
      <c r="I490" s="51"/>
      <c r="J490" s="51"/>
      <c r="P490" s="44"/>
    </row>
    <row r="491" spans="1:16" ht="12.75">
      <c r="A491" s="40"/>
      <c r="B491" s="40"/>
      <c r="I491" s="51"/>
      <c r="J491" s="51"/>
      <c r="P491" s="44"/>
    </row>
    <row r="492" spans="1:16" ht="12.75">
      <c r="A492" s="40"/>
      <c r="B492" s="40"/>
      <c r="I492" s="51"/>
      <c r="J492" s="51"/>
      <c r="P492" s="44"/>
    </row>
    <row r="493" spans="1:16" ht="12.75">
      <c r="A493" s="40"/>
      <c r="B493" s="40"/>
      <c r="I493" s="51"/>
      <c r="J493" s="51"/>
      <c r="P493" s="44"/>
    </row>
    <row r="494" spans="1:16" ht="12.75">
      <c r="A494" s="40"/>
      <c r="B494" s="40"/>
      <c r="I494" s="51"/>
      <c r="J494" s="51"/>
      <c r="P494" s="44"/>
    </row>
    <row r="495" spans="1:16" ht="12.75">
      <c r="A495" s="40"/>
      <c r="B495" s="40"/>
      <c r="I495" s="51"/>
      <c r="J495" s="51"/>
      <c r="P495" s="44"/>
    </row>
    <row r="496" spans="1:16" ht="12.75">
      <c r="A496" s="40"/>
      <c r="B496" s="40"/>
      <c r="I496" s="51"/>
      <c r="J496" s="51"/>
      <c r="P496" s="44"/>
    </row>
    <row r="497" spans="1:16" ht="12.75">
      <c r="A497" s="40"/>
      <c r="B497" s="40"/>
      <c r="I497" s="51"/>
      <c r="J497" s="51"/>
      <c r="P497" s="44"/>
    </row>
    <row r="498" spans="1:16" ht="12.75">
      <c r="A498" s="40"/>
      <c r="B498" s="40"/>
      <c r="I498" s="51"/>
      <c r="J498" s="51"/>
      <c r="P498" s="44"/>
    </row>
    <row r="499" spans="1:16" ht="12.75">
      <c r="A499" s="40"/>
      <c r="B499" s="40"/>
      <c r="I499" s="51"/>
      <c r="J499" s="51"/>
      <c r="P499" s="44"/>
    </row>
    <row r="500" spans="1:16" ht="12.75">
      <c r="A500" s="40"/>
      <c r="B500" s="40"/>
      <c r="I500" s="51"/>
      <c r="J500" s="51"/>
      <c r="P500" s="44"/>
    </row>
    <row r="501" spans="1:16" ht="12.75">
      <c r="A501" s="40"/>
      <c r="B501" s="40"/>
      <c r="I501" s="51"/>
      <c r="J501" s="51"/>
      <c r="P501" s="44"/>
    </row>
    <row r="502" spans="1:16" ht="12.75">
      <c r="A502" s="40"/>
      <c r="B502" s="40"/>
      <c r="I502" s="51"/>
      <c r="J502" s="51"/>
      <c r="P502" s="44"/>
    </row>
    <row r="503" spans="1:16" ht="12.75">
      <c r="A503" s="40"/>
      <c r="B503" s="40"/>
      <c r="I503" s="51"/>
      <c r="J503" s="51"/>
      <c r="P503" s="44"/>
    </row>
    <row r="504" spans="1:16" ht="12.75">
      <c r="A504" s="40"/>
      <c r="B504" s="40"/>
      <c r="I504" s="51"/>
      <c r="J504" s="51"/>
      <c r="P504" s="44"/>
    </row>
    <row r="505" spans="1:16" ht="12.75">
      <c r="A505" s="40"/>
      <c r="B505" s="40"/>
      <c r="I505" s="51"/>
      <c r="J505" s="51"/>
      <c r="P505" s="44"/>
    </row>
    <row r="506" spans="1:16" ht="12.75">
      <c r="A506" s="40"/>
      <c r="B506" s="40"/>
      <c r="I506" s="51"/>
      <c r="J506" s="51"/>
      <c r="P506" s="44"/>
    </row>
    <row r="507" spans="1:16" ht="12.75">
      <c r="A507" s="40"/>
      <c r="B507" s="40"/>
      <c r="I507" s="51"/>
      <c r="J507" s="51"/>
      <c r="P507" s="44"/>
    </row>
    <row r="508" spans="1:16" ht="12.75">
      <c r="A508" s="40"/>
      <c r="B508" s="40"/>
      <c r="I508" s="51"/>
      <c r="J508" s="51"/>
      <c r="P508" s="44"/>
    </row>
    <row r="509" spans="1:16" ht="12.75">
      <c r="A509" s="40"/>
      <c r="B509" s="40"/>
      <c r="I509" s="51"/>
      <c r="J509" s="51"/>
      <c r="P509" s="44"/>
    </row>
    <row r="510" spans="1:16" ht="12.75">
      <c r="A510" s="40"/>
      <c r="B510" s="40"/>
      <c r="I510" s="51"/>
      <c r="J510" s="51"/>
      <c r="P510" s="44"/>
    </row>
    <row r="511" spans="1:16" ht="12.75">
      <c r="A511" s="40"/>
      <c r="B511" s="40"/>
      <c r="I511" s="51"/>
      <c r="J511" s="51"/>
      <c r="P511" s="44"/>
    </row>
    <row r="512" spans="1:16" ht="12.75">
      <c r="A512" s="40"/>
      <c r="B512" s="40"/>
      <c r="I512" s="51"/>
      <c r="J512" s="51"/>
      <c r="P512" s="44"/>
    </row>
    <row r="513" spans="1:16" ht="12.75">
      <c r="A513" s="40"/>
      <c r="B513" s="40"/>
      <c r="I513" s="51"/>
      <c r="J513" s="51"/>
      <c r="P513" s="44"/>
    </row>
    <row r="514" spans="1:16" ht="12.75">
      <c r="A514" s="40"/>
      <c r="B514" s="40"/>
      <c r="I514" s="51"/>
      <c r="J514" s="51"/>
      <c r="P514" s="44"/>
    </row>
    <row r="515" spans="1:16" ht="12.75">
      <c r="A515" s="40"/>
      <c r="B515" s="40"/>
      <c r="I515" s="51"/>
      <c r="J515" s="51"/>
      <c r="P515" s="44"/>
    </row>
    <row r="516" spans="1:16" ht="12.75">
      <c r="A516" s="40"/>
      <c r="B516" s="40"/>
      <c r="I516" s="51"/>
      <c r="J516" s="51"/>
      <c r="P516" s="44"/>
    </row>
    <row r="517" spans="1:16" ht="12.75">
      <c r="A517" s="40"/>
      <c r="B517" s="40"/>
      <c r="I517" s="51"/>
      <c r="J517" s="51"/>
      <c r="P517" s="44"/>
    </row>
    <row r="518" spans="1:16" ht="12.75">
      <c r="A518" s="40"/>
      <c r="B518" s="40"/>
      <c r="I518" s="51"/>
      <c r="J518" s="51"/>
      <c r="P518" s="44"/>
    </row>
    <row r="519" spans="1:16" ht="12.75">
      <c r="A519" s="40"/>
      <c r="B519" s="40"/>
      <c r="I519" s="51"/>
      <c r="J519" s="51"/>
      <c r="P519" s="44"/>
    </row>
    <row r="520" spans="1:16" ht="12.75">
      <c r="A520" s="40"/>
      <c r="B520" s="40"/>
      <c r="I520" s="51"/>
      <c r="J520" s="51"/>
      <c r="P520" s="44"/>
    </row>
    <row r="521" spans="1:16" ht="12.75">
      <c r="A521" s="40"/>
      <c r="B521" s="40"/>
      <c r="I521" s="51"/>
      <c r="J521" s="51"/>
      <c r="P521" s="44"/>
    </row>
    <row r="522" spans="1:16" ht="12.75">
      <c r="A522" s="40"/>
      <c r="B522" s="40"/>
      <c r="I522" s="51"/>
      <c r="J522" s="51"/>
      <c r="P522" s="44"/>
    </row>
    <row r="523" spans="1:16" ht="12.75">
      <c r="A523" s="40"/>
      <c r="B523" s="40"/>
      <c r="I523" s="51"/>
      <c r="J523" s="51"/>
      <c r="P523" s="44"/>
    </row>
    <row r="524" spans="1:16" ht="12.75">
      <c r="A524" s="40"/>
      <c r="B524" s="40"/>
      <c r="I524" s="51"/>
      <c r="J524" s="51"/>
      <c r="P524" s="44"/>
    </row>
    <row r="525" spans="1:16" ht="12.75">
      <c r="A525" s="40"/>
      <c r="B525" s="40"/>
      <c r="I525" s="51"/>
      <c r="J525" s="51"/>
      <c r="P525" s="44"/>
    </row>
    <row r="526" spans="1:16" ht="12.75">
      <c r="A526" s="40"/>
      <c r="B526" s="40"/>
      <c r="I526" s="51"/>
      <c r="J526" s="51"/>
      <c r="P526" s="44"/>
    </row>
    <row r="527" spans="1:16" ht="12.75">
      <c r="A527" s="40"/>
      <c r="B527" s="40"/>
      <c r="I527" s="51"/>
      <c r="J527" s="51"/>
      <c r="P527" s="44"/>
    </row>
    <row r="528" spans="1:16" ht="12.75">
      <c r="A528" s="40"/>
      <c r="B528" s="40"/>
      <c r="I528" s="51"/>
      <c r="J528" s="51"/>
      <c r="P528" s="44"/>
    </row>
    <row r="529" spans="1:16" ht="12.75">
      <c r="A529" s="40"/>
      <c r="B529" s="40"/>
      <c r="I529" s="51"/>
      <c r="J529" s="51"/>
      <c r="P529" s="44"/>
    </row>
    <row r="530" spans="1:16" ht="12.75">
      <c r="A530" s="40"/>
      <c r="B530" s="40"/>
      <c r="I530" s="51"/>
      <c r="J530" s="51"/>
      <c r="P530" s="44"/>
    </row>
    <row r="531" spans="1:16" ht="12.75">
      <c r="A531" s="40"/>
      <c r="B531" s="40"/>
      <c r="I531" s="51"/>
      <c r="J531" s="51"/>
      <c r="P531" s="44"/>
    </row>
    <row r="532" spans="1:16" ht="12.75">
      <c r="A532" s="40"/>
      <c r="B532" s="40"/>
      <c r="I532" s="51"/>
      <c r="J532" s="51"/>
      <c r="P532" s="44"/>
    </row>
    <row r="533" spans="1:16" ht="12.75">
      <c r="A533" s="40"/>
      <c r="B533" s="40"/>
      <c r="I533" s="51"/>
      <c r="J533" s="51"/>
      <c r="P533" s="44"/>
    </row>
    <row r="534" spans="1:16" ht="12.75">
      <c r="A534" s="40"/>
      <c r="B534" s="40"/>
      <c r="I534" s="51"/>
      <c r="J534" s="51"/>
      <c r="P534" s="44"/>
    </row>
    <row r="535" spans="1:16" ht="12.75">
      <c r="A535" s="40"/>
      <c r="B535" s="40"/>
      <c r="I535" s="51"/>
      <c r="J535" s="51"/>
      <c r="P535" s="44"/>
    </row>
    <row r="536" spans="1:16" ht="12.75">
      <c r="A536" s="40"/>
      <c r="B536" s="40"/>
      <c r="I536" s="51"/>
      <c r="J536" s="51"/>
      <c r="P536" s="44"/>
    </row>
    <row r="537" spans="1:16" ht="12.75">
      <c r="A537" s="40"/>
      <c r="B537" s="40"/>
      <c r="I537" s="51"/>
      <c r="J537" s="51"/>
      <c r="P537" s="44"/>
    </row>
    <row r="538" spans="1:16" ht="12.75">
      <c r="A538" s="40"/>
      <c r="B538" s="40"/>
      <c r="I538" s="51"/>
      <c r="J538" s="51"/>
      <c r="P538" s="44"/>
    </row>
    <row r="539" spans="1:16" ht="12.75">
      <c r="A539" s="40"/>
      <c r="B539" s="40"/>
      <c r="I539" s="51"/>
      <c r="J539" s="51"/>
      <c r="P539" s="44"/>
    </row>
    <row r="540" spans="1:16" ht="12.75">
      <c r="A540" s="40"/>
      <c r="B540" s="40"/>
      <c r="I540" s="51"/>
      <c r="J540" s="51"/>
      <c r="P540" s="44"/>
    </row>
    <row r="541" spans="1:16" ht="12.75">
      <c r="A541" s="40"/>
      <c r="B541" s="40"/>
      <c r="I541" s="51"/>
      <c r="J541" s="51"/>
      <c r="P541" s="44"/>
    </row>
    <row r="542" spans="1:16" ht="12.75">
      <c r="A542" s="40"/>
      <c r="B542" s="40"/>
      <c r="I542" s="51"/>
      <c r="J542" s="51"/>
      <c r="P542" s="44"/>
    </row>
    <row r="543" spans="1:16" ht="12.75">
      <c r="A543" s="40"/>
      <c r="B543" s="40"/>
      <c r="I543" s="51"/>
      <c r="J543" s="51"/>
      <c r="P543" s="44"/>
    </row>
    <row r="544" spans="1:16" ht="12.75">
      <c r="A544" s="40"/>
      <c r="B544" s="40"/>
      <c r="I544" s="51"/>
      <c r="J544" s="51"/>
      <c r="P544" s="44"/>
    </row>
    <row r="545" spans="1:16" ht="12.75">
      <c r="A545" s="40"/>
      <c r="B545" s="40"/>
      <c r="I545" s="51"/>
      <c r="J545" s="51"/>
      <c r="P545" s="44"/>
    </row>
    <row r="546" spans="1:16" ht="12.75">
      <c r="A546" s="40"/>
      <c r="B546" s="40"/>
      <c r="I546" s="51"/>
      <c r="J546" s="51"/>
      <c r="P546" s="44"/>
    </row>
    <row r="547" spans="1:16" ht="12.75">
      <c r="A547" s="40"/>
      <c r="B547" s="40"/>
      <c r="I547" s="51"/>
      <c r="J547" s="51"/>
      <c r="P547" s="44"/>
    </row>
    <row r="548" spans="1:16" ht="12.75">
      <c r="A548" s="40"/>
      <c r="B548" s="40"/>
      <c r="I548" s="51"/>
      <c r="J548" s="51"/>
      <c r="P548" s="44"/>
    </row>
    <row r="549" spans="1:16" ht="12.75">
      <c r="A549" s="40"/>
      <c r="B549" s="40"/>
      <c r="I549" s="51"/>
      <c r="J549" s="51"/>
      <c r="P549" s="44"/>
    </row>
    <row r="550" spans="1:16" ht="12.75">
      <c r="A550" s="40"/>
      <c r="B550" s="40"/>
      <c r="I550" s="51"/>
      <c r="J550" s="51"/>
      <c r="P550" s="44"/>
    </row>
    <row r="551" spans="1:16" ht="12.75">
      <c r="A551" s="40"/>
      <c r="B551" s="40"/>
      <c r="I551" s="51"/>
      <c r="J551" s="51"/>
      <c r="P551" s="44"/>
    </row>
    <row r="552" spans="1:16" ht="12.75">
      <c r="A552" s="40"/>
      <c r="B552" s="40"/>
      <c r="I552" s="51"/>
      <c r="J552" s="51"/>
      <c r="P552" s="44"/>
    </row>
    <row r="553" spans="1:16" ht="12.75">
      <c r="A553" s="40"/>
      <c r="B553" s="40"/>
      <c r="I553" s="51"/>
      <c r="J553" s="51"/>
      <c r="P553" s="44"/>
    </row>
    <row r="554" spans="1:16" ht="12.75">
      <c r="A554" s="40"/>
      <c r="B554" s="40"/>
      <c r="I554" s="51"/>
      <c r="J554" s="51"/>
      <c r="P554" s="44"/>
    </row>
    <row r="555" spans="1:16" ht="12.75">
      <c r="A555" s="40"/>
      <c r="B555" s="40"/>
      <c r="I555" s="51"/>
      <c r="J555" s="51"/>
      <c r="P555" s="44"/>
    </row>
    <row r="556" spans="1:16" ht="12.75">
      <c r="A556" s="40"/>
      <c r="B556" s="40"/>
      <c r="I556" s="51"/>
      <c r="J556" s="51"/>
      <c r="P556" s="44"/>
    </row>
    <row r="557" spans="1:16" ht="12.75">
      <c r="A557" s="40"/>
      <c r="B557" s="40"/>
      <c r="I557" s="51"/>
      <c r="J557" s="51"/>
      <c r="P557" s="44"/>
    </row>
    <row r="558" spans="1:16" ht="12.75">
      <c r="A558" s="40"/>
      <c r="B558" s="40"/>
      <c r="I558" s="51"/>
      <c r="J558" s="51"/>
      <c r="P558" s="44"/>
    </row>
    <row r="559" spans="1:16" ht="12.75">
      <c r="A559" s="40"/>
      <c r="B559" s="40"/>
      <c r="I559" s="51"/>
      <c r="J559" s="51"/>
      <c r="P559" s="44"/>
    </row>
    <row r="560" spans="1:16" ht="12.75">
      <c r="A560" s="40"/>
      <c r="B560" s="40"/>
      <c r="I560" s="51"/>
      <c r="J560" s="51"/>
      <c r="P560" s="44"/>
    </row>
    <row r="561" spans="1:16" ht="12.75">
      <c r="A561" s="40"/>
      <c r="B561" s="40"/>
      <c r="I561" s="51"/>
      <c r="J561" s="51"/>
      <c r="P561" s="44"/>
    </row>
    <row r="562" spans="1:16" ht="12.75">
      <c r="A562" s="40"/>
      <c r="B562" s="40"/>
      <c r="I562" s="51"/>
      <c r="J562" s="51"/>
      <c r="P562" s="44"/>
    </row>
    <row r="563" spans="1:16" ht="12.75">
      <c r="A563" s="40"/>
      <c r="B563" s="40"/>
      <c r="I563" s="51"/>
      <c r="J563" s="51"/>
      <c r="P563" s="44"/>
    </row>
    <row r="564" spans="1:16" ht="12.75">
      <c r="A564" s="40"/>
      <c r="B564" s="40"/>
      <c r="I564" s="51"/>
      <c r="J564" s="51"/>
      <c r="P564" s="44"/>
    </row>
    <row r="565" spans="1:16" ht="12.75">
      <c r="A565" s="40"/>
      <c r="B565" s="40"/>
      <c r="I565" s="51"/>
      <c r="J565" s="51"/>
      <c r="P565" s="44"/>
    </row>
    <row r="566" spans="1:16" ht="12.75">
      <c r="A566" s="40"/>
      <c r="B566" s="40"/>
      <c r="I566" s="51"/>
      <c r="J566" s="51"/>
      <c r="P566" s="44"/>
    </row>
    <row r="567" spans="1:16" ht="12.75">
      <c r="A567" s="40"/>
      <c r="B567" s="40"/>
      <c r="I567" s="51"/>
      <c r="J567" s="51"/>
      <c r="P567" s="44"/>
    </row>
    <row r="568" spans="1:16" ht="12.75">
      <c r="A568" s="40"/>
      <c r="B568" s="40"/>
      <c r="I568" s="51"/>
      <c r="J568" s="51"/>
      <c r="P568" s="44"/>
    </row>
    <row r="569" spans="1:16" ht="12.75">
      <c r="A569" s="40"/>
      <c r="B569" s="40"/>
      <c r="I569" s="51"/>
      <c r="J569" s="51"/>
      <c r="P569" s="44"/>
    </row>
    <row r="570" spans="1:16" ht="12.75">
      <c r="A570" s="40"/>
      <c r="B570" s="40"/>
      <c r="I570" s="51"/>
      <c r="J570" s="51"/>
      <c r="P570" s="44"/>
    </row>
    <row r="571" spans="1:16" ht="12.75">
      <c r="A571" s="40"/>
      <c r="B571" s="40"/>
      <c r="I571" s="51"/>
      <c r="J571" s="51"/>
      <c r="P571" s="44"/>
    </row>
    <row r="572" spans="1:16" ht="12.75">
      <c r="A572" s="40"/>
      <c r="B572" s="40"/>
      <c r="I572" s="51"/>
      <c r="J572" s="51"/>
      <c r="P572" s="44"/>
    </row>
    <row r="573" spans="1:16" ht="12.75">
      <c r="A573" s="40"/>
      <c r="B573" s="40"/>
      <c r="I573" s="51"/>
      <c r="J573" s="51"/>
      <c r="P573" s="44"/>
    </row>
    <row r="574" spans="1:16" ht="12.75">
      <c r="A574" s="40"/>
      <c r="B574" s="40"/>
      <c r="I574" s="51"/>
      <c r="J574" s="51"/>
      <c r="P574" s="44"/>
    </row>
    <row r="575" spans="1:16" ht="12.75">
      <c r="A575" s="40"/>
      <c r="B575" s="40"/>
      <c r="I575" s="51"/>
      <c r="J575" s="51"/>
      <c r="P575" s="44"/>
    </row>
    <row r="576" spans="1:16" ht="12.75">
      <c r="A576" s="40"/>
      <c r="B576" s="40"/>
      <c r="I576" s="51"/>
      <c r="J576" s="51"/>
      <c r="P576" s="44"/>
    </row>
    <row r="577" spans="1:16" ht="12.75">
      <c r="A577" s="40"/>
      <c r="B577" s="40"/>
      <c r="I577" s="51"/>
      <c r="J577" s="51"/>
      <c r="P577" s="44"/>
    </row>
    <row r="578" spans="1:16" ht="12.75">
      <c r="A578" s="40"/>
      <c r="B578" s="40"/>
      <c r="I578" s="51"/>
      <c r="J578" s="51"/>
      <c r="P578" s="44"/>
    </row>
    <row r="579" spans="1:16" ht="12.75">
      <c r="A579" s="40"/>
      <c r="B579" s="40"/>
      <c r="I579" s="51"/>
      <c r="J579" s="51"/>
      <c r="P579" s="44"/>
    </row>
    <row r="580" spans="1:16" ht="12.75">
      <c r="A580" s="40"/>
      <c r="B580" s="40"/>
      <c r="I580" s="51"/>
      <c r="J580" s="51"/>
      <c r="P580" s="44"/>
    </row>
    <row r="581" spans="1:16" ht="12.75">
      <c r="A581" s="40"/>
      <c r="B581" s="40"/>
      <c r="I581" s="51"/>
      <c r="J581" s="51"/>
      <c r="P581" s="44"/>
    </row>
    <row r="582" spans="1:16" ht="12.75">
      <c r="A582" s="40"/>
      <c r="B582" s="40"/>
      <c r="I582" s="51"/>
      <c r="J582" s="51"/>
      <c r="P582" s="44"/>
    </row>
    <row r="583" spans="1:16" ht="12.75">
      <c r="A583" s="40"/>
      <c r="B583" s="40"/>
      <c r="I583" s="51"/>
      <c r="J583" s="51"/>
      <c r="P583" s="44"/>
    </row>
    <row r="584" spans="1:16" ht="12.75">
      <c r="A584" s="40"/>
      <c r="B584" s="40"/>
      <c r="I584" s="51"/>
      <c r="J584" s="51"/>
      <c r="P584" s="44"/>
    </row>
    <row r="585" spans="1:16" ht="12.75">
      <c r="A585" s="40"/>
      <c r="B585" s="40"/>
      <c r="I585" s="51"/>
      <c r="J585" s="51"/>
      <c r="P585" s="44"/>
    </row>
    <row r="586" spans="1:16" ht="12.75">
      <c r="A586" s="40"/>
      <c r="B586" s="40"/>
      <c r="I586" s="51"/>
      <c r="J586" s="51"/>
      <c r="P586" s="44"/>
    </row>
    <row r="587" spans="1:16" ht="12.75">
      <c r="A587" s="40"/>
      <c r="B587" s="40"/>
      <c r="I587" s="51"/>
      <c r="J587" s="51"/>
      <c r="P587" s="44"/>
    </row>
    <row r="588" spans="1:16" ht="12.75">
      <c r="A588" s="40"/>
      <c r="B588" s="40"/>
      <c r="I588" s="51"/>
      <c r="J588" s="51"/>
      <c r="P588" s="44"/>
    </row>
    <row r="589" spans="1:16" ht="12.75">
      <c r="A589" s="40"/>
      <c r="B589" s="40"/>
      <c r="I589" s="51"/>
      <c r="J589" s="51"/>
      <c r="P589" s="44"/>
    </row>
    <row r="590" spans="1:16" ht="12.75">
      <c r="A590" s="40"/>
      <c r="B590" s="40"/>
      <c r="I590" s="51"/>
      <c r="J590" s="51"/>
      <c r="P590" s="44"/>
    </row>
    <row r="591" spans="1:16" ht="12.75">
      <c r="A591" s="40"/>
      <c r="B591" s="40"/>
      <c r="I591" s="51"/>
      <c r="J591" s="51"/>
      <c r="P591" s="44"/>
    </row>
    <row r="592" spans="1:16" ht="12.75">
      <c r="A592" s="40"/>
      <c r="B592" s="40"/>
      <c r="I592" s="51"/>
      <c r="J592" s="51"/>
      <c r="P592" s="44"/>
    </row>
    <row r="593" spans="1:16" ht="12.75">
      <c r="A593" s="40"/>
      <c r="B593" s="40"/>
      <c r="I593" s="51"/>
      <c r="J593" s="51"/>
      <c r="P593" s="44"/>
    </row>
    <row r="594" spans="1:16" ht="12.75">
      <c r="A594" s="40"/>
      <c r="B594" s="40"/>
      <c r="I594" s="51"/>
      <c r="J594" s="51"/>
      <c r="P594" s="44"/>
    </row>
    <row r="595" spans="1:16" ht="12.75">
      <c r="A595" s="40"/>
      <c r="B595" s="40"/>
      <c r="I595" s="51"/>
      <c r="J595" s="51"/>
      <c r="P595" s="44"/>
    </row>
    <row r="596" spans="1:16" ht="12.75">
      <c r="A596" s="40"/>
      <c r="B596" s="40"/>
      <c r="I596" s="51"/>
      <c r="J596" s="51"/>
      <c r="P596" s="44"/>
    </row>
    <row r="597" spans="1:16" ht="12.75">
      <c r="A597" s="40"/>
      <c r="B597" s="40"/>
      <c r="I597" s="51"/>
      <c r="J597" s="51"/>
      <c r="P597" s="44"/>
    </row>
    <row r="598" spans="1:16" ht="12.75">
      <c r="A598" s="40"/>
      <c r="B598" s="40"/>
      <c r="I598" s="51"/>
      <c r="J598" s="51"/>
      <c r="P598" s="44"/>
    </row>
    <row r="599" spans="1:16" ht="12.75">
      <c r="A599" s="40"/>
      <c r="B599" s="40"/>
      <c r="I599" s="51"/>
      <c r="J599" s="51"/>
      <c r="P599" s="44"/>
    </row>
    <row r="600" spans="1:16" ht="12.75">
      <c r="A600" s="40"/>
      <c r="B600" s="40"/>
      <c r="I600" s="51"/>
      <c r="J600" s="51"/>
      <c r="P600" s="44"/>
    </row>
    <row r="601" spans="1:16" ht="12.75">
      <c r="A601" s="40"/>
      <c r="B601" s="40"/>
      <c r="I601" s="51"/>
      <c r="J601" s="51"/>
      <c r="P601" s="44"/>
    </row>
    <row r="602" spans="1:16" ht="12.75">
      <c r="A602" s="40"/>
      <c r="B602" s="40"/>
      <c r="I602" s="51"/>
      <c r="J602" s="51"/>
      <c r="P602" s="44"/>
    </row>
    <row r="603" spans="1:16" ht="12.75">
      <c r="A603" s="40"/>
      <c r="B603" s="40"/>
      <c r="I603" s="51"/>
      <c r="J603" s="51"/>
      <c r="P603" s="44"/>
    </row>
    <row r="604" spans="1:16" ht="12.75">
      <c r="A604" s="40"/>
      <c r="B604" s="40"/>
      <c r="I604" s="51"/>
      <c r="J604" s="51"/>
      <c r="P604" s="44"/>
    </row>
    <row r="605" spans="1:16" ht="12.75">
      <c r="A605" s="40"/>
      <c r="B605" s="40"/>
      <c r="I605" s="51"/>
      <c r="J605" s="51"/>
      <c r="P605" s="44"/>
    </row>
    <row r="606" spans="1:16" ht="12.75">
      <c r="A606" s="40"/>
      <c r="B606" s="40"/>
      <c r="I606" s="51"/>
      <c r="J606" s="51"/>
      <c r="P606" s="44"/>
    </row>
    <row r="607" spans="1:16" ht="12.75">
      <c r="A607" s="40"/>
      <c r="B607" s="40"/>
      <c r="I607" s="51"/>
      <c r="J607" s="51"/>
      <c r="P607" s="44"/>
    </row>
    <row r="608" spans="1:16" ht="12.75">
      <c r="A608" s="40"/>
      <c r="B608" s="40"/>
      <c r="I608" s="51"/>
      <c r="J608" s="51"/>
      <c r="P608" s="44"/>
    </row>
    <row r="609" spans="1:16" ht="12.75">
      <c r="A609" s="40"/>
      <c r="B609" s="40"/>
      <c r="I609" s="51"/>
      <c r="J609" s="51"/>
      <c r="P609" s="44"/>
    </row>
    <row r="610" spans="1:16" ht="12.75">
      <c r="A610" s="40"/>
      <c r="B610" s="40"/>
      <c r="I610" s="51"/>
      <c r="J610" s="51"/>
      <c r="P610" s="44"/>
    </row>
    <row r="611" spans="1:16" ht="12.75">
      <c r="A611" s="40"/>
      <c r="B611" s="40"/>
      <c r="I611" s="51"/>
      <c r="J611" s="51"/>
      <c r="P611" s="44"/>
    </row>
    <row r="612" spans="1:16" ht="12.75">
      <c r="A612" s="40"/>
      <c r="B612" s="40"/>
      <c r="I612" s="51"/>
      <c r="J612" s="51"/>
      <c r="P612" s="44"/>
    </row>
    <row r="613" spans="1:16" ht="12.75">
      <c r="A613" s="40"/>
      <c r="B613" s="40"/>
      <c r="I613" s="51"/>
      <c r="J613" s="51"/>
      <c r="P613" s="44"/>
    </row>
    <row r="614" spans="1:16" ht="12.75">
      <c r="A614" s="40"/>
      <c r="B614" s="40"/>
      <c r="I614" s="51"/>
      <c r="J614" s="51"/>
      <c r="P614" s="44"/>
    </row>
    <row r="615" spans="1:16" ht="12.75">
      <c r="A615" s="40"/>
      <c r="B615" s="40"/>
      <c r="I615" s="51"/>
      <c r="J615" s="51"/>
      <c r="P615" s="44"/>
    </row>
    <row r="616" spans="1:16" ht="12.75">
      <c r="A616" s="40"/>
      <c r="B616" s="40"/>
      <c r="I616" s="51"/>
      <c r="J616" s="51"/>
      <c r="P616" s="44"/>
    </row>
    <row r="617" spans="1:16" ht="12.75">
      <c r="A617" s="40"/>
      <c r="B617" s="40"/>
      <c r="I617" s="51"/>
      <c r="J617" s="51"/>
      <c r="P617" s="44"/>
    </row>
    <row r="618" spans="1:16" ht="12.75">
      <c r="A618" s="40"/>
      <c r="B618" s="40"/>
      <c r="I618" s="51"/>
      <c r="J618" s="51"/>
      <c r="P618" s="44"/>
    </row>
    <row r="619" spans="1:16" ht="12.75">
      <c r="A619" s="40"/>
      <c r="B619" s="40"/>
      <c r="I619" s="51"/>
      <c r="J619" s="51"/>
      <c r="P619" s="44"/>
    </row>
    <row r="620" spans="1:16" ht="12.75">
      <c r="A620" s="40"/>
      <c r="B620" s="40"/>
      <c r="I620" s="51"/>
      <c r="J620" s="51"/>
      <c r="P620" s="44"/>
    </row>
    <row r="621" spans="1:16" ht="12.75">
      <c r="A621" s="40"/>
      <c r="B621" s="40"/>
      <c r="I621" s="51"/>
      <c r="J621" s="51"/>
      <c r="P621" s="44"/>
    </row>
    <row r="622" spans="1:16" ht="12.75">
      <c r="A622" s="40"/>
      <c r="B622" s="40"/>
      <c r="I622" s="51"/>
      <c r="J622" s="51"/>
      <c r="P622" s="44"/>
    </row>
    <row r="623" spans="1:16" ht="12.75">
      <c r="A623" s="40"/>
      <c r="B623" s="40"/>
      <c r="I623" s="51"/>
      <c r="J623" s="51"/>
      <c r="P623" s="44"/>
    </row>
    <row r="624" spans="1:16" ht="12.75">
      <c r="A624" s="40"/>
      <c r="B624" s="40"/>
      <c r="I624" s="51"/>
      <c r="J624" s="51"/>
      <c r="P624" s="44"/>
    </row>
    <row r="625" spans="1:16" ht="12.75">
      <c r="A625" s="40"/>
      <c r="B625" s="40"/>
      <c r="I625" s="51"/>
      <c r="J625" s="51"/>
      <c r="P625" s="44"/>
    </row>
    <row r="626" spans="1:16" ht="12.75">
      <c r="A626" s="40"/>
      <c r="B626" s="40"/>
      <c r="I626" s="51"/>
      <c r="J626" s="51"/>
      <c r="P626" s="44"/>
    </row>
    <row r="627" spans="1:16" ht="12.75">
      <c r="A627" s="40"/>
      <c r="B627" s="40"/>
      <c r="I627" s="51"/>
      <c r="J627" s="51"/>
      <c r="P627" s="44"/>
    </row>
    <row r="628" spans="1:16" ht="12.75">
      <c r="A628" s="40"/>
      <c r="B628" s="40"/>
      <c r="I628" s="51"/>
      <c r="J628" s="51"/>
      <c r="P628" s="44"/>
    </row>
    <row r="629" spans="1:16" ht="12.75">
      <c r="A629" s="40"/>
      <c r="B629" s="40"/>
      <c r="I629" s="51"/>
      <c r="J629" s="51"/>
      <c r="P629" s="44"/>
    </row>
    <row r="630" spans="1:16" ht="12.75">
      <c r="A630" s="40"/>
      <c r="B630" s="40"/>
      <c r="I630" s="51"/>
      <c r="J630" s="51"/>
      <c r="P630" s="44"/>
    </row>
    <row r="631" spans="1:16" ht="12.75">
      <c r="A631" s="40"/>
      <c r="B631" s="40"/>
      <c r="I631" s="51"/>
      <c r="J631" s="51"/>
      <c r="P631" s="44"/>
    </row>
    <row r="632" spans="1:16" ht="12.75">
      <c r="A632" s="40"/>
      <c r="B632" s="40"/>
      <c r="I632" s="51"/>
      <c r="J632" s="51"/>
      <c r="P632" s="44"/>
    </row>
    <row r="633" spans="1:16" ht="12.75">
      <c r="A633" s="40"/>
      <c r="B633" s="40"/>
      <c r="I633" s="51"/>
      <c r="J633" s="51"/>
      <c r="P633" s="44"/>
    </row>
    <row r="634" spans="1:16" ht="12.75">
      <c r="A634" s="40"/>
      <c r="B634" s="40"/>
      <c r="I634" s="51"/>
      <c r="J634" s="51"/>
      <c r="P634" s="44"/>
    </row>
    <row r="635" spans="1:16" ht="12.75">
      <c r="A635" s="40"/>
      <c r="B635" s="40"/>
      <c r="I635" s="51"/>
      <c r="J635" s="51"/>
      <c r="P635" s="44"/>
    </row>
    <row r="636" spans="1:16" ht="12.75">
      <c r="A636" s="40"/>
      <c r="B636" s="40"/>
      <c r="I636" s="51"/>
      <c r="J636" s="51"/>
      <c r="P636" s="44"/>
    </row>
    <row r="637" spans="1:16" ht="12.75">
      <c r="A637" s="40"/>
      <c r="B637" s="40"/>
      <c r="I637" s="51"/>
      <c r="J637" s="51"/>
      <c r="P637" s="44"/>
    </row>
    <row r="638" spans="1:16" ht="12.75">
      <c r="A638" s="40"/>
      <c r="B638" s="40"/>
      <c r="I638" s="51"/>
      <c r="J638" s="51"/>
      <c r="P638" s="44"/>
    </row>
    <row r="639" spans="1:16" ht="12.75">
      <c r="A639" s="40"/>
      <c r="B639" s="40"/>
      <c r="I639" s="51"/>
      <c r="J639" s="51"/>
      <c r="P639" s="44"/>
    </row>
    <row r="640" spans="1:16" ht="12.75">
      <c r="A640" s="40"/>
      <c r="B640" s="40"/>
      <c r="I640" s="51"/>
      <c r="J640" s="51"/>
      <c r="P640" s="44"/>
    </row>
    <row r="641" spans="1:16" ht="12.75">
      <c r="A641" s="40"/>
      <c r="B641" s="40"/>
      <c r="I641" s="51"/>
      <c r="J641" s="51"/>
      <c r="P641" s="44"/>
    </row>
    <row r="642" spans="1:16" ht="12.75">
      <c r="A642" s="40"/>
      <c r="B642" s="40"/>
      <c r="I642" s="51"/>
      <c r="J642" s="51"/>
      <c r="P642" s="44"/>
    </row>
    <row r="643" spans="1:16" ht="12.75">
      <c r="A643" s="40"/>
      <c r="B643" s="40"/>
      <c r="I643" s="51"/>
      <c r="J643" s="51"/>
      <c r="P643" s="44"/>
    </row>
    <row r="644" spans="1:16" ht="12.75">
      <c r="A644" s="40"/>
      <c r="B644" s="40"/>
      <c r="I644" s="51"/>
      <c r="J644" s="51"/>
      <c r="P644" s="44"/>
    </row>
    <row r="645" spans="1:16" ht="12.75">
      <c r="A645" s="40"/>
      <c r="B645" s="40"/>
      <c r="I645" s="51"/>
      <c r="J645" s="51"/>
      <c r="P645" s="44"/>
    </row>
    <row r="646" spans="1:16" ht="12.75">
      <c r="A646" s="40"/>
      <c r="B646" s="40"/>
      <c r="I646" s="51"/>
      <c r="J646" s="51"/>
      <c r="P646" s="44"/>
    </row>
    <row r="647" spans="1:16" ht="12.75">
      <c r="A647" s="40"/>
      <c r="B647" s="40"/>
      <c r="I647" s="51"/>
      <c r="J647" s="51"/>
      <c r="P647" s="44"/>
    </row>
    <row r="648" spans="1:16" ht="12.75">
      <c r="A648" s="40"/>
      <c r="B648" s="40"/>
      <c r="I648" s="51"/>
      <c r="J648" s="51"/>
      <c r="P648" s="44"/>
    </row>
    <row r="649" spans="1:16" ht="12.75">
      <c r="A649" s="40"/>
      <c r="B649" s="40"/>
      <c r="I649" s="51"/>
      <c r="J649" s="51"/>
      <c r="P649" s="44"/>
    </row>
    <row r="650" spans="1:16" ht="12.75">
      <c r="A650" s="40"/>
      <c r="B650" s="40"/>
      <c r="I650" s="51"/>
      <c r="J650" s="51"/>
      <c r="P650" s="44"/>
    </row>
    <row r="651" spans="1:16" ht="12.75">
      <c r="A651" s="40"/>
      <c r="B651" s="40"/>
      <c r="I651" s="51"/>
      <c r="J651" s="51"/>
      <c r="P651" s="44"/>
    </row>
    <row r="652" spans="1:16" ht="12.75">
      <c r="A652" s="40"/>
      <c r="B652" s="40"/>
      <c r="I652" s="51"/>
      <c r="J652" s="51"/>
      <c r="P652" s="44"/>
    </row>
    <row r="653" spans="1:16" ht="12.75">
      <c r="A653" s="40"/>
      <c r="B653" s="40"/>
      <c r="I653" s="51"/>
      <c r="J653" s="51"/>
      <c r="P653" s="44"/>
    </row>
    <row r="654" spans="1:16" ht="12.75">
      <c r="A654" s="40"/>
      <c r="B654" s="40"/>
      <c r="I654" s="51"/>
      <c r="J654" s="51"/>
      <c r="P654" s="44"/>
    </row>
    <row r="655" spans="1:16" ht="12.75">
      <c r="A655" s="40"/>
      <c r="B655" s="40"/>
      <c r="I655" s="51"/>
      <c r="J655" s="51"/>
      <c r="P655" s="44"/>
    </row>
    <row r="656" spans="1:16" ht="12.75">
      <c r="A656" s="40"/>
      <c r="B656" s="40"/>
      <c r="I656" s="51"/>
      <c r="J656" s="51"/>
      <c r="P656" s="44"/>
    </row>
    <row r="657" spans="1:16" ht="12.75">
      <c r="A657" s="40"/>
      <c r="B657" s="40"/>
      <c r="I657" s="51"/>
      <c r="J657" s="51"/>
      <c r="P657" s="44"/>
    </row>
    <row r="658" spans="1:16" ht="12.75">
      <c r="A658" s="40"/>
      <c r="B658" s="40"/>
      <c r="I658" s="51"/>
      <c r="J658" s="51"/>
      <c r="P658" s="44"/>
    </row>
    <row r="659" spans="1:16" ht="12.75">
      <c r="A659" s="40"/>
      <c r="B659" s="40"/>
      <c r="I659" s="51"/>
      <c r="J659" s="51"/>
      <c r="P659" s="44"/>
    </row>
    <row r="660" spans="1:16" ht="12.75">
      <c r="A660" s="40"/>
      <c r="B660" s="40"/>
      <c r="I660" s="51"/>
      <c r="J660" s="51"/>
      <c r="P660" s="44"/>
    </row>
    <row r="661" spans="1:16" ht="12.75">
      <c r="A661" s="40"/>
      <c r="B661" s="40"/>
      <c r="I661" s="51"/>
      <c r="J661" s="51"/>
      <c r="P661" s="44"/>
    </row>
    <row r="662" spans="1:16" ht="12.75">
      <c r="A662" s="40"/>
      <c r="B662" s="40"/>
      <c r="I662" s="51"/>
      <c r="J662" s="51"/>
      <c r="P662" s="44"/>
    </row>
    <row r="663" spans="1:16" ht="12.75">
      <c r="A663" s="40"/>
      <c r="B663" s="40"/>
      <c r="I663" s="51"/>
      <c r="J663" s="51"/>
      <c r="P663" s="44"/>
    </row>
    <row r="664" spans="1:16" ht="12.75">
      <c r="A664" s="40"/>
      <c r="B664" s="40"/>
      <c r="I664" s="51"/>
      <c r="J664" s="51"/>
      <c r="P664" s="44"/>
    </row>
    <row r="665" spans="1:16" ht="12.75">
      <c r="A665" s="40"/>
      <c r="B665" s="40"/>
      <c r="I665" s="51"/>
      <c r="J665" s="51"/>
      <c r="P665" s="44"/>
    </row>
    <row r="666" spans="1:16" ht="12.75">
      <c r="A666" s="40"/>
      <c r="B666" s="40"/>
      <c r="I666" s="51"/>
      <c r="J666" s="51"/>
      <c r="P666" s="44"/>
    </row>
    <row r="667" spans="1:16" ht="12.75">
      <c r="A667" s="40"/>
      <c r="B667" s="40"/>
      <c r="I667" s="51"/>
      <c r="J667" s="51"/>
      <c r="P667" s="44"/>
    </row>
    <row r="668" spans="1:16" ht="12.75">
      <c r="A668" s="40"/>
      <c r="B668" s="40"/>
      <c r="I668" s="51"/>
      <c r="J668" s="51"/>
      <c r="P668" s="44"/>
    </row>
    <row r="669" spans="1:16" ht="12.75">
      <c r="A669" s="40"/>
      <c r="B669" s="40"/>
      <c r="I669" s="51"/>
      <c r="J669" s="51"/>
      <c r="P669" s="44"/>
    </row>
    <row r="670" spans="1:16" ht="12.75">
      <c r="A670" s="40"/>
      <c r="B670" s="40"/>
      <c r="I670" s="51"/>
      <c r="J670" s="51"/>
      <c r="P670" s="44"/>
    </row>
    <row r="671" spans="1:16" ht="12.75">
      <c r="A671" s="40"/>
      <c r="B671" s="40"/>
      <c r="I671" s="51"/>
      <c r="J671" s="51"/>
      <c r="P671" s="44"/>
    </row>
    <row r="672" spans="1:16" ht="12.75">
      <c r="A672" s="40"/>
      <c r="B672" s="40"/>
      <c r="I672" s="51"/>
      <c r="J672" s="51"/>
      <c r="P672" s="44"/>
    </row>
    <row r="673" spans="1:16" ht="12.75">
      <c r="A673" s="40"/>
      <c r="B673" s="40"/>
      <c r="I673" s="51"/>
      <c r="J673" s="51"/>
      <c r="P673" s="44"/>
    </row>
    <row r="674" spans="1:16" ht="12.75">
      <c r="A674" s="40"/>
      <c r="B674" s="40"/>
      <c r="I674" s="51"/>
      <c r="J674" s="51"/>
      <c r="P674" s="44"/>
    </row>
    <row r="675" spans="1:16" ht="12.75">
      <c r="A675" s="40"/>
      <c r="B675" s="40"/>
      <c r="I675" s="51"/>
      <c r="J675" s="51"/>
      <c r="P675" s="44"/>
    </row>
    <row r="676" spans="1:16" ht="12.75">
      <c r="A676" s="40"/>
      <c r="B676" s="40"/>
      <c r="I676" s="51"/>
      <c r="J676" s="51"/>
      <c r="P676" s="44"/>
    </row>
    <row r="677" spans="1:16" ht="12.75">
      <c r="A677" s="40"/>
      <c r="B677" s="40"/>
      <c r="I677" s="51"/>
      <c r="J677" s="51"/>
      <c r="P677" s="44"/>
    </row>
    <row r="678" spans="1:16" ht="12.75">
      <c r="A678" s="40"/>
      <c r="B678" s="40"/>
      <c r="I678" s="51"/>
      <c r="J678" s="51"/>
      <c r="P678" s="44"/>
    </row>
    <row r="679" spans="1:16" ht="12.75">
      <c r="A679" s="40"/>
      <c r="B679" s="40"/>
      <c r="I679" s="51"/>
      <c r="J679" s="51"/>
      <c r="P679" s="44"/>
    </row>
    <row r="680" spans="1:16" ht="12.75">
      <c r="A680" s="40"/>
      <c r="B680" s="40"/>
      <c r="I680" s="51"/>
      <c r="J680" s="51"/>
      <c r="P680" s="44"/>
    </row>
    <row r="681" spans="1:16" ht="12.75">
      <c r="A681" s="40"/>
      <c r="B681" s="40"/>
      <c r="I681" s="51"/>
      <c r="J681" s="51"/>
      <c r="P681" s="44"/>
    </row>
    <row r="682" spans="1:16" ht="12.75">
      <c r="A682" s="40"/>
      <c r="B682" s="40"/>
      <c r="I682" s="51"/>
      <c r="J682" s="51"/>
      <c r="P682" s="44"/>
    </row>
    <row r="683" spans="1:16" ht="12.75">
      <c r="A683" s="40"/>
      <c r="B683" s="40"/>
      <c r="I683" s="51"/>
      <c r="J683" s="51"/>
      <c r="P683" s="44"/>
    </row>
    <row r="684" spans="1:16" ht="12.75">
      <c r="A684" s="40"/>
      <c r="B684" s="40"/>
      <c r="I684" s="51"/>
      <c r="J684" s="51"/>
      <c r="P684" s="44"/>
    </row>
    <row r="685" spans="1:16" ht="12.75">
      <c r="A685" s="40"/>
      <c r="B685" s="40"/>
      <c r="I685" s="51"/>
      <c r="J685" s="51"/>
      <c r="P685" s="44"/>
    </row>
    <row r="686" spans="1:16" ht="12.75">
      <c r="A686" s="40"/>
      <c r="B686" s="40"/>
      <c r="I686" s="51"/>
      <c r="J686" s="51"/>
      <c r="P686" s="44"/>
    </row>
    <row r="687" spans="1:16" ht="12.75">
      <c r="A687" s="40"/>
      <c r="B687" s="40"/>
      <c r="I687" s="51"/>
      <c r="J687" s="51"/>
      <c r="P687" s="44"/>
    </row>
    <row r="688" spans="1:16" ht="12.75">
      <c r="A688" s="40"/>
      <c r="B688" s="40"/>
      <c r="I688" s="51"/>
      <c r="J688" s="51"/>
      <c r="P688" s="44"/>
    </row>
    <row r="689" spans="1:16" ht="12.75">
      <c r="A689" s="40"/>
      <c r="B689" s="40"/>
      <c r="I689" s="51"/>
      <c r="J689" s="51"/>
      <c r="P689" s="44"/>
    </row>
    <row r="690" spans="1:16" ht="12.75">
      <c r="A690" s="40"/>
      <c r="B690" s="40"/>
      <c r="I690" s="51"/>
      <c r="J690" s="51"/>
      <c r="P690" s="44"/>
    </row>
    <row r="691" spans="1:16" ht="12.75">
      <c r="A691" s="40"/>
      <c r="B691" s="40"/>
      <c r="I691" s="51"/>
      <c r="J691" s="51"/>
      <c r="P691" s="44"/>
    </row>
    <row r="692" spans="1:16" ht="12.75">
      <c r="A692" s="40"/>
      <c r="B692" s="40"/>
      <c r="I692" s="51"/>
      <c r="J692" s="51"/>
      <c r="P692" s="44"/>
    </row>
    <row r="693" spans="1:16" ht="12.75">
      <c r="A693" s="40"/>
      <c r="B693" s="40"/>
      <c r="I693" s="51"/>
      <c r="J693" s="51"/>
      <c r="P693" s="44"/>
    </row>
    <row r="694" spans="1:16" ht="12.75">
      <c r="A694" s="40"/>
      <c r="B694" s="40"/>
      <c r="I694" s="51"/>
      <c r="J694" s="51"/>
      <c r="P694" s="44"/>
    </row>
    <row r="695" spans="1:16" ht="12.75">
      <c r="A695" s="40"/>
      <c r="B695" s="40"/>
      <c r="I695" s="51"/>
      <c r="J695" s="51"/>
      <c r="P695" s="44"/>
    </row>
    <row r="696" spans="1:16" ht="12.75">
      <c r="A696" s="40"/>
      <c r="B696" s="40"/>
      <c r="I696" s="51"/>
      <c r="J696" s="51"/>
      <c r="P696" s="44"/>
    </row>
    <row r="697" spans="1:16" ht="12.75">
      <c r="A697" s="40"/>
      <c r="B697" s="40"/>
      <c r="I697" s="51"/>
      <c r="J697" s="51"/>
      <c r="P697" s="44"/>
    </row>
    <row r="698" spans="1:16" ht="12.75">
      <c r="A698" s="40"/>
      <c r="B698" s="40"/>
      <c r="I698" s="51"/>
      <c r="J698" s="51"/>
      <c r="P698" s="44"/>
    </row>
    <row r="699" spans="1:16" ht="12.75">
      <c r="A699" s="40"/>
      <c r="B699" s="40"/>
      <c r="I699" s="51"/>
      <c r="J699" s="51"/>
      <c r="P699" s="44"/>
    </row>
    <row r="700" spans="1:16" ht="12.75">
      <c r="A700" s="40"/>
      <c r="B700" s="40"/>
      <c r="I700" s="51"/>
      <c r="J700" s="51"/>
      <c r="P700" s="44"/>
    </row>
    <row r="701" spans="1:16" ht="12.75">
      <c r="A701" s="40"/>
      <c r="B701" s="40"/>
      <c r="I701" s="51"/>
      <c r="J701" s="51"/>
      <c r="P701" s="44"/>
    </row>
    <row r="702" spans="1:16" ht="12.75">
      <c r="A702" s="40"/>
      <c r="B702" s="40"/>
      <c r="I702" s="51"/>
      <c r="J702" s="51"/>
      <c r="P702" s="44"/>
    </row>
    <row r="703" spans="1:16" ht="12.75">
      <c r="A703" s="40"/>
      <c r="B703" s="40"/>
      <c r="I703" s="51"/>
      <c r="J703" s="51"/>
      <c r="P703" s="44"/>
    </row>
    <row r="704" spans="1:16" ht="12.75">
      <c r="A704" s="40"/>
      <c r="B704" s="40"/>
      <c r="I704" s="51"/>
      <c r="J704" s="51"/>
      <c r="P704" s="44"/>
    </row>
    <row r="705" spans="1:16" ht="12.75">
      <c r="A705" s="40"/>
      <c r="B705" s="40"/>
      <c r="I705" s="51"/>
      <c r="J705" s="51"/>
      <c r="P705" s="44"/>
    </row>
    <row r="706" spans="1:16" ht="12.75">
      <c r="A706" s="40"/>
      <c r="B706" s="40"/>
      <c r="I706" s="51"/>
      <c r="J706" s="51"/>
      <c r="P706" s="44"/>
    </row>
    <row r="707" spans="1:16" ht="12.75">
      <c r="A707" s="40"/>
      <c r="B707" s="40"/>
      <c r="I707" s="51"/>
      <c r="J707" s="51"/>
      <c r="P707" s="44"/>
    </row>
    <row r="708" spans="1:16" ht="12.75">
      <c r="A708" s="40"/>
      <c r="B708" s="40"/>
      <c r="I708" s="51"/>
      <c r="J708" s="51"/>
      <c r="P708" s="44"/>
    </row>
    <row r="709" spans="1:16" ht="12.75">
      <c r="A709" s="40"/>
      <c r="B709" s="40"/>
      <c r="I709" s="51"/>
      <c r="J709" s="51"/>
      <c r="P709" s="44"/>
    </row>
    <row r="710" spans="1:16" ht="12.75">
      <c r="A710" s="40"/>
      <c r="B710" s="40"/>
      <c r="I710" s="51"/>
      <c r="J710" s="51"/>
      <c r="P710" s="44"/>
    </row>
    <row r="711" spans="1:16" ht="12.75">
      <c r="A711" s="40"/>
      <c r="B711" s="40"/>
      <c r="I711" s="51"/>
      <c r="J711" s="51"/>
      <c r="P711" s="44"/>
    </row>
    <row r="712" spans="1:16" ht="12.75">
      <c r="A712" s="40"/>
      <c r="B712" s="40"/>
      <c r="I712" s="51"/>
      <c r="J712" s="51"/>
      <c r="P712" s="44"/>
    </row>
    <row r="713" spans="1:16" ht="12.75">
      <c r="A713" s="40"/>
      <c r="B713" s="40"/>
      <c r="I713" s="51"/>
      <c r="J713" s="51"/>
      <c r="P713" s="44"/>
    </row>
    <row r="714" spans="1:16" ht="12.75">
      <c r="A714" s="40"/>
      <c r="B714" s="40"/>
      <c r="I714" s="51"/>
      <c r="J714" s="51"/>
      <c r="P714" s="44"/>
    </row>
    <row r="715" spans="1:16" ht="12.75">
      <c r="A715" s="40"/>
      <c r="B715" s="40"/>
      <c r="I715" s="51"/>
      <c r="J715" s="51"/>
      <c r="P715" s="44"/>
    </row>
    <row r="716" spans="1:16" ht="12.75">
      <c r="A716" s="40"/>
      <c r="B716" s="40"/>
      <c r="I716" s="51"/>
      <c r="J716" s="51"/>
      <c r="P716" s="44"/>
    </row>
    <row r="717" spans="1:16" ht="12.75">
      <c r="A717" s="40"/>
      <c r="B717" s="40"/>
      <c r="I717" s="51"/>
      <c r="J717" s="51"/>
      <c r="P717" s="44"/>
    </row>
    <row r="718" spans="1:16" ht="12.75">
      <c r="A718" s="40"/>
      <c r="B718" s="40"/>
      <c r="I718" s="51"/>
      <c r="J718" s="51"/>
      <c r="P718" s="44"/>
    </row>
    <row r="719" spans="1:16" ht="12.75">
      <c r="A719" s="40"/>
      <c r="B719" s="40"/>
      <c r="I719" s="51"/>
      <c r="J719" s="51"/>
      <c r="P719" s="44"/>
    </row>
    <row r="720" spans="1:16" ht="12.75">
      <c r="A720" s="40"/>
      <c r="B720" s="40"/>
      <c r="I720" s="51"/>
      <c r="J720" s="51"/>
      <c r="P720" s="44"/>
    </row>
    <row r="721" spans="1:16" ht="12.75">
      <c r="A721" s="40"/>
      <c r="B721" s="40"/>
      <c r="I721" s="51"/>
      <c r="J721" s="51"/>
      <c r="P721" s="44"/>
    </row>
    <row r="722" spans="1:16" ht="12.75">
      <c r="A722" s="40"/>
      <c r="B722" s="40"/>
      <c r="I722" s="51"/>
      <c r="J722" s="51"/>
      <c r="P722" s="44"/>
    </row>
    <row r="723" spans="1:16" ht="12.75">
      <c r="A723" s="40"/>
      <c r="B723" s="40"/>
      <c r="I723" s="51"/>
      <c r="J723" s="51"/>
      <c r="P723" s="44"/>
    </row>
    <row r="724" spans="1:16" ht="12.75">
      <c r="A724" s="40"/>
      <c r="B724" s="40"/>
      <c r="I724" s="51"/>
      <c r="J724" s="51"/>
      <c r="P724" s="44"/>
    </row>
    <row r="725" spans="1:16" ht="12.75">
      <c r="A725" s="40"/>
      <c r="B725" s="40"/>
      <c r="I725" s="51"/>
      <c r="J725" s="51"/>
      <c r="P725" s="44"/>
    </row>
    <row r="726" spans="1:16" ht="12.75">
      <c r="A726" s="40"/>
      <c r="B726" s="40"/>
      <c r="I726" s="51"/>
      <c r="J726" s="51"/>
      <c r="P726" s="44"/>
    </row>
    <row r="727" spans="1:16" ht="12.75">
      <c r="A727" s="40"/>
      <c r="B727" s="40"/>
      <c r="I727" s="51"/>
      <c r="J727" s="51"/>
      <c r="P727" s="44"/>
    </row>
    <row r="728" spans="1:16" ht="12.75">
      <c r="A728" s="40"/>
      <c r="B728" s="40"/>
      <c r="I728" s="51"/>
      <c r="J728" s="51"/>
      <c r="P728" s="44"/>
    </row>
    <row r="729" spans="1:16" ht="12.75">
      <c r="A729" s="40"/>
      <c r="B729" s="40"/>
      <c r="I729" s="51"/>
      <c r="J729" s="51"/>
      <c r="P729" s="44"/>
    </row>
    <row r="730" spans="1:16" ht="12.75">
      <c r="A730" s="40"/>
      <c r="B730" s="40"/>
      <c r="I730" s="51"/>
      <c r="J730" s="51"/>
      <c r="P730" s="44"/>
    </row>
    <row r="731" spans="1:16" ht="12.75">
      <c r="A731" s="40"/>
      <c r="B731" s="40"/>
      <c r="I731" s="51"/>
      <c r="J731" s="51"/>
      <c r="P731" s="44"/>
    </row>
    <row r="732" spans="1:16" ht="12.75">
      <c r="A732" s="40"/>
      <c r="B732" s="40"/>
      <c r="I732" s="51"/>
      <c r="J732" s="51"/>
      <c r="P732" s="44"/>
    </row>
    <row r="733" spans="1:16" ht="12.75">
      <c r="A733" s="40"/>
      <c r="B733" s="40"/>
      <c r="I733" s="51"/>
      <c r="J733" s="51"/>
      <c r="P733" s="44"/>
    </row>
    <row r="734" spans="1:16" ht="12.75">
      <c r="A734" s="40"/>
      <c r="B734" s="40"/>
      <c r="I734" s="51"/>
      <c r="J734" s="51"/>
      <c r="P734" s="44"/>
    </row>
    <row r="735" spans="1:16" ht="12.75">
      <c r="A735" s="40"/>
      <c r="B735" s="40"/>
      <c r="I735" s="51"/>
      <c r="J735" s="51"/>
      <c r="P735" s="44"/>
    </row>
    <row r="736" spans="1:16" ht="12.75">
      <c r="A736" s="40"/>
      <c r="B736" s="40"/>
      <c r="I736" s="51"/>
      <c r="J736" s="51"/>
      <c r="P736" s="44"/>
    </row>
    <row r="737" spans="1:16" ht="12.75">
      <c r="A737" s="40"/>
      <c r="B737" s="40"/>
      <c r="I737" s="51"/>
      <c r="J737" s="51"/>
      <c r="P737" s="44"/>
    </row>
    <row r="738" spans="1:16" ht="12.75">
      <c r="A738" s="40"/>
      <c r="B738" s="40"/>
      <c r="I738" s="51"/>
      <c r="J738" s="51"/>
      <c r="P738" s="44"/>
    </row>
    <row r="739" spans="1:16" ht="12.75">
      <c r="A739" s="40"/>
      <c r="B739" s="40"/>
      <c r="I739" s="51"/>
      <c r="J739" s="51"/>
      <c r="P739" s="44"/>
    </row>
    <row r="740" spans="1:16" ht="12.75">
      <c r="A740" s="40"/>
      <c r="B740" s="40"/>
      <c r="I740" s="51"/>
      <c r="J740" s="51"/>
      <c r="P740" s="44"/>
    </row>
    <row r="741" spans="1:16" ht="12.75">
      <c r="A741" s="40"/>
      <c r="B741" s="40"/>
      <c r="I741" s="51"/>
      <c r="J741" s="51"/>
      <c r="P741" s="44"/>
    </row>
    <row r="742" spans="1:16" ht="12.75">
      <c r="A742" s="40"/>
      <c r="B742" s="40"/>
      <c r="I742" s="51"/>
      <c r="J742" s="51"/>
      <c r="P742" s="44"/>
    </row>
    <row r="743" spans="1:16" ht="12.75">
      <c r="A743" s="40"/>
      <c r="B743" s="40"/>
      <c r="I743" s="51"/>
      <c r="J743" s="51"/>
      <c r="P743" s="44"/>
    </row>
    <row r="744" spans="1:16" ht="12.75">
      <c r="A744" s="40"/>
      <c r="B744" s="40"/>
      <c r="I744" s="51"/>
      <c r="J744" s="51"/>
      <c r="P744" s="44"/>
    </row>
    <row r="745" spans="1:16" ht="12.75">
      <c r="A745" s="40"/>
      <c r="B745" s="40"/>
      <c r="I745" s="51"/>
      <c r="J745" s="51"/>
      <c r="P745" s="44"/>
    </row>
    <row r="746" spans="1:16" ht="12.75">
      <c r="A746" s="40"/>
      <c r="B746" s="40"/>
      <c r="I746" s="51"/>
      <c r="J746" s="51"/>
      <c r="P746" s="44"/>
    </row>
    <row r="747" spans="1:16" ht="12.75">
      <c r="A747" s="40"/>
      <c r="B747" s="40"/>
      <c r="I747" s="51"/>
      <c r="J747" s="51"/>
      <c r="P747" s="44"/>
    </row>
    <row r="748" spans="1:16" ht="12.75">
      <c r="A748" s="40"/>
      <c r="B748" s="40"/>
      <c r="I748" s="51"/>
      <c r="J748" s="51"/>
      <c r="P748" s="44"/>
    </row>
    <row r="749" spans="1:16" ht="12.75">
      <c r="A749" s="40"/>
      <c r="B749" s="40"/>
      <c r="I749" s="51"/>
      <c r="J749" s="51"/>
      <c r="P749" s="44"/>
    </row>
    <row r="750" spans="1:16" ht="12.75">
      <c r="A750" s="40"/>
      <c r="B750" s="40"/>
      <c r="I750" s="51"/>
      <c r="J750" s="51"/>
      <c r="P750" s="44"/>
    </row>
    <row r="751" spans="1:16" ht="12.75">
      <c r="A751" s="40"/>
      <c r="B751" s="40"/>
      <c r="I751" s="51"/>
      <c r="J751" s="51"/>
      <c r="P751" s="44"/>
    </row>
    <row r="752" spans="1:16" ht="12.75">
      <c r="A752" s="40"/>
      <c r="B752" s="40"/>
      <c r="I752" s="51"/>
      <c r="J752" s="51"/>
      <c r="P752" s="44"/>
    </row>
    <row r="753" spans="1:16" ht="12.75">
      <c r="A753" s="40"/>
      <c r="B753" s="40"/>
      <c r="I753" s="51"/>
      <c r="J753" s="51"/>
      <c r="P753" s="44"/>
    </row>
    <row r="754" spans="1:16" ht="12.75">
      <c r="A754" s="40"/>
      <c r="B754" s="40"/>
      <c r="I754" s="51"/>
      <c r="J754" s="51"/>
      <c r="P754" s="44"/>
    </row>
    <row r="755" spans="1:16" ht="12.75">
      <c r="A755" s="40"/>
      <c r="B755" s="40"/>
      <c r="I755" s="51"/>
      <c r="J755" s="51"/>
      <c r="P755" s="44"/>
    </row>
    <row r="756" spans="1:16" ht="12.75">
      <c r="A756" s="40"/>
      <c r="B756" s="40"/>
      <c r="I756" s="51"/>
      <c r="J756" s="51"/>
      <c r="P756" s="44"/>
    </row>
    <row r="757" spans="1:16" ht="12.75">
      <c r="A757" s="40"/>
      <c r="B757" s="40"/>
      <c r="I757" s="51"/>
      <c r="J757" s="51"/>
      <c r="P757" s="44"/>
    </row>
    <row r="758" spans="1:16" ht="12.75">
      <c r="A758" s="40"/>
      <c r="B758" s="40"/>
      <c r="I758" s="51"/>
      <c r="J758" s="51"/>
      <c r="P758" s="44"/>
    </row>
    <row r="759" spans="1:16" ht="12.75">
      <c r="A759" s="40"/>
      <c r="B759" s="40"/>
      <c r="I759" s="51"/>
      <c r="J759" s="51"/>
      <c r="P759" s="44"/>
    </row>
    <row r="760" spans="1:16" ht="12.75">
      <c r="A760" s="40"/>
      <c r="B760" s="40"/>
      <c r="I760" s="51"/>
      <c r="J760" s="51"/>
      <c r="P760" s="44"/>
    </row>
    <row r="761" spans="1:16" ht="12.75">
      <c r="A761" s="40"/>
      <c r="B761" s="40"/>
      <c r="I761" s="51"/>
      <c r="J761" s="51"/>
      <c r="P761" s="44"/>
    </row>
    <row r="762" spans="1:16" ht="12.75">
      <c r="A762" s="40"/>
      <c r="B762" s="40"/>
      <c r="I762" s="51"/>
      <c r="J762" s="51"/>
      <c r="P762" s="44"/>
    </row>
    <row r="763" spans="1:16" ht="12.75">
      <c r="A763" s="40"/>
      <c r="B763" s="40"/>
      <c r="I763" s="51"/>
      <c r="J763" s="51"/>
      <c r="P763" s="44"/>
    </row>
    <row r="764" spans="1:16" ht="12.75">
      <c r="A764" s="40"/>
      <c r="B764" s="40"/>
      <c r="I764" s="51"/>
      <c r="J764" s="51"/>
      <c r="P764" s="44"/>
    </row>
    <row r="765" spans="1:16" ht="12.75">
      <c r="A765" s="40"/>
      <c r="B765" s="40"/>
      <c r="I765" s="51"/>
      <c r="J765" s="51"/>
      <c r="P765" s="44"/>
    </row>
    <row r="766" spans="1:16" ht="12.75">
      <c r="A766" s="40"/>
      <c r="B766" s="40"/>
      <c r="I766" s="51"/>
      <c r="J766" s="51"/>
      <c r="P766" s="44"/>
    </row>
    <row r="767" spans="1:16" ht="12.75">
      <c r="A767" s="40"/>
      <c r="B767" s="40"/>
      <c r="I767" s="51"/>
      <c r="J767" s="51"/>
      <c r="P767" s="44"/>
    </row>
    <row r="768" spans="1:16" ht="12.75">
      <c r="A768" s="40"/>
      <c r="B768" s="40"/>
      <c r="I768" s="51"/>
      <c r="J768" s="51"/>
      <c r="P768" s="44"/>
    </row>
    <row r="769" spans="1:16" ht="12.75">
      <c r="A769" s="40"/>
      <c r="B769" s="40"/>
      <c r="I769" s="51"/>
      <c r="J769" s="51"/>
      <c r="P769" s="44"/>
    </row>
    <row r="770" spans="1:16" ht="12.75">
      <c r="A770" s="40"/>
      <c r="B770" s="40"/>
      <c r="I770" s="51"/>
      <c r="J770" s="51"/>
      <c r="P770" s="44"/>
    </row>
    <row r="771" spans="1:16" ht="12.75">
      <c r="A771" s="40"/>
      <c r="B771" s="40"/>
      <c r="I771" s="51"/>
      <c r="J771" s="51"/>
      <c r="P771" s="44"/>
    </row>
    <row r="772" spans="1:16" ht="12.75">
      <c r="A772" s="40"/>
      <c r="B772" s="40"/>
      <c r="I772" s="51"/>
      <c r="J772" s="51"/>
      <c r="P772" s="44"/>
    </row>
    <row r="773" spans="1:16" ht="12.75">
      <c r="A773" s="40"/>
      <c r="B773" s="40"/>
      <c r="I773" s="51"/>
      <c r="J773" s="51"/>
      <c r="P773" s="44"/>
    </row>
    <row r="774" spans="1:16" ht="12.75">
      <c r="A774" s="40"/>
      <c r="B774" s="40"/>
      <c r="I774" s="51"/>
      <c r="J774" s="51"/>
      <c r="P774" s="44"/>
    </row>
    <row r="775" spans="1:16" ht="12.75">
      <c r="A775" s="40"/>
      <c r="B775" s="40"/>
      <c r="I775" s="51"/>
      <c r="J775" s="51"/>
      <c r="P775" s="44"/>
    </row>
    <row r="776" spans="1:16" ht="12.75">
      <c r="A776" s="40"/>
      <c r="B776" s="40"/>
      <c r="I776" s="51"/>
      <c r="J776" s="51"/>
      <c r="P776" s="44"/>
    </row>
    <row r="777" spans="1:16" ht="12.75">
      <c r="A777" s="40"/>
      <c r="B777" s="40"/>
      <c r="I777" s="51"/>
      <c r="J777" s="51"/>
      <c r="P777" s="44"/>
    </row>
    <row r="778" spans="1:16" ht="12.75">
      <c r="A778" s="40"/>
      <c r="B778" s="40"/>
      <c r="I778" s="51"/>
      <c r="J778" s="51"/>
      <c r="P778" s="44"/>
    </row>
    <row r="779" spans="1:16" ht="12.75">
      <c r="A779" s="40"/>
      <c r="B779" s="40"/>
      <c r="I779" s="51"/>
      <c r="J779" s="51"/>
      <c r="P779" s="44"/>
    </row>
    <row r="780" spans="1:16" ht="12.75">
      <c r="A780" s="40"/>
      <c r="B780" s="40"/>
      <c r="I780" s="51"/>
      <c r="J780" s="51"/>
      <c r="P780" s="44"/>
    </row>
    <row r="781" spans="1:16" ht="12.75">
      <c r="A781" s="40"/>
      <c r="B781" s="40"/>
      <c r="I781" s="51"/>
      <c r="J781" s="51"/>
      <c r="P781" s="44"/>
    </row>
    <row r="782" spans="1:16" ht="12.75">
      <c r="A782" s="40"/>
      <c r="B782" s="40"/>
      <c r="I782" s="51"/>
      <c r="J782" s="51"/>
      <c r="P782" s="44"/>
    </row>
    <row r="783" spans="1:16" ht="12.75">
      <c r="A783" s="40"/>
      <c r="B783" s="40"/>
      <c r="I783" s="51"/>
      <c r="J783" s="51"/>
      <c r="P783" s="44"/>
    </row>
    <row r="784" spans="1:16" ht="12.75">
      <c r="A784" s="40"/>
      <c r="B784" s="40"/>
      <c r="I784" s="51"/>
      <c r="J784" s="51"/>
      <c r="P784" s="44"/>
    </row>
    <row r="785" spans="1:16" ht="12.75">
      <c r="A785" s="40"/>
      <c r="B785" s="40"/>
      <c r="I785" s="51"/>
      <c r="J785" s="51"/>
      <c r="P785" s="44"/>
    </row>
    <row r="786" spans="1:16" ht="12.75">
      <c r="A786" s="40"/>
      <c r="B786" s="40"/>
      <c r="I786" s="51"/>
      <c r="J786" s="51"/>
      <c r="P786" s="44"/>
    </row>
    <row r="787" spans="1:16" ht="12.75">
      <c r="A787" s="40"/>
      <c r="B787" s="40"/>
      <c r="I787" s="51"/>
      <c r="J787" s="51"/>
      <c r="P787" s="44"/>
    </row>
    <row r="788" spans="1:16" ht="12.75">
      <c r="A788" s="40"/>
      <c r="B788" s="40"/>
      <c r="I788" s="51"/>
      <c r="J788" s="51"/>
      <c r="P788" s="44"/>
    </row>
    <row r="789" spans="1:16" ht="12.75">
      <c r="A789" s="40"/>
      <c r="B789" s="40"/>
      <c r="I789" s="51"/>
      <c r="J789" s="51"/>
      <c r="P789" s="44"/>
    </row>
    <row r="790" spans="1:16" ht="12.75">
      <c r="A790" s="40"/>
      <c r="B790" s="40"/>
      <c r="I790" s="51"/>
      <c r="J790" s="51"/>
      <c r="P790" s="44"/>
    </row>
    <row r="791" spans="1:16" ht="12.75">
      <c r="A791" s="40"/>
      <c r="B791" s="40"/>
      <c r="I791" s="51"/>
      <c r="J791" s="51"/>
      <c r="P791" s="44"/>
    </row>
    <row r="792" spans="1:16" ht="12.75">
      <c r="A792" s="40"/>
      <c r="B792" s="40"/>
      <c r="I792" s="51"/>
      <c r="J792" s="51"/>
      <c r="P792" s="44"/>
    </row>
    <row r="793" spans="1:16" ht="12.75">
      <c r="A793" s="40"/>
      <c r="B793" s="40"/>
      <c r="I793" s="51"/>
      <c r="J793" s="51"/>
      <c r="P793" s="44"/>
    </row>
    <row r="794" spans="1:16" ht="12.75">
      <c r="A794" s="40"/>
      <c r="B794" s="40"/>
      <c r="I794" s="51"/>
      <c r="J794" s="51"/>
      <c r="P794" s="44"/>
    </row>
    <row r="795" spans="1:16" ht="12.75">
      <c r="A795" s="40"/>
      <c r="B795" s="40"/>
      <c r="I795" s="51"/>
      <c r="J795" s="51"/>
      <c r="P795" s="44"/>
    </row>
    <row r="796" spans="1:16" ht="12.75">
      <c r="A796" s="40"/>
      <c r="B796" s="40"/>
      <c r="I796" s="51"/>
      <c r="J796" s="51"/>
      <c r="P796" s="44"/>
    </row>
    <row r="797" spans="1:16" ht="12.75">
      <c r="A797" s="40"/>
      <c r="B797" s="40"/>
      <c r="I797" s="51"/>
      <c r="J797" s="51"/>
      <c r="P797" s="44"/>
    </row>
    <row r="798" spans="1:16" ht="12.75">
      <c r="A798" s="40"/>
      <c r="B798" s="40"/>
      <c r="I798" s="51"/>
      <c r="J798" s="51"/>
      <c r="P798" s="44"/>
    </row>
    <row r="799" spans="1:16" ht="12.75">
      <c r="A799" s="40"/>
      <c r="B799" s="40"/>
      <c r="I799" s="51"/>
      <c r="J799" s="51"/>
      <c r="P799" s="44"/>
    </row>
    <row r="800" spans="1:16" ht="12.75">
      <c r="A800" s="40"/>
      <c r="B800" s="40"/>
      <c r="I800" s="51"/>
      <c r="J800" s="51"/>
      <c r="P800" s="44"/>
    </row>
    <row r="801" spans="1:16" ht="12.75">
      <c r="A801" s="40"/>
      <c r="B801" s="40"/>
      <c r="I801" s="51"/>
      <c r="J801" s="51"/>
      <c r="P801" s="44"/>
    </row>
    <row r="802" spans="1:16" ht="12.75">
      <c r="A802" s="40"/>
      <c r="B802" s="40"/>
      <c r="I802" s="51"/>
      <c r="J802" s="51"/>
      <c r="P802" s="44"/>
    </row>
    <row r="803" spans="1:16" ht="12.75">
      <c r="A803" s="40"/>
      <c r="B803" s="40"/>
      <c r="I803" s="51"/>
      <c r="J803" s="51"/>
      <c r="P803" s="44"/>
    </row>
    <row r="804" spans="1:16" ht="12.75">
      <c r="A804" s="40"/>
      <c r="B804" s="40"/>
      <c r="I804" s="51"/>
      <c r="J804" s="51"/>
      <c r="P804" s="44"/>
    </row>
    <row r="805" spans="1:16" ht="12.75">
      <c r="A805" s="40"/>
      <c r="B805" s="40"/>
      <c r="I805" s="51"/>
      <c r="J805" s="51"/>
      <c r="P805" s="44"/>
    </row>
    <row r="806" spans="1:16" ht="12.75">
      <c r="A806" s="40"/>
      <c r="B806" s="40"/>
      <c r="I806" s="51"/>
      <c r="J806" s="51"/>
      <c r="P806" s="44"/>
    </row>
    <row r="807" spans="1:16" ht="12.75">
      <c r="A807" s="40"/>
      <c r="B807" s="40"/>
      <c r="I807" s="51"/>
      <c r="J807" s="51"/>
      <c r="P807" s="44"/>
    </row>
    <row r="808" spans="1:16" ht="12.75">
      <c r="A808" s="40"/>
      <c r="B808" s="40"/>
      <c r="I808" s="51"/>
      <c r="J808" s="51"/>
      <c r="P808" s="44"/>
    </row>
    <row r="809" spans="1:16" ht="12.75">
      <c r="A809" s="40"/>
      <c r="B809" s="40"/>
      <c r="I809" s="51"/>
      <c r="J809" s="51"/>
      <c r="P809" s="44"/>
    </row>
    <row r="810" spans="1:16" ht="12.75">
      <c r="A810" s="40"/>
      <c r="B810" s="40"/>
      <c r="I810" s="51"/>
      <c r="J810" s="51"/>
      <c r="P810" s="44"/>
    </row>
    <row r="811" spans="1:16" ht="12.75">
      <c r="A811" s="40"/>
      <c r="B811" s="40"/>
      <c r="I811" s="51"/>
      <c r="J811" s="51"/>
      <c r="P811" s="44"/>
    </row>
    <row r="812" spans="1:16" ht="12.75">
      <c r="A812" s="40"/>
      <c r="B812" s="40"/>
      <c r="I812" s="51"/>
      <c r="J812" s="51"/>
      <c r="P812" s="44"/>
    </row>
    <row r="813" spans="1:16" ht="12.75">
      <c r="A813" s="40"/>
      <c r="B813" s="40"/>
      <c r="I813" s="51"/>
      <c r="J813" s="51"/>
      <c r="P813" s="44"/>
    </row>
    <row r="814" spans="1:16" ht="12.75">
      <c r="A814" s="40"/>
      <c r="B814" s="40"/>
      <c r="I814" s="51"/>
      <c r="J814" s="51"/>
      <c r="P814" s="44"/>
    </row>
    <row r="815" spans="1:16" ht="12.75">
      <c r="A815" s="40"/>
      <c r="B815" s="40"/>
      <c r="I815" s="51"/>
      <c r="J815" s="51"/>
      <c r="P815" s="44"/>
    </row>
    <row r="816" spans="1:16" ht="12.75">
      <c r="A816" s="40"/>
      <c r="B816" s="40"/>
      <c r="I816" s="51"/>
      <c r="J816" s="51"/>
      <c r="P816" s="44"/>
    </row>
    <row r="817" spans="1:16" ht="12.75">
      <c r="A817" s="40"/>
      <c r="B817" s="40"/>
      <c r="I817" s="51"/>
      <c r="J817" s="51"/>
      <c r="P817" s="44"/>
    </row>
    <row r="818" spans="1:16" ht="12.75">
      <c r="A818" s="40"/>
      <c r="B818" s="40"/>
      <c r="I818" s="51"/>
      <c r="J818" s="51"/>
      <c r="P818" s="44"/>
    </row>
    <row r="819" spans="1:16" ht="12.75">
      <c r="A819" s="40"/>
      <c r="B819" s="40"/>
      <c r="I819" s="51"/>
      <c r="J819" s="51"/>
      <c r="P819" s="44"/>
    </row>
    <row r="820" spans="1:16" ht="12.75">
      <c r="A820" s="40"/>
      <c r="B820" s="40"/>
      <c r="I820" s="51"/>
      <c r="J820" s="51"/>
      <c r="P820" s="44"/>
    </row>
    <row r="821" spans="1:16" ht="12.75">
      <c r="A821" s="40"/>
      <c r="B821" s="40"/>
      <c r="I821" s="51"/>
      <c r="J821" s="51"/>
      <c r="P821" s="44"/>
    </row>
    <row r="822" spans="1:16" ht="12.75">
      <c r="A822" s="40"/>
      <c r="B822" s="40"/>
      <c r="I822" s="51"/>
      <c r="J822" s="51"/>
      <c r="P822" s="44"/>
    </row>
    <row r="823" spans="1:16" ht="12.75">
      <c r="A823" s="40"/>
      <c r="B823" s="40"/>
      <c r="I823" s="51"/>
      <c r="J823" s="51"/>
      <c r="P823" s="44"/>
    </row>
    <row r="824" spans="1:16" ht="12.75">
      <c r="A824" s="40"/>
      <c r="B824" s="40"/>
      <c r="I824" s="51"/>
      <c r="J824" s="51"/>
      <c r="P824" s="44"/>
    </row>
    <row r="825" spans="1:16" ht="12.75">
      <c r="A825" s="40"/>
      <c r="B825" s="40"/>
      <c r="I825" s="51"/>
      <c r="J825" s="51"/>
      <c r="P825" s="44"/>
    </row>
    <row r="826" spans="1:16" ht="12.75">
      <c r="A826" s="40"/>
      <c r="B826" s="40"/>
      <c r="I826" s="51"/>
      <c r="J826" s="51"/>
      <c r="P826" s="44"/>
    </row>
    <row r="827" spans="1:16" ht="12.75">
      <c r="A827" s="40"/>
      <c r="B827" s="40"/>
      <c r="I827" s="51"/>
      <c r="J827" s="51"/>
      <c r="P827" s="44"/>
    </row>
    <row r="828" spans="1:16" ht="12.75">
      <c r="A828" s="40"/>
      <c r="B828" s="40"/>
      <c r="I828" s="51"/>
      <c r="J828" s="51"/>
      <c r="P828" s="44"/>
    </row>
    <row r="829" spans="1:16" ht="12.75">
      <c r="A829" s="40"/>
      <c r="B829" s="40"/>
      <c r="I829" s="51"/>
      <c r="J829" s="51"/>
      <c r="P829" s="44"/>
    </row>
    <row r="830" spans="1:16" ht="12.75">
      <c r="A830" s="40"/>
      <c r="B830" s="40"/>
      <c r="I830" s="51"/>
      <c r="J830" s="51"/>
      <c r="P830" s="44"/>
    </row>
    <row r="831" spans="1:16" ht="12.75">
      <c r="A831" s="40"/>
      <c r="B831" s="40"/>
      <c r="I831" s="51"/>
      <c r="J831" s="51"/>
      <c r="P831" s="44"/>
    </row>
    <row r="832" spans="1:16" ht="12.75">
      <c r="A832" s="40"/>
      <c r="B832" s="40"/>
      <c r="I832" s="51"/>
      <c r="J832" s="51"/>
      <c r="P832" s="44"/>
    </row>
    <row r="833" spans="1:16" ht="12.75">
      <c r="A833" s="40"/>
      <c r="B833" s="40"/>
      <c r="I833" s="51"/>
      <c r="J833" s="51"/>
      <c r="P833" s="44"/>
    </row>
    <row r="834" spans="1:16" ht="12.75">
      <c r="A834" s="40"/>
      <c r="B834" s="40"/>
      <c r="I834" s="51"/>
      <c r="J834" s="51"/>
      <c r="P834" s="44"/>
    </row>
    <row r="835" spans="1:16" ht="12.75">
      <c r="A835" s="40"/>
      <c r="B835" s="40"/>
      <c r="I835" s="51"/>
      <c r="J835" s="51"/>
      <c r="P835" s="44"/>
    </row>
    <row r="836" spans="1:16" ht="12.75">
      <c r="A836" s="40"/>
      <c r="B836" s="40"/>
      <c r="I836" s="51"/>
      <c r="J836" s="51"/>
      <c r="P836" s="44"/>
    </row>
    <row r="837" spans="1:16" ht="12.75">
      <c r="A837" s="40"/>
      <c r="B837" s="40"/>
      <c r="I837" s="51"/>
      <c r="J837" s="51"/>
      <c r="P837" s="44"/>
    </row>
    <row r="838" spans="1:16" ht="12.75">
      <c r="A838" s="40"/>
      <c r="B838" s="40"/>
      <c r="I838" s="51"/>
      <c r="J838" s="51"/>
      <c r="P838" s="44"/>
    </row>
    <row r="839" spans="1:16" ht="12.75">
      <c r="A839" s="40"/>
      <c r="B839" s="40"/>
      <c r="I839" s="51"/>
      <c r="J839" s="51"/>
      <c r="P839" s="44"/>
    </row>
    <row r="840" spans="1:16" ht="12.75">
      <c r="A840" s="40"/>
      <c r="B840" s="40"/>
      <c r="I840" s="51"/>
      <c r="J840" s="51"/>
      <c r="P840" s="44"/>
    </row>
    <row r="841" spans="1:16" ht="12.75">
      <c r="A841" s="40"/>
      <c r="B841" s="40"/>
      <c r="I841" s="51"/>
      <c r="J841" s="51"/>
      <c r="P841" s="44"/>
    </row>
    <row r="842" spans="1:16" ht="12.75">
      <c r="A842" s="40"/>
      <c r="B842" s="40"/>
      <c r="I842" s="51"/>
      <c r="J842" s="51"/>
      <c r="P842" s="44"/>
    </row>
    <row r="843" spans="1:16" ht="12.75">
      <c r="A843" s="40"/>
      <c r="B843" s="40"/>
      <c r="I843" s="51"/>
      <c r="J843" s="51"/>
      <c r="P843" s="44"/>
    </row>
    <row r="844" spans="1:16" ht="12.75">
      <c r="A844" s="40"/>
      <c r="B844" s="40"/>
      <c r="I844" s="51"/>
      <c r="J844" s="51"/>
      <c r="P844" s="44"/>
    </row>
    <row r="845" spans="1:16" ht="12.75">
      <c r="A845" s="40"/>
      <c r="B845" s="40"/>
      <c r="I845" s="51"/>
      <c r="J845" s="51"/>
      <c r="P845" s="44"/>
    </row>
    <row r="846" spans="1:16" ht="12.75">
      <c r="A846" s="40"/>
      <c r="B846" s="40"/>
      <c r="I846" s="51"/>
      <c r="J846" s="51"/>
      <c r="P846" s="44"/>
    </row>
    <row r="847" spans="1:16" ht="12.75">
      <c r="A847" s="40"/>
      <c r="B847" s="40"/>
      <c r="I847" s="51"/>
      <c r="J847" s="51"/>
      <c r="P847" s="44"/>
    </row>
    <row r="848" spans="1:16" ht="12.75">
      <c r="A848" s="40"/>
      <c r="B848" s="40"/>
      <c r="I848" s="51"/>
      <c r="J848" s="51"/>
      <c r="P848" s="44"/>
    </row>
    <row r="849" spans="1:16" ht="12.75">
      <c r="A849" s="40"/>
      <c r="B849" s="40"/>
      <c r="I849" s="51"/>
      <c r="J849" s="51"/>
      <c r="P849" s="44"/>
    </row>
    <row r="850" spans="1:16" ht="12.75">
      <c r="A850" s="40"/>
      <c r="B850" s="40"/>
      <c r="I850" s="51"/>
      <c r="J850" s="51"/>
      <c r="P850" s="44"/>
    </row>
    <row r="851" spans="1:16" ht="12.75">
      <c r="A851" s="40"/>
      <c r="B851" s="40"/>
      <c r="I851" s="51"/>
      <c r="J851" s="51"/>
      <c r="P851" s="44"/>
    </row>
    <row r="852" spans="1:16" ht="12.75">
      <c r="A852" s="40"/>
      <c r="B852" s="40"/>
      <c r="I852" s="51"/>
      <c r="J852" s="51"/>
      <c r="P852" s="44"/>
    </row>
    <row r="853" spans="1:16" ht="12.75">
      <c r="A853" s="40"/>
      <c r="B853" s="40"/>
      <c r="I853" s="51"/>
      <c r="J853" s="51"/>
      <c r="P853" s="44"/>
    </row>
    <row r="854" spans="1:16" ht="12.75">
      <c r="A854" s="40"/>
      <c r="B854" s="40"/>
      <c r="I854" s="51"/>
      <c r="J854" s="51"/>
      <c r="P854" s="44"/>
    </row>
    <row r="855" spans="1:16" ht="12.75">
      <c r="A855" s="40"/>
      <c r="B855" s="40"/>
      <c r="I855" s="51"/>
      <c r="J855" s="51"/>
      <c r="P855" s="44"/>
    </row>
    <row r="856" spans="1:16" ht="12.75">
      <c r="A856" s="40"/>
      <c r="B856" s="40"/>
      <c r="I856" s="51"/>
      <c r="J856" s="51"/>
      <c r="P856" s="44"/>
    </row>
    <row r="857" spans="1:16" ht="12.75">
      <c r="A857" s="40"/>
      <c r="B857" s="40"/>
      <c r="I857" s="51"/>
      <c r="J857" s="51"/>
      <c r="P857" s="44"/>
    </row>
    <row r="858" spans="1:16" ht="12.75">
      <c r="A858" s="40"/>
      <c r="B858" s="40"/>
      <c r="I858" s="51"/>
      <c r="J858" s="51"/>
      <c r="P858" s="44"/>
    </row>
    <row r="859" spans="1:16" ht="12.75">
      <c r="A859" s="40"/>
      <c r="B859" s="40"/>
      <c r="I859" s="51"/>
      <c r="J859" s="51"/>
      <c r="P859" s="44"/>
    </row>
    <row r="860" spans="1:16" ht="12.75">
      <c r="A860" s="40"/>
      <c r="B860" s="40"/>
      <c r="I860" s="51"/>
      <c r="J860" s="51"/>
      <c r="P860" s="44"/>
    </row>
    <row r="861" spans="1:16" ht="12.75">
      <c r="A861" s="40"/>
      <c r="B861" s="40"/>
      <c r="I861" s="51"/>
      <c r="J861" s="51"/>
      <c r="P861" s="44"/>
    </row>
    <row r="862" spans="1:16" ht="12.75">
      <c r="A862" s="40"/>
      <c r="B862" s="40"/>
      <c r="I862" s="51"/>
      <c r="J862" s="51"/>
      <c r="P862" s="44"/>
    </row>
    <row r="863" spans="1:16" ht="12.75">
      <c r="A863" s="40"/>
      <c r="B863" s="40"/>
      <c r="I863" s="51"/>
      <c r="J863" s="51"/>
      <c r="P863" s="44"/>
    </row>
    <row r="864" spans="1:16" ht="12.75">
      <c r="A864" s="40"/>
      <c r="B864" s="40"/>
      <c r="I864" s="51"/>
      <c r="J864" s="51"/>
      <c r="P864" s="44"/>
    </row>
    <row r="865" spans="1:16" ht="12.75">
      <c r="A865" s="40"/>
      <c r="B865" s="40"/>
      <c r="I865" s="51"/>
      <c r="J865" s="51"/>
      <c r="P865" s="44"/>
    </row>
    <row r="866" spans="1:16" ht="12.75">
      <c r="A866" s="40"/>
      <c r="B866" s="40"/>
      <c r="I866" s="51"/>
      <c r="J866" s="51"/>
      <c r="P866" s="44"/>
    </row>
    <row r="867" spans="1:16" ht="12.75">
      <c r="A867" s="40"/>
      <c r="B867" s="40"/>
      <c r="I867" s="51"/>
      <c r="J867" s="51"/>
      <c r="P867" s="44"/>
    </row>
    <row r="868" spans="1:16" ht="12.75">
      <c r="A868" s="40"/>
      <c r="B868" s="40"/>
      <c r="I868" s="51"/>
      <c r="J868" s="51"/>
      <c r="P868" s="44"/>
    </row>
    <row r="869" spans="1:16" ht="12.75">
      <c r="A869" s="40"/>
      <c r="B869" s="40"/>
      <c r="I869" s="51"/>
      <c r="J869" s="51"/>
      <c r="P869" s="44"/>
    </row>
    <row r="870" spans="1:16" ht="12.75">
      <c r="A870" s="40"/>
      <c r="B870" s="40"/>
      <c r="I870" s="51"/>
      <c r="J870" s="51"/>
      <c r="P870" s="44"/>
    </row>
    <row r="871" spans="1:16" ht="12.75">
      <c r="A871" s="40"/>
      <c r="B871" s="40"/>
      <c r="I871" s="51"/>
      <c r="J871" s="51"/>
      <c r="P871" s="44"/>
    </row>
    <row r="872" spans="1:16" ht="12.75">
      <c r="A872" s="40"/>
      <c r="B872" s="40"/>
      <c r="I872" s="51"/>
      <c r="J872" s="51"/>
      <c r="P872" s="44"/>
    </row>
    <row r="873" spans="1:16" ht="12.75">
      <c r="A873" s="40"/>
      <c r="B873" s="40"/>
      <c r="I873" s="51"/>
      <c r="J873" s="51"/>
      <c r="P873" s="44"/>
    </row>
    <row r="874" spans="1:16" ht="12.75">
      <c r="A874" s="40"/>
      <c r="B874" s="40"/>
      <c r="I874" s="51"/>
      <c r="J874" s="51"/>
      <c r="P874" s="44"/>
    </row>
    <row r="875" spans="1:16" ht="12.75">
      <c r="A875" s="40"/>
      <c r="B875" s="40"/>
      <c r="I875" s="51"/>
      <c r="J875" s="51"/>
      <c r="P875" s="44"/>
    </row>
    <row r="876" spans="1:16" ht="12.75">
      <c r="A876" s="40"/>
      <c r="B876" s="40"/>
      <c r="I876" s="51"/>
      <c r="J876" s="51"/>
      <c r="P876" s="44"/>
    </row>
    <row r="877" spans="1:16" ht="12.75">
      <c r="A877" s="40"/>
      <c r="B877" s="40"/>
      <c r="I877" s="51"/>
      <c r="J877" s="51"/>
      <c r="P877" s="44"/>
    </row>
    <row r="878" spans="1:16" ht="12.75">
      <c r="A878" s="40"/>
      <c r="B878" s="40"/>
      <c r="I878" s="51"/>
      <c r="J878" s="51"/>
      <c r="P878" s="44"/>
    </row>
    <row r="879" spans="1:16" ht="12.75">
      <c r="A879" s="40"/>
      <c r="B879" s="40"/>
      <c r="I879" s="51"/>
      <c r="J879" s="51"/>
      <c r="P879" s="44"/>
    </row>
    <row r="880" spans="1:16" ht="12.75">
      <c r="A880" s="40"/>
      <c r="B880" s="40"/>
      <c r="I880" s="51"/>
      <c r="J880" s="51"/>
      <c r="P880" s="44"/>
    </row>
    <row r="881" spans="1:16" ht="12.75">
      <c r="A881" s="40"/>
      <c r="B881" s="40"/>
      <c r="I881" s="51"/>
      <c r="J881" s="51"/>
      <c r="P881" s="44"/>
    </row>
    <row r="882" spans="1:16" ht="12.75">
      <c r="A882" s="40"/>
      <c r="B882" s="40"/>
      <c r="I882" s="51"/>
      <c r="J882" s="51"/>
      <c r="P882" s="44"/>
    </row>
    <row r="883" spans="1:16" ht="12.75">
      <c r="A883" s="40"/>
      <c r="B883" s="40"/>
      <c r="I883" s="51"/>
      <c r="J883" s="51"/>
      <c r="P883" s="44"/>
    </row>
    <row r="884" spans="1:16" ht="12.75">
      <c r="A884" s="40"/>
      <c r="B884" s="40"/>
      <c r="I884" s="51"/>
      <c r="J884" s="51"/>
      <c r="P884" s="44"/>
    </row>
    <row r="885" spans="1:16" ht="12.75">
      <c r="A885" s="40"/>
      <c r="B885" s="40"/>
      <c r="I885" s="51"/>
      <c r="J885" s="51"/>
      <c r="P885" s="44"/>
    </row>
    <row r="886" spans="1:16" ht="12.75">
      <c r="A886" s="40"/>
      <c r="B886" s="40"/>
      <c r="I886" s="51"/>
      <c r="J886" s="51"/>
      <c r="P886" s="44"/>
    </row>
    <row r="887" spans="1:16" ht="12.75">
      <c r="A887" s="40"/>
      <c r="B887" s="40"/>
      <c r="I887" s="51"/>
      <c r="J887" s="51"/>
      <c r="P887" s="44"/>
    </row>
    <row r="888" spans="1:16" ht="12.75">
      <c r="A888" s="40"/>
      <c r="B888" s="40"/>
      <c r="I888" s="51"/>
      <c r="J888" s="51"/>
      <c r="P888" s="44"/>
    </row>
    <row r="889" spans="1:16" ht="12.75">
      <c r="A889" s="40"/>
      <c r="B889" s="40"/>
      <c r="I889" s="51"/>
      <c r="J889" s="51"/>
      <c r="P889" s="44"/>
    </row>
    <row r="890" spans="1:16" ht="12.75">
      <c r="A890" s="40"/>
      <c r="B890" s="40"/>
      <c r="I890" s="51"/>
      <c r="J890" s="51"/>
      <c r="P890" s="44"/>
    </row>
    <row r="891" spans="1:16" ht="12.75">
      <c r="A891" s="40"/>
      <c r="B891" s="40"/>
      <c r="I891" s="51"/>
      <c r="J891" s="51"/>
      <c r="P891" s="44"/>
    </row>
    <row r="892" spans="1:16" ht="12.75">
      <c r="A892" s="40"/>
      <c r="B892" s="40"/>
      <c r="I892" s="51"/>
      <c r="J892" s="51"/>
      <c r="P892" s="44"/>
    </row>
    <row r="893" spans="1:16" ht="12.75">
      <c r="A893" s="40"/>
      <c r="B893" s="40"/>
      <c r="I893" s="51"/>
      <c r="J893" s="51"/>
      <c r="P893" s="44"/>
    </row>
    <row r="894" spans="1:16" ht="12.75">
      <c r="A894" s="40"/>
      <c r="B894" s="40"/>
      <c r="I894" s="51"/>
      <c r="J894" s="51"/>
      <c r="P894" s="44"/>
    </row>
    <row r="895" spans="1:16" ht="12.75">
      <c r="A895" s="40"/>
      <c r="B895" s="40"/>
      <c r="I895" s="51"/>
      <c r="J895" s="51"/>
      <c r="P895" s="44"/>
    </row>
    <row r="896" spans="1:16" ht="12.75">
      <c r="A896" s="40"/>
      <c r="B896" s="40"/>
      <c r="I896" s="51"/>
      <c r="J896" s="51"/>
      <c r="P896" s="44"/>
    </row>
    <row r="897" spans="1:16" ht="12.75">
      <c r="A897" s="40"/>
      <c r="B897" s="40"/>
      <c r="I897" s="51"/>
      <c r="J897" s="51"/>
      <c r="P897" s="44"/>
    </row>
    <row r="898" spans="1:16" ht="12.75">
      <c r="A898" s="40"/>
      <c r="B898" s="40"/>
      <c r="I898" s="51"/>
      <c r="J898" s="51"/>
      <c r="P898" s="44"/>
    </row>
    <row r="899" spans="1:16" ht="12.75">
      <c r="A899" s="40"/>
      <c r="B899" s="40"/>
      <c r="I899" s="51"/>
      <c r="J899" s="51"/>
      <c r="P899" s="44"/>
    </row>
    <row r="900" spans="1:16" ht="12.75">
      <c r="A900" s="40"/>
      <c r="B900" s="40"/>
      <c r="I900" s="51"/>
      <c r="J900" s="51"/>
      <c r="P900" s="44"/>
    </row>
    <row r="901" spans="1:16" ht="12.75">
      <c r="A901" s="40"/>
      <c r="B901" s="40"/>
      <c r="I901" s="51"/>
      <c r="J901" s="51"/>
      <c r="P901" s="44"/>
    </row>
    <row r="902" spans="1:16" ht="12.75">
      <c r="A902" s="40"/>
      <c r="B902" s="40"/>
      <c r="I902" s="51"/>
      <c r="J902" s="51"/>
      <c r="P902" s="44"/>
    </row>
    <row r="903" spans="1:16" ht="12.75">
      <c r="A903" s="40"/>
      <c r="B903" s="40"/>
      <c r="I903" s="51"/>
      <c r="J903" s="51"/>
      <c r="P903" s="44"/>
    </row>
    <row r="904" spans="1:16" ht="12.75">
      <c r="A904" s="40"/>
      <c r="B904" s="40"/>
      <c r="I904" s="51"/>
      <c r="J904" s="51"/>
      <c r="P904" s="44"/>
    </row>
    <row r="905" spans="1:16" ht="12.75">
      <c r="A905" s="40"/>
      <c r="B905" s="40"/>
      <c r="I905" s="51"/>
      <c r="J905" s="51"/>
      <c r="P905" s="44"/>
    </row>
    <row r="906" spans="1:16" ht="12.75">
      <c r="A906" s="40"/>
      <c r="B906" s="40"/>
      <c r="I906" s="51"/>
      <c r="J906" s="51"/>
      <c r="P906" s="44"/>
    </row>
    <row r="907" spans="1:16" ht="12.75">
      <c r="A907" s="40"/>
      <c r="B907" s="40"/>
      <c r="I907" s="51"/>
      <c r="J907" s="51"/>
      <c r="P907" s="44"/>
    </row>
    <row r="908" spans="1:16" ht="12.75">
      <c r="A908" s="40"/>
      <c r="B908" s="40"/>
      <c r="I908" s="51"/>
      <c r="J908" s="51"/>
      <c r="P908" s="44"/>
    </row>
    <row r="909" spans="1:16" ht="12.75">
      <c r="A909" s="40"/>
      <c r="B909" s="40"/>
      <c r="I909" s="51"/>
      <c r="J909" s="51"/>
      <c r="P909" s="44"/>
    </row>
    <row r="910" spans="1:16" ht="12.75">
      <c r="A910" s="40"/>
      <c r="B910" s="40"/>
      <c r="I910" s="51"/>
      <c r="J910" s="51"/>
      <c r="P910" s="44"/>
    </row>
    <row r="911" spans="1:16" ht="12.75">
      <c r="A911" s="40"/>
      <c r="B911" s="40"/>
      <c r="I911" s="51"/>
      <c r="J911" s="51"/>
      <c r="P911" s="44"/>
    </row>
    <row r="912" spans="1:16" ht="12.75">
      <c r="A912" s="40"/>
      <c r="B912" s="40"/>
      <c r="I912" s="51"/>
      <c r="J912" s="51"/>
      <c r="P912" s="44"/>
    </row>
    <row r="913" spans="1:16" ht="12.75">
      <c r="A913" s="40"/>
      <c r="B913" s="40"/>
      <c r="I913" s="51"/>
      <c r="J913" s="51"/>
      <c r="P913" s="44"/>
    </row>
    <row r="914" spans="1:16" ht="12.75">
      <c r="A914" s="40"/>
      <c r="B914" s="40"/>
      <c r="I914" s="51"/>
      <c r="J914" s="51"/>
      <c r="P914" s="44"/>
    </row>
    <row r="915" spans="1:16" ht="12.75">
      <c r="A915" s="40"/>
      <c r="B915" s="40"/>
      <c r="I915" s="51"/>
      <c r="J915" s="51"/>
      <c r="P915" s="44"/>
    </row>
    <row r="916" spans="1:16" ht="12.75">
      <c r="A916" s="40"/>
      <c r="B916" s="40"/>
      <c r="I916" s="51"/>
      <c r="J916" s="51"/>
      <c r="P916" s="44"/>
    </row>
    <row r="917" spans="1:16" ht="12.75">
      <c r="A917" s="40"/>
      <c r="B917" s="40"/>
      <c r="I917" s="51"/>
      <c r="J917" s="51"/>
      <c r="P917" s="44"/>
    </row>
    <row r="918" spans="1:16" ht="12.75">
      <c r="A918" s="40"/>
      <c r="B918" s="40"/>
      <c r="I918" s="51"/>
      <c r="J918" s="51"/>
      <c r="P918" s="44"/>
    </row>
    <row r="919" spans="1:16" ht="12.75">
      <c r="A919" s="40"/>
      <c r="B919" s="40"/>
      <c r="I919" s="51"/>
      <c r="J919" s="51"/>
      <c r="P919" s="44"/>
    </row>
    <row r="920" spans="1:16" ht="12.75">
      <c r="A920" s="40"/>
      <c r="B920" s="40"/>
      <c r="I920" s="51"/>
      <c r="J920" s="51"/>
      <c r="P920" s="44"/>
    </row>
    <row r="921" spans="1:16" ht="12.75">
      <c r="A921" s="40"/>
      <c r="B921" s="40"/>
      <c r="I921" s="51"/>
      <c r="J921" s="51"/>
      <c r="P921" s="44"/>
    </row>
    <row r="922" spans="1:16" ht="12.75">
      <c r="A922" s="40"/>
      <c r="B922" s="40"/>
      <c r="I922" s="51"/>
      <c r="J922" s="51"/>
      <c r="P922" s="44"/>
    </row>
    <row r="923" spans="1:16" ht="12.75">
      <c r="A923" s="40"/>
      <c r="B923" s="40"/>
      <c r="I923" s="51"/>
      <c r="J923" s="51"/>
      <c r="P923" s="44"/>
    </row>
    <row r="924" spans="1:16" ht="12.75">
      <c r="A924" s="40"/>
      <c r="B924" s="40"/>
      <c r="I924" s="51"/>
      <c r="J924" s="51"/>
      <c r="P924" s="44"/>
    </row>
    <row r="925" spans="1:16" ht="12.75">
      <c r="A925" s="40"/>
      <c r="B925" s="40"/>
      <c r="I925" s="51"/>
      <c r="J925" s="51"/>
      <c r="P925" s="44"/>
    </row>
    <row r="926" spans="1:16" ht="12.75">
      <c r="A926" s="40"/>
      <c r="B926" s="40"/>
      <c r="I926" s="51"/>
      <c r="J926" s="51"/>
      <c r="P926" s="44"/>
    </row>
    <row r="927" spans="1:16" ht="12.75">
      <c r="A927" s="40"/>
      <c r="B927" s="40"/>
      <c r="I927" s="51"/>
      <c r="J927" s="51"/>
      <c r="P927" s="44"/>
    </row>
    <row r="928" spans="1:16" ht="12.75">
      <c r="A928" s="40"/>
      <c r="B928" s="40"/>
      <c r="I928" s="51"/>
      <c r="J928" s="51"/>
      <c r="P928" s="44"/>
    </row>
    <row r="929" spans="1:16" ht="12.75">
      <c r="A929" s="40"/>
      <c r="B929" s="40"/>
      <c r="I929" s="51"/>
      <c r="J929" s="51"/>
      <c r="P929" s="44"/>
    </row>
    <row r="930" spans="1:16" ht="12.75">
      <c r="A930" s="40"/>
      <c r="B930" s="40"/>
      <c r="I930" s="51"/>
      <c r="J930" s="51"/>
      <c r="P930" s="44"/>
    </row>
    <row r="931" spans="1:16" ht="12.75">
      <c r="A931" s="40"/>
      <c r="B931" s="40"/>
      <c r="I931" s="51"/>
      <c r="J931" s="51"/>
      <c r="P931" s="44"/>
    </row>
    <row r="932" spans="1:16" ht="12.75">
      <c r="A932" s="40"/>
      <c r="B932" s="40"/>
      <c r="I932" s="51"/>
      <c r="J932" s="51"/>
      <c r="P932" s="44"/>
    </row>
    <row r="933" spans="1:16" ht="12.75">
      <c r="A933" s="40"/>
      <c r="B933" s="40"/>
      <c r="I933" s="51"/>
      <c r="J933" s="51"/>
      <c r="P933" s="44"/>
    </row>
    <row r="934" spans="1:16" ht="12.75">
      <c r="A934" s="40"/>
      <c r="B934" s="40"/>
      <c r="I934" s="51"/>
      <c r="J934" s="51"/>
      <c r="P934" s="44"/>
    </row>
    <row r="935" spans="1:16" ht="12.75">
      <c r="A935" s="40"/>
      <c r="B935" s="40"/>
      <c r="I935" s="51"/>
      <c r="J935" s="51"/>
      <c r="P935" s="44"/>
    </row>
    <row r="936" spans="1:16" ht="12.75">
      <c r="A936" s="40"/>
      <c r="B936" s="40"/>
      <c r="I936" s="51"/>
      <c r="J936" s="51"/>
      <c r="P936" s="44"/>
    </row>
    <row r="937" spans="1:16" ht="12.75">
      <c r="A937" s="40"/>
      <c r="B937" s="40"/>
      <c r="I937" s="51"/>
      <c r="J937" s="51"/>
      <c r="P937" s="44"/>
    </row>
    <row r="938" spans="1:16" ht="12.75">
      <c r="A938" s="40"/>
      <c r="B938" s="40"/>
      <c r="I938" s="51"/>
      <c r="J938" s="51"/>
      <c r="P938" s="44"/>
    </row>
    <row r="939" spans="1:16" ht="12.75">
      <c r="A939" s="40"/>
      <c r="B939" s="40"/>
      <c r="I939" s="51"/>
      <c r="J939" s="51"/>
      <c r="P939" s="44"/>
    </row>
    <row r="940" spans="1:16" ht="12.75">
      <c r="A940" s="40"/>
      <c r="B940" s="40"/>
      <c r="I940" s="51"/>
      <c r="J940" s="51"/>
      <c r="P940" s="44"/>
    </row>
    <row r="941" spans="1:16" ht="12.75">
      <c r="A941" s="40"/>
      <c r="B941" s="40"/>
      <c r="I941" s="51"/>
      <c r="J941" s="51"/>
      <c r="P941" s="44"/>
    </row>
    <row r="942" spans="1:16" ht="12.75">
      <c r="A942" s="40"/>
      <c r="B942" s="40"/>
      <c r="I942" s="51"/>
      <c r="J942" s="51"/>
      <c r="P942" s="44"/>
    </row>
    <row r="943" spans="1:16" ht="12.75">
      <c r="A943" s="40"/>
      <c r="B943" s="40"/>
      <c r="I943" s="51"/>
      <c r="J943" s="51"/>
      <c r="P943" s="44"/>
    </row>
    <row r="944" spans="1:16" ht="12.75">
      <c r="A944" s="40"/>
      <c r="B944" s="40"/>
      <c r="I944" s="51"/>
      <c r="J944" s="51"/>
      <c r="P944" s="44"/>
    </row>
    <row r="945" spans="1:16" ht="12.75">
      <c r="A945" s="40"/>
      <c r="B945" s="40"/>
      <c r="I945" s="51"/>
      <c r="J945" s="51"/>
      <c r="P945" s="44"/>
    </row>
    <row r="946" spans="1:16" ht="12.75">
      <c r="A946" s="40"/>
      <c r="B946" s="40"/>
      <c r="I946" s="51"/>
      <c r="J946" s="51"/>
      <c r="P946" s="44"/>
    </row>
    <row r="947" spans="1:16" ht="12.75">
      <c r="A947" s="40"/>
      <c r="B947" s="40"/>
      <c r="I947" s="51"/>
      <c r="J947" s="51"/>
      <c r="P947" s="44"/>
    </row>
    <row r="948" spans="1:16" ht="12.75">
      <c r="A948" s="40"/>
      <c r="B948" s="40"/>
      <c r="I948" s="51"/>
      <c r="J948" s="51"/>
      <c r="P948" s="44"/>
    </row>
    <row r="949" spans="1:16" ht="12.75">
      <c r="A949" s="40"/>
      <c r="B949" s="40"/>
      <c r="I949" s="51"/>
      <c r="J949" s="51"/>
      <c r="P949" s="44"/>
    </row>
    <row r="950" spans="1:16" ht="12.75">
      <c r="A950" s="40"/>
      <c r="B950" s="40"/>
      <c r="I950" s="51"/>
      <c r="J950" s="51"/>
      <c r="P950" s="44"/>
    </row>
    <row r="951" spans="1:16" ht="12.75">
      <c r="A951" s="40"/>
      <c r="B951" s="40"/>
      <c r="I951" s="51"/>
      <c r="J951" s="51"/>
      <c r="P951" s="44"/>
    </row>
    <row r="952" spans="1:16" ht="12.75">
      <c r="A952" s="40"/>
      <c r="B952" s="40"/>
      <c r="I952" s="51"/>
      <c r="J952" s="51"/>
      <c r="P952" s="44"/>
    </row>
    <row r="953" spans="1:16" ht="12.75">
      <c r="A953" s="40"/>
      <c r="B953" s="40"/>
      <c r="I953" s="51"/>
      <c r="J953" s="51"/>
      <c r="P953" s="44"/>
    </row>
    <row r="954" spans="1:16" ht="12.75">
      <c r="A954" s="40"/>
      <c r="B954" s="40"/>
      <c r="I954" s="51"/>
      <c r="J954" s="51"/>
      <c r="P954" s="44"/>
    </row>
    <row r="955" spans="1:16" ht="12.75">
      <c r="A955" s="40"/>
      <c r="B955" s="40"/>
      <c r="I955" s="51"/>
      <c r="J955" s="51"/>
      <c r="P955" s="44"/>
    </row>
    <row r="956" spans="1:16" ht="12.75">
      <c r="A956" s="40"/>
      <c r="B956" s="40"/>
      <c r="I956" s="51"/>
      <c r="J956" s="51"/>
      <c r="P956" s="44"/>
    </row>
    <row r="957" spans="1:16" ht="12.75">
      <c r="A957" s="40"/>
      <c r="B957" s="40"/>
      <c r="I957" s="51"/>
      <c r="J957" s="51"/>
      <c r="P957" s="44"/>
    </row>
    <row r="958" spans="1:16" ht="12.75">
      <c r="A958" s="40"/>
      <c r="B958" s="40"/>
      <c r="I958" s="51"/>
      <c r="J958" s="51"/>
      <c r="P958" s="44"/>
    </row>
    <row r="959" spans="1:16" ht="12.75">
      <c r="A959" s="40"/>
      <c r="B959" s="40"/>
      <c r="I959" s="51"/>
      <c r="J959" s="51"/>
      <c r="P959" s="44"/>
    </row>
    <row r="960" spans="1:16" ht="12.75">
      <c r="A960" s="40"/>
      <c r="B960" s="40"/>
      <c r="I960" s="51"/>
      <c r="J960" s="51"/>
      <c r="P960" s="44"/>
    </row>
    <row r="961" spans="1:16" ht="12.75">
      <c r="A961" s="40"/>
      <c r="B961" s="40"/>
      <c r="I961" s="51"/>
      <c r="J961" s="51"/>
      <c r="P961" s="44"/>
    </row>
    <row r="962" spans="1:16" ht="12.75">
      <c r="A962" s="40"/>
      <c r="B962" s="40"/>
      <c r="I962" s="51"/>
      <c r="J962" s="51"/>
      <c r="P962" s="44"/>
    </row>
    <row r="963" spans="1:16" ht="12.75">
      <c r="A963" s="40"/>
      <c r="B963" s="40"/>
      <c r="I963" s="51"/>
      <c r="J963" s="51"/>
      <c r="P963" s="44"/>
    </row>
    <row r="964" spans="1:16" ht="12.75">
      <c r="A964" s="40"/>
      <c r="B964" s="40"/>
      <c r="I964" s="51"/>
      <c r="J964" s="51"/>
      <c r="P964" s="44"/>
    </row>
    <row r="965" spans="1:16" ht="12.75">
      <c r="A965" s="40"/>
      <c r="B965" s="40"/>
      <c r="I965" s="51"/>
      <c r="J965" s="51"/>
      <c r="P965" s="44"/>
    </row>
    <row r="966" spans="1:16" ht="12.75">
      <c r="A966" s="40"/>
      <c r="B966" s="40"/>
      <c r="I966" s="51"/>
      <c r="J966" s="51"/>
      <c r="P966" s="44"/>
    </row>
    <row r="967" spans="1:16" ht="12.75">
      <c r="A967" s="40"/>
      <c r="B967" s="40"/>
      <c r="I967" s="51"/>
      <c r="J967" s="51"/>
      <c r="P967" s="44"/>
    </row>
    <row r="968" spans="1:16" ht="12.75">
      <c r="A968" s="40"/>
      <c r="B968" s="40"/>
      <c r="I968" s="51"/>
      <c r="J968" s="51"/>
      <c r="P968" s="44"/>
    </row>
    <row r="969" spans="1:16" ht="12.75">
      <c r="A969" s="40"/>
      <c r="B969" s="40"/>
      <c r="I969" s="51"/>
      <c r="J969" s="51"/>
      <c r="P969" s="44"/>
    </row>
    <row r="970" spans="1:16" ht="12.75">
      <c r="A970" s="40"/>
      <c r="B970" s="40"/>
      <c r="I970" s="51"/>
      <c r="J970" s="51"/>
      <c r="P970" s="44"/>
    </row>
    <row r="971" spans="1:16" ht="12.75">
      <c r="A971" s="40"/>
      <c r="B971" s="40"/>
      <c r="I971" s="51"/>
      <c r="J971" s="51"/>
      <c r="P971" s="44"/>
    </row>
    <row r="972" spans="1:16" ht="12.75">
      <c r="A972" s="40"/>
      <c r="B972" s="40"/>
      <c r="I972" s="51"/>
      <c r="J972" s="51"/>
      <c r="P972" s="44"/>
    </row>
    <row r="973" spans="1:16" ht="12.75">
      <c r="A973" s="40"/>
      <c r="B973" s="40"/>
      <c r="I973" s="51"/>
      <c r="J973" s="51"/>
      <c r="P973" s="44"/>
    </row>
    <row r="974" spans="1:16" ht="12.75">
      <c r="A974" s="40"/>
      <c r="B974" s="40"/>
      <c r="I974" s="51"/>
      <c r="J974" s="51"/>
      <c r="P974" s="44"/>
    </row>
    <row r="975" spans="1:16" ht="12.75">
      <c r="A975" s="40"/>
      <c r="B975" s="40"/>
      <c r="I975" s="51"/>
      <c r="J975" s="51"/>
      <c r="P975" s="44"/>
    </row>
    <row r="976" spans="1:16" ht="12.75">
      <c r="A976" s="40"/>
      <c r="B976" s="40"/>
      <c r="I976" s="51"/>
      <c r="J976" s="51"/>
      <c r="P976" s="44"/>
    </row>
    <row r="977" spans="1:16" ht="12.75">
      <c r="A977" s="40"/>
      <c r="B977" s="40"/>
      <c r="I977" s="51"/>
      <c r="J977" s="51"/>
      <c r="P977" s="44"/>
    </row>
    <row r="978" spans="1:16" ht="12.75">
      <c r="A978" s="40"/>
      <c r="B978" s="40"/>
      <c r="I978" s="51"/>
      <c r="J978" s="51"/>
      <c r="P978" s="44"/>
    </row>
    <row r="979" spans="1:16" ht="12.75">
      <c r="A979" s="40"/>
      <c r="B979" s="40"/>
      <c r="I979" s="51"/>
      <c r="J979" s="51"/>
      <c r="P979" s="44"/>
    </row>
    <row r="980" spans="1:16" ht="12.75">
      <c r="A980" s="40"/>
      <c r="B980" s="40"/>
      <c r="I980" s="51"/>
      <c r="J980" s="51"/>
      <c r="P980" s="44"/>
    </row>
    <row r="981" spans="1:16" ht="12.75">
      <c r="A981" s="40"/>
      <c r="B981" s="40"/>
      <c r="I981" s="51"/>
      <c r="J981" s="51"/>
      <c r="P981" s="44"/>
    </row>
    <row r="982" spans="1:16" ht="12.75">
      <c r="A982" s="40"/>
      <c r="B982" s="40"/>
      <c r="I982" s="51"/>
      <c r="J982" s="51"/>
      <c r="P982" s="44"/>
    </row>
    <row r="983" spans="1:16" ht="12.75">
      <c r="A983" s="40"/>
      <c r="B983" s="40"/>
      <c r="I983" s="51"/>
      <c r="J983" s="51"/>
      <c r="P983" s="44"/>
    </row>
    <row r="984" spans="1:16" ht="12.75">
      <c r="A984" s="40"/>
      <c r="B984" s="40"/>
      <c r="I984" s="51"/>
      <c r="J984" s="51"/>
      <c r="P984" s="44"/>
    </row>
    <row r="985" spans="1:16" ht="12.75">
      <c r="A985" s="40"/>
      <c r="B985" s="40"/>
      <c r="I985" s="51"/>
      <c r="J985" s="51"/>
      <c r="P985" s="44"/>
    </row>
    <row r="986" spans="1:16" ht="12.75">
      <c r="A986" s="40"/>
      <c r="B986" s="40"/>
      <c r="I986" s="51"/>
      <c r="J986" s="51"/>
      <c r="P986" s="44"/>
    </row>
    <row r="987" spans="1:16" ht="12.75">
      <c r="A987" s="40"/>
      <c r="B987" s="40"/>
      <c r="I987" s="51"/>
      <c r="J987" s="51"/>
      <c r="P987" s="44"/>
    </row>
    <row r="988" spans="1:16" ht="12.75">
      <c r="A988" s="40"/>
      <c r="B988" s="40"/>
      <c r="I988" s="51"/>
      <c r="J988" s="51"/>
      <c r="P988" s="44"/>
    </row>
    <row r="989" spans="1:16" ht="12.75">
      <c r="A989" s="40"/>
      <c r="B989" s="40"/>
      <c r="I989" s="51"/>
      <c r="J989" s="51"/>
      <c r="P989" s="44"/>
    </row>
    <row r="990" spans="1:16" ht="12.75">
      <c r="A990" s="40"/>
      <c r="B990" s="40"/>
      <c r="I990" s="51"/>
      <c r="J990" s="51"/>
      <c r="P990" s="44"/>
    </row>
    <row r="991" spans="1:16" ht="12.75">
      <c r="A991" s="40"/>
      <c r="B991" s="40"/>
      <c r="I991" s="51"/>
      <c r="J991" s="51"/>
      <c r="P991" s="44"/>
    </row>
    <row r="992" spans="1:16" ht="12.75">
      <c r="A992" s="40"/>
      <c r="B992" s="40"/>
      <c r="I992" s="51"/>
      <c r="J992" s="51"/>
      <c r="P992" s="44"/>
    </row>
    <row r="993" spans="1:16" ht="12.75">
      <c r="A993" s="40"/>
      <c r="B993" s="40"/>
      <c r="I993" s="51"/>
      <c r="J993" s="51"/>
      <c r="P993" s="44"/>
    </row>
    <row r="994" spans="1:16" ht="12.75">
      <c r="A994" s="40"/>
      <c r="B994" s="40"/>
      <c r="I994" s="51"/>
      <c r="J994" s="51"/>
      <c r="P994" s="44"/>
    </row>
    <row r="995" spans="1:16" ht="12.75">
      <c r="A995" s="40"/>
      <c r="B995" s="40"/>
      <c r="I995" s="51"/>
      <c r="J995" s="51"/>
      <c r="P995" s="44"/>
    </row>
    <row r="996" spans="1:16" ht="12.75">
      <c r="A996" s="40"/>
      <c r="B996" s="40"/>
      <c r="I996" s="51"/>
      <c r="J996" s="51"/>
      <c r="P996" s="44"/>
    </row>
    <row r="997" spans="1:16" ht="12.75">
      <c r="A997" s="40"/>
      <c r="B997" s="40"/>
      <c r="I997" s="51"/>
      <c r="J997" s="51"/>
      <c r="P997" s="44"/>
    </row>
    <row r="998" spans="1:16" ht="12.75">
      <c r="A998" s="40"/>
      <c r="B998" s="40"/>
      <c r="I998" s="51"/>
      <c r="J998" s="51"/>
      <c r="P998" s="44"/>
    </row>
    <row r="999" spans="1:16" ht="12.75">
      <c r="A999" s="40"/>
      <c r="B999" s="40"/>
      <c r="I999" s="51"/>
      <c r="J999" s="51"/>
      <c r="P999" s="44"/>
    </row>
    <row r="1000" spans="1:16" ht="12.75">
      <c r="A1000" s="40"/>
      <c r="B1000" s="40"/>
      <c r="I1000" s="51"/>
      <c r="J1000" s="51"/>
      <c r="P1000" s="44"/>
    </row>
    <row r="1001" spans="1:16" ht="12.75">
      <c r="A1001" s="40"/>
      <c r="B1001" s="40"/>
      <c r="I1001" s="51"/>
      <c r="J1001" s="51"/>
      <c r="P1001" s="44"/>
    </row>
    <row r="1002" spans="1:16" ht="12.75">
      <c r="A1002" s="40"/>
      <c r="B1002" s="40"/>
      <c r="I1002" s="51"/>
      <c r="J1002" s="51"/>
      <c r="P1002" s="44"/>
    </row>
    <row r="1003" spans="1:16" ht="12.75">
      <c r="A1003" s="40"/>
      <c r="B1003" s="40"/>
      <c r="I1003" s="51"/>
      <c r="J1003" s="51"/>
      <c r="P1003" s="44"/>
    </row>
    <row r="1004" spans="1:16" ht="12.75">
      <c r="A1004" s="40"/>
      <c r="B1004" s="40"/>
      <c r="I1004" s="51"/>
      <c r="J1004" s="51"/>
      <c r="P1004" s="44"/>
    </row>
    <row r="1005" spans="1:16" ht="12.75">
      <c r="A1005" s="40"/>
      <c r="B1005" s="40"/>
      <c r="I1005" s="51"/>
      <c r="J1005" s="51"/>
      <c r="P1005" s="44"/>
    </row>
    <row r="1006" spans="1:16" ht="12.75">
      <c r="A1006" s="40"/>
      <c r="B1006" s="40"/>
      <c r="I1006" s="51"/>
      <c r="J1006" s="51"/>
      <c r="P1006" s="44"/>
    </row>
    <row r="1007" spans="1:16" ht="12.75">
      <c r="A1007" s="40"/>
      <c r="B1007" s="40"/>
      <c r="I1007" s="51"/>
      <c r="J1007" s="51"/>
      <c r="P1007" s="44"/>
    </row>
    <row r="1008" spans="1:16" ht="12.75">
      <c r="A1008" s="40"/>
      <c r="B1008" s="40"/>
      <c r="I1008" s="51"/>
      <c r="J1008" s="51"/>
      <c r="P1008" s="44"/>
    </row>
    <row r="1009" spans="1:16" ht="12.75">
      <c r="A1009" s="40"/>
      <c r="B1009" s="40"/>
      <c r="I1009" s="51"/>
      <c r="J1009" s="51"/>
      <c r="P1009" s="44"/>
    </row>
    <row r="1010" spans="1:16" ht="12.75">
      <c r="A1010" s="40"/>
      <c r="B1010" s="40"/>
      <c r="I1010" s="51"/>
      <c r="J1010" s="51"/>
      <c r="P1010" s="44"/>
    </row>
    <row r="1011" spans="1:16" ht="12.75">
      <c r="A1011" s="40"/>
      <c r="B1011" s="40"/>
      <c r="I1011" s="51"/>
      <c r="J1011" s="51"/>
      <c r="P1011" s="44"/>
    </row>
    <row r="1012" spans="1:16" ht="12.75">
      <c r="A1012" s="40"/>
      <c r="B1012" s="40"/>
      <c r="I1012" s="51"/>
      <c r="J1012" s="51"/>
      <c r="P1012" s="44"/>
    </row>
    <row r="1013" spans="1:16" ht="12.75">
      <c r="A1013" s="40"/>
      <c r="B1013" s="40"/>
      <c r="I1013" s="51"/>
      <c r="J1013" s="51"/>
      <c r="P1013" s="44"/>
    </row>
    <row r="1014" spans="1:16" ht="12.75">
      <c r="A1014" s="40"/>
      <c r="B1014" s="40"/>
      <c r="I1014" s="51"/>
      <c r="J1014" s="51"/>
      <c r="P1014" s="44"/>
    </row>
    <row r="1015" spans="1:16" ht="12.75">
      <c r="A1015" s="40"/>
      <c r="B1015" s="40"/>
      <c r="I1015" s="51"/>
      <c r="J1015" s="51"/>
      <c r="P1015" s="44"/>
    </row>
    <row r="1016" spans="1:16" ht="12.75">
      <c r="A1016" s="40"/>
      <c r="B1016" s="40"/>
      <c r="I1016" s="51"/>
      <c r="J1016" s="51"/>
      <c r="P1016" s="44"/>
    </row>
    <row r="1017" spans="1:16" ht="12.75">
      <c r="A1017" s="40"/>
      <c r="B1017" s="40"/>
      <c r="I1017" s="51"/>
      <c r="J1017" s="51"/>
      <c r="P1017" s="44"/>
    </row>
    <row r="1018" spans="1:16" ht="12.75">
      <c r="A1018" s="40"/>
      <c r="B1018" s="40"/>
      <c r="I1018" s="51"/>
      <c r="J1018" s="51"/>
      <c r="P1018" s="44"/>
    </row>
    <row r="1019" spans="1:16" ht="12.75">
      <c r="A1019" s="40"/>
      <c r="B1019" s="40"/>
      <c r="I1019" s="51"/>
      <c r="J1019" s="51"/>
      <c r="P1019" s="44"/>
    </row>
    <row r="1020" spans="1:16" ht="12.75">
      <c r="A1020" s="40"/>
      <c r="B1020" s="40"/>
      <c r="I1020" s="51"/>
      <c r="J1020" s="51"/>
      <c r="P1020" s="44"/>
    </row>
    <row r="1021" spans="1:16" ht="12.75">
      <c r="A1021" s="40"/>
      <c r="B1021" s="40"/>
      <c r="I1021" s="51"/>
      <c r="J1021" s="51"/>
      <c r="P1021" s="44"/>
    </row>
    <row r="1022" spans="1:16" ht="12.75">
      <c r="A1022" s="40"/>
      <c r="B1022" s="40"/>
      <c r="I1022" s="51"/>
      <c r="J1022" s="51"/>
      <c r="P1022" s="44"/>
    </row>
    <row r="1023" spans="1:16" ht="12.75">
      <c r="A1023" s="40"/>
      <c r="B1023" s="40"/>
      <c r="I1023" s="51"/>
      <c r="J1023" s="51"/>
      <c r="P1023" s="44"/>
    </row>
    <row r="1024" spans="1:16" ht="12.75">
      <c r="A1024" s="40"/>
      <c r="B1024" s="40"/>
      <c r="I1024" s="51"/>
      <c r="J1024" s="51"/>
      <c r="P1024" s="44"/>
    </row>
    <row r="1025" spans="1:16" ht="12.75">
      <c r="A1025" s="40"/>
      <c r="B1025" s="40"/>
      <c r="I1025" s="51"/>
      <c r="J1025" s="51"/>
      <c r="P1025" s="44"/>
    </row>
    <row r="1026" spans="1:16" ht="12.75">
      <c r="A1026" s="40"/>
      <c r="B1026" s="40"/>
      <c r="I1026" s="51"/>
      <c r="J1026" s="51"/>
      <c r="P1026" s="44"/>
    </row>
    <row r="1027" spans="1:16" ht="12.75">
      <c r="A1027" s="40"/>
      <c r="B1027" s="40"/>
      <c r="I1027" s="51"/>
      <c r="J1027" s="51"/>
      <c r="P1027" s="44"/>
    </row>
    <row r="1028" spans="1:16" ht="12.75">
      <c r="A1028" s="40"/>
      <c r="B1028" s="40"/>
      <c r="I1028" s="51"/>
      <c r="J1028" s="51"/>
      <c r="P1028" s="44"/>
    </row>
    <row r="1029" spans="1:16" ht="12.75">
      <c r="A1029" s="40"/>
      <c r="B1029" s="40"/>
      <c r="I1029" s="51"/>
      <c r="J1029" s="51"/>
      <c r="P1029" s="44"/>
    </row>
    <row r="1030" spans="1:16" ht="12.75">
      <c r="A1030" s="40"/>
      <c r="B1030" s="40"/>
      <c r="I1030" s="51"/>
      <c r="J1030" s="51"/>
      <c r="P1030" s="44"/>
    </row>
    <row r="1031" spans="1:16" ht="12.75">
      <c r="A1031" s="40"/>
      <c r="B1031" s="40"/>
      <c r="I1031" s="51"/>
      <c r="J1031" s="51"/>
      <c r="P1031" s="44"/>
    </row>
    <row r="1032" spans="1:16" ht="12.75">
      <c r="A1032" s="40"/>
      <c r="B1032" s="40"/>
      <c r="I1032" s="51"/>
      <c r="J1032" s="51"/>
      <c r="P1032" s="44"/>
    </row>
    <row r="1033" spans="1:16" ht="12.75">
      <c r="A1033" s="40"/>
      <c r="B1033" s="40"/>
      <c r="I1033" s="51"/>
      <c r="J1033" s="51"/>
      <c r="P1033" s="44"/>
    </row>
    <row r="1034" spans="1:16" ht="12.75">
      <c r="A1034" s="40"/>
      <c r="B1034" s="40"/>
      <c r="I1034" s="51"/>
      <c r="J1034" s="51"/>
      <c r="P1034" s="44"/>
    </row>
    <row r="1035" spans="1:16" ht="12.75">
      <c r="A1035" s="40"/>
      <c r="B1035" s="40"/>
      <c r="I1035" s="51"/>
      <c r="J1035" s="51"/>
      <c r="P1035" s="44"/>
    </row>
    <row r="1036" spans="1:16" ht="12.75">
      <c r="A1036" s="40"/>
      <c r="B1036" s="40"/>
      <c r="I1036" s="51"/>
      <c r="J1036" s="51"/>
      <c r="P1036" s="44"/>
    </row>
    <row r="1037" spans="1:16" ht="12.75">
      <c r="A1037" s="40"/>
      <c r="B1037" s="40"/>
      <c r="I1037" s="51"/>
      <c r="J1037" s="51"/>
      <c r="P1037" s="44"/>
    </row>
    <row r="1038" spans="1:16" ht="12.75">
      <c r="A1038" s="40"/>
      <c r="B1038" s="40"/>
      <c r="I1038" s="51"/>
      <c r="J1038" s="51"/>
      <c r="P1038" s="44"/>
    </row>
    <row r="1039" spans="1:16" ht="12.75">
      <c r="A1039" s="40"/>
      <c r="B1039" s="40"/>
      <c r="I1039" s="51"/>
      <c r="J1039" s="51"/>
      <c r="P1039" s="44"/>
    </row>
    <row r="1040" spans="1:16" ht="12.75">
      <c r="A1040" s="40"/>
      <c r="B1040" s="40"/>
      <c r="I1040" s="51"/>
      <c r="J1040" s="51"/>
      <c r="P1040" s="44"/>
    </row>
    <row r="1041" spans="1:16" ht="12.75">
      <c r="A1041" s="40"/>
      <c r="B1041" s="40"/>
      <c r="I1041" s="51"/>
      <c r="J1041" s="51"/>
      <c r="P1041" s="44"/>
    </row>
    <row r="1042" spans="1:16" ht="12.75">
      <c r="A1042" s="40"/>
      <c r="B1042" s="40"/>
      <c r="I1042" s="51"/>
      <c r="J1042" s="51"/>
      <c r="P1042" s="44"/>
    </row>
    <row r="1043" spans="1:16" ht="12.75">
      <c r="A1043" s="40"/>
      <c r="B1043" s="40"/>
      <c r="I1043" s="51"/>
      <c r="J1043" s="51"/>
      <c r="P1043" s="44"/>
    </row>
    <row r="1044" spans="1:16" ht="12.75">
      <c r="A1044" s="40"/>
      <c r="B1044" s="40"/>
      <c r="I1044" s="51"/>
      <c r="J1044" s="51"/>
      <c r="P1044" s="44"/>
    </row>
    <row r="1045" spans="1:16" ht="12.75">
      <c r="A1045" s="40"/>
      <c r="B1045" s="40"/>
      <c r="I1045" s="51"/>
      <c r="J1045" s="51"/>
      <c r="P1045" s="44"/>
    </row>
    <row r="1046" spans="1:16" ht="12.75">
      <c r="A1046" s="40"/>
      <c r="B1046" s="40"/>
      <c r="I1046" s="51"/>
      <c r="J1046" s="51"/>
      <c r="P1046" s="44"/>
    </row>
    <row r="1047" spans="1:16" ht="12.75">
      <c r="A1047" s="40"/>
      <c r="B1047" s="40"/>
      <c r="I1047" s="51"/>
      <c r="J1047" s="51"/>
      <c r="P1047" s="44"/>
    </row>
    <row r="1048" spans="1:16" ht="12.75">
      <c r="A1048" s="40"/>
      <c r="B1048" s="40"/>
      <c r="I1048" s="51"/>
      <c r="J1048" s="51"/>
      <c r="P1048" s="44"/>
    </row>
    <row r="1049" spans="1:16" ht="12.75">
      <c r="A1049" s="40"/>
      <c r="B1049" s="40"/>
      <c r="I1049" s="51"/>
      <c r="J1049" s="51"/>
      <c r="P1049" s="44"/>
    </row>
    <row r="1050" spans="1:16" ht="12.75">
      <c r="A1050" s="40"/>
      <c r="B1050" s="40"/>
      <c r="I1050" s="51"/>
      <c r="J1050" s="51"/>
      <c r="P1050" s="44"/>
    </row>
    <row r="1051" spans="1:16" ht="12.75">
      <c r="A1051" s="40"/>
      <c r="B1051" s="40"/>
      <c r="I1051" s="51"/>
      <c r="J1051" s="51"/>
      <c r="P1051" s="44"/>
    </row>
    <row r="1052" spans="1:16" ht="12.75">
      <c r="A1052" s="40"/>
      <c r="B1052" s="40"/>
      <c r="I1052" s="51"/>
      <c r="J1052" s="51"/>
      <c r="P1052" s="44"/>
    </row>
    <row r="1053" spans="1:16" ht="12.75">
      <c r="A1053" s="40"/>
      <c r="B1053" s="40"/>
      <c r="I1053" s="51"/>
      <c r="J1053" s="51"/>
      <c r="P1053" s="44"/>
    </row>
    <row r="1054" spans="1:16" ht="12.75">
      <c r="A1054" s="40"/>
      <c r="B1054" s="40"/>
      <c r="I1054" s="51"/>
      <c r="J1054" s="51"/>
      <c r="P1054" s="44"/>
    </row>
    <row r="1055" spans="1:16" ht="12.75">
      <c r="A1055" s="40"/>
      <c r="B1055" s="40"/>
      <c r="I1055" s="51"/>
      <c r="J1055" s="51"/>
      <c r="P1055" s="44"/>
    </row>
    <row r="1056" spans="1:16" ht="12.75">
      <c r="A1056" s="40"/>
      <c r="B1056" s="40"/>
      <c r="I1056" s="51"/>
      <c r="J1056" s="51"/>
      <c r="P1056" s="44"/>
    </row>
    <row r="1057" spans="1:16" ht="12.75">
      <c r="A1057" s="40"/>
      <c r="B1057" s="40"/>
      <c r="I1057" s="51"/>
      <c r="J1057" s="51"/>
      <c r="P1057" s="44"/>
    </row>
    <row r="1058" spans="1:16" ht="12.75">
      <c r="A1058" s="40"/>
      <c r="B1058" s="40"/>
      <c r="I1058" s="51"/>
      <c r="J1058" s="51"/>
      <c r="P1058" s="44"/>
    </row>
    <row r="1059" spans="1:16" ht="12.75">
      <c r="A1059" s="40"/>
      <c r="B1059" s="40"/>
      <c r="I1059" s="51"/>
      <c r="J1059" s="51"/>
      <c r="P1059" s="44"/>
    </row>
    <row r="1060" spans="1:16" ht="12.75">
      <c r="A1060" s="40"/>
      <c r="B1060" s="40"/>
      <c r="I1060" s="51"/>
      <c r="J1060" s="51"/>
      <c r="P1060" s="44"/>
    </row>
    <row r="1061" spans="1:16" ht="12.75">
      <c r="A1061" s="40"/>
      <c r="B1061" s="40"/>
      <c r="I1061" s="51"/>
      <c r="J1061" s="51"/>
      <c r="P1061" s="44"/>
    </row>
    <row r="1062" spans="1:16" ht="12.75">
      <c r="A1062" s="40"/>
      <c r="B1062" s="40"/>
      <c r="I1062" s="51"/>
      <c r="J1062" s="51"/>
      <c r="P1062" s="44"/>
    </row>
    <row r="1063" spans="1:16" ht="12.75">
      <c r="A1063" s="40"/>
      <c r="B1063" s="40"/>
      <c r="I1063" s="51"/>
      <c r="J1063" s="51"/>
      <c r="P1063" s="44"/>
    </row>
    <row r="1064" spans="1:16" ht="12.75">
      <c r="A1064" s="40"/>
      <c r="B1064" s="40"/>
      <c r="I1064" s="51"/>
      <c r="J1064" s="51"/>
      <c r="P1064" s="44"/>
    </row>
    <row r="1065" spans="1:16" ht="12.75">
      <c r="A1065" s="40"/>
      <c r="B1065" s="40"/>
      <c r="I1065" s="51"/>
      <c r="J1065" s="51"/>
      <c r="P1065" s="44"/>
    </row>
    <row r="1066" spans="1:16" ht="12.75">
      <c r="A1066" s="40"/>
      <c r="B1066" s="40"/>
      <c r="I1066" s="51"/>
      <c r="J1066" s="51"/>
      <c r="P1066" s="44"/>
    </row>
    <row r="1067" spans="1:16" ht="12.75">
      <c r="A1067" s="40"/>
      <c r="B1067" s="40"/>
      <c r="I1067" s="51"/>
      <c r="J1067" s="51"/>
      <c r="P1067" s="44"/>
    </row>
    <row r="1068" spans="1:16" ht="12.75">
      <c r="A1068" s="40"/>
      <c r="B1068" s="40"/>
      <c r="I1068" s="51"/>
      <c r="J1068" s="51"/>
      <c r="P1068" s="44"/>
    </row>
    <row r="1069" spans="1:16" ht="12.75">
      <c r="A1069" s="40"/>
      <c r="B1069" s="40"/>
      <c r="I1069" s="51"/>
      <c r="J1069" s="51"/>
      <c r="P1069" s="44"/>
    </row>
    <row r="1070" spans="1:16" ht="12.75">
      <c r="A1070" s="40"/>
      <c r="B1070" s="40"/>
      <c r="I1070" s="51"/>
      <c r="J1070" s="51"/>
      <c r="P1070" s="44"/>
    </row>
    <row r="1071" spans="1:16" ht="12.75">
      <c r="A1071" s="40"/>
      <c r="B1071" s="40"/>
      <c r="I1071" s="51"/>
      <c r="J1071" s="51"/>
      <c r="P1071" s="44"/>
    </row>
    <row r="1072" spans="1:16" ht="12.75">
      <c r="A1072" s="40"/>
      <c r="B1072" s="40"/>
      <c r="I1072" s="51"/>
      <c r="J1072" s="51"/>
      <c r="P1072" s="44"/>
    </row>
    <row r="1073" spans="1:16" ht="12.75">
      <c r="A1073" s="40"/>
      <c r="B1073" s="40"/>
      <c r="I1073" s="51"/>
      <c r="J1073" s="51"/>
      <c r="P1073" s="44"/>
    </row>
    <row r="1074" spans="1:16" ht="12.75">
      <c r="A1074" s="40"/>
      <c r="B1074" s="40"/>
      <c r="I1074" s="51"/>
      <c r="J1074" s="51"/>
      <c r="P1074" s="44"/>
    </row>
    <row r="1075" spans="1:16" ht="12.75">
      <c r="A1075" s="40"/>
      <c r="B1075" s="40"/>
      <c r="I1075" s="51"/>
      <c r="J1075" s="51"/>
      <c r="P1075" s="44"/>
    </row>
    <row r="1076" spans="1:16" ht="12.75">
      <c r="A1076" s="40"/>
      <c r="B1076" s="40"/>
      <c r="I1076" s="51"/>
      <c r="J1076" s="51"/>
      <c r="P1076" s="44"/>
    </row>
    <row r="1077" spans="1:16" ht="12.75">
      <c r="A1077" s="40"/>
      <c r="B1077" s="40"/>
      <c r="I1077" s="51"/>
      <c r="J1077" s="51"/>
      <c r="P1077" s="44"/>
    </row>
    <row r="1078" spans="1:16" ht="12.75">
      <c r="A1078" s="40"/>
      <c r="B1078" s="40"/>
      <c r="I1078" s="51"/>
      <c r="J1078" s="51"/>
      <c r="P1078" s="44"/>
    </row>
    <row r="1079" spans="1:16" ht="12.75">
      <c r="A1079" s="40"/>
      <c r="B1079" s="40"/>
      <c r="I1079" s="51"/>
      <c r="J1079" s="51"/>
      <c r="P1079" s="44"/>
    </row>
    <row r="1080" spans="1:16" ht="12.75">
      <c r="A1080" s="40"/>
      <c r="B1080" s="40"/>
      <c r="I1080" s="51"/>
      <c r="J1080" s="51"/>
      <c r="P1080" s="44"/>
    </row>
    <row r="1081" spans="1:16" ht="12.75">
      <c r="A1081" s="40"/>
      <c r="B1081" s="40"/>
      <c r="I1081" s="51"/>
      <c r="J1081" s="51"/>
      <c r="P1081" s="44"/>
    </row>
    <row r="1082" spans="1:16" ht="12.75">
      <c r="A1082" s="40"/>
      <c r="B1082" s="40"/>
      <c r="I1082" s="51"/>
      <c r="J1082" s="51"/>
      <c r="P1082" s="44"/>
    </row>
    <row r="1083" spans="1:16" ht="12.75">
      <c r="A1083" s="40"/>
      <c r="B1083" s="40"/>
      <c r="I1083" s="51"/>
      <c r="J1083" s="51"/>
      <c r="P1083" s="44"/>
    </row>
    <row r="1084" spans="1:16" ht="12.75">
      <c r="A1084" s="40"/>
      <c r="B1084" s="40"/>
      <c r="I1084" s="51"/>
      <c r="J1084" s="51"/>
      <c r="P1084" s="44"/>
    </row>
    <row r="1085" spans="1:16" ht="12.75">
      <c r="A1085" s="40"/>
      <c r="B1085" s="40"/>
      <c r="I1085" s="51"/>
      <c r="J1085" s="51"/>
      <c r="P1085" s="44"/>
    </row>
    <row r="1086" spans="1:16" ht="12.75">
      <c r="A1086" s="40"/>
      <c r="B1086" s="40"/>
      <c r="I1086" s="51"/>
      <c r="J1086" s="51"/>
      <c r="P1086" s="44"/>
    </row>
    <row r="1087" spans="1:16" ht="12.75">
      <c r="A1087" s="40"/>
      <c r="B1087" s="40"/>
      <c r="I1087" s="51"/>
      <c r="J1087" s="51"/>
      <c r="P1087" s="44"/>
    </row>
    <row r="1088" spans="1:16" ht="12.75">
      <c r="A1088" s="40"/>
      <c r="B1088" s="40"/>
      <c r="I1088" s="51"/>
      <c r="J1088" s="51"/>
      <c r="P1088" s="44"/>
    </row>
    <row r="1089" spans="1:16" ht="12.75">
      <c r="A1089" s="40"/>
      <c r="B1089" s="40"/>
      <c r="I1089" s="51"/>
      <c r="J1089" s="51"/>
      <c r="P1089" s="44"/>
    </row>
    <row r="1090" spans="1:16" ht="12.75">
      <c r="A1090" s="40"/>
      <c r="B1090" s="40"/>
      <c r="I1090" s="51"/>
      <c r="J1090" s="51"/>
      <c r="P1090" s="44"/>
    </row>
    <row r="1091" spans="1:16" ht="12.75">
      <c r="A1091" s="40"/>
      <c r="B1091" s="40"/>
      <c r="I1091" s="51"/>
      <c r="J1091" s="51"/>
      <c r="P1091" s="44"/>
    </row>
    <row r="1092" spans="1:16" ht="12.75">
      <c r="A1092" s="40"/>
      <c r="B1092" s="40"/>
      <c r="I1092" s="51"/>
      <c r="J1092" s="51"/>
      <c r="P1092" s="44"/>
    </row>
    <row r="1093" spans="1:16" ht="12.75">
      <c r="A1093" s="40"/>
      <c r="B1093" s="40"/>
      <c r="I1093" s="51"/>
      <c r="J1093" s="51"/>
      <c r="P1093" s="44"/>
    </row>
    <row r="1094" spans="1:16" ht="12.75">
      <c r="A1094" s="40"/>
      <c r="B1094" s="40"/>
      <c r="I1094" s="51"/>
      <c r="J1094" s="51"/>
      <c r="P1094" s="44"/>
    </row>
    <row r="1095" spans="1:16" ht="12.75">
      <c r="A1095" s="40"/>
      <c r="B1095" s="40"/>
      <c r="I1095" s="51"/>
      <c r="J1095" s="51"/>
      <c r="P1095" s="44"/>
    </row>
    <row r="1096" spans="1:16" ht="12.75">
      <c r="A1096" s="40"/>
      <c r="B1096" s="40"/>
      <c r="I1096" s="51"/>
      <c r="J1096" s="51"/>
      <c r="P1096" s="44"/>
    </row>
    <row r="1097" spans="1:16" ht="12.75">
      <c r="A1097" s="40"/>
      <c r="B1097" s="40"/>
      <c r="I1097" s="51"/>
      <c r="J1097" s="51"/>
      <c r="P1097" s="44"/>
    </row>
    <row r="1098" spans="1:16" ht="12.75">
      <c r="A1098" s="40"/>
      <c r="B1098" s="40"/>
      <c r="I1098" s="51"/>
      <c r="J1098" s="51"/>
      <c r="P1098" s="44"/>
    </row>
    <row r="1099" spans="1:16" ht="12.75">
      <c r="A1099" s="40"/>
      <c r="B1099" s="40"/>
      <c r="I1099" s="51"/>
      <c r="J1099" s="51"/>
      <c r="P1099" s="44"/>
    </row>
    <row r="1100" spans="1:16" ht="12.75">
      <c r="A1100" s="40"/>
      <c r="B1100" s="40"/>
      <c r="I1100" s="51"/>
      <c r="J1100" s="51"/>
      <c r="P1100" s="44"/>
    </row>
    <row r="1101" spans="1:16" ht="12.75">
      <c r="A1101" s="40"/>
      <c r="B1101" s="40"/>
      <c r="I1101" s="51"/>
      <c r="J1101" s="51"/>
      <c r="P1101" s="44"/>
    </row>
    <row r="1102" spans="1:16" ht="12.75">
      <c r="A1102" s="40"/>
      <c r="B1102" s="40"/>
      <c r="I1102" s="51"/>
      <c r="J1102" s="51"/>
      <c r="P1102" s="44"/>
    </row>
    <row r="1103" spans="1:16" ht="12.75">
      <c r="A1103" s="40"/>
      <c r="B1103" s="40"/>
      <c r="I1103" s="51"/>
      <c r="J1103" s="51"/>
      <c r="P1103" s="44"/>
    </row>
    <row r="1104" spans="1:16" ht="12.75">
      <c r="A1104" s="40"/>
      <c r="B1104" s="40"/>
      <c r="I1104" s="51"/>
      <c r="J1104" s="51"/>
      <c r="P1104" s="44"/>
    </row>
    <row r="1105" spans="1:16" ht="12.75">
      <c r="A1105" s="40"/>
      <c r="B1105" s="40"/>
      <c r="I1105" s="51"/>
      <c r="J1105" s="51"/>
      <c r="P1105" s="44"/>
    </row>
    <row r="1106" spans="1:16" ht="12.75">
      <c r="A1106" s="40"/>
      <c r="B1106" s="40"/>
      <c r="I1106" s="51"/>
      <c r="J1106" s="51"/>
      <c r="P1106" s="44"/>
    </row>
    <row r="1107" spans="1:16" ht="12.75">
      <c r="A1107" s="40"/>
      <c r="B1107" s="40"/>
      <c r="I1107" s="51"/>
      <c r="J1107" s="51"/>
      <c r="P1107" s="44"/>
    </row>
    <row r="1108" spans="1:16" ht="12.75">
      <c r="A1108" s="40"/>
      <c r="B1108" s="40"/>
      <c r="I1108" s="51"/>
      <c r="J1108" s="51"/>
      <c r="P1108" s="44"/>
    </row>
    <row r="1109" spans="1:16" ht="12.75">
      <c r="A1109" s="40"/>
      <c r="B1109" s="40"/>
      <c r="I1109" s="51"/>
      <c r="J1109" s="51"/>
      <c r="P1109" s="44"/>
    </row>
    <row r="1110" spans="1:16" ht="12.75">
      <c r="A1110" s="40"/>
      <c r="B1110" s="40"/>
      <c r="I1110" s="51"/>
      <c r="J1110" s="51"/>
      <c r="P1110" s="44"/>
    </row>
    <row r="1111" spans="1:16" ht="12.75">
      <c r="A1111" s="40"/>
      <c r="B1111" s="40"/>
      <c r="I1111" s="51"/>
      <c r="J1111" s="51"/>
      <c r="P1111" s="44"/>
    </row>
    <row r="1112" spans="1:16" ht="12.75">
      <c r="A1112" s="40"/>
      <c r="B1112" s="40"/>
      <c r="I1112" s="51"/>
      <c r="J1112" s="51"/>
      <c r="P1112" s="44"/>
    </row>
    <row r="1113" spans="1:16" ht="12.75">
      <c r="A1113" s="40"/>
      <c r="B1113" s="40"/>
      <c r="I1113" s="51"/>
      <c r="J1113" s="51"/>
      <c r="P1113" s="44"/>
    </row>
    <row r="1114" spans="1:16" ht="12.75">
      <c r="A1114" s="40"/>
      <c r="B1114" s="40"/>
      <c r="I1114" s="51"/>
      <c r="J1114" s="51"/>
      <c r="P1114" s="44"/>
    </row>
    <row r="1115" spans="1:16" ht="12.75">
      <c r="A1115" s="40"/>
      <c r="B1115" s="40"/>
      <c r="I1115" s="51"/>
      <c r="J1115" s="51"/>
      <c r="P1115" s="44"/>
    </row>
    <row r="1116" spans="1:16" ht="12.75">
      <c r="A1116" s="40"/>
      <c r="B1116" s="40"/>
      <c r="I1116" s="51"/>
      <c r="J1116" s="51"/>
      <c r="P1116" s="44"/>
    </row>
    <row r="1117" spans="1:16" ht="12.75">
      <c r="A1117" s="40"/>
      <c r="B1117" s="40"/>
      <c r="I1117" s="51"/>
      <c r="J1117" s="51"/>
      <c r="P1117" s="44"/>
    </row>
    <row r="1118" spans="1:16" ht="12.75">
      <c r="A1118" s="40"/>
      <c r="B1118" s="40"/>
      <c r="I1118" s="51"/>
      <c r="J1118" s="51"/>
      <c r="P1118" s="44"/>
    </row>
    <row r="1119" spans="1:16" ht="12.75">
      <c r="A1119" s="40"/>
      <c r="B1119" s="40"/>
      <c r="I1119" s="51"/>
      <c r="J1119" s="51"/>
      <c r="P1119" s="44"/>
    </row>
    <row r="1120" spans="1:16" ht="12.75">
      <c r="A1120" s="40"/>
      <c r="B1120" s="40"/>
      <c r="I1120" s="51"/>
      <c r="J1120" s="51"/>
      <c r="P1120" s="44"/>
    </row>
    <row r="1121" spans="1:16" ht="12.75">
      <c r="A1121" s="40"/>
      <c r="B1121" s="40"/>
      <c r="I1121" s="51"/>
      <c r="J1121" s="51"/>
      <c r="P1121" s="44"/>
    </row>
    <row r="1122" spans="1:16" ht="12.75">
      <c r="A1122" s="40"/>
      <c r="B1122" s="40"/>
      <c r="I1122" s="51"/>
      <c r="J1122" s="51"/>
      <c r="P1122" s="44"/>
    </row>
    <row r="1123" spans="1:16" ht="12.75">
      <c r="A1123" s="40"/>
      <c r="B1123" s="40"/>
      <c r="I1123" s="51"/>
      <c r="J1123" s="51"/>
      <c r="P1123" s="44"/>
    </row>
    <row r="1124" spans="1:16" ht="12.75">
      <c r="A1124" s="40"/>
      <c r="B1124" s="40"/>
      <c r="I1124" s="51"/>
      <c r="J1124" s="51"/>
      <c r="P1124" s="44"/>
    </row>
    <row r="1125" spans="1:16" ht="12.75">
      <c r="A1125" s="40"/>
      <c r="B1125" s="40"/>
      <c r="I1125" s="51"/>
      <c r="J1125" s="51"/>
      <c r="P1125" s="44"/>
    </row>
    <row r="1126" spans="1:16" ht="12.75">
      <c r="A1126" s="40"/>
      <c r="B1126" s="40"/>
      <c r="I1126" s="51"/>
      <c r="J1126" s="51"/>
      <c r="P1126" s="44"/>
    </row>
    <row r="1127" spans="1:16" ht="12.75">
      <c r="A1127" s="40"/>
      <c r="B1127" s="40"/>
      <c r="I1127" s="51"/>
      <c r="J1127" s="51"/>
      <c r="P1127" s="44"/>
    </row>
    <row r="1128" spans="1:16" ht="12.75">
      <c r="A1128" s="40"/>
      <c r="B1128" s="40"/>
      <c r="I1128" s="51"/>
      <c r="J1128" s="51"/>
      <c r="P1128" s="44"/>
    </row>
    <row r="1129" spans="1:16" ht="12.75">
      <c r="A1129" s="40"/>
      <c r="B1129" s="40"/>
      <c r="I1129" s="51"/>
      <c r="J1129" s="51"/>
      <c r="P1129" s="44"/>
    </row>
    <row r="1130" spans="1:16" ht="12.75">
      <c r="A1130" s="40"/>
      <c r="B1130" s="40"/>
      <c r="I1130" s="51"/>
      <c r="J1130" s="51"/>
      <c r="P1130" s="44"/>
    </row>
    <row r="1131" spans="1:16" ht="12.75">
      <c r="A1131" s="40"/>
      <c r="B1131" s="40"/>
      <c r="I1131" s="51"/>
      <c r="J1131" s="51"/>
      <c r="P1131" s="44"/>
    </row>
    <row r="1132" spans="1:16" ht="12.75">
      <c r="A1132" s="40"/>
      <c r="B1132" s="40"/>
      <c r="I1132" s="51"/>
      <c r="J1132" s="51"/>
      <c r="P1132" s="44"/>
    </row>
    <row r="1133" spans="1:16" ht="12.75">
      <c r="A1133" s="40"/>
      <c r="B1133" s="40"/>
      <c r="I1133" s="51"/>
      <c r="J1133" s="51"/>
      <c r="P1133" s="44"/>
    </row>
    <row r="1134" spans="1:16" ht="12.75">
      <c r="A1134" s="40"/>
      <c r="B1134" s="40"/>
      <c r="I1134" s="51"/>
      <c r="J1134" s="51"/>
      <c r="P1134" s="44"/>
    </row>
    <row r="1135" spans="1:16" ht="12.75">
      <c r="A1135" s="40"/>
      <c r="B1135" s="40"/>
      <c r="I1135" s="51"/>
      <c r="J1135" s="51"/>
      <c r="P1135" s="44"/>
    </row>
    <row r="1136" spans="1:16" ht="12.75">
      <c r="A1136" s="40"/>
      <c r="B1136" s="40"/>
      <c r="I1136" s="51"/>
      <c r="J1136" s="51"/>
      <c r="P1136" s="44"/>
    </row>
    <row r="1137" spans="1:16" ht="12.75">
      <c r="A1137" s="40"/>
      <c r="B1137" s="40"/>
      <c r="I1137" s="51"/>
      <c r="J1137" s="51"/>
      <c r="P1137" s="44"/>
    </row>
    <row r="1138" spans="1:16" ht="12.75">
      <c r="A1138" s="40"/>
      <c r="B1138" s="40"/>
      <c r="I1138" s="51"/>
      <c r="J1138" s="51"/>
      <c r="P1138" s="44"/>
    </row>
    <row r="1139" spans="1:16" ht="12.75">
      <c r="A1139" s="40"/>
      <c r="B1139" s="40"/>
      <c r="I1139" s="51"/>
      <c r="J1139" s="51"/>
      <c r="P1139" s="44"/>
    </row>
    <row r="1140" spans="1:16" ht="12.75">
      <c r="A1140" s="40"/>
      <c r="B1140" s="40"/>
      <c r="I1140" s="51"/>
      <c r="J1140" s="51"/>
      <c r="P1140" s="44"/>
    </row>
    <row r="1141" spans="1:16" ht="12.75">
      <c r="A1141" s="40"/>
      <c r="B1141" s="40"/>
      <c r="I1141" s="51"/>
      <c r="J1141" s="51"/>
      <c r="P1141" s="44"/>
    </row>
    <row r="1142" spans="1:16" ht="12.75">
      <c r="A1142" s="40"/>
      <c r="B1142" s="40"/>
      <c r="I1142" s="51"/>
      <c r="J1142" s="51"/>
      <c r="P1142" s="44"/>
    </row>
    <row r="1143" spans="1:16" ht="12.75">
      <c r="A1143" s="40"/>
      <c r="B1143" s="40"/>
      <c r="I1143" s="51"/>
      <c r="J1143" s="51"/>
      <c r="P1143" s="44"/>
    </row>
    <row r="1144" spans="1:16" ht="12.75">
      <c r="A1144" s="40"/>
      <c r="B1144" s="40"/>
      <c r="I1144" s="51"/>
      <c r="J1144" s="51"/>
      <c r="P1144" s="44"/>
    </row>
    <row r="1145" spans="1:16" ht="12.75">
      <c r="A1145" s="40"/>
      <c r="B1145" s="40"/>
      <c r="I1145" s="51"/>
      <c r="J1145" s="51"/>
      <c r="P1145" s="44"/>
    </row>
    <row r="1146" spans="1:16" ht="12.75">
      <c r="A1146" s="40"/>
      <c r="B1146" s="40"/>
      <c r="I1146" s="51"/>
      <c r="J1146" s="51"/>
      <c r="P1146" s="44"/>
    </row>
    <row r="1147" spans="1:16" ht="12.75">
      <c r="A1147" s="40"/>
      <c r="B1147" s="40"/>
      <c r="I1147" s="51"/>
      <c r="J1147" s="51"/>
      <c r="P1147" s="44"/>
    </row>
    <row r="1148" spans="1:16" ht="12.75">
      <c r="A1148" s="40"/>
      <c r="B1148" s="40"/>
      <c r="I1148" s="51"/>
      <c r="J1148" s="51"/>
      <c r="P1148" s="44"/>
    </row>
    <row r="1149" spans="1:16" ht="12.75">
      <c r="A1149" s="40"/>
      <c r="B1149" s="40"/>
      <c r="I1149" s="51"/>
      <c r="J1149" s="51"/>
      <c r="P1149" s="44"/>
    </row>
    <row r="1150" spans="1:16" ht="12.75">
      <c r="A1150" s="40"/>
      <c r="B1150" s="40"/>
      <c r="I1150" s="51"/>
      <c r="J1150" s="51"/>
      <c r="P1150" s="44"/>
    </row>
    <row r="1151" spans="1:16" ht="12.75">
      <c r="A1151" s="40"/>
      <c r="B1151" s="40"/>
      <c r="I1151" s="51"/>
      <c r="J1151" s="51"/>
      <c r="P1151" s="44"/>
    </row>
    <row r="1152" spans="1:16" ht="12.75">
      <c r="A1152" s="40"/>
      <c r="B1152" s="40"/>
      <c r="I1152" s="51"/>
      <c r="J1152" s="51"/>
      <c r="P1152" s="44"/>
    </row>
    <row r="1153" spans="1:16" ht="12.75">
      <c r="A1153" s="40"/>
      <c r="B1153" s="40"/>
      <c r="I1153" s="51"/>
      <c r="J1153" s="51"/>
      <c r="P1153" s="44"/>
    </row>
    <row r="1154" spans="1:16" ht="12.75">
      <c r="A1154" s="40"/>
      <c r="B1154" s="40"/>
      <c r="I1154" s="51"/>
      <c r="J1154" s="51"/>
      <c r="P1154" s="44"/>
    </row>
    <row r="1155" spans="1:16" ht="12.75">
      <c r="A1155" s="40"/>
      <c r="B1155" s="40"/>
      <c r="I1155" s="51"/>
      <c r="J1155" s="51"/>
      <c r="P1155" s="44"/>
    </row>
    <row r="1156" spans="1:16" ht="12.75">
      <c r="A1156" s="40"/>
      <c r="B1156" s="40"/>
      <c r="I1156" s="51"/>
      <c r="J1156" s="51"/>
      <c r="P1156" s="44"/>
    </row>
    <row r="1157" spans="1:16" ht="12.75">
      <c r="A1157" s="40"/>
      <c r="B1157" s="40"/>
      <c r="I1157" s="51"/>
      <c r="J1157" s="51"/>
      <c r="P1157" s="44"/>
    </row>
    <row r="1158" spans="1:16" ht="12.75">
      <c r="A1158" s="40"/>
      <c r="B1158" s="40"/>
      <c r="I1158" s="51"/>
      <c r="J1158" s="51"/>
      <c r="P1158" s="44"/>
    </row>
    <row r="1159" spans="1:16" ht="12.75">
      <c r="A1159" s="40"/>
      <c r="B1159" s="40"/>
      <c r="I1159" s="51"/>
      <c r="J1159" s="51"/>
      <c r="P1159" s="44"/>
    </row>
    <row r="1160" spans="1:16" ht="12.75">
      <c r="A1160" s="40"/>
      <c r="B1160" s="40"/>
      <c r="I1160" s="51"/>
      <c r="J1160" s="51"/>
      <c r="P1160" s="44"/>
    </row>
    <row r="1161" spans="1:16" ht="12.75">
      <c r="A1161" s="40"/>
      <c r="B1161" s="40"/>
      <c r="I1161" s="51"/>
      <c r="J1161" s="51"/>
      <c r="P1161" s="44"/>
    </row>
    <row r="1162" spans="1:16" ht="12.75">
      <c r="A1162" s="40"/>
      <c r="B1162" s="40"/>
      <c r="I1162" s="51"/>
      <c r="J1162" s="51"/>
      <c r="P1162" s="44"/>
    </row>
    <row r="1163" spans="1:16" ht="12.75">
      <c r="A1163" s="40"/>
      <c r="B1163" s="40"/>
      <c r="I1163" s="51"/>
      <c r="J1163" s="51"/>
      <c r="P1163" s="44"/>
    </row>
    <row r="1164" spans="1:16" ht="12.75">
      <c r="A1164" s="40"/>
      <c r="B1164" s="40"/>
      <c r="I1164" s="51"/>
      <c r="J1164" s="51"/>
      <c r="P1164" s="44"/>
    </row>
    <row r="1165" spans="1:16" ht="12.75">
      <c r="A1165" s="40"/>
      <c r="B1165" s="40"/>
      <c r="I1165" s="51"/>
      <c r="J1165" s="51"/>
      <c r="P1165" s="44"/>
    </row>
    <row r="1166" spans="1:16" ht="12.75">
      <c r="A1166" s="40"/>
      <c r="B1166" s="40"/>
      <c r="I1166" s="51"/>
      <c r="J1166" s="51"/>
      <c r="P1166" s="44"/>
    </row>
    <row r="1167" spans="1:16" ht="12.75">
      <c r="A1167" s="40"/>
      <c r="B1167" s="40"/>
      <c r="I1167" s="51"/>
      <c r="J1167" s="51"/>
      <c r="P1167" s="44"/>
    </row>
    <row r="1168" spans="1:16" ht="12.75">
      <c r="A1168" s="40"/>
      <c r="B1168" s="40"/>
      <c r="I1168" s="51"/>
      <c r="J1168" s="51"/>
      <c r="P1168" s="44"/>
    </row>
    <row r="1169" spans="1:16" ht="12.75">
      <c r="A1169" s="40"/>
      <c r="B1169" s="40"/>
      <c r="I1169" s="51"/>
      <c r="J1169" s="51"/>
      <c r="P1169" s="44"/>
    </row>
    <row r="1170" spans="1:16" ht="12.75">
      <c r="A1170" s="40"/>
      <c r="B1170" s="40"/>
      <c r="I1170" s="51"/>
      <c r="J1170" s="51"/>
      <c r="P1170" s="44"/>
    </row>
    <row r="1171" spans="1:16" ht="12.75">
      <c r="A1171" s="40"/>
      <c r="B1171" s="40"/>
      <c r="I1171" s="51"/>
      <c r="J1171" s="51"/>
      <c r="P1171" s="44"/>
    </row>
    <row r="1172" spans="1:16" ht="12.75">
      <c r="A1172" s="40"/>
      <c r="B1172" s="40"/>
      <c r="I1172" s="51"/>
      <c r="J1172" s="51"/>
      <c r="P1172" s="44"/>
    </row>
    <row r="1173" spans="1:16" ht="12.75">
      <c r="A1173" s="40"/>
      <c r="B1173" s="40"/>
      <c r="I1173" s="51"/>
      <c r="J1173" s="51"/>
      <c r="P1173" s="44"/>
    </row>
    <row r="1174" spans="1:16" ht="12.75">
      <c r="A1174" s="40"/>
      <c r="B1174" s="40"/>
      <c r="I1174" s="51"/>
      <c r="J1174" s="51"/>
      <c r="P1174" s="44"/>
    </row>
    <row r="1175" spans="1:16" ht="12.75">
      <c r="A1175" s="40"/>
      <c r="B1175" s="40"/>
      <c r="I1175" s="51"/>
      <c r="J1175" s="51"/>
      <c r="P1175" s="44"/>
    </row>
    <row r="1176" spans="1:16" ht="12.75">
      <c r="A1176" s="40"/>
      <c r="B1176" s="40"/>
      <c r="I1176" s="51"/>
      <c r="J1176" s="51"/>
      <c r="P1176" s="44"/>
    </row>
    <row r="1177" spans="1:16" ht="12.75">
      <c r="A1177" s="40"/>
      <c r="B1177" s="40"/>
      <c r="I1177" s="51"/>
      <c r="J1177" s="51"/>
      <c r="P1177" s="44"/>
    </row>
    <row r="1178" spans="1:16" ht="12.75">
      <c r="A1178" s="40"/>
      <c r="B1178" s="40"/>
      <c r="I1178" s="51"/>
      <c r="J1178" s="51"/>
      <c r="P1178" s="44"/>
    </row>
    <row r="1179" spans="1:16" ht="12.75">
      <c r="A1179" s="40"/>
      <c r="B1179" s="40"/>
      <c r="I1179" s="51"/>
      <c r="J1179" s="51"/>
      <c r="P1179" s="44"/>
    </row>
    <row r="1180" spans="1:16" ht="12.75">
      <c r="A1180" s="40"/>
      <c r="B1180" s="40"/>
      <c r="I1180" s="51"/>
      <c r="J1180" s="51"/>
      <c r="P1180" s="44"/>
    </row>
    <row r="1181" spans="1:16" ht="12.75">
      <c r="A1181" s="40"/>
      <c r="B1181" s="40"/>
      <c r="I1181" s="51"/>
      <c r="J1181" s="51"/>
      <c r="P1181" s="44"/>
    </row>
    <row r="1182" spans="1:16" ht="12.75">
      <c r="A1182" s="40"/>
      <c r="B1182" s="40"/>
      <c r="I1182" s="51"/>
      <c r="J1182" s="51"/>
      <c r="P1182" s="44"/>
    </row>
    <row r="1183" spans="1:16" ht="12.75">
      <c r="A1183" s="40"/>
      <c r="B1183" s="40"/>
      <c r="I1183" s="51"/>
      <c r="J1183" s="51"/>
      <c r="P1183" s="44"/>
    </row>
    <row r="1184" spans="1:16" ht="12.75">
      <c r="A1184" s="40"/>
      <c r="B1184" s="40"/>
      <c r="I1184" s="51"/>
      <c r="J1184" s="51"/>
      <c r="P1184" s="44"/>
    </row>
    <row r="1185" spans="1:16" ht="12.75">
      <c r="A1185" s="40"/>
      <c r="B1185" s="40"/>
      <c r="I1185" s="51"/>
      <c r="J1185" s="51"/>
      <c r="P1185" s="44"/>
    </row>
    <row r="1186" spans="1:16" ht="12.75">
      <c r="A1186" s="40"/>
      <c r="B1186" s="40"/>
      <c r="I1186" s="51"/>
      <c r="J1186" s="51"/>
      <c r="P1186" s="44"/>
    </row>
    <row r="1187" spans="1:16" ht="12.75">
      <c r="A1187" s="40"/>
      <c r="B1187" s="40"/>
      <c r="I1187" s="51"/>
      <c r="J1187" s="51"/>
      <c r="P1187" s="44"/>
    </row>
    <row r="1188" spans="1:16" ht="12.75">
      <c r="A1188" s="40"/>
      <c r="B1188" s="40"/>
      <c r="I1188" s="51"/>
      <c r="J1188" s="51"/>
      <c r="P1188" s="44"/>
    </row>
    <row r="1189" spans="1:16" ht="12.75">
      <c r="A1189" s="40"/>
      <c r="B1189" s="40"/>
      <c r="I1189" s="51"/>
      <c r="J1189" s="51"/>
      <c r="P1189" s="44"/>
    </row>
    <row r="1190" spans="1:16" ht="12.75">
      <c r="A1190" s="40"/>
      <c r="B1190" s="40"/>
      <c r="I1190" s="51"/>
      <c r="J1190" s="51"/>
      <c r="P1190" s="44"/>
    </row>
    <row r="1191" spans="1:16" ht="12.75">
      <c r="A1191" s="40"/>
      <c r="B1191" s="40"/>
      <c r="I1191" s="51"/>
      <c r="J1191" s="51"/>
      <c r="P1191" s="44"/>
    </row>
    <row r="1192" spans="1:16" ht="12.75">
      <c r="A1192" s="40"/>
      <c r="B1192" s="40"/>
      <c r="I1192" s="51"/>
      <c r="J1192" s="51"/>
      <c r="P1192" s="44"/>
    </row>
    <row r="1193" spans="1:16" ht="12.75">
      <c r="A1193" s="40"/>
      <c r="B1193" s="40"/>
      <c r="I1193" s="51"/>
      <c r="J1193" s="51"/>
      <c r="P1193" s="44"/>
    </row>
    <row r="1194" spans="1:16" ht="12.75">
      <c r="A1194" s="40"/>
      <c r="B1194" s="40"/>
      <c r="I1194" s="51"/>
      <c r="J1194" s="51"/>
      <c r="P1194" s="44"/>
    </row>
    <row r="1195" spans="1:16" ht="12.75">
      <c r="A1195" s="40"/>
      <c r="B1195" s="40"/>
      <c r="I1195" s="51"/>
      <c r="J1195" s="51"/>
      <c r="P1195" s="44"/>
    </row>
    <row r="1196" spans="1:16" ht="12.75">
      <c r="A1196" s="40"/>
      <c r="B1196" s="40"/>
      <c r="I1196" s="51"/>
      <c r="J1196" s="51"/>
      <c r="P1196" s="44"/>
    </row>
    <row r="1197" spans="1:16" ht="12.75">
      <c r="A1197" s="40"/>
      <c r="B1197" s="40"/>
      <c r="I1197" s="51"/>
      <c r="J1197" s="51"/>
      <c r="P1197" s="44"/>
    </row>
    <row r="1198" spans="1:16" ht="12.75">
      <c r="A1198" s="40"/>
      <c r="B1198" s="40"/>
      <c r="I1198" s="51"/>
      <c r="J1198" s="51"/>
      <c r="P1198" s="44"/>
    </row>
    <row r="1199" spans="1:16" ht="12.75">
      <c r="A1199" s="40"/>
      <c r="B1199" s="40"/>
      <c r="I1199" s="51"/>
      <c r="J1199" s="51"/>
      <c r="P1199" s="44"/>
    </row>
    <row r="1200" spans="1:16" ht="12.75">
      <c r="A1200" s="40"/>
      <c r="B1200" s="40"/>
      <c r="I1200" s="51"/>
      <c r="J1200" s="51"/>
      <c r="P1200" s="44"/>
    </row>
    <row r="1201" spans="1:16" ht="12.75">
      <c r="A1201" s="40"/>
      <c r="B1201" s="40"/>
      <c r="I1201" s="51"/>
      <c r="J1201" s="51"/>
      <c r="P1201" s="44"/>
    </row>
    <row r="1202" spans="1:16" ht="12.75">
      <c r="A1202" s="40"/>
      <c r="B1202" s="40"/>
      <c r="I1202" s="51"/>
      <c r="J1202" s="51"/>
      <c r="P1202" s="44"/>
    </row>
    <row r="1203" spans="1:16" ht="12.75">
      <c r="A1203" s="40"/>
      <c r="B1203" s="40"/>
      <c r="I1203" s="51"/>
      <c r="J1203" s="51"/>
      <c r="P1203" s="44"/>
    </row>
    <row r="1204" spans="1:16" ht="12.75">
      <c r="A1204" s="40"/>
      <c r="B1204" s="40"/>
      <c r="I1204" s="51"/>
      <c r="J1204" s="51"/>
      <c r="P1204" s="44"/>
    </row>
    <row r="1205" spans="1:16" ht="12.75">
      <c r="A1205" s="40"/>
      <c r="B1205" s="40"/>
      <c r="I1205" s="51"/>
      <c r="J1205" s="51"/>
      <c r="P1205" s="44"/>
    </row>
    <row r="1206" spans="1:16" ht="12.75">
      <c r="A1206" s="40"/>
      <c r="B1206" s="40"/>
      <c r="I1206" s="51"/>
      <c r="J1206" s="51"/>
      <c r="P1206" s="44"/>
    </row>
    <row r="1207" spans="1:16" ht="12.75">
      <c r="A1207" s="40"/>
      <c r="B1207" s="40"/>
      <c r="I1207" s="51"/>
      <c r="J1207" s="51"/>
      <c r="P1207" s="44"/>
    </row>
    <row r="1208" spans="1:16" ht="12.75">
      <c r="A1208" s="40"/>
      <c r="B1208" s="40"/>
      <c r="I1208" s="51"/>
      <c r="J1208" s="51"/>
      <c r="P1208" s="44"/>
    </row>
    <row r="1209" spans="1:16" ht="12.75">
      <c r="A1209" s="40"/>
      <c r="B1209" s="40"/>
      <c r="I1209" s="51"/>
      <c r="J1209" s="51"/>
      <c r="P1209" s="44"/>
    </row>
    <row r="1210" spans="1:16" ht="12.75">
      <c r="A1210" s="40"/>
      <c r="B1210" s="40"/>
      <c r="I1210" s="51"/>
      <c r="J1210" s="51"/>
      <c r="P1210" s="44"/>
    </row>
    <row r="1211" spans="1:16" ht="12.75">
      <c r="A1211" s="40"/>
      <c r="B1211" s="40"/>
      <c r="I1211" s="51"/>
      <c r="J1211" s="51"/>
      <c r="P1211" s="44"/>
    </row>
    <row r="1212" spans="1:16" ht="12.75">
      <c r="A1212" s="40"/>
      <c r="B1212" s="40"/>
      <c r="I1212" s="51"/>
      <c r="J1212" s="51"/>
      <c r="P1212" s="44"/>
    </row>
    <row r="1213" spans="1:16" ht="12.75">
      <c r="A1213" s="40"/>
      <c r="B1213" s="40"/>
      <c r="I1213" s="51"/>
      <c r="J1213" s="51"/>
      <c r="P1213" s="44"/>
    </row>
    <row r="1214" spans="1:16" ht="12.75">
      <c r="A1214" s="40"/>
      <c r="B1214" s="40"/>
      <c r="I1214" s="51"/>
      <c r="J1214" s="51"/>
      <c r="P1214" s="44"/>
    </row>
    <row r="1215" spans="1:16" ht="12.75">
      <c r="A1215" s="40"/>
      <c r="B1215" s="40"/>
      <c r="I1215" s="51"/>
      <c r="J1215" s="51"/>
      <c r="P1215" s="44"/>
    </row>
    <row r="1216" spans="1:16" ht="12.75">
      <c r="A1216" s="40"/>
      <c r="B1216" s="40"/>
      <c r="I1216" s="51"/>
      <c r="J1216" s="51"/>
      <c r="P1216" s="44"/>
    </row>
    <row r="1217" spans="1:16" ht="12.75">
      <c r="A1217" s="40"/>
      <c r="B1217" s="40"/>
      <c r="I1217" s="51"/>
      <c r="J1217" s="51"/>
      <c r="P1217" s="44"/>
    </row>
    <row r="1218" spans="1:16" ht="12.75">
      <c r="A1218" s="40"/>
      <c r="B1218" s="40"/>
      <c r="I1218" s="51"/>
      <c r="J1218" s="51"/>
      <c r="P1218" s="44"/>
    </row>
    <row r="1219" spans="1:16" ht="12.75">
      <c r="A1219" s="40"/>
      <c r="B1219" s="40"/>
      <c r="I1219" s="51"/>
      <c r="J1219" s="51"/>
      <c r="P1219" s="44"/>
    </row>
    <row r="1220" spans="1:16" ht="12.75">
      <c r="A1220" s="40"/>
      <c r="B1220" s="40"/>
      <c r="I1220" s="51"/>
      <c r="J1220" s="51"/>
      <c r="P1220" s="44"/>
    </row>
    <row r="1221" spans="1:16" ht="12.75">
      <c r="A1221" s="40"/>
      <c r="B1221" s="40"/>
      <c r="I1221" s="51"/>
      <c r="J1221" s="51"/>
      <c r="P1221" s="44"/>
    </row>
    <row r="1222" spans="1:16" ht="12.75">
      <c r="A1222" s="40"/>
      <c r="B1222" s="40"/>
      <c r="I1222" s="51"/>
      <c r="J1222" s="51"/>
      <c r="P1222" s="44"/>
    </row>
    <row r="1223" spans="1:16" ht="12.75">
      <c r="A1223" s="40"/>
      <c r="B1223" s="40"/>
      <c r="I1223" s="51"/>
      <c r="J1223" s="51"/>
      <c r="P1223" s="44"/>
    </row>
    <row r="1224" spans="1:16" ht="12.75">
      <c r="A1224" s="40"/>
      <c r="B1224" s="40"/>
      <c r="I1224" s="51"/>
      <c r="J1224" s="51"/>
      <c r="P1224" s="44"/>
    </row>
    <row r="1225" spans="1:16" ht="12.75">
      <c r="A1225" s="40"/>
      <c r="B1225" s="40"/>
      <c r="I1225" s="51"/>
      <c r="J1225" s="51"/>
      <c r="P1225" s="44"/>
    </row>
    <row r="1226" spans="1:16" ht="12.75">
      <c r="A1226" s="40"/>
      <c r="B1226" s="40"/>
      <c r="I1226" s="51"/>
      <c r="J1226" s="51"/>
      <c r="P1226" s="44"/>
    </row>
    <row r="1227" spans="1:16" ht="12.75">
      <c r="A1227" s="40"/>
      <c r="B1227" s="40"/>
      <c r="I1227" s="51"/>
      <c r="J1227" s="51"/>
      <c r="P1227" s="44"/>
    </row>
    <row r="1228" spans="1:16" ht="12.75">
      <c r="A1228" s="40"/>
      <c r="B1228" s="40"/>
      <c r="I1228" s="51"/>
      <c r="J1228" s="51"/>
      <c r="P1228" s="44"/>
    </row>
    <row r="1229" spans="1:16" ht="12.75">
      <c r="A1229" s="40"/>
      <c r="B1229" s="40"/>
      <c r="I1229" s="51"/>
      <c r="J1229" s="51"/>
      <c r="P1229" s="44"/>
    </row>
    <row r="1230" spans="1:16" ht="12.75">
      <c r="A1230" s="40"/>
      <c r="B1230" s="40"/>
      <c r="I1230" s="51"/>
      <c r="J1230" s="51"/>
      <c r="P1230" s="44"/>
    </row>
    <row r="1231" spans="1:16" ht="12.75">
      <c r="A1231" s="40"/>
      <c r="B1231" s="40"/>
      <c r="I1231" s="51"/>
      <c r="J1231" s="51"/>
      <c r="P1231" s="44"/>
    </row>
    <row r="1232" spans="1:16" ht="12.75">
      <c r="A1232" s="40"/>
      <c r="B1232" s="40"/>
      <c r="I1232" s="51"/>
      <c r="J1232" s="51"/>
      <c r="P1232" s="44"/>
    </row>
    <row r="1233" spans="1:16" ht="12.75">
      <c r="A1233" s="40"/>
      <c r="B1233" s="40"/>
      <c r="I1233" s="51"/>
      <c r="J1233" s="51"/>
      <c r="P1233" s="44"/>
    </row>
    <row r="1234" spans="1:16" ht="12.75">
      <c r="A1234" s="40"/>
      <c r="B1234" s="40"/>
      <c r="I1234" s="51"/>
      <c r="J1234" s="51"/>
      <c r="P1234" s="44"/>
    </row>
    <row r="1235" spans="1:16" ht="12.75">
      <c r="A1235" s="40"/>
      <c r="B1235" s="40"/>
      <c r="I1235" s="51"/>
      <c r="J1235" s="51"/>
      <c r="P1235" s="44"/>
    </row>
    <row r="1236" spans="1:16" ht="12.75">
      <c r="A1236" s="40"/>
      <c r="B1236" s="40"/>
      <c r="I1236" s="51"/>
      <c r="J1236" s="51"/>
      <c r="P1236" s="44"/>
    </row>
    <row r="1237" spans="1:16" ht="12.75">
      <c r="A1237" s="40"/>
      <c r="B1237" s="40"/>
      <c r="I1237" s="51"/>
      <c r="J1237" s="51"/>
      <c r="P1237" s="44"/>
    </row>
    <row r="1238" spans="1:16" ht="12.75">
      <c r="A1238" s="40"/>
      <c r="B1238" s="40"/>
      <c r="I1238" s="51"/>
      <c r="J1238" s="51"/>
      <c r="P1238" s="44"/>
    </row>
    <row r="1239" spans="1:16" ht="12.75">
      <c r="A1239" s="40"/>
      <c r="B1239" s="40"/>
      <c r="I1239" s="51"/>
      <c r="J1239" s="51"/>
      <c r="P1239" s="44"/>
    </row>
    <row r="1240" spans="1:16" ht="12.75">
      <c r="A1240" s="40"/>
      <c r="B1240" s="40"/>
      <c r="I1240" s="51"/>
      <c r="J1240" s="51"/>
      <c r="P1240" s="44"/>
    </row>
    <row r="1241" spans="1:16" ht="12.75">
      <c r="A1241" s="40"/>
      <c r="B1241" s="40"/>
      <c r="I1241" s="51"/>
      <c r="J1241" s="51"/>
      <c r="P1241" s="44"/>
    </row>
    <row r="1242" spans="1:16" ht="12.75">
      <c r="A1242" s="40"/>
      <c r="B1242" s="40"/>
      <c r="I1242" s="51"/>
      <c r="J1242" s="51"/>
      <c r="P1242" s="44"/>
    </row>
    <row r="1243" spans="1:16" ht="12.75">
      <c r="A1243" s="40"/>
      <c r="B1243" s="40"/>
      <c r="I1243" s="51"/>
      <c r="J1243" s="51"/>
      <c r="P1243" s="44"/>
    </row>
    <row r="1244" spans="1:16" ht="12.75">
      <c r="A1244" s="40"/>
      <c r="B1244" s="40"/>
      <c r="I1244" s="51"/>
      <c r="J1244" s="51"/>
      <c r="P1244" s="44"/>
    </row>
    <row r="1245" spans="1:16" ht="12.75">
      <c r="A1245" s="40"/>
      <c r="B1245" s="40"/>
      <c r="I1245" s="51"/>
      <c r="J1245" s="51"/>
      <c r="P1245" s="44"/>
    </row>
    <row r="1246" spans="1:16" ht="12.75">
      <c r="A1246" s="40"/>
      <c r="B1246" s="40"/>
      <c r="I1246" s="51"/>
      <c r="J1246" s="51"/>
      <c r="P1246" s="44"/>
    </row>
    <row r="1247" spans="1:16" ht="12.75">
      <c r="A1247" s="40"/>
      <c r="B1247" s="40"/>
      <c r="I1247" s="51"/>
      <c r="J1247" s="51"/>
      <c r="P1247" s="44"/>
    </row>
    <row r="1248" spans="1:16" ht="12.75">
      <c r="A1248" s="40"/>
      <c r="B1248" s="40"/>
      <c r="I1248" s="51"/>
      <c r="J1248" s="51"/>
      <c r="P1248" s="44"/>
    </row>
    <row r="1249" spans="1:16" ht="12.75">
      <c r="A1249" s="40"/>
      <c r="B1249" s="40"/>
      <c r="I1249" s="51"/>
      <c r="J1249" s="51"/>
      <c r="P1249" s="44"/>
    </row>
    <row r="1250" spans="1:16" ht="12.75">
      <c r="A1250" s="40"/>
      <c r="B1250" s="40"/>
      <c r="I1250" s="51"/>
      <c r="J1250" s="51"/>
      <c r="P1250" s="44"/>
    </row>
    <row r="1251" spans="1:16" ht="12.75">
      <c r="A1251" s="40"/>
      <c r="B1251" s="40"/>
      <c r="I1251" s="51"/>
      <c r="J1251" s="51"/>
      <c r="P1251" s="44"/>
    </row>
    <row r="1252" spans="1:16" ht="12.75">
      <c r="A1252" s="40"/>
      <c r="B1252" s="40"/>
      <c r="I1252" s="51"/>
      <c r="J1252" s="51"/>
      <c r="P1252" s="44"/>
    </row>
    <row r="1253" spans="1:16" ht="12.75">
      <c r="A1253" s="40"/>
      <c r="B1253" s="40"/>
      <c r="I1253" s="51"/>
      <c r="J1253" s="51"/>
      <c r="P1253" s="44"/>
    </row>
    <row r="1254" spans="1:16" ht="12.75">
      <c r="A1254" s="40"/>
      <c r="B1254" s="40"/>
      <c r="I1254" s="51"/>
      <c r="J1254" s="51"/>
      <c r="P1254" s="44"/>
    </row>
    <row r="1255" spans="1:16" ht="12.75">
      <c r="A1255" s="40"/>
      <c r="B1255" s="40"/>
      <c r="I1255" s="51"/>
      <c r="J1255" s="51"/>
      <c r="P1255" s="44"/>
    </row>
    <row r="1256" spans="1:16" ht="12.75">
      <c r="A1256" s="40"/>
      <c r="B1256" s="40"/>
      <c r="I1256" s="51"/>
      <c r="J1256" s="51"/>
      <c r="P1256" s="44"/>
    </row>
    <row r="1257" spans="1:16" ht="12.75">
      <c r="A1257" s="40"/>
      <c r="B1257" s="40"/>
      <c r="I1257" s="51"/>
      <c r="J1257" s="51"/>
      <c r="P1257" s="44"/>
    </row>
    <row r="1258" spans="1:16" ht="12.75">
      <c r="A1258" s="40"/>
      <c r="B1258" s="40"/>
      <c r="I1258" s="51"/>
      <c r="J1258" s="51"/>
      <c r="P1258" s="44"/>
    </row>
    <row r="1259" spans="1:16" ht="12.75">
      <c r="A1259" s="40"/>
      <c r="B1259" s="40"/>
      <c r="I1259" s="51"/>
      <c r="J1259" s="51"/>
      <c r="P1259" s="44"/>
    </row>
    <row r="1260" spans="1:16" ht="12.75">
      <c r="A1260" s="40"/>
      <c r="B1260" s="40"/>
      <c r="I1260" s="51"/>
      <c r="J1260" s="51"/>
      <c r="P1260" s="44"/>
    </row>
    <row r="1261" spans="1:16" ht="12.75">
      <c r="A1261" s="40"/>
      <c r="B1261" s="40"/>
      <c r="I1261" s="51"/>
      <c r="J1261" s="51"/>
      <c r="P1261" s="44"/>
    </row>
    <row r="1262" spans="1:16" ht="12.75">
      <c r="A1262" s="40"/>
      <c r="B1262" s="40"/>
      <c r="I1262" s="51"/>
      <c r="J1262" s="51"/>
      <c r="P1262" s="44"/>
    </row>
    <row r="1263" spans="1:16" ht="12.75">
      <c r="A1263" s="40"/>
      <c r="B1263" s="40"/>
      <c r="I1263" s="51"/>
      <c r="J1263" s="51"/>
      <c r="P1263" s="44"/>
    </row>
    <row r="1264" spans="1:16" ht="12.75">
      <c r="A1264" s="40"/>
      <c r="B1264" s="40"/>
      <c r="I1264" s="51"/>
      <c r="J1264" s="51"/>
      <c r="P1264" s="44"/>
    </row>
    <row r="1265" spans="1:16" ht="12.75">
      <c r="A1265" s="40"/>
      <c r="B1265" s="40"/>
      <c r="I1265" s="51"/>
      <c r="J1265" s="51"/>
      <c r="P1265" s="44"/>
    </row>
    <row r="1266" spans="1:16" ht="12.75">
      <c r="A1266" s="40"/>
      <c r="B1266" s="40"/>
      <c r="I1266" s="51"/>
      <c r="J1266" s="51"/>
      <c r="P1266" s="44"/>
    </row>
    <row r="1267" spans="1:16" ht="12.75">
      <c r="A1267" s="40"/>
      <c r="B1267" s="40"/>
      <c r="I1267" s="51"/>
      <c r="J1267" s="51"/>
      <c r="P1267" s="44"/>
    </row>
    <row r="1268" spans="1:16" ht="12.75">
      <c r="A1268" s="40"/>
      <c r="B1268" s="40"/>
      <c r="I1268" s="51"/>
      <c r="J1268" s="51"/>
      <c r="P1268" s="44"/>
    </row>
    <row r="1269" spans="1:16" ht="12.75">
      <c r="A1269" s="40"/>
      <c r="B1269" s="40"/>
      <c r="I1269" s="51"/>
      <c r="J1269" s="51"/>
      <c r="P1269" s="44"/>
    </row>
    <row r="1270" spans="1:16" ht="12.75">
      <c r="A1270" s="40"/>
      <c r="B1270" s="40"/>
      <c r="I1270" s="51"/>
      <c r="J1270" s="51"/>
      <c r="P1270" s="44"/>
    </row>
    <row r="1271" spans="1:16" ht="12.75">
      <c r="A1271" s="40"/>
      <c r="B1271" s="40"/>
      <c r="I1271" s="51"/>
      <c r="J1271" s="51"/>
      <c r="P1271" s="44"/>
    </row>
    <row r="1272" spans="1:16" ht="12.75">
      <c r="A1272" s="40"/>
      <c r="B1272" s="40"/>
      <c r="I1272" s="51"/>
      <c r="J1272" s="51"/>
      <c r="P1272" s="44"/>
    </row>
    <row r="1273" spans="1:16" ht="12.75">
      <c r="A1273" s="40"/>
      <c r="B1273" s="40"/>
      <c r="I1273" s="51"/>
      <c r="J1273" s="51"/>
      <c r="P1273" s="44"/>
    </row>
    <row r="1274" spans="1:16" ht="12.75">
      <c r="A1274" s="40"/>
      <c r="B1274" s="40"/>
      <c r="I1274" s="51"/>
      <c r="J1274" s="51"/>
      <c r="P1274" s="44"/>
    </row>
    <row r="1275" spans="1:16" ht="12.75">
      <c r="A1275" s="40"/>
      <c r="B1275" s="40"/>
      <c r="I1275" s="51"/>
      <c r="J1275" s="51"/>
      <c r="P1275" s="44"/>
    </row>
    <row r="1276" spans="1:16" ht="12.75">
      <c r="A1276" s="40"/>
      <c r="B1276" s="40"/>
      <c r="I1276" s="51"/>
      <c r="J1276" s="51"/>
      <c r="P1276" s="44"/>
    </row>
    <row r="1277" spans="1:16" ht="12.75">
      <c r="A1277" s="40"/>
      <c r="B1277" s="40"/>
      <c r="I1277" s="51"/>
      <c r="J1277" s="51"/>
      <c r="P1277" s="44"/>
    </row>
    <row r="1278" spans="1:16" ht="12.75">
      <c r="A1278" s="40"/>
      <c r="B1278" s="40"/>
      <c r="I1278" s="51"/>
      <c r="J1278" s="51"/>
      <c r="P1278" s="44"/>
    </row>
    <row r="1279" spans="1:16" ht="12.75">
      <c r="A1279" s="40"/>
      <c r="B1279" s="40"/>
      <c r="I1279" s="51"/>
      <c r="J1279" s="51"/>
      <c r="P1279" s="44"/>
    </row>
    <row r="1280" spans="1:16" ht="12.75">
      <c r="A1280" s="40"/>
      <c r="B1280" s="40"/>
      <c r="I1280" s="51"/>
      <c r="J1280" s="51"/>
      <c r="P1280" s="44"/>
    </row>
    <row r="1281" spans="1:16" ht="12.75">
      <c r="A1281" s="40"/>
      <c r="B1281" s="40"/>
      <c r="I1281" s="51"/>
      <c r="J1281" s="51"/>
      <c r="P1281" s="44"/>
    </row>
    <row r="1282" spans="1:16" ht="12.75">
      <c r="A1282" s="40"/>
      <c r="B1282" s="40"/>
      <c r="I1282" s="51"/>
      <c r="J1282" s="51"/>
      <c r="P1282" s="44"/>
    </row>
    <row r="1283" spans="1:16" ht="12.75">
      <c r="A1283" s="40"/>
      <c r="B1283" s="40"/>
      <c r="I1283" s="51"/>
      <c r="J1283" s="51"/>
      <c r="P1283" s="44"/>
    </row>
    <row r="1284" spans="1:16" ht="12.75">
      <c r="A1284" s="40"/>
      <c r="B1284" s="40"/>
      <c r="I1284" s="51"/>
      <c r="J1284" s="51"/>
      <c r="P1284" s="44"/>
    </row>
    <row r="1285" spans="1:16" ht="12.75">
      <c r="A1285" s="40"/>
      <c r="B1285" s="40"/>
      <c r="I1285" s="51"/>
      <c r="J1285" s="51"/>
      <c r="P1285" s="44"/>
    </row>
    <row r="1286" spans="1:16" ht="12.75">
      <c r="A1286" s="40"/>
      <c r="B1286" s="40"/>
      <c r="I1286" s="51"/>
      <c r="J1286" s="51"/>
      <c r="P1286" s="44"/>
    </row>
    <row r="1287" spans="1:16" ht="12.75">
      <c r="A1287" s="40"/>
      <c r="B1287" s="40"/>
      <c r="I1287" s="51"/>
      <c r="J1287" s="51"/>
      <c r="P1287" s="44"/>
    </row>
    <row r="1288" spans="1:16" ht="12.75">
      <c r="A1288" s="40"/>
      <c r="B1288" s="40"/>
      <c r="I1288" s="51"/>
      <c r="J1288" s="51"/>
      <c r="P1288" s="44"/>
    </row>
    <row r="1289" spans="1:16" ht="12.75">
      <c r="A1289" s="40"/>
      <c r="B1289" s="40"/>
      <c r="I1289" s="51"/>
      <c r="J1289" s="51"/>
      <c r="P1289" s="44"/>
    </row>
    <row r="1290" spans="1:16" ht="12.75">
      <c r="A1290" s="40"/>
      <c r="B1290" s="40"/>
      <c r="I1290" s="51"/>
      <c r="J1290" s="51"/>
      <c r="P1290" s="44"/>
    </row>
    <row r="1291" spans="1:16" ht="12.75">
      <c r="A1291" s="40"/>
      <c r="B1291" s="40"/>
      <c r="I1291" s="51"/>
      <c r="J1291" s="51"/>
      <c r="P1291" s="44"/>
    </row>
    <row r="1292" spans="1:16" ht="12.75">
      <c r="A1292" s="40"/>
      <c r="B1292" s="40"/>
      <c r="I1292" s="51"/>
      <c r="J1292" s="51"/>
      <c r="P1292" s="44"/>
    </row>
    <row r="1293" spans="1:16" ht="12.75">
      <c r="A1293" s="40"/>
      <c r="B1293" s="40"/>
      <c r="I1293" s="51"/>
      <c r="J1293" s="51"/>
      <c r="P1293" s="44"/>
    </row>
    <row r="1294" spans="1:16" ht="12.75">
      <c r="A1294" s="40"/>
      <c r="B1294" s="40"/>
      <c r="I1294" s="51"/>
      <c r="J1294" s="51"/>
      <c r="P1294" s="44"/>
    </row>
    <row r="1295" spans="1:16" ht="12.75">
      <c r="A1295" s="40"/>
      <c r="B1295" s="40"/>
      <c r="I1295" s="51"/>
      <c r="J1295" s="51"/>
      <c r="P1295" s="44"/>
    </row>
    <row r="1296" spans="1:16" ht="12.75">
      <c r="A1296" s="40"/>
      <c r="B1296" s="40"/>
      <c r="I1296" s="51"/>
      <c r="J1296" s="51"/>
      <c r="P1296" s="44"/>
    </row>
    <row r="1297" spans="1:16" ht="12.75">
      <c r="A1297" s="40"/>
      <c r="B1297" s="40"/>
      <c r="I1297" s="51"/>
      <c r="J1297" s="51"/>
      <c r="P1297" s="44"/>
    </row>
    <row r="1298" spans="1:16" ht="12.75">
      <c r="A1298" s="40"/>
      <c r="B1298" s="40"/>
      <c r="I1298" s="51"/>
      <c r="J1298" s="51"/>
      <c r="P1298" s="44"/>
    </row>
    <row r="1299" spans="1:16" ht="12.75">
      <c r="A1299" s="40"/>
      <c r="B1299" s="40"/>
      <c r="I1299" s="51"/>
      <c r="J1299" s="51"/>
      <c r="P1299" s="44"/>
    </row>
    <row r="1300" spans="1:16" ht="12.75">
      <c r="A1300" s="40"/>
      <c r="B1300" s="40"/>
      <c r="I1300" s="51"/>
      <c r="J1300" s="51"/>
      <c r="P1300" s="44"/>
    </row>
    <row r="1301" spans="1:16" ht="12.75">
      <c r="A1301" s="40"/>
      <c r="B1301" s="40"/>
      <c r="I1301" s="51"/>
      <c r="J1301" s="51"/>
      <c r="P1301" s="44"/>
    </row>
    <row r="1302" spans="1:16" ht="12.75">
      <c r="A1302" s="40"/>
      <c r="B1302" s="40"/>
      <c r="I1302" s="51"/>
      <c r="J1302" s="51"/>
      <c r="P1302" s="44"/>
    </row>
    <row r="1303" spans="1:16" ht="12.75">
      <c r="A1303" s="40"/>
      <c r="B1303" s="40"/>
      <c r="I1303" s="51"/>
      <c r="J1303" s="51"/>
      <c r="P1303" s="44"/>
    </row>
    <row r="1304" spans="1:16" ht="12.75">
      <c r="A1304" s="40"/>
      <c r="B1304" s="40"/>
      <c r="I1304" s="51"/>
      <c r="J1304" s="51"/>
      <c r="P1304" s="44"/>
    </row>
    <row r="1305" spans="1:16" ht="12.75">
      <c r="A1305" s="40"/>
      <c r="B1305" s="40"/>
      <c r="I1305" s="51"/>
      <c r="J1305" s="51"/>
      <c r="P1305" s="44"/>
    </row>
    <row r="1306" spans="1:16" ht="12.75">
      <c r="A1306" s="40"/>
      <c r="B1306" s="40"/>
      <c r="I1306" s="51"/>
      <c r="J1306" s="51"/>
      <c r="P1306" s="44"/>
    </row>
    <row r="1307" spans="1:16" ht="12.75">
      <c r="A1307" s="40"/>
      <c r="B1307" s="40"/>
      <c r="I1307" s="51"/>
      <c r="J1307" s="51"/>
      <c r="P1307" s="44"/>
    </row>
    <row r="1308" spans="1:16" ht="12.75">
      <c r="A1308" s="40"/>
      <c r="B1308" s="40"/>
      <c r="I1308" s="51"/>
      <c r="J1308" s="51"/>
      <c r="P1308" s="44"/>
    </row>
    <row r="1309" spans="1:16" ht="12.75">
      <c r="A1309" s="40"/>
      <c r="B1309" s="40"/>
      <c r="I1309" s="51"/>
      <c r="J1309" s="51"/>
      <c r="P1309" s="44"/>
    </row>
    <row r="1310" spans="1:16" ht="12.75">
      <c r="A1310" s="40"/>
      <c r="B1310" s="40"/>
      <c r="I1310" s="51"/>
      <c r="J1310" s="51"/>
      <c r="P1310" s="44"/>
    </row>
    <row r="1311" spans="1:16" ht="12.75">
      <c r="A1311" s="40"/>
      <c r="B1311" s="40"/>
      <c r="I1311" s="51"/>
      <c r="J1311" s="51"/>
      <c r="P1311" s="44"/>
    </row>
    <row r="1312" spans="1:16" ht="12.75">
      <c r="A1312" s="40"/>
      <c r="B1312" s="40"/>
      <c r="I1312" s="51"/>
      <c r="J1312" s="51"/>
      <c r="P1312" s="44"/>
    </row>
    <row r="1313" spans="1:16" ht="12.75">
      <c r="A1313" s="40"/>
      <c r="B1313" s="40"/>
      <c r="I1313" s="51"/>
      <c r="J1313" s="51"/>
      <c r="P1313" s="44"/>
    </row>
    <row r="1314" spans="1:16" ht="12.75">
      <c r="A1314" s="40"/>
      <c r="B1314" s="40"/>
      <c r="I1314" s="51"/>
      <c r="J1314" s="51"/>
      <c r="P1314" s="44"/>
    </row>
    <row r="1315" spans="1:16" ht="12.75">
      <c r="A1315" s="40"/>
      <c r="B1315" s="40"/>
      <c r="I1315" s="51"/>
      <c r="J1315" s="51"/>
      <c r="P1315" s="44"/>
    </row>
    <row r="1316" spans="1:16" ht="12.75">
      <c r="A1316" s="40"/>
      <c r="B1316" s="40"/>
      <c r="I1316" s="51"/>
      <c r="J1316" s="51"/>
      <c r="P1316" s="44"/>
    </row>
    <row r="1317" spans="1:16" ht="12.75">
      <c r="A1317" s="40"/>
      <c r="B1317" s="40"/>
      <c r="I1317" s="51"/>
      <c r="J1317" s="51"/>
      <c r="P1317" s="44"/>
    </row>
    <row r="1318" spans="1:16" ht="12.75">
      <c r="A1318" s="40"/>
      <c r="B1318" s="40"/>
      <c r="I1318" s="51"/>
      <c r="J1318" s="51"/>
      <c r="P1318" s="44"/>
    </row>
    <row r="1319" spans="1:16" ht="12.75">
      <c r="A1319" s="40"/>
      <c r="B1319" s="40"/>
      <c r="I1319" s="51"/>
      <c r="J1319" s="51"/>
      <c r="P1319" s="44"/>
    </row>
    <row r="1320" spans="1:16" ht="12.75">
      <c r="A1320" s="40"/>
      <c r="B1320" s="40"/>
      <c r="I1320" s="51"/>
      <c r="J1320" s="51"/>
      <c r="P1320" s="44"/>
    </row>
    <row r="1321" spans="1:16" ht="12.75">
      <c r="A1321" s="40"/>
      <c r="B1321" s="40"/>
      <c r="I1321" s="51"/>
      <c r="J1321" s="51"/>
      <c r="P1321" s="44"/>
    </row>
    <row r="1322" spans="1:16" ht="12.75">
      <c r="A1322" s="40"/>
      <c r="B1322" s="40"/>
      <c r="I1322" s="51"/>
      <c r="J1322" s="51"/>
      <c r="P1322" s="44"/>
    </row>
    <row r="1323" spans="1:16" ht="12.75">
      <c r="A1323" s="40"/>
      <c r="B1323" s="40"/>
      <c r="I1323" s="51"/>
      <c r="J1323" s="51"/>
      <c r="P1323" s="44"/>
    </row>
    <row r="1324" spans="1:16" ht="12.75">
      <c r="A1324" s="40"/>
      <c r="B1324" s="40"/>
      <c r="I1324" s="51"/>
      <c r="J1324" s="51"/>
      <c r="P1324" s="44"/>
    </row>
    <row r="1325" spans="1:16" ht="12.75">
      <c r="A1325" s="40"/>
      <c r="B1325" s="40"/>
      <c r="I1325" s="51"/>
      <c r="J1325" s="51"/>
      <c r="P1325" s="44"/>
    </row>
    <row r="1326" spans="1:16" ht="12.75">
      <c r="A1326" s="40"/>
      <c r="B1326" s="40"/>
      <c r="I1326" s="51"/>
      <c r="J1326" s="51"/>
      <c r="P1326" s="44"/>
    </row>
    <row r="1327" spans="1:16" ht="12.75">
      <c r="A1327" s="40"/>
      <c r="B1327" s="40"/>
      <c r="I1327" s="51"/>
      <c r="J1327" s="51"/>
      <c r="P1327" s="44"/>
    </row>
    <row r="1328" spans="1:16" ht="12.75">
      <c r="A1328" s="40"/>
      <c r="B1328" s="40"/>
      <c r="I1328" s="51"/>
      <c r="J1328" s="51"/>
      <c r="P1328" s="44"/>
    </row>
    <row r="1329" spans="1:16" ht="12.75">
      <c r="A1329" s="40"/>
      <c r="B1329" s="40"/>
      <c r="I1329" s="51"/>
      <c r="J1329" s="51"/>
      <c r="P1329" s="44"/>
    </row>
    <row r="1330" spans="1:16" ht="12.75">
      <c r="A1330" s="40"/>
      <c r="B1330" s="40"/>
      <c r="I1330" s="51"/>
      <c r="J1330" s="51"/>
      <c r="P1330" s="44"/>
    </row>
    <row r="1331" spans="1:16" ht="12.75">
      <c r="A1331" s="40"/>
      <c r="B1331" s="40"/>
      <c r="I1331" s="51"/>
      <c r="J1331" s="51"/>
      <c r="P1331" s="44"/>
    </row>
    <row r="1332" spans="1:16" ht="12.75">
      <c r="A1332" s="40"/>
      <c r="B1332" s="40"/>
      <c r="I1332" s="51"/>
      <c r="J1332" s="51"/>
      <c r="P1332" s="44"/>
    </row>
    <row r="1333" spans="1:16" ht="12.75">
      <c r="A1333" s="40"/>
      <c r="B1333" s="40"/>
      <c r="I1333" s="51"/>
      <c r="J1333" s="51"/>
      <c r="P1333" s="44"/>
    </row>
    <row r="1334" spans="1:16" ht="12.75">
      <c r="A1334" s="40"/>
      <c r="B1334" s="40"/>
      <c r="I1334" s="51"/>
      <c r="J1334" s="51"/>
      <c r="P1334" s="44"/>
    </row>
    <row r="1335" spans="1:16" ht="12.75">
      <c r="A1335" s="40"/>
      <c r="B1335" s="40"/>
      <c r="I1335" s="51"/>
      <c r="J1335" s="51"/>
      <c r="P1335" s="44"/>
    </row>
    <row r="1336" spans="1:16" ht="12.75">
      <c r="A1336" s="40"/>
      <c r="B1336" s="40"/>
      <c r="I1336" s="51"/>
      <c r="J1336" s="51"/>
      <c r="P1336" s="44"/>
    </row>
    <row r="1337" spans="1:16" ht="12.75">
      <c r="A1337" s="40"/>
      <c r="B1337" s="40"/>
      <c r="I1337" s="51"/>
      <c r="J1337" s="51"/>
      <c r="P1337" s="44"/>
    </row>
    <row r="1338" spans="1:16" ht="12.75">
      <c r="A1338" s="40"/>
      <c r="B1338" s="40"/>
      <c r="I1338" s="51"/>
      <c r="J1338" s="51"/>
      <c r="P1338" s="44"/>
    </row>
    <row r="1339" spans="1:16" ht="12.75">
      <c r="A1339" s="40"/>
      <c r="B1339" s="40"/>
      <c r="I1339" s="51"/>
      <c r="J1339" s="51"/>
      <c r="P1339" s="44"/>
    </row>
    <row r="1340" spans="1:16" ht="12.75">
      <c r="A1340" s="40"/>
      <c r="B1340" s="40"/>
      <c r="I1340" s="51"/>
      <c r="J1340" s="51"/>
      <c r="P1340" s="44"/>
    </row>
    <row r="1341" spans="1:16" ht="12.75">
      <c r="A1341" s="40"/>
      <c r="B1341" s="40"/>
      <c r="I1341" s="51"/>
      <c r="J1341" s="51"/>
      <c r="P1341" s="44"/>
    </row>
    <row r="1342" spans="1:16" ht="12.75">
      <c r="A1342" s="40"/>
      <c r="B1342" s="40"/>
      <c r="I1342" s="51"/>
      <c r="J1342" s="51"/>
      <c r="P1342" s="44"/>
    </row>
    <row r="1343" spans="1:16" ht="12.75">
      <c r="A1343" s="40"/>
      <c r="B1343" s="40"/>
      <c r="I1343" s="51"/>
      <c r="J1343" s="51"/>
      <c r="P1343" s="44"/>
    </row>
    <row r="1344" spans="1:16" ht="12.75">
      <c r="A1344" s="40"/>
      <c r="B1344" s="40"/>
      <c r="I1344" s="51"/>
      <c r="J1344" s="51"/>
      <c r="P1344" s="44"/>
    </row>
    <row r="1345" spans="1:16" ht="12.75">
      <c r="A1345" s="40"/>
      <c r="B1345" s="40"/>
      <c r="I1345" s="51"/>
      <c r="J1345" s="51"/>
      <c r="P1345" s="44"/>
    </row>
    <row r="1346" spans="1:16" ht="12.75">
      <c r="A1346" s="40"/>
      <c r="B1346" s="40"/>
      <c r="I1346" s="51"/>
      <c r="J1346" s="51"/>
      <c r="P1346" s="44"/>
    </row>
    <row r="1347" spans="1:16" ht="12.75">
      <c r="A1347" s="40"/>
      <c r="B1347" s="40"/>
      <c r="I1347" s="51"/>
      <c r="J1347" s="51"/>
      <c r="P1347" s="44"/>
    </row>
    <row r="1348" spans="1:16" ht="12.75">
      <c r="A1348" s="40"/>
      <c r="B1348" s="40"/>
      <c r="I1348" s="51"/>
      <c r="J1348" s="51"/>
      <c r="P1348" s="44"/>
    </row>
    <row r="1349" spans="1:16" ht="12.75">
      <c r="A1349" s="40"/>
      <c r="B1349" s="40"/>
      <c r="I1349" s="51"/>
      <c r="J1349" s="51"/>
      <c r="P1349" s="44"/>
    </row>
    <row r="1350" spans="1:16" ht="12.75">
      <c r="A1350" s="40"/>
      <c r="B1350" s="40"/>
      <c r="I1350" s="51"/>
      <c r="J1350" s="51"/>
      <c r="P1350" s="44"/>
    </row>
    <row r="1351" spans="1:16" ht="12.75">
      <c r="A1351" s="40"/>
      <c r="B1351" s="40"/>
      <c r="I1351" s="51"/>
      <c r="J1351" s="51"/>
      <c r="P1351" s="44"/>
    </row>
    <row r="1352" spans="1:16" ht="12.75">
      <c r="A1352" s="40"/>
      <c r="B1352" s="40"/>
      <c r="I1352" s="51"/>
      <c r="J1352" s="51"/>
      <c r="P1352" s="44"/>
    </row>
    <row r="1353" spans="1:16" ht="12.75">
      <c r="A1353" s="40"/>
      <c r="B1353" s="40"/>
      <c r="I1353" s="51"/>
      <c r="J1353" s="51"/>
      <c r="P1353" s="44"/>
    </row>
    <row r="1354" spans="1:16" ht="12.75">
      <c r="A1354" s="40"/>
      <c r="B1354" s="40"/>
      <c r="I1354" s="51"/>
      <c r="J1354" s="51"/>
      <c r="P1354" s="44"/>
    </row>
    <row r="1355" spans="1:16" ht="12.75">
      <c r="A1355" s="40"/>
      <c r="B1355" s="40"/>
      <c r="I1355" s="51"/>
      <c r="J1355" s="51"/>
      <c r="P1355" s="44"/>
    </row>
    <row r="1356" spans="1:16" ht="12.75">
      <c r="A1356" s="40"/>
      <c r="B1356" s="40"/>
      <c r="I1356" s="51"/>
      <c r="J1356" s="51"/>
      <c r="P1356" s="44"/>
    </row>
    <row r="1357" spans="1:16" ht="12.75">
      <c r="A1357" s="40"/>
      <c r="B1357" s="40"/>
      <c r="I1357" s="51"/>
      <c r="J1357" s="51"/>
      <c r="P1357" s="44"/>
    </row>
    <row r="1358" spans="1:16" ht="12.75">
      <c r="A1358" s="40"/>
      <c r="B1358" s="40"/>
      <c r="I1358" s="51"/>
      <c r="J1358" s="51"/>
      <c r="P1358" s="44"/>
    </row>
    <row r="1359" spans="1:16" ht="12.75">
      <c r="A1359" s="40"/>
      <c r="B1359" s="40"/>
      <c r="I1359" s="51"/>
      <c r="J1359" s="51"/>
      <c r="P1359" s="44"/>
    </row>
    <row r="1360" spans="1:16" ht="12.75">
      <c r="A1360" s="40"/>
      <c r="B1360" s="40"/>
      <c r="I1360" s="51"/>
      <c r="J1360" s="51"/>
      <c r="P1360" s="44"/>
    </row>
    <row r="1361" spans="1:16" ht="12.75">
      <c r="A1361" s="40"/>
      <c r="B1361" s="40"/>
      <c r="I1361" s="51"/>
      <c r="J1361" s="51"/>
      <c r="P1361" s="44"/>
    </row>
    <row r="1362" spans="1:16" ht="12.75">
      <c r="A1362" s="40"/>
      <c r="B1362" s="40"/>
      <c r="I1362" s="51"/>
      <c r="J1362" s="51"/>
      <c r="P1362" s="44"/>
    </row>
    <row r="1363" spans="1:16" ht="12.75">
      <c r="A1363" s="40"/>
      <c r="B1363" s="40"/>
      <c r="I1363" s="51"/>
      <c r="J1363" s="51"/>
      <c r="P1363" s="44"/>
    </row>
    <row r="1364" spans="1:16" ht="12.75">
      <c r="A1364" s="40"/>
      <c r="B1364" s="40"/>
      <c r="I1364" s="51"/>
      <c r="J1364" s="51"/>
      <c r="P1364" s="44"/>
    </row>
    <row r="1365" spans="1:16" ht="12.75">
      <c r="A1365" s="40"/>
      <c r="B1365" s="40"/>
      <c r="I1365" s="51"/>
      <c r="J1365" s="51"/>
      <c r="P1365" s="44"/>
    </row>
    <row r="1366" spans="1:16" ht="12.75">
      <c r="A1366" s="40"/>
      <c r="B1366" s="40"/>
      <c r="I1366" s="51"/>
      <c r="J1366" s="51"/>
      <c r="P1366" s="44"/>
    </row>
    <row r="1367" spans="1:16" ht="12.75">
      <c r="A1367" s="40"/>
      <c r="B1367" s="40"/>
      <c r="I1367" s="51"/>
      <c r="J1367" s="51"/>
      <c r="P1367" s="44"/>
    </row>
    <row r="1368" spans="1:16" ht="12.75">
      <c r="A1368" s="40"/>
      <c r="B1368" s="40"/>
      <c r="I1368" s="51"/>
      <c r="J1368" s="51"/>
      <c r="P1368" s="44"/>
    </row>
    <row r="1369" spans="1:16" ht="12.75">
      <c r="A1369" s="40"/>
      <c r="B1369" s="40"/>
      <c r="I1369" s="51"/>
      <c r="J1369" s="51"/>
      <c r="P1369" s="44"/>
    </row>
    <row r="1370" spans="1:16" ht="12.75">
      <c r="A1370" s="40"/>
      <c r="B1370" s="40"/>
      <c r="I1370" s="51"/>
      <c r="J1370" s="51"/>
      <c r="P1370" s="44"/>
    </row>
    <row r="1371" spans="1:16" ht="12.75">
      <c r="A1371" s="40"/>
      <c r="B1371" s="40"/>
      <c r="I1371" s="51"/>
      <c r="J1371" s="51"/>
      <c r="P1371" s="44"/>
    </row>
    <row r="1372" spans="1:16" ht="12.75">
      <c r="A1372" s="40"/>
      <c r="B1372" s="40"/>
      <c r="I1372" s="51"/>
      <c r="J1372" s="51"/>
      <c r="P1372" s="44"/>
    </row>
    <row r="1373" spans="1:16" ht="12.75">
      <c r="A1373" s="40"/>
      <c r="B1373" s="40"/>
      <c r="I1373" s="51"/>
      <c r="J1373" s="51"/>
      <c r="P1373" s="44"/>
    </row>
    <row r="1374" spans="1:16" ht="12.75">
      <c r="A1374" s="40"/>
      <c r="B1374" s="40"/>
      <c r="I1374" s="51"/>
      <c r="J1374" s="51"/>
      <c r="P1374" s="44"/>
    </row>
    <row r="1375" spans="1:16" ht="12.75">
      <c r="A1375" s="40"/>
      <c r="B1375" s="40"/>
      <c r="I1375" s="51"/>
      <c r="J1375" s="51"/>
      <c r="P1375" s="44"/>
    </row>
    <row r="1376" spans="1:16" ht="12.75">
      <c r="A1376" s="40"/>
      <c r="B1376" s="40"/>
      <c r="I1376" s="51"/>
      <c r="J1376" s="51"/>
      <c r="P1376" s="44"/>
    </row>
    <row r="1377" spans="1:16" ht="12.75">
      <c r="A1377" s="40"/>
      <c r="B1377" s="40"/>
      <c r="I1377" s="51"/>
      <c r="J1377" s="51"/>
      <c r="P1377" s="44"/>
    </row>
    <row r="1378" spans="1:16" ht="12.75">
      <c r="A1378" s="40"/>
      <c r="B1378" s="40"/>
      <c r="I1378" s="51"/>
      <c r="J1378" s="51"/>
      <c r="P1378" s="44"/>
    </row>
    <row r="1379" spans="1:16" ht="12.75">
      <c r="A1379" s="40"/>
      <c r="B1379" s="40"/>
      <c r="I1379" s="51"/>
      <c r="J1379" s="51"/>
      <c r="P1379" s="44"/>
    </row>
    <row r="1380" spans="1:16" ht="12.75">
      <c r="A1380" s="40"/>
      <c r="B1380" s="40"/>
      <c r="I1380" s="51"/>
      <c r="J1380" s="51"/>
      <c r="P1380" s="44"/>
    </row>
    <row r="1381" spans="1:16" ht="12.75">
      <c r="A1381" s="40"/>
      <c r="B1381" s="40"/>
      <c r="I1381" s="51"/>
      <c r="J1381" s="51"/>
      <c r="P1381" s="44"/>
    </row>
    <row r="1382" spans="1:16" ht="12.75">
      <c r="A1382" s="40"/>
      <c r="B1382" s="40"/>
      <c r="I1382" s="51"/>
      <c r="J1382" s="51"/>
      <c r="P1382" s="44"/>
    </row>
    <row r="1383" spans="1:16" ht="12.75">
      <c r="A1383" s="40"/>
      <c r="B1383" s="40"/>
      <c r="I1383" s="51"/>
      <c r="J1383" s="51"/>
      <c r="P1383" s="44"/>
    </row>
    <row r="1384" spans="1:16" ht="12.75">
      <c r="A1384" s="40"/>
      <c r="B1384" s="40"/>
      <c r="I1384" s="51"/>
      <c r="J1384" s="51"/>
      <c r="P1384" s="44"/>
    </row>
    <row r="1385" spans="1:16" ht="12.75">
      <c r="A1385" s="40"/>
      <c r="B1385" s="40"/>
      <c r="I1385" s="51"/>
      <c r="J1385" s="51"/>
      <c r="P1385" s="44"/>
    </row>
    <row r="1386" spans="1:16" ht="12.75">
      <c r="A1386" s="40"/>
      <c r="B1386" s="40"/>
      <c r="I1386" s="51"/>
      <c r="J1386" s="51"/>
      <c r="P1386" s="44"/>
    </row>
    <row r="1387" spans="1:16" ht="12.75">
      <c r="A1387" s="40"/>
      <c r="B1387" s="40"/>
      <c r="I1387" s="51"/>
      <c r="J1387" s="51"/>
      <c r="P1387" s="44"/>
    </row>
    <row r="1388" spans="1:16" ht="12.75">
      <c r="A1388" s="40"/>
      <c r="B1388" s="40"/>
      <c r="I1388" s="51"/>
      <c r="J1388" s="51"/>
      <c r="P1388" s="44"/>
    </row>
    <row r="1389" spans="1:16" ht="12.75">
      <c r="A1389" s="40"/>
      <c r="B1389" s="40"/>
      <c r="I1389" s="51"/>
      <c r="J1389" s="51"/>
      <c r="P1389" s="44"/>
    </row>
    <row r="1390" spans="1:16" ht="12.75">
      <c r="A1390" s="40"/>
      <c r="B1390" s="40"/>
      <c r="I1390" s="51"/>
      <c r="J1390" s="51"/>
      <c r="P1390" s="44"/>
    </row>
    <row r="1391" spans="1:16" ht="12.75">
      <c r="A1391" s="40"/>
      <c r="B1391" s="40"/>
      <c r="I1391" s="51"/>
      <c r="J1391" s="51"/>
      <c r="P1391" s="44"/>
    </row>
    <row r="1392" spans="1:16" ht="12.75">
      <c r="A1392" s="40"/>
      <c r="B1392" s="40"/>
      <c r="I1392" s="51"/>
      <c r="J1392" s="51"/>
      <c r="P1392" s="44"/>
    </row>
    <row r="1393" spans="1:16" ht="12.75">
      <c r="A1393" s="40"/>
      <c r="B1393" s="40"/>
      <c r="I1393" s="51"/>
      <c r="J1393" s="51"/>
      <c r="P1393" s="44"/>
    </row>
    <row r="1394" spans="1:16" ht="12.75">
      <c r="A1394" s="40"/>
      <c r="B1394" s="40"/>
      <c r="I1394" s="51"/>
      <c r="J1394" s="51"/>
      <c r="P1394" s="44"/>
    </row>
    <row r="1395" spans="1:16" ht="12.75">
      <c r="A1395" s="40"/>
      <c r="B1395" s="40"/>
      <c r="I1395" s="51"/>
      <c r="J1395" s="51"/>
      <c r="P1395" s="44"/>
    </row>
    <row r="1396" spans="1:16" ht="12.75">
      <c r="A1396" s="40"/>
      <c r="B1396" s="40"/>
      <c r="I1396" s="51"/>
      <c r="J1396" s="51"/>
      <c r="P1396" s="44"/>
    </row>
    <row r="1397" spans="1:16" ht="12.75">
      <c r="A1397" s="40"/>
      <c r="B1397" s="40"/>
      <c r="I1397" s="51"/>
      <c r="J1397" s="51"/>
      <c r="P1397" s="44"/>
    </row>
    <row r="1398" spans="1:16" ht="12.75">
      <c r="A1398" s="40"/>
      <c r="B1398" s="40"/>
      <c r="I1398" s="51"/>
      <c r="J1398" s="51"/>
      <c r="P1398" s="44"/>
    </row>
    <row r="1399" spans="1:16" ht="12.75">
      <c r="A1399" s="40"/>
      <c r="B1399" s="40"/>
      <c r="I1399" s="51"/>
      <c r="J1399" s="51"/>
      <c r="P1399" s="44"/>
    </row>
    <row r="1400" spans="1:16" ht="12.75">
      <c r="A1400" s="40"/>
      <c r="B1400" s="40"/>
      <c r="I1400" s="51"/>
      <c r="J1400" s="51"/>
      <c r="P1400" s="44"/>
    </row>
    <row r="1401" spans="1:16" ht="12.75">
      <c r="A1401" s="40"/>
      <c r="B1401" s="40"/>
      <c r="I1401" s="51"/>
      <c r="J1401" s="51"/>
      <c r="P1401" s="44"/>
    </row>
    <row r="1402" spans="6:16" ht="12.75">
      <c r="F1402" s="47"/>
      <c r="I1402" s="51"/>
      <c r="J1402" s="51"/>
      <c r="P1402" s="44"/>
    </row>
    <row r="1403" spans="6:16" ht="12.75">
      <c r="F1403" s="47"/>
      <c r="I1403" s="51"/>
      <c r="J1403" s="51"/>
      <c r="P1403" s="44"/>
    </row>
    <row r="1404" spans="6:16" ht="12.75">
      <c r="F1404" s="47"/>
      <c r="I1404" s="51"/>
      <c r="J1404" s="51"/>
      <c r="P1404" s="44"/>
    </row>
    <row r="1405" spans="6:16" ht="12.75">
      <c r="F1405" s="47"/>
      <c r="I1405" s="51"/>
      <c r="J1405" s="51"/>
      <c r="P1405" s="44"/>
    </row>
    <row r="1406" spans="6:16" ht="12.75">
      <c r="F1406" s="47"/>
      <c r="I1406" s="51"/>
      <c r="J1406" s="51"/>
      <c r="P1406" s="44"/>
    </row>
    <row r="1407" spans="6:16" ht="12.75">
      <c r="F1407" s="47"/>
      <c r="I1407" s="51"/>
      <c r="J1407" s="51"/>
      <c r="P1407" s="44"/>
    </row>
    <row r="1408" spans="6:16" ht="12.75">
      <c r="F1408" s="47"/>
      <c r="I1408" s="51"/>
      <c r="J1408" s="51"/>
      <c r="P1408" s="44"/>
    </row>
    <row r="1409" spans="6:16" ht="12.75">
      <c r="F1409" s="47"/>
      <c r="I1409" s="51"/>
      <c r="J1409" s="51"/>
      <c r="P1409" s="44"/>
    </row>
    <row r="1410" spans="6:16" ht="12.75">
      <c r="F1410" s="47"/>
      <c r="I1410" s="51"/>
      <c r="J1410" s="51"/>
      <c r="P1410" s="44"/>
    </row>
    <row r="1411" spans="6:16" ht="12.75">
      <c r="F1411" s="47"/>
      <c r="I1411" s="51"/>
      <c r="J1411" s="51"/>
      <c r="P1411" s="44"/>
    </row>
    <row r="1412" spans="6:16" ht="12.75">
      <c r="F1412" s="47"/>
      <c r="I1412" s="51"/>
      <c r="J1412" s="51"/>
      <c r="P1412" s="44"/>
    </row>
    <row r="1413" spans="6:16" ht="12.75">
      <c r="F1413" s="47"/>
      <c r="I1413" s="51"/>
      <c r="J1413" s="51"/>
      <c r="P1413" s="44"/>
    </row>
    <row r="1414" spans="6:16" ht="12.75">
      <c r="F1414" s="47"/>
      <c r="I1414" s="51"/>
      <c r="J1414" s="51"/>
      <c r="P1414" s="44"/>
    </row>
    <row r="1415" spans="6:16" ht="12.75">
      <c r="F1415" s="47"/>
      <c r="I1415" s="51"/>
      <c r="J1415" s="51"/>
      <c r="P1415" s="44"/>
    </row>
    <row r="1416" spans="6:16" ht="12.75">
      <c r="F1416" s="47"/>
      <c r="I1416" s="51"/>
      <c r="J1416" s="51"/>
      <c r="P1416" s="44"/>
    </row>
    <row r="1417" spans="6:16" ht="12.75">
      <c r="F1417" s="47"/>
      <c r="I1417" s="51"/>
      <c r="J1417" s="51"/>
      <c r="P1417" s="44"/>
    </row>
    <row r="1418" spans="6:16" ht="12.75">
      <c r="F1418" s="47"/>
      <c r="I1418" s="51"/>
      <c r="J1418" s="51"/>
      <c r="P1418" s="44"/>
    </row>
    <row r="1419" spans="6:16" ht="12.75">
      <c r="F1419" s="47"/>
      <c r="I1419" s="51"/>
      <c r="J1419" s="51"/>
      <c r="P1419" s="44"/>
    </row>
    <row r="1420" spans="6:16" ht="12.75">
      <c r="F1420" s="47"/>
      <c r="I1420" s="51"/>
      <c r="J1420" s="51"/>
      <c r="P1420" s="44"/>
    </row>
    <row r="1421" spans="6:16" ht="12.75">
      <c r="F1421" s="47"/>
      <c r="I1421" s="51"/>
      <c r="J1421" s="51"/>
      <c r="P1421" s="44"/>
    </row>
    <row r="1422" spans="6:16" ht="12.75">
      <c r="F1422" s="47"/>
      <c r="I1422" s="51"/>
      <c r="J1422" s="51"/>
      <c r="P1422" s="44"/>
    </row>
    <row r="1423" spans="6:16" ht="12.75">
      <c r="F1423" s="47"/>
      <c r="I1423" s="51"/>
      <c r="J1423" s="51"/>
      <c r="P1423" s="44"/>
    </row>
    <row r="1424" spans="6:16" ht="12.75">
      <c r="F1424" s="47"/>
      <c r="I1424" s="51"/>
      <c r="J1424" s="51"/>
      <c r="P1424" s="44"/>
    </row>
    <row r="1425" spans="6:16" ht="12.75">
      <c r="F1425" s="47"/>
      <c r="I1425" s="51"/>
      <c r="J1425" s="51"/>
      <c r="P1425" s="44"/>
    </row>
    <row r="1426" spans="6:16" ht="12.75">
      <c r="F1426" s="47"/>
      <c r="I1426" s="51"/>
      <c r="J1426" s="51"/>
      <c r="P1426" s="44"/>
    </row>
    <row r="1427" spans="6:16" ht="12.75">
      <c r="F1427" s="47"/>
      <c r="I1427" s="51"/>
      <c r="J1427" s="51"/>
      <c r="P1427" s="44"/>
    </row>
    <row r="1428" spans="6:16" ht="12.75">
      <c r="F1428" s="47"/>
      <c r="I1428" s="51"/>
      <c r="J1428" s="51"/>
      <c r="P1428" s="44"/>
    </row>
    <row r="1429" spans="6:16" ht="12.75">
      <c r="F1429" s="47"/>
      <c r="I1429" s="51"/>
      <c r="J1429" s="51"/>
      <c r="P1429" s="44"/>
    </row>
    <row r="1430" spans="6:16" ht="12.75">
      <c r="F1430" s="47"/>
      <c r="I1430" s="51"/>
      <c r="J1430" s="51"/>
      <c r="P1430" s="44"/>
    </row>
    <row r="1431" spans="6:16" ht="12.75">
      <c r="F1431" s="47"/>
      <c r="I1431" s="51"/>
      <c r="J1431" s="51"/>
      <c r="P1431" s="44"/>
    </row>
    <row r="1432" spans="6:16" ht="12.75">
      <c r="F1432" s="47"/>
      <c r="I1432" s="51"/>
      <c r="J1432" s="51"/>
      <c r="P1432" s="44"/>
    </row>
    <row r="1433" spans="6:16" ht="12.75">
      <c r="F1433" s="47"/>
      <c r="I1433" s="51"/>
      <c r="J1433" s="51"/>
      <c r="P1433" s="44"/>
    </row>
    <row r="1434" spans="6:16" ht="12.75">
      <c r="F1434" s="47"/>
      <c r="I1434" s="51"/>
      <c r="J1434" s="51"/>
      <c r="P1434" s="44"/>
    </row>
    <row r="1435" spans="6:16" ht="12.75">
      <c r="F1435" s="47"/>
      <c r="I1435" s="51"/>
      <c r="J1435" s="51"/>
      <c r="P1435" s="44"/>
    </row>
    <row r="1436" spans="6:16" ht="12.75">
      <c r="F1436" s="47"/>
      <c r="I1436" s="51"/>
      <c r="J1436" s="51"/>
      <c r="P1436" s="44"/>
    </row>
    <row r="1437" spans="6:16" ht="12.75">
      <c r="F1437" s="47"/>
      <c r="I1437" s="51"/>
      <c r="J1437" s="51"/>
      <c r="P1437" s="44"/>
    </row>
    <row r="1438" spans="6:16" ht="12.75">
      <c r="F1438" s="47"/>
      <c r="I1438" s="51"/>
      <c r="J1438" s="51"/>
      <c r="P1438" s="44"/>
    </row>
    <row r="1439" spans="6:16" ht="12.75">
      <c r="F1439" s="47"/>
      <c r="I1439" s="51"/>
      <c r="J1439" s="51"/>
      <c r="P1439" s="44"/>
    </row>
    <row r="1440" spans="6:16" ht="12.75">
      <c r="F1440" s="47"/>
      <c r="I1440" s="51"/>
      <c r="J1440" s="51"/>
      <c r="P1440" s="44"/>
    </row>
    <row r="1441" spans="6:16" ht="12.75">
      <c r="F1441" s="47"/>
      <c r="I1441" s="51"/>
      <c r="J1441" s="51"/>
      <c r="P1441" s="44"/>
    </row>
    <row r="1442" spans="6:16" ht="12.75">
      <c r="F1442" s="47"/>
      <c r="I1442" s="51"/>
      <c r="J1442" s="51"/>
      <c r="P1442" s="44"/>
    </row>
    <row r="1443" spans="6:16" ht="12.75">
      <c r="F1443" s="47"/>
      <c r="I1443" s="51"/>
      <c r="J1443" s="51"/>
      <c r="P1443" s="44"/>
    </row>
    <row r="1444" spans="6:16" ht="12.75">
      <c r="F1444" s="47"/>
      <c r="I1444" s="51"/>
      <c r="J1444" s="51"/>
      <c r="P1444" s="44"/>
    </row>
    <row r="1445" spans="6:16" ht="12.75">
      <c r="F1445" s="47"/>
      <c r="I1445" s="51"/>
      <c r="J1445" s="51"/>
      <c r="P1445" s="44"/>
    </row>
    <row r="1446" spans="6:16" ht="12.75">
      <c r="F1446" s="47"/>
      <c r="I1446" s="51"/>
      <c r="J1446" s="51"/>
      <c r="P1446" s="44"/>
    </row>
    <row r="1447" spans="6:16" ht="12.75">
      <c r="F1447" s="47"/>
      <c r="I1447" s="51"/>
      <c r="J1447" s="51"/>
      <c r="P1447" s="44"/>
    </row>
    <row r="1448" spans="6:16" ht="12.75">
      <c r="F1448" s="47"/>
      <c r="I1448" s="51"/>
      <c r="J1448" s="51"/>
      <c r="P1448" s="44"/>
    </row>
    <row r="1449" spans="6:16" ht="12.75">
      <c r="F1449" s="47"/>
      <c r="I1449" s="51"/>
      <c r="J1449" s="51"/>
      <c r="P1449" s="44"/>
    </row>
    <row r="1450" spans="6:16" ht="12.75">
      <c r="F1450" s="47"/>
      <c r="I1450" s="51"/>
      <c r="J1450" s="51"/>
      <c r="P1450" s="44"/>
    </row>
    <row r="1451" spans="6:16" ht="12.75">
      <c r="F1451" s="47"/>
      <c r="I1451" s="51"/>
      <c r="J1451" s="51"/>
      <c r="P1451" s="44"/>
    </row>
    <row r="1452" spans="6:16" ht="12.75">
      <c r="F1452" s="47"/>
      <c r="I1452" s="51"/>
      <c r="J1452" s="51"/>
      <c r="P1452" s="44"/>
    </row>
    <row r="1453" spans="6:16" ht="12.75">
      <c r="F1453" s="47"/>
      <c r="I1453" s="51"/>
      <c r="J1453" s="51"/>
      <c r="P1453" s="44"/>
    </row>
    <row r="1454" spans="6:16" ht="12.75">
      <c r="F1454" s="47"/>
      <c r="I1454" s="51"/>
      <c r="J1454" s="51"/>
      <c r="P1454" s="44"/>
    </row>
    <row r="1455" spans="6:16" ht="12.75">
      <c r="F1455" s="47"/>
      <c r="I1455" s="51"/>
      <c r="J1455" s="51"/>
      <c r="P1455" s="44"/>
    </row>
    <row r="1456" spans="6:16" ht="12.75">
      <c r="F1456" s="47"/>
      <c r="I1456" s="51"/>
      <c r="J1456" s="51"/>
      <c r="P1456" s="44"/>
    </row>
    <row r="1457" spans="6:16" ht="12.75">
      <c r="F1457" s="47"/>
      <c r="I1457" s="51"/>
      <c r="J1457" s="51"/>
      <c r="P1457" s="44"/>
    </row>
    <row r="1458" spans="6:16" ht="12.75">
      <c r="F1458" s="47"/>
      <c r="I1458" s="51"/>
      <c r="J1458" s="51"/>
      <c r="P1458" s="44"/>
    </row>
    <row r="1459" spans="6:16" ht="12.75">
      <c r="F1459" s="47"/>
      <c r="I1459" s="51"/>
      <c r="J1459" s="51"/>
      <c r="P1459" s="44"/>
    </row>
    <row r="1460" spans="6:16" ht="12.75">
      <c r="F1460" s="47"/>
      <c r="I1460" s="51"/>
      <c r="J1460" s="51"/>
      <c r="P1460" s="44"/>
    </row>
    <row r="1461" spans="6:16" ht="12.75">
      <c r="F1461" s="47"/>
      <c r="I1461" s="51"/>
      <c r="J1461" s="51"/>
      <c r="P1461" s="44"/>
    </row>
    <row r="1462" spans="6:16" ht="12.75">
      <c r="F1462" s="47"/>
      <c r="I1462" s="51"/>
      <c r="J1462" s="51"/>
      <c r="P1462" s="44"/>
    </row>
    <row r="1463" spans="6:16" ht="12.75">
      <c r="F1463" s="47"/>
      <c r="I1463" s="51"/>
      <c r="J1463" s="51"/>
      <c r="P1463" s="44"/>
    </row>
    <row r="1464" spans="6:16" ht="12.75">
      <c r="F1464" s="47"/>
      <c r="I1464" s="51"/>
      <c r="J1464" s="51"/>
      <c r="P1464" s="44"/>
    </row>
    <row r="1465" spans="6:16" ht="12.75">
      <c r="F1465" s="47"/>
      <c r="I1465" s="51"/>
      <c r="J1465" s="51"/>
      <c r="P1465" s="44"/>
    </row>
    <row r="1466" spans="6:16" ht="12.75">
      <c r="F1466" s="47"/>
      <c r="I1466" s="51"/>
      <c r="J1466" s="51"/>
      <c r="P1466" s="44"/>
    </row>
    <row r="1467" spans="6:16" ht="12.75">
      <c r="F1467" s="47"/>
      <c r="I1467" s="51"/>
      <c r="J1467" s="51"/>
      <c r="P1467" s="44"/>
    </row>
    <row r="1468" spans="6:16" ht="12.75">
      <c r="F1468" s="47"/>
      <c r="I1468" s="51"/>
      <c r="J1468" s="51"/>
      <c r="P1468" s="44"/>
    </row>
    <row r="1469" spans="6:16" ht="12.75">
      <c r="F1469" s="47"/>
      <c r="I1469" s="51"/>
      <c r="J1469" s="51"/>
      <c r="P1469" s="44"/>
    </row>
    <row r="1470" spans="6:16" ht="12.75">
      <c r="F1470" s="47"/>
      <c r="I1470" s="51"/>
      <c r="J1470" s="51"/>
      <c r="P1470" s="44"/>
    </row>
    <row r="1471" spans="6:16" ht="12.75">
      <c r="F1471" s="47"/>
      <c r="I1471" s="51"/>
      <c r="J1471" s="51"/>
      <c r="P1471" s="44"/>
    </row>
    <row r="1472" spans="6:16" ht="12.75">
      <c r="F1472" s="47"/>
      <c r="I1472" s="51"/>
      <c r="J1472" s="51"/>
      <c r="P1472" s="44"/>
    </row>
    <row r="1473" spans="6:16" ht="12.75">
      <c r="F1473" s="47"/>
      <c r="I1473" s="51"/>
      <c r="J1473" s="51"/>
      <c r="P1473" s="44"/>
    </row>
    <row r="1474" spans="6:16" ht="12.75">
      <c r="F1474" s="47"/>
      <c r="I1474" s="51"/>
      <c r="J1474" s="51"/>
      <c r="P1474" s="44"/>
    </row>
    <row r="1475" spans="6:16" ht="12.75">
      <c r="F1475" s="47"/>
      <c r="I1475" s="51"/>
      <c r="J1475" s="51"/>
      <c r="P1475" s="44"/>
    </row>
    <row r="1476" spans="6:16" ht="12.75">
      <c r="F1476" s="47"/>
      <c r="I1476" s="51"/>
      <c r="J1476" s="51"/>
      <c r="P1476" s="44"/>
    </row>
    <row r="1477" spans="6:16" ht="12.75">
      <c r="F1477" s="47"/>
      <c r="I1477" s="51"/>
      <c r="J1477" s="51"/>
      <c r="P1477" s="44"/>
    </row>
    <row r="1478" spans="6:16" ht="12.75">
      <c r="F1478" s="47"/>
      <c r="I1478" s="51"/>
      <c r="J1478" s="51"/>
      <c r="P1478" s="44"/>
    </row>
    <row r="1479" spans="6:16" ht="12.75">
      <c r="F1479" s="47"/>
      <c r="I1479" s="51"/>
      <c r="J1479" s="51"/>
      <c r="P1479" s="44"/>
    </row>
    <row r="1480" spans="6:16" ht="12.75">
      <c r="F1480" s="47"/>
      <c r="I1480" s="51"/>
      <c r="J1480" s="51"/>
      <c r="P1480" s="44"/>
    </row>
    <row r="1481" spans="6:16" ht="12.75">
      <c r="F1481" s="47"/>
      <c r="I1481" s="51"/>
      <c r="J1481" s="51"/>
      <c r="P1481" s="44"/>
    </row>
    <row r="1482" spans="6:16" ht="12.75">
      <c r="F1482" s="47"/>
      <c r="I1482" s="51"/>
      <c r="J1482" s="51"/>
      <c r="P1482" s="44"/>
    </row>
    <row r="1483" spans="6:16" ht="12.75">
      <c r="F1483" s="47"/>
      <c r="I1483" s="51"/>
      <c r="J1483" s="51"/>
      <c r="P1483" s="44"/>
    </row>
    <row r="1484" spans="6:16" ht="12.75">
      <c r="F1484" s="47"/>
      <c r="I1484" s="51"/>
      <c r="J1484" s="51"/>
      <c r="P1484" s="44"/>
    </row>
    <row r="1485" spans="6:16" ht="12.75">
      <c r="F1485" s="47"/>
      <c r="I1485" s="51"/>
      <c r="J1485" s="51"/>
      <c r="P1485" s="44"/>
    </row>
    <row r="1486" spans="6:16" ht="12.75">
      <c r="F1486" s="47"/>
      <c r="I1486" s="51"/>
      <c r="J1486" s="51"/>
      <c r="P1486" s="44"/>
    </row>
    <row r="1487" spans="6:16" ht="12.75">
      <c r="F1487" s="47"/>
      <c r="I1487" s="51"/>
      <c r="J1487" s="51"/>
      <c r="P1487" s="44"/>
    </row>
    <row r="1488" spans="6:16" ht="12.75">
      <c r="F1488" s="47"/>
      <c r="I1488" s="51"/>
      <c r="J1488" s="51"/>
      <c r="P1488" s="44"/>
    </row>
    <row r="1489" spans="6:16" ht="12.75">
      <c r="F1489" s="47"/>
      <c r="I1489" s="51"/>
      <c r="J1489" s="51"/>
      <c r="P1489" s="44"/>
    </row>
    <row r="1490" spans="6:16" ht="12.75">
      <c r="F1490" s="47"/>
      <c r="I1490" s="51"/>
      <c r="J1490" s="51"/>
      <c r="P1490" s="44"/>
    </row>
    <row r="1491" spans="6:16" ht="12.75">
      <c r="F1491" s="47"/>
      <c r="I1491" s="51"/>
      <c r="J1491" s="51"/>
      <c r="P1491" s="44"/>
    </row>
    <row r="1492" spans="6:16" ht="12.75">
      <c r="F1492" s="47"/>
      <c r="I1492" s="51"/>
      <c r="J1492" s="51"/>
      <c r="P1492" s="44"/>
    </row>
    <row r="1493" spans="6:16" ht="12.75">
      <c r="F1493" s="47"/>
      <c r="I1493" s="51"/>
      <c r="J1493" s="51"/>
      <c r="P1493" s="44"/>
    </row>
    <row r="1494" spans="6:16" ht="12.75">
      <c r="F1494" s="47"/>
      <c r="I1494" s="51"/>
      <c r="J1494" s="51"/>
      <c r="P1494" s="44"/>
    </row>
    <row r="1495" spans="6:16" ht="12.75">
      <c r="F1495" s="47"/>
      <c r="I1495" s="51"/>
      <c r="J1495" s="51"/>
      <c r="P1495" s="44"/>
    </row>
    <row r="1496" spans="6:16" ht="12.75">
      <c r="F1496" s="47"/>
      <c r="I1496" s="51"/>
      <c r="J1496" s="51"/>
      <c r="P1496" s="44"/>
    </row>
    <row r="1497" spans="6:16" ht="12.75">
      <c r="F1497" s="47"/>
      <c r="I1497" s="51"/>
      <c r="J1497" s="51"/>
      <c r="P1497" s="44"/>
    </row>
    <row r="1498" spans="6:16" ht="12.75">
      <c r="F1498" s="47"/>
      <c r="I1498" s="51"/>
      <c r="J1498" s="51"/>
      <c r="P1498" s="44"/>
    </row>
    <row r="1499" spans="6:16" ht="12.75">
      <c r="F1499" s="47"/>
      <c r="I1499" s="51"/>
      <c r="J1499" s="51"/>
      <c r="P1499" s="44"/>
    </row>
    <row r="1500" spans="6:16" ht="12.75">
      <c r="F1500" s="47"/>
      <c r="I1500" s="51"/>
      <c r="J1500" s="51"/>
      <c r="P1500" s="44"/>
    </row>
    <row r="1501" spans="6:16" ht="12.75">
      <c r="F1501" s="47"/>
      <c r="I1501" s="51"/>
      <c r="J1501" s="51"/>
      <c r="P1501" s="44"/>
    </row>
    <row r="1502" spans="6:16" ht="12.75">
      <c r="F1502" s="47"/>
      <c r="I1502" s="51"/>
      <c r="J1502" s="51"/>
      <c r="P1502" s="44"/>
    </row>
    <row r="1503" spans="6:16" ht="12.75">
      <c r="F1503" s="47"/>
      <c r="I1503" s="51"/>
      <c r="J1503" s="51"/>
      <c r="P1503" s="44"/>
    </row>
    <row r="1504" spans="6:16" ht="12.75">
      <c r="F1504" s="47"/>
      <c r="I1504" s="51"/>
      <c r="J1504" s="51"/>
      <c r="P1504" s="44"/>
    </row>
    <row r="1505" spans="6:16" ht="12.75">
      <c r="F1505" s="47"/>
      <c r="I1505" s="51"/>
      <c r="J1505" s="51"/>
      <c r="P1505" s="44"/>
    </row>
    <row r="1506" spans="6:16" ht="12.75">
      <c r="F1506" s="47"/>
      <c r="I1506" s="51"/>
      <c r="J1506" s="51"/>
      <c r="P1506" s="44"/>
    </row>
    <row r="1507" spans="6:16" ht="12.75">
      <c r="F1507" s="47"/>
      <c r="I1507" s="51"/>
      <c r="J1507" s="51"/>
      <c r="P1507" s="44"/>
    </row>
    <row r="1508" spans="6:16" ht="12.75">
      <c r="F1508" s="47"/>
      <c r="I1508" s="51"/>
      <c r="J1508" s="51"/>
      <c r="P1508" s="44"/>
    </row>
    <row r="1509" spans="6:16" ht="12.75">
      <c r="F1509" s="47"/>
      <c r="I1509" s="51"/>
      <c r="J1509" s="51"/>
      <c r="P1509" s="44"/>
    </row>
    <row r="1510" spans="6:16" ht="12.75">
      <c r="F1510" s="47"/>
      <c r="I1510" s="51"/>
      <c r="J1510" s="51"/>
      <c r="P1510" s="44"/>
    </row>
    <row r="1511" spans="6:16" ht="12.75">
      <c r="F1511" s="47"/>
      <c r="I1511" s="51"/>
      <c r="J1511" s="51"/>
      <c r="P1511" s="44"/>
    </row>
    <row r="1512" spans="6:16" ht="12.75">
      <c r="F1512" s="47"/>
      <c r="I1512" s="51"/>
      <c r="J1512" s="51"/>
      <c r="P1512" s="44"/>
    </row>
    <row r="1513" spans="6:16" ht="12.75">
      <c r="F1513" s="47"/>
      <c r="I1513" s="51"/>
      <c r="J1513" s="51"/>
      <c r="P1513" s="44"/>
    </row>
    <row r="1514" spans="6:16" ht="12.75">
      <c r="F1514" s="47"/>
      <c r="I1514" s="51"/>
      <c r="J1514" s="51"/>
      <c r="P1514" s="44"/>
    </row>
    <row r="1515" spans="6:16" ht="12.75">
      <c r="F1515" s="47"/>
      <c r="I1515" s="51"/>
      <c r="J1515" s="51"/>
      <c r="P1515" s="44"/>
    </row>
    <row r="1516" spans="6:16" ht="12.75">
      <c r="F1516" s="47"/>
      <c r="I1516" s="51"/>
      <c r="J1516" s="51"/>
      <c r="P1516" s="44"/>
    </row>
    <row r="1517" spans="6:16" ht="12.75">
      <c r="F1517" s="47"/>
      <c r="I1517" s="51"/>
      <c r="J1517" s="51"/>
      <c r="P1517" s="44"/>
    </row>
    <row r="1518" spans="6:16" ht="12.75">
      <c r="F1518" s="47"/>
      <c r="I1518" s="51"/>
      <c r="J1518" s="51"/>
      <c r="P1518" s="44"/>
    </row>
    <row r="1519" spans="6:16" ht="12.75">
      <c r="F1519" s="47"/>
      <c r="I1519" s="51"/>
      <c r="J1519" s="51"/>
      <c r="P1519" s="44"/>
    </row>
    <row r="1520" spans="6:16" ht="12.75">
      <c r="F1520" s="47"/>
      <c r="I1520" s="51"/>
      <c r="J1520" s="51"/>
      <c r="P1520" s="44"/>
    </row>
    <row r="1521" spans="6:16" ht="12.75">
      <c r="F1521" s="47"/>
      <c r="I1521" s="51"/>
      <c r="J1521" s="51"/>
      <c r="P1521" s="44"/>
    </row>
    <row r="1522" spans="6:16" ht="12.75">
      <c r="F1522" s="47"/>
      <c r="I1522" s="51"/>
      <c r="J1522" s="51"/>
      <c r="P1522" s="44"/>
    </row>
    <row r="1523" spans="6:16" ht="12.75">
      <c r="F1523" s="47"/>
      <c r="I1523" s="51"/>
      <c r="J1523" s="51"/>
      <c r="P1523" s="44"/>
    </row>
    <row r="1524" spans="6:16" ht="12.75">
      <c r="F1524" s="47"/>
      <c r="I1524" s="51"/>
      <c r="J1524" s="51"/>
      <c r="P1524" s="44"/>
    </row>
    <row r="1525" spans="6:16" ht="12.75">
      <c r="F1525" s="47"/>
      <c r="I1525" s="51"/>
      <c r="J1525" s="51"/>
      <c r="P1525" s="44"/>
    </row>
    <row r="1526" spans="6:16" ht="12.75">
      <c r="F1526" s="47"/>
      <c r="I1526" s="51"/>
      <c r="J1526" s="51"/>
      <c r="P1526" s="44"/>
    </row>
    <row r="1527" spans="6:16" ht="12.75">
      <c r="F1527" s="47"/>
      <c r="I1527" s="51"/>
      <c r="J1527" s="51"/>
      <c r="P1527" s="44"/>
    </row>
    <row r="1528" spans="6:16" ht="12.75">
      <c r="F1528" s="47"/>
      <c r="I1528" s="51"/>
      <c r="J1528" s="51"/>
      <c r="P1528" s="44"/>
    </row>
    <row r="1529" spans="6:16" ht="12.75">
      <c r="F1529" s="47"/>
      <c r="I1529" s="51"/>
      <c r="J1529" s="51"/>
      <c r="P1529" s="44"/>
    </row>
    <row r="1530" spans="6:16" ht="12.75">
      <c r="F1530" s="47"/>
      <c r="I1530" s="51"/>
      <c r="J1530" s="51"/>
      <c r="P1530" s="44"/>
    </row>
    <row r="1531" spans="6:16" ht="12.75">
      <c r="F1531" s="47"/>
      <c r="I1531" s="51"/>
      <c r="J1531" s="51"/>
      <c r="P1531" s="44"/>
    </row>
    <row r="1532" spans="6:16" ht="12.75">
      <c r="F1532" s="47"/>
      <c r="I1532" s="51"/>
      <c r="J1532" s="51"/>
      <c r="P1532" s="44"/>
    </row>
    <row r="1533" spans="6:16" ht="12.75">
      <c r="F1533" s="47"/>
      <c r="I1533" s="51"/>
      <c r="J1533" s="51"/>
      <c r="P1533" s="44"/>
    </row>
    <row r="1534" spans="6:16" ht="12.75">
      <c r="F1534" s="47"/>
      <c r="I1534" s="51"/>
      <c r="J1534" s="51"/>
      <c r="P1534" s="44"/>
    </row>
    <row r="1535" spans="6:16" ht="12.75">
      <c r="F1535" s="47"/>
      <c r="I1535" s="51"/>
      <c r="J1535" s="51"/>
      <c r="P1535" s="44"/>
    </row>
    <row r="1536" spans="6:16" ht="12.75">
      <c r="F1536" s="47"/>
      <c r="I1536" s="51"/>
      <c r="J1536" s="51"/>
      <c r="P1536" s="44"/>
    </row>
    <row r="1537" spans="6:16" ht="12.75">
      <c r="F1537" s="47"/>
      <c r="I1537" s="51"/>
      <c r="J1537" s="51"/>
      <c r="P1537" s="44"/>
    </row>
    <row r="1538" spans="6:16" ht="12.75">
      <c r="F1538" s="47"/>
      <c r="I1538" s="51"/>
      <c r="J1538" s="51"/>
      <c r="P1538" s="44"/>
    </row>
    <row r="1539" spans="6:16" ht="12.75">
      <c r="F1539" s="47"/>
      <c r="I1539" s="51"/>
      <c r="J1539" s="51"/>
      <c r="P1539" s="44"/>
    </row>
    <row r="1540" spans="6:16" ht="12.75">
      <c r="F1540" s="47"/>
      <c r="I1540" s="51"/>
      <c r="J1540" s="51"/>
      <c r="P1540" s="44"/>
    </row>
    <row r="1541" spans="6:16" ht="12.75">
      <c r="F1541" s="47"/>
      <c r="I1541" s="51"/>
      <c r="J1541" s="51"/>
      <c r="P1541" s="44"/>
    </row>
    <row r="1542" spans="6:16" ht="12.75">
      <c r="F1542" s="47"/>
      <c r="I1542" s="51"/>
      <c r="J1542" s="51"/>
      <c r="P1542" s="44"/>
    </row>
    <row r="1543" spans="6:16" ht="12.75">
      <c r="F1543" s="47"/>
      <c r="I1543" s="51"/>
      <c r="J1543" s="51"/>
      <c r="P1543" s="44"/>
    </row>
    <row r="1544" spans="6:16" ht="12.75">
      <c r="F1544" s="47"/>
      <c r="I1544" s="51"/>
      <c r="J1544" s="51"/>
      <c r="P1544" s="44"/>
    </row>
    <row r="1545" spans="6:16" ht="12.75">
      <c r="F1545" s="47"/>
      <c r="I1545" s="51"/>
      <c r="J1545" s="51"/>
      <c r="P1545" s="44"/>
    </row>
    <row r="1546" spans="6:16" ht="12.75">
      <c r="F1546" s="47"/>
      <c r="I1546" s="51"/>
      <c r="J1546" s="51"/>
      <c r="P1546" s="44"/>
    </row>
    <row r="1547" spans="6:16" ht="12.75">
      <c r="F1547" s="47"/>
      <c r="I1547" s="51"/>
      <c r="J1547" s="51"/>
      <c r="P1547" s="44"/>
    </row>
    <row r="1548" spans="6:16" ht="12.75">
      <c r="F1548" s="47"/>
      <c r="I1548" s="51"/>
      <c r="J1548" s="51"/>
      <c r="P1548" s="44"/>
    </row>
    <row r="1549" spans="6:16" ht="12.75">
      <c r="F1549" s="47"/>
      <c r="I1549" s="51"/>
      <c r="J1549" s="51"/>
      <c r="P1549" s="44"/>
    </row>
    <row r="1550" spans="6:16" ht="12.75">
      <c r="F1550" s="47"/>
      <c r="I1550" s="51"/>
      <c r="J1550" s="51"/>
      <c r="P1550" s="44"/>
    </row>
    <row r="1551" spans="6:16" ht="12.75">
      <c r="F1551" s="47"/>
      <c r="I1551" s="51"/>
      <c r="J1551" s="51"/>
      <c r="P1551" s="44"/>
    </row>
    <row r="1552" spans="6:16" ht="12.75">
      <c r="F1552" s="47"/>
      <c r="I1552" s="51"/>
      <c r="J1552" s="51"/>
      <c r="P1552" s="44"/>
    </row>
    <row r="1553" spans="6:16" ht="12.75">
      <c r="F1553" s="47"/>
      <c r="I1553" s="51"/>
      <c r="J1553" s="51"/>
      <c r="P1553" s="44"/>
    </row>
    <row r="1554" spans="6:16" ht="12.75">
      <c r="F1554" s="47"/>
      <c r="I1554" s="51"/>
      <c r="J1554" s="51"/>
      <c r="P1554" s="44"/>
    </row>
    <row r="1555" spans="6:16" ht="12.75">
      <c r="F1555" s="47"/>
      <c r="I1555" s="51"/>
      <c r="J1555" s="51"/>
      <c r="P1555" s="44"/>
    </row>
    <row r="1556" spans="6:16" ht="12.75">
      <c r="F1556" s="47"/>
      <c r="I1556" s="51"/>
      <c r="J1556" s="51"/>
      <c r="P1556" s="44"/>
    </row>
    <row r="1557" spans="6:16" ht="12.75">
      <c r="F1557" s="47"/>
      <c r="I1557" s="51"/>
      <c r="J1557" s="51"/>
      <c r="P1557" s="44"/>
    </row>
    <row r="1558" spans="6:16" ht="12.75">
      <c r="F1558" s="47"/>
      <c r="I1558" s="51"/>
      <c r="J1558" s="51"/>
      <c r="P1558" s="44"/>
    </row>
    <row r="1559" spans="6:16" ht="12.75">
      <c r="F1559" s="47"/>
      <c r="I1559" s="51"/>
      <c r="J1559" s="51"/>
      <c r="P1559" s="44"/>
    </row>
    <row r="1560" spans="6:16" ht="12.75">
      <c r="F1560" s="47"/>
      <c r="I1560" s="51"/>
      <c r="J1560" s="51"/>
      <c r="P1560" s="44"/>
    </row>
    <row r="1561" spans="6:16" ht="12.75">
      <c r="F1561" s="47"/>
      <c r="I1561" s="51"/>
      <c r="J1561" s="51"/>
      <c r="P1561" s="44"/>
    </row>
    <row r="1562" spans="6:16" ht="12.75">
      <c r="F1562" s="47"/>
      <c r="I1562" s="51"/>
      <c r="J1562" s="51"/>
      <c r="P1562" s="44"/>
    </row>
    <row r="1563" spans="6:16" ht="12.75">
      <c r="F1563" s="47"/>
      <c r="I1563" s="51"/>
      <c r="J1563" s="51"/>
      <c r="P1563" s="44"/>
    </row>
    <row r="1564" spans="6:16" ht="12.75">
      <c r="F1564" s="47"/>
      <c r="I1564" s="51"/>
      <c r="J1564" s="51"/>
      <c r="P1564" s="44"/>
    </row>
    <row r="1565" spans="6:16" ht="12.75">
      <c r="F1565" s="47"/>
      <c r="I1565" s="51"/>
      <c r="J1565" s="51"/>
      <c r="P1565" s="44"/>
    </row>
    <row r="1566" spans="6:16" ht="12.75">
      <c r="F1566" s="47"/>
      <c r="I1566" s="51"/>
      <c r="J1566" s="51"/>
      <c r="P1566" s="44"/>
    </row>
    <row r="1567" spans="6:16" ht="12.75">
      <c r="F1567" s="47"/>
      <c r="I1567" s="51"/>
      <c r="J1567" s="51"/>
      <c r="P1567" s="44"/>
    </row>
    <row r="1568" spans="6:16" ht="12.75">
      <c r="F1568" s="47"/>
      <c r="I1568" s="51"/>
      <c r="J1568" s="51"/>
      <c r="P1568" s="44"/>
    </row>
    <row r="1569" spans="6:16" ht="12.75">
      <c r="F1569" s="47"/>
      <c r="I1569" s="51"/>
      <c r="J1569" s="51"/>
      <c r="P1569" s="44"/>
    </row>
    <row r="1570" spans="6:16" ht="12.75">
      <c r="F1570" s="47"/>
      <c r="I1570" s="51"/>
      <c r="J1570" s="51"/>
      <c r="P1570" s="44"/>
    </row>
    <row r="1571" spans="6:16" ht="12.75">
      <c r="F1571" s="47"/>
      <c r="I1571" s="51"/>
      <c r="J1571" s="51"/>
      <c r="P1571" s="44"/>
    </row>
    <row r="1572" spans="6:16" ht="12.75">
      <c r="F1572" s="47"/>
      <c r="I1572" s="51"/>
      <c r="J1572" s="51"/>
      <c r="P1572" s="44"/>
    </row>
    <row r="1573" spans="6:16" ht="12.75">
      <c r="F1573" s="47"/>
      <c r="I1573" s="51"/>
      <c r="J1573" s="51"/>
      <c r="P1573" s="44"/>
    </row>
    <row r="1574" spans="6:16" ht="12.75">
      <c r="F1574" s="47"/>
      <c r="I1574" s="51"/>
      <c r="J1574" s="51"/>
      <c r="P1574" s="44"/>
    </row>
    <row r="1575" spans="6:16" ht="12.75">
      <c r="F1575" s="47"/>
      <c r="I1575" s="51"/>
      <c r="J1575" s="51"/>
      <c r="P1575" s="44"/>
    </row>
    <row r="1576" spans="6:16" ht="12.75">
      <c r="F1576" s="47"/>
      <c r="I1576" s="51"/>
      <c r="J1576" s="51"/>
      <c r="P1576" s="44"/>
    </row>
    <row r="1577" spans="6:16" ht="12.75">
      <c r="F1577" s="47"/>
      <c r="I1577" s="51"/>
      <c r="J1577" s="51"/>
      <c r="P1577" s="44"/>
    </row>
    <row r="1578" spans="6:16" ht="12.75">
      <c r="F1578" s="47"/>
      <c r="I1578" s="51"/>
      <c r="J1578" s="51"/>
      <c r="P1578" s="44"/>
    </row>
    <row r="1579" spans="6:16" ht="12.75">
      <c r="F1579" s="47"/>
      <c r="I1579" s="51"/>
      <c r="J1579" s="51"/>
      <c r="P1579" s="44"/>
    </row>
    <row r="1580" spans="6:16" ht="12.75">
      <c r="F1580" s="47"/>
      <c r="I1580" s="51"/>
      <c r="J1580" s="51"/>
      <c r="P1580" s="44"/>
    </row>
    <row r="1581" spans="6:16" ht="12.75">
      <c r="F1581" s="47"/>
      <c r="I1581" s="51"/>
      <c r="J1581" s="51"/>
      <c r="P1581" s="44"/>
    </row>
    <row r="1582" spans="6:16" ht="12.75">
      <c r="F1582" s="47"/>
      <c r="I1582" s="51"/>
      <c r="J1582" s="51"/>
      <c r="P1582" s="44"/>
    </row>
    <row r="1583" spans="6:16" ht="12.75">
      <c r="F1583" s="47"/>
      <c r="I1583" s="51"/>
      <c r="J1583" s="51"/>
      <c r="P1583" s="44"/>
    </row>
    <row r="1584" spans="6:16" ht="12.75">
      <c r="F1584" s="47"/>
      <c r="I1584" s="51"/>
      <c r="J1584" s="51"/>
      <c r="P1584" s="44"/>
    </row>
    <row r="1585" spans="6:16" ht="12.75">
      <c r="F1585" s="47"/>
      <c r="I1585" s="51"/>
      <c r="J1585" s="51"/>
      <c r="P1585" s="44"/>
    </row>
    <row r="1586" spans="6:16" ht="12.75">
      <c r="F1586" s="47"/>
      <c r="I1586" s="51"/>
      <c r="J1586" s="51"/>
      <c r="P1586" s="44"/>
    </row>
    <row r="1587" spans="6:16" ht="12.75">
      <c r="F1587" s="47"/>
      <c r="I1587" s="51"/>
      <c r="J1587" s="51"/>
      <c r="P1587" s="44"/>
    </row>
    <row r="1588" spans="6:16" ht="12.75">
      <c r="F1588" s="47"/>
      <c r="I1588" s="51"/>
      <c r="J1588" s="51"/>
      <c r="P1588" s="44"/>
    </row>
    <row r="1589" spans="6:16" ht="12.75">
      <c r="F1589" s="47"/>
      <c r="I1589" s="51"/>
      <c r="J1589" s="51"/>
      <c r="P1589" s="44"/>
    </row>
    <row r="1590" spans="6:16" ht="12.75">
      <c r="F1590" s="47"/>
      <c r="I1590" s="51"/>
      <c r="J1590" s="51"/>
      <c r="P1590" s="44"/>
    </row>
    <row r="1591" spans="6:16" ht="12.75">
      <c r="F1591" s="47"/>
      <c r="I1591" s="51"/>
      <c r="J1591" s="51"/>
      <c r="P1591" s="44"/>
    </row>
    <row r="1592" spans="6:16" ht="12.75">
      <c r="F1592" s="47"/>
      <c r="I1592" s="51"/>
      <c r="J1592" s="51"/>
      <c r="P1592" s="44"/>
    </row>
    <row r="1593" spans="6:16" ht="12.75">
      <c r="F1593" s="47"/>
      <c r="I1593" s="51"/>
      <c r="J1593" s="51"/>
      <c r="P1593" s="44"/>
    </row>
    <row r="1594" spans="6:16" ht="12.75">
      <c r="F1594" s="47"/>
      <c r="I1594" s="51"/>
      <c r="J1594" s="51"/>
      <c r="P1594" s="44"/>
    </row>
    <row r="1595" spans="6:16" ht="12.75">
      <c r="F1595" s="47"/>
      <c r="I1595" s="51"/>
      <c r="J1595" s="51"/>
      <c r="P1595" s="44"/>
    </row>
    <row r="1596" spans="6:16" ht="12.75">
      <c r="F1596" s="47"/>
      <c r="I1596" s="51"/>
      <c r="J1596" s="51"/>
      <c r="P1596" s="44"/>
    </row>
    <row r="1597" spans="6:16" ht="12.75">
      <c r="F1597" s="47"/>
      <c r="I1597" s="51"/>
      <c r="J1597" s="51"/>
      <c r="P1597" s="44"/>
    </row>
    <row r="1598" spans="6:16" ht="12.75">
      <c r="F1598" s="47"/>
      <c r="I1598" s="51"/>
      <c r="J1598" s="51"/>
      <c r="P1598" s="44"/>
    </row>
    <row r="1599" spans="6:16" ht="12.75">
      <c r="F1599" s="47"/>
      <c r="I1599" s="51"/>
      <c r="J1599" s="51"/>
      <c r="P1599" s="44"/>
    </row>
    <row r="1600" spans="6:16" ht="12.75">
      <c r="F1600" s="47"/>
      <c r="I1600" s="51"/>
      <c r="J1600" s="51"/>
      <c r="P1600" s="44"/>
    </row>
    <row r="1601" spans="6:16" ht="12.75">
      <c r="F1601" s="47"/>
      <c r="I1601" s="51"/>
      <c r="J1601" s="51"/>
      <c r="P1601" s="44"/>
    </row>
    <row r="1602" spans="6:16" ht="12.75">
      <c r="F1602" s="47"/>
      <c r="I1602" s="51"/>
      <c r="J1602" s="51"/>
      <c r="P1602" s="44"/>
    </row>
    <row r="1603" spans="6:16" ht="12.75">
      <c r="F1603" s="47"/>
      <c r="I1603" s="51"/>
      <c r="J1603" s="51"/>
      <c r="P1603" s="44"/>
    </row>
    <row r="1604" spans="6:16" ht="12.75">
      <c r="F1604" s="47"/>
      <c r="I1604" s="51"/>
      <c r="J1604" s="51"/>
      <c r="P1604" s="44"/>
    </row>
    <row r="1605" spans="6:16" ht="12.75">
      <c r="F1605" s="47"/>
      <c r="I1605" s="51"/>
      <c r="J1605" s="51"/>
      <c r="P1605" s="44"/>
    </row>
    <row r="1606" spans="6:16" ht="12.75">
      <c r="F1606" s="47"/>
      <c r="I1606" s="51"/>
      <c r="J1606" s="51"/>
      <c r="P1606" s="44"/>
    </row>
    <row r="1607" spans="6:16" ht="12.75">
      <c r="F1607" s="47"/>
      <c r="I1607" s="51"/>
      <c r="J1607" s="51"/>
      <c r="P1607" s="44"/>
    </row>
    <row r="1608" spans="6:16" ht="12.75">
      <c r="F1608" s="47"/>
      <c r="I1608" s="51"/>
      <c r="J1608" s="51"/>
      <c r="P1608" s="44"/>
    </row>
    <row r="1609" spans="6:16" ht="12.75">
      <c r="F1609" s="47"/>
      <c r="I1609" s="51"/>
      <c r="J1609" s="51"/>
      <c r="P1609" s="44"/>
    </row>
    <row r="1610" spans="6:16" ht="12.75">
      <c r="F1610" s="47"/>
      <c r="I1610" s="51"/>
      <c r="J1610" s="51"/>
      <c r="P1610" s="44"/>
    </row>
    <row r="1611" spans="6:16" ht="12.75">
      <c r="F1611" s="47"/>
      <c r="I1611" s="51"/>
      <c r="J1611" s="51"/>
      <c r="P1611" s="44"/>
    </row>
    <row r="1612" spans="6:16" ht="12.75">
      <c r="F1612" s="47"/>
      <c r="I1612" s="51"/>
      <c r="J1612" s="51"/>
      <c r="P1612" s="44"/>
    </row>
    <row r="1613" spans="6:16" ht="12.75">
      <c r="F1613" s="47"/>
      <c r="I1613" s="51"/>
      <c r="J1613" s="51"/>
      <c r="P1613" s="44"/>
    </row>
    <row r="1614" spans="6:16" ht="12.75">
      <c r="F1614" s="47"/>
      <c r="I1614" s="51"/>
      <c r="J1614" s="51"/>
      <c r="P1614" s="44"/>
    </row>
    <row r="1615" spans="6:16" ht="12.75">
      <c r="F1615" s="47"/>
      <c r="I1615" s="51"/>
      <c r="J1615" s="51"/>
      <c r="P1615" s="44"/>
    </row>
    <row r="1616" spans="6:16" ht="12.75">
      <c r="F1616" s="47"/>
      <c r="I1616" s="51"/>
      <c r="J1616" s="51"/>
      <c r="P1616" s="44"/>
    </row>
    <row r="1617" spans="6:16" ht="12.75">
      <c r="F1617" s="47"/>
      <c r="I1617" s="51"/>
      <c r="J1617" s="51"/>
      <c r="P1617" s="44"/>
    </row>
    <row r="1618" spans="6:16" ht="12.75">
      <c r="F1618" s="47"/>
      <c r="I1618" s="51"/>
      <c r="J1618" s="51"/>
      <c r="P1618" s="44"/>
    </row>
    <row r="1619" spans="6:16" ht="12.75">
      <c r="F1619" s="47"/>
      <c r="I1619" s="51"/>
      <c r="J1619" s="51"/>
      <c r="P1619" s="44"/>
    </row>
    <row r="1620" spans="6:16" ht="12.75">
      <c r="F1620" s="47"/>
      <c r="I1620" s="51"/>
      <c r="J1620" s="51"/>
      <c r="P1620" s="44"/>
    </row>
    <row r="1621" spans="6:16" ht="12.75">
      <c r="F1621" s="47"/>
      <c r="I1621" s="51"/>
      <c r="J1621" s="51"/>
      <c r="P1621" s="44"/>
    </row>
    <row r="1622" spans="6:16" ht="12.75">
      <c r="F1622" s="47"/>
      <c r="I1622" s="51"/>
      <c r="J1622" s="51"/>
      <c r="P1622" s="44"/>
    </row>
    <row r="1623" spans="6:16" ht="12.75">
      <c r="F1623" s="47"/>
      <c r="I1623" s="51"/>
      <c r="J1623" s="51"/>
      <c r="P1623" s="44"/>
    </row>
    <row r="1624" spans="6:16" ht="12.75">
      <c r="F1624" s="47"/>
      <c r="I1624" s="51"/>
      <c r="J1624" s="51"/>
      <c r="P1624" s="44"/>
    </row>
    <row r="1625" spans="6:16" ht="12.75">
      <c r="F1625" s="47"/>
      <c r="I1625" s="51"/>
      <c r="J1625" s="51"/>
      <c r="P1625" s="44"/>
    </row>
    <row r="1626" spans="6:16" ht="12.75">
      <c r="F1626" s="47"/>
      <c r="I1626" s="51"/>
      <c r="J1626" s="51"/>
      <c r="P1626" s="44"/>
    </row>
    <row r="1627" spans="6:16" ht="12.75">
      <c r="F1627" s="47"/>
      <c r="I1627" s="51"/>
      <c r="J1627" s="51"/>
      <c r="P1627" s="44"/>
    </row>
    <row r="1628" spans="6:16" ht="12.75">
      <c r="F1628" s="47"/>
      <c r="I1628" s="51"/>
      <c r="J1628" s="51"/>
      <c r="P1628" s="44"/>
    </row>
    <row r="1629" spans="6:16" ht="12.75">
      <c r="F1629" s="47"/>
      <c r="I1629" s="51"/>
      <c r="J1629" s="51"/>
      <c r="P1629" s="44"/>
    </row>
    <row r="1630" spans="6:16" ht="12.75">
      <c r="F1630" s="47"/>
      <c r="I1630" s="51"/>
      <c r="J1630" s="51"/>
      <c r="P1630" s="44"/>
    </row>
    <row r="1631" spans="6:16" ht="12.75">
      <c r="F1631" s="47"/>
      <c r="I1631" s="51"/>
      <c r="J1631" s="51"/>
      <c r="P1631" s="44"/>
    </row>
    <row r="1632" spans="6:16" ht="12.75">
      <c r="F1632" s="47"/>
      <c r="I1632" s="51"/>
      <c r="J1632" s="51"/>
      <c r="P1632" s="44"/>
    </row>
    <row r="1633" spans="6:16" ht="12.75">
      <c r="F1633" s="47"/>
      <c r="I1633" s="51"/>
      <c r="J1633" s="51"/>
      <c r="P1633" s="44"/>
    </row>
    <row r="1634" spans="6:16" ht="12.75">
      <c r="F1634" s="47"/>
      <c r="I1634" s="51"/>
      <c r="J1634" s="51"/>
      <c r="P1634" s="44"/>
    </row>
    <row r="1635" spans="6:16" ht="12.75">
      <c r="F1635" s="47"/>
      <c r="I1635" s="51"/>
      <c r="J1635" s="51"/>
      <c r="P1635" s="44"/>
    </row>
    <row r="1636" spans="6:16" ht="12.75">
      <c r="F1636" s="47"/>
      <c r="I1636" s="51"/>
      <c r="J1636" s="51"/>
      <c r="P1636" s="44"/>
    </row>
    <row r="1637" spans="6:16" ht="12.75">
      <c r="F1637" s="47"/>
      <c r="I1637" s="51"/>
      <c r="J1637" s="51"/>
      <c r="P1637" s="44"/>
    </row>
    <row r="1638" spans="6:16" ht="12.75">
      <c r="F1638" s="47"/>
      <c r="I1638" s="51"/>
      <c r="J1638" s="51"/>
      <c r="P1638" s="44"/>
    </row>
    <row r="1639" spans="6:16" ht="12.75">
      <c r="F1639" s="47"/>
      <c r="I1639" s="51"/>
      <c r="J1639" s="51"/>
      <c r="P1639" s="44"/>
    </row>
    <row r="1640" spans="6:16" ht="12.75">
      <c r="F1640" s="47"/>
      <c r="I1640" s="51"/>
      <c r="J1640" s="51"/>
      <c r="P1640" s="44"/>
    </row>
    <row r="1641" spans="6:16" ht="12.75">
      <c r="F1641" s="47"/>
      <c r="I1641" s="51"/>
      <c r="J1641" s="51"/>
      <c r="P1641" s="44"/>
    </row>
    <row r="1642" spans="6:16" ht="12.75">
      <c r="F1642" s="47"/>
      <c r="I1642" s="51"/>
      <c r="J1642" s="51"/>
      <c r="P1642" s="44"/>
    </row>
    <row r="1643" spans="6:16" ht="12.75">
      <c r="F1643" s="47"/>
      <c r="I1643" s="51"/>
      <c r="J1643" s="51"/>
      <c r="P1643" s="44"/>
    </row>
    <row r="1644" spans="6:16" ht="12.75">
      <c r="F1644" s="47"/>
      <c r="I1644" s="51"/>
      <c r="J1644" s="51"/>
      <c r="P1644" s="44"/>
    </row>
    <row r="1645" spans="6:16" ht="12.75">
      <c r="F1645" s="47"/>
      <c r="I1645" s="51"/>
      <c r="J1645" s="51"/>
      <c r="P1645" s="44"/>
    </row>
    <row r="1646" spans="6:16" ht="12.75">
      <c r="F1646" s="47"/>
      <c r="I1646" s="51"/>
      <c r="J1646" s="51"/>
      <c r="P1646" s="44"/>
    </row>
    <row r="1647" spans="6:16" ht="12.75">
      <c r="F1647" s="47"/>
      <c r="I1647" s="51"/>
      <c r="J1647" s="51"/>
      <c r="P1647" s="44"/>
    </row>
    <row r="1648" spans="6:16" ht="12.75">
      <c r="F1648" s="47"/>
      <c r="I1648" s="51"/>
      <c r="J1648" s="51"/>
      <c r="P1648" s="44"/>
    </row>
    <row r="1649" spans="6:16" ht="12.75">
      <c r="F1649" s="47"/>
      <c r="I1649" s="51"/>
      <c r="J1649" s="51"/>
      <c r="P1649" s="44"/>
    </row>
    <row r="1650" spans="6:16" ht="12.75">
      <c r="F1650" s="47"/>
      <c r="I1650" s="51"/>
      <c r="J1650" s="51"/>
      <c r="P1650" s="44"/>
    </row>
    <row r="1651" spans="6:16" ht="12.75">
      <c r="F1651" s="47"/>
      <c r="I1651" s="51"/>
      <c r="J1651" s="51"/>
      <c r="P1651" s="44"/>
    </row>
    <row r="1652" spans="6:16" ht="12.75">
      <c r="F1652" s="47"/>
      <c r="I1652" s="51"/>
      <c r="J1652" s="51"/>
      <c r="P1652" s="44"/>
    </row>
    <row r="1653" spans="6:16" ht="12.75">
      <c r="F1653" s="47"/>
      <c r="I1653" s="51"/>
      <c r="J1653" s="51"/>
      <c r="P1653" s="44"/>
    </row>
    <row r="1654" spans="6:16" ht="12.75">
      <c r="F1654" s="47"/>
      <c r="I1654" s="51"/>
      <c r="J1654" s="51"/>
      <c r="P1654" s="44"/>
    </row>
    <row r="1655" spans="6:16" ht="12.75">
      <c r="F1655" s="47"/>
      <c r="I1655" s="51"/>
      <c r="J1655" s="51"/>
      <c r="P1655" s="44"/>
    </row>
    <row r="1656" spans="6:16" ht="12.75">
      <c r="F1656" s="47"/>
      <c r="I1656" s="51"/>
      <c r="J1656" s="51"/>
      <c r="P1656" s="44"/>
    </row>
    <row r="1657" spans="6:16" ht="12.75">
      <c r="F1657" s="47"/>
      <c r="I1657" s="51"/>
      <c r="J1657" s="51"/>
      <c r="P1657" s="44"/>
    </row>
    <row r="1658" spans="6:16" ht="12.75">
      <c r="F1658" s="47"/>
      <c r="I1658" s="51"/>
      <c r="J1658" s="51"/>
      <c r="P1658" s="44"/>
    </row>
    <row r="1659" spans="6:16" ht="12.75">
      <c r="F1659" s="47"/>
      <c r="I1659" s="51"/>
      <c r="J1659" s="51"/>
      <c r="P1659" s="44"/>
    </row>
    <row r="1660" spans="6:16" ht="12.75">
      <c r="F1660" s="47"/>
      <c r="I1660" s="51"/>
      <c r="J1660" s="51"/>
      <c r="P1660" s="44"/>
    </row>
    <row r="1661" spans="6:16" ht="12.75">
      <c r="F1661" s="47"/>
      <c r="I1661" s="51"/>
      <c r="J1661" s="51"/>
      <c r="P1661" s="44"/>
    </row>
    <row r="1662" spans="6:16" ht="12.75">
      <c r="F1662" s="47"/>
      <c r="I1662" s="51"/>
      <c r="J1662" s="51"/>
      <c r="P1662" s="44"/>
    </row>
    <row r="1663" spans="6:16" ht="12.75">
      <c r="F1663" s="47"/>
      <c r="I1663" s="51"/>
      <c r="J1663" s="51"/>
      <c r="P1663" s="44"/>
    </row>
    <row r="1664" spans="6:16" ht="12.75">
      <c r="F1664" s="47"/>
      <c r="I1664" s="51"/>
      <c r="J1664" s="51"/>
      <c r="P1664" s="44"/>
    </row>
    <row r="1665" spans="6:16" ht="12.75">
      <c r="F1665" s="47"/>
      <c r="I1665" s="51"/>
      <c r="J1665" s="51"/>
      <c r="P1665" s="44"/>
    </row>
    <row r="1666" spans="6:16" ht="12.75">
      <c r="F1666" s="47"/>
      <c r="I1666" s="51"/>
      <c r="J1666" s="51"/>
      <c r="P1666" s="44"/>
    </row>
    <row r="1667" spans="6:16" ht="12.75">
      <c r="F1667" s="47"/>
      <c r="I1667" s="51"/>
      <c r="J1667" s="51"/>
      <c r="P1667" s="44"/>
    </row>
    <row r="1668" spans="6:16" ht="12.75">
      <c r="F1668" s="47"/>
      <c r="I1668" s="51"/>
      <c r="J1668" s="51"/>
      <c r="P1668" s="44"/>
    </row>
    <row r="1669" spans="6:16" ht="12.75">
      <c r="F1669" s="47"/>
      <c r="I1669" s="51"/>
      <c r="J1669" s="51"/>
      <c r="P1669" s="44"/>
    </row>
    <row r="1670" spans="6:16" ht="12.75">
      <c r="F1670" s="47"/>
      <c r="I1670" s="51"/>
      <c r="J1670" s="51"/>
      <c r="P1670" s="44"/>
    </row>
    <row r="1671" spans="6:16" ht="12.75">
      <c r="F1671" s="47"/>
      <c r="I1671" s="51"/>
      <c r="J1671" s="51"/>
      <c r="P1671" s="44"/>
    </row>
    <row r="1672" spans="6:16" ht="12.75">
      <c r="F1672" s="47"/>
      <c r="I1672" s="51"/>
      <c r="J1672" s="51"/>
      <c r="P1672" s="44"/>
    </row>
    <row r="1673" spans="6:16" ht="12.75">
      <c r="F1673" s="47"/>
      <c r="I1673" s="51"/>
      <c r="J1673" s="51"/>
      <c r="P1673" s="44"/>
    </row>
    <row r="1674" spans="6:16" ht="12.75">
      <c r="F1674" s="47"/>
      <c r="I1674" s="51"/>
      <c r="J1674" s="51"/>
      <c r="P1674" s="44"/>
    </row>
    <row r="1675" spans="6:16" ht="12.75">
      <c r="F1675" s="47"/>
      <c r="I1675" s="51"/>
      <c r="J1675" s="51"/>
      <c r="P1675" s="44"/>
    </row>
    <row r="1676" spans="6:16" ht="12.75">
      <c r="F1676" s="47"/>
      <c r="I1676" s="51"/>
      <c r="J1676" s="51"/>
      <c r="P1676" s="44"/>
    </row>
    <row r="1677" spans="6:16" ht="12.75">
      <c r="F1677" s="47"/>
      <c r="I1677" s="51"/>
      <c r="J1677" s="51"/>
      <c r="P1677" s="44"/>
    </row>
    <row r="1678" spans="6:16" ht="12.75">
      <c r="F1678" s="47"/>
      <c r="I1678" s="51"/>
      <c r="J1678" s="51"/>
      <c r="P1678" s="44"/>
    </row>
    <row r="1679" spans="6:16" ht="12.75">
      <c r="F1679" s="47"/>
      <c r="I1679" s="51"/>
      <c r="J1679" s="51"/>
      <c r="P1679" s="44"/>
    </row>
    <row r="1680" spans="6:16" ht="12.75">
      <c r="F1680" s="47"/>
      <c r="I1680" s="51"/>
      <c r="J1680" s="51"/>
      <c r="P1680" s="44"/>
    </row>
    <row r="1681" spans="6:16" ht="12.75">
      <c r="F1681" s="47"/>
      <c r="I1681" s="51"/>
      <c r="J1681" s="51"/>
      <c r="P1681" s="44"/>
    </row>
    <row r="1682" spans="6:16" ht="12.75">
      <c r="F1682" s="47"/>
      <c r="I1682" s="51"/>
      <c r="J1682" s="51"/>
      <c r="P1682" s="44"/>
    </row>
    <row r="1683" spans="6:16" ht="12.75">
      <c r="F1683" s="47"/>
      <c r="I1683" s="51"/>
      <c r="J1683" s="51"/>
      <c r="P1683" s="44"/>
    </row>
    <row r="1684" spans="6:16" ht="12.75">
      <c r="F1684" s="47"/>
      <c r="I1684" s="51"/>
      <c r="J1684" s="51"/>
      <c r="P1684" s="44"/>
    </row>
    <row r="1685" spans="6:16" ht="12.75">
      <c r="F1685" s="47"/>
      <c r="I1685" s="51"/>
      <c r="J1685" s="51"/>
      <c r="P1685" s="44"/>
    </row>
    <row r="1686" spans="6:16" ht="12.75">
      <c r="F1686" s="47"/>
      <c r="I1686" s="51"/>
      <c r="J1686" s="51"/>
      <c r="P1686" s="44"/>
    </row>
    <row r="1687" spans="6:16" ht="12.75">
      <c r="F1687" s="47"/>
      <c r="I1687" s="51"/>
      <c r="J1687" s="51"/>
      <c r="P1687" s="44"/>
    </row>
    <row r="1688" spans="6:16" ht="12.75">
      <c r="F1688" s="47"/>
      <c r="I1688" s="51"/>
      <c r="J1688" s="51"/>
      <c r="P1688" s="44"/>
    </row>
    <row r="1689" spans="6:16" ht="12.75">
      <c r="F1689" s="47"/>
      <c r="I1689" s="51"/>
      <c r="J1689" s="51"/>
      <c r="P1689" s="44"/>
    </row>
    <row r="1690" spans="6:16" ht="12.75">
      <c r="F1690" s="47"/>
      <c r="I1690" s="51"/>
      <c r="J1690" s="51"/>
      <c r="P1690" s="44"/>
    </row>
    <row r="1691" spans="6:16" ht="12.75">
      <c r="F1691" s="47"/>
      <c r="I1691" s="51"/>
      <c r="J1691" s="51"/>
      <c r="P1691" s="44"/>
    </row>
    <row r="1692" spans="6:16" ht="12.75">
      <c r="F1692" s="47"/>
      <c r="I1692" s="51"/>
      <c r="J1692" s="51"/>
      <c r="P1692" s="44"/>
    </row>
    <row r="1693" spans="6:16" ht="12.75">
      <c r="F1693" s="47"/>
      <c r="I1693" s="51"/>
      <c r="J1693" s="51"/>
      <c r="P1693" s="44"/>
    </row>
    <row r="1694" spans="6:16" ht="12.75">
      <c r="F1694" s="47"/>
      <c r="I1694" s="51"/>
      <c r="J1694" s="51"/>
      <c r="P1694" s="44"/>
    </row>
    <row r="1695" spans="6:16" ht="12.75">
      <c r="F1695" s="47"/>
      <c r="I1695" s="51"/>
      <c r="J1695" s="51"/>
      <c r="P1695" s="44"/>
    </row>
    <row r="1696" spans="6:16" ht="12.75">
      <c r="F1696" s="47"/>
      <c r="I1696" s="51"/>
      <c r="J1696" s="51"/>
      <c r="P1696" s="44"/>
    </row>
    <row r="1697" spans="6:16" ht="12.75">
      <c r="F1697" s="47"/>
      <c r="I1697" s="51"/>
      <c r="J1697" s="51"/>
      <c r="P1697" s="44"/>
    </row>
    <row r="1698" spans="6:16" ht="12.75">
      <c r="F1698" s="47"/>
      <c r="I1698" s="51"/>
      <c r="J1698" s="51"/>
      <c r="P1698" s="44"/>
    </row>
    <row r="1699" spans="6:16" ht="12.75">
      <c r="F1699" s="47"/>
      <c r="I1699" s="51"/>
      <c r="J1699" s="51"/>
      <c r="P1699" s="44"/>
    </row>
    <row r="1700" spans="6:16" ht="12.75">
      <c r="F1700" s="47"/>
      <c r="I1700" s="51"/>
      <c r="J1700" s="51"/>
      <c r="P1700" s="44"/>
    </row>
    <row r="1701" spans="6:16" ht="12.75">
      <c r="F1701" s="47"/>
      <c r="I1701" s="51"/>
      <c r="J1701" s="51"/>
      <c r="P1701" s="44"/>
    </row>
    <row r="1702" spans="6:16" ht="12.75">
      <c r="F1702" s="47"/>
      <c r="I1702" s="51"/>
      <c r="J1702" s="51"/>
      <c r="P1702" s="44"/>
    </row>
    <row r="1703" spans="6:16" ht="12.75">
      <c r="F1703" s="47"/>
      <c r="I1703" s="51"/>
      <c r="J1703" s="51"/>
      <c r="P1703" s="44"/>
    </row>
    <row r="1704" spans="6:16" ht="12.75">
      <c r="F1704" s="47"/>
      <c r="I1704" s="51"/>
      <c r="J1704" s="51"/>
      <c r="P1704" s="44"/>
    </row>
    <row r="1705" spans="6:16" ht="12.75">
      <c r="F1705" s="47"/>
      <c r="I1705" s="51"/>
      <c r="J1705" s="51"/>
      <c r="P1705" s="44"/>
    </row>
    <row r="1706" spans="6:16" ht="12.75">
      <c r="F1706" s="47"/>
      <c r="I1706" s="51"/>
      <c r="J1706" s="51"/>
      <c r="P1706" s="44"/>
    </row>
    <row r="1707" spans="6:16" ht="12.75">
      <c r="F1707" s="47"/>
      <c r="I1707" s="51"/>
      <c r="J1707" s="51"/>
      <c r="P1707" s="44"/>
    </row>
    <row r="1708" spans="6:16" ht="12.75">
      <c r="F1708" s="47"/>
      <c r="I1708" s="51"/>
      <c r="J1708" s="51"/>
      <c r="P1708" s="44"/>
    </row>
    <row r="1709" spans="6:16" ht="12.75">
      <c r="F1709" s="47"/>
      <c r="I1709" s="51"/>
      <c r="J1709" s="51"/>
      <c r="P1709" s="44"/>
    </row>
    <row r="1710" spans="6:16" ht="12.75">
      <c r="F1710" s="47"/>
      <c r="I1710" s="51"/>
      <c r="J1710" s="51"/>
      <c r="P1710" s="44"/>
    </row>
    <row r="1711" spans="6:16" ht="12.75">
      <c r="F1711" s="47"/>
      <c r="I1711" s="51"/>
      <c r="J1711" s="51"/>
      <c r="P1711" s="44"/>
    </row>
    <row r="1712" spans="6:16" ht="12.75">
      <c r="F1712" s="47"/>
      <c r="I1712" s="51"/>
      <c r="J1712" s="51"/>
      <c r="P1712" s="44"/>
    </row>
    <row r="1713" spans="6:16" ht="12.75">
      <c r="F1713" s="47"/>
      <c r="I1713" s="51"/>
      <c r="J1713" s="51"/>
      <c r="P1713" s="44"/>
    </row>
    <row r="1714" spans="6:16" ht="12.75">
      <c r="F1714" s="47"/>
      <c r="I1714" s="51"/>
      <c r="J1714" s="51"/>
      <c r="P1714" s="44"/>
    </row>
    <row r="1715" spans="6:16" ht="12.75">
      <c r="F1715" s="47"/>
      <c r="I1715" s="51"/>
      <c r="J1715" s="51"/>
      <c r="P1715" s="44"/>
    </row>
    <row r="1716" spans="6:16" ht="12.75">
      <c r="F1716" s="47"/>
      <c r="I1716" s="51"/>
      <c r="J1716" s="51"/>
      <c r="P1716" s="44"/>
    </row>
    <row r="1717" spans="6:16" ht="12.75">
      <c r="F1717" s="47"/>
      <c r="I1717" s="51"/>
      <c r="J1717" s="51"/>
      <c r="P1717" s="44"/>
    </row>
    <row r="1718" spans="6:16" ht="12.75">
      <c r="F1718" s="47"/>
      <c r="I1718" s="51"/>
      <c r="J1718" s="51"/>
      <c r="P1718" s="44"/>
    </row>
    <row r="1719" spans="6:16" ht="12.75">
      <c r="F1719" s="47"/>
      <c r="I1719" s="51"/>
      <c r="J1719" s="51"/>
      <c r="P1719" s="44"/>
    </row>
    <row r="1720" spans="6:16" ht="12.75">
      <c r="F1720" s="47"/>
      <c r="I1720" s="51"/>
      <c r="J1720" s="51"/>
      <c r="P1720" s="44"/>
    </row>
    <row r="1721" spans="6:16" ht="12.75">
      <c r="F1721" s="47"/>
      <c r="I1721" s="51"/>
      <c r="J1721" s="51"/>
      <c r="P1721" s="44"/>
    </row>
    <row r="1722" spans="6:16" ht="12.75">
      <c r="F1722" s="47"/>
      <c r="I1722" s="51"/>
      <c r="J1722" s="51"/>
      <c r="P1722" s="44"/>
    </row>
    <row r="1723" spans="6:16" ht="12.75">
      <c r="F1723" s="47"/>
      <c r="I1723" s="51"/>
      <c r="J1723" s="51"/>
      <c r="P1723" s="44"/>
    </row>
    <row r="1724" spans="6:16" ht="12.75">
      <c r="F1724" s="47"/>
      <c r="I1724" s="51"/>
      <c r="J1724" s="51"/>
      <c r="P1724" s="44"/>
    </row>
    <row r="1725" spans="6:16" ht="12.75">
      <c r="F1725" s="47"/>
      <c r="I1725" s="51"/>
      <c r="J1725" s="51"/>
      <c r="P1725" s="44"/>
    </row>
    <row r="1726" spans="6:16" ht="12.75">
      <c r="F1726" s="47"/>
      <c r="I1726" s="51"/>
      <c r="J1726" s="51"/>
      <c r="P1726" s="44"/>
    </row>
    <row r="1727" spans="6:16" ht="12.75">
      <c r="F1727" s="47"/>
      <c r="I1727" s="51"/>
      <c r="J1727" s="51"/>
      <c r="P1727" s="44"/>
    </row>
    <row r="1728" spans="6:16" ht="12.75">
      <c r="F1728" s="47"/>
      <c r="I1728" s="51"/>
      <c r="J1728" s="51"/>
      <c r="P1728" s="44"/>
    </row>
    <row r="1729" spans="6:16" ht="12.75">
      <c r="F1729" s="47"/>
      <c r="I1729" s="51"/>
      <c r="J1729" s="51"/>
      <c r="P1729" s="44"/>
    </row>
    <row r="1730" spans="6:16" ht="12.75">
      <c r="F1730" s="47"/>
      <c r="I1730" s="51"/>
      <c r="J1730" s="51"/>
      <c r="P1730" s="44"/>
    </row>
    <row r="1731" spans="6:16" ht="12.75">
      <c r="F1731" s="47"/>
      <c r="I1731" s="51"/>
      <c r="J1731" s="51"/>
      <c r="P1731" s="44"/>
    </row>
    <row r="1732" spans="6:16" ht="12.75">
      <c r="F1732" s="47"/>
      <c r="I1732" s="51"/>
      <c r="J1732" s="51"/>
      <c r="P1732" s="44"/>
    </row>
    <row r="1733" spans="6:16" ht="12.75">
      <c r="F1733" s="47"/>
      <c r="I1733" s="51"/>
      <c r="J1733" s="51"/>
      <c r="P1733" s="44"/>
    </row>
    <row r="1734" spans="6:16" ht="12.75">
      <c r="F1734" s="47"/>
      <c r="I1734" s="51"/>
      <c r="J1734" s="51"/>
      <c r="P1734" s="44"/>
    </row>
    <row r="1735" spans="6:16" ht="12.75">
      <c r="F1735" s="47"/>
      <c r="I1735" s="51"/>
      <c r="J1735" s="51"/>
      <c r="P1735" s="44"/>
    </row>
    <row r="1736" spans="6:16" ht="12.75">
      <c r="F1736" s="47"/>
      <c r="I1736" s="51"/>
      <c r="J1736" s="51"/>
      <c r="P1736" s="44"/>
    </row>
    <row r="1737" spans="6:16" ht="12.75">
      <c r="F1737" s="47"/>
      <c r="I1737" s="51"/>
      <c r="J1737" s="51"/>
      <c r="P1737" s="44"/>
    </row>
    <row r="1738" spans="6:16" ht="12.75">
      <c r="F1738" s="47"/>
      <c r="I1738" s="51"/>
      <c r="J1738" s="51"/>
      <c r="P1738" s="44"/>
    </row>
    <row r="1739" spans="6:16" ht="12.75">
      <c r="F1739" s="47"/>
      <c r="I1739" s="51"/>
      <c r="J1739" s="51"/>
      <c r="P1739" s="44"/>
    </row>
    <row r="1740" spans="6:16" ht="12.75">
      <c r="F1740" s="47"/>
      <c r="I1740" s="51"/>
      <c r="J1740" s="51"/>
      <c r="P1740" s="44"/>
    </row>
    <row r="1741" spans="6:16" ht="12.75">
      <c r="F1741" s="47"/>
      <c r="I1741" s="51"/>
      <c r="J1741" s="51"/>
      <c r="P1741" s="44"/>
    </row>
    <row r="1742" spans="6:16" ht="12.75">
      <c r="F1742" s="47"/>
      <c r="I1742" s="51"/>
      <c r="J1742" s="51"/>
      <c r="P1742" s="44"/>
    </row>
    <row r="1743" spans="6:16" ht="12.75">
      <c r="F1743" s="47"/>
      <c r="I1743" s="51"/>
      <c r="J1743" s="51"/>
      <c r="P1743" s="44"/>
    </row>
    <row r="1744" spans="6:16" ht="12.75">
      <c r="F1744" s="47"/>
      <c r="I1744" s="51"/>
      <c r="J1744" s="51"/>
      <c r="P1744" s="44"/>
    </row>
    <row r="1745" spans="6:16" ht="12.75">
      <c r="F1745" s="47"/>
      <c r="I1745" s="51"/>
      <c r="J1745" s="51"/>
      <c r="P1745" s="44"/>
    </row>
    <row r="1746" spans="6:16" ht="12.75">
      <c r="F1746" s="47"/>
      <c r="I1746" s="51"/>
      <c r="J1746" s="51"/>
      <c r="P1746" s="44"/>
    </row>
    <row r="1747" spans="6:16" ht="12.75">
      <c r="F1747" s="47"/>
      <c r="I1747" s="51"/>
      <c r="J1747" s="51"/>
      <c r="P1747" s="44"/>
    </row>
    <row r="1748" spans="6:16" ht="12.75">
      <c r="F1748" s="47"/>
      <c r="I1748" s="51"/>
      <c r="J1748" s="51"/>
      <c r="P1748" s="44"/>
    </row>
    <row r="1749" spans="6:16" ht="12.75">
      <c r="F1749" s="47"/>
      <c r="I1749" s="51"/>
      <c r="J1749" s="51"/>
      <c r="P1749" s="44"/>
    </row>
    <row r="1750" spans="6:16" ht="12.75">
      <c r="F1750" s="47"/>
      <c r="I1750" s="51"/>
      <c r="J1750" s="51"/>
      <c r="P1750" s="44"/>
    </row>
    <row r="1751" spans="6:16" ht="12.75">
      <c r="F1751" s="47"/>
      <c r="I1751" s="51"/>
      <c r="J1751" s="51"/>
      <c r="P1751" s="44"/>
    </row>
    <row r="1752" spans="6:16" ht="12.75">
      <c r="F1752" s="47"/>
      <c r="I1752" s="51"/>
      <c r="J1752" s="51"/>
      <c r="P1752" s="44"/>
    </row>
    <row r="1753" spans="6:16" ht="12.75">
      <c r="F1753" s="47"/>
      <c r="I1753" s="51"/>
      <c r="J1753" s="51"/>
      <c r="P1753" s="44"/>
    </row>
    <row r="1754" spans="6:16" ht="12.75">
      <c r="F1754" s="47"/>
      <c r="I1754" s="51"/>
      <c r="J1754" s="51"/>
      <c r="P1754" s="44"/>
    </row>
    <row r="1755" spans="6:16" ht="12.75">
      <c r="F1755" s="47"/>
      <c r="I1755" s="51"/>
      <c r="J1755" s="51"/>
      <c r="P1755" s="44"/>
    </row>
    <row r="1756" spans="6:16" ht="12.75">
      <c r="F1756" s="47"/>
      <c r="I1756" s="51"/>
      <c r="J1756" s="51"/>
      <c r="P1756" s="44"/>
    </row>
    <row r="1757" spans="6:16" ht="12.75">
      <c r="F1757" s="47"/>
      <c r="I1757" s="51"/>
      <c r="J1757" s="51"/>
      <c r="P1757" s="44"/>
    </row>
    <row r="1758" spans="6:16" ht="12.75">
      <c r="F1758" s="47"/>
      <c r="I1758" s="51"/>
      <c r="J1758" s="51"/>
      <c r="P1758" s="44"/>
    </row>
    <row r="1759" spans="6:16" ht="12.75">
      <c r="F1759" s="47"/>
      <c r="I1759" s="51"/>
      <c r="J1759" s="51"/>
      <c r="P1759" s="44"/>
    </row>
    <row r="1760" spans="6:16" ht="12.75">
      <c r="F1760" s="47"/>
      <c r="I1760" s="51"/>
      <c r="J1760" s="51"/>
      <c r="P1760" s="44"/>
    </row>
    <row r="1761" spans="6:16" ht="12.75">
      <c r="F1761" s="47"/>
      <c r="I1761" s="51"/>
      <c r="J1761" s="51"/>
      <c r="P1761" s="44"/>
    </row>
    <row r="1762" spans="6:16" ht="12.75">
      <c r="F1762" s="47"/>
      <c r="I1762" s="51"/>
      <c r="J1762" s="51"/>
      <c r="P1762" s="44"/>
    </row>
    <row r="1763" spans="6:16" ht="12.75">
      <c r="F1763" s="47"/>
      <c r="I1763" s="51"/>
      <c r="J1763" s="51"/>
      <c r="P1763" s="44"/>
    </row>
    <row r="1764" spans="6:16" ht="12.75">
      <c r="F1764" s="47"/>
      <c r="I1764" s="51"/>
      <c r="J1764" s="51"/>
      <c r="P1764" s="44"/>
    </row>
    <row r="1765" spans="6:16" ht="12.75">
      <c r="F1765" s="47"/>
      <c r="I1765" s="51"/>
      <c r="J1765" s="51"/>
      <c r="P1765" s="44"/>
    </row>
    <row r="1766" spans="6:16" ht="12.75">
      <c r="F1766" s="47"/>
      <c r="I1766" s="51"/>
      <c r="J1766" s="51"/>
      <c r="P1766" s="44"/>
    </row>
    <row r="1767" spans="6:16" ht="12.75">
      <c r="F1767" s="47"/>
      <c r="I1767" s="51"/>
      <c r="J1767" s="51"/>
      <c r="P1767" s="44"/>
    </row>
    <row r="1768" spans="6:16" ht="12.75">
      <c r="F1768" s="47"/>
      <c r="I1768" s="51"/>
      <c r="J1768" s="51"/>
      <c r="P1768" s="44"/>
    </row>
    <row r="1769" spans="6:16" ht="12.75">
      <c r="F1769" s="47"/>
      <c r="I1769" s="51"/>
      <c r="J1769" s="51"/>
      <c r="P1769" s="44"/>
    </row>
    <row r="1770" spans="6:16" ht="12.75">
      <c r="F1770" s="47"/>
      <c r="I1770" s="51"/>
      <c r="J1770" s="51"/>
      <c r="P1770" s="44"/>
    </row>
    <row r="1771" spans="6:16" ht="12.75">
      <c r="F1771" s="47"/>
      <c r="I1771" s="51"/>
      <c r="J1771" s="51"/>
      <c r="P1771" s="44"/>
    </row>
    <row r="1772" spans="6:16" ht="12.75">
      <c r="F1772" s="47"/>
      <c r="I1772" s="51"/>
      <c r="J1772" s="51"/>
      <c r="P1772" s="44"/>
    </row>
    <row r="1773" spans="6:16" ht="12.75">
      <c r="F1773" s="47"/>
      <c r="I1773" s="51"/>
      <c r="J1773" s="51"/>
      <c r="P1773" s="44"/>
    </row>
    <row r="1774" spans="6:16" ht="12.75">
      <c r="F1774" s="47"/>
      <c r="I1774" s="51"/>
      <c r="J1774" s="51"/>
      <c r="P1774" s="44"/>
    </row>
    <row r="1775" spans="6:16" ht="12.75">
      <c r="F1775" s="47"/>
      <c r="I1775" s="51"/>
      <c r="J1775" s="51"/>
      <c r="P1775" s="44"/>
    </row>
    <row r="1776" spans="6:16" ht="12.75">
      <c r="F1776" s="47"/>
      <c r="I1776" s="51"/>
      <c r="J1776" s="51"/>
      <c r="P1776" s="44"/>
    </row>
    <row r="1777" spans="6:16" ht="12.75">
      <c r="F1777" s="47"/>
      <c r="I1777" s="51"/>
      <c r="J1777" s="51"/>
      <c r="P1777" s="44"/>
    </row>
    <row r="1778" spans="6:16" ht="12.75">
      <c r="F1778" s="47"/>
      <c r="I1778" s="51"/>
      <c r="J1778" s="51"/>
      <c r="P1778" s="44"/>
    </row>
    <row r="1779" spans="6:16" ht="12.75">
      <c r="F1779" s="47"/>
      <c r="I1779" s="51"/>
      <c r="J1779" s="51"/>
      <c r="P1779" s="44"/>
    </row>
    <row r="1780" spans="6:16" ht="12.75">
      <c r="F1780" s="47"/>
      <c r="I1780" s="51"/>
      <c r="J1780" s="51"/>
      <c r="P1780" s="44"/>
    </row>
    <row r="1781" spans="6:16" ht="12.75">
      <c r="F1781" s="47"/>
      <c r="I1781" s="51"/>
      <c r="J1781" s="51"/>
      <c r="P1781" s="44"/>
    </row>
    <row r="1782" spans="6:16" ht="12.75">
      <c r="F1782" s="47"/>
      <c r="I1782" s="51"/>
      <c r="J1782" s="51"/>
      <c r="P1782" s="44"/>
    </row>
    <row r="1783" spans="6:16" ht="12.75">
      <c r="F1783" s="47"/>
      <c r="I1783" s="51"/>
      <c r="J1783" s="51"/>
      <c r="P1783" s="44"/>
    </row>
    <row r="1784" spans="6:16" ht="12.75">
      <c r="F1784" s="47"/>
      <c r="I1784" s="51"/>
      <c r="J1784" s="51"/>
      <c r="P1784" s="44"/>
    </row>
    <row r="1785" spans="6:16" ht="12.75">
      <c r="F1785" s="47"/>
      <c r="I1785" s="51"/>
      <c r="J1785" s="51"/>
      <c r="P1785" s="44"/>
    </row>
    <row r="1786" spans="6:16" ht="12.75">
      <c r="F1786" s="47"/>
      <c r="I1786" s="51"/>
      <c r="J1786" s="51"/>
      <c r="P1786" s="44"/>
    </row>
    <row r="1787" spans="6:16" ht="12.75">
      <c r="F1787" s="47"/>
      <c r="I1787" s="51"/>
      <c r="J1787" s="51"/>
      <c r="P1787" s="44"/>
    </row>
    <row r="1788" spans="6:16" ht="12.75">
      <c r="F1788" s="47"/>
      <c r="I1788" s="51"/>
      <c r="J1788" s="51"/>
      <c r="P1788" s="44"/>
    </row>
    <row r="1789" spans="6:16" ht="12.75">
      <c r="F1789" s="47"/>
      <c r="I1789" s="51"/>
      <c r="J1789" s="51"/>
      <c r="P1789" s="44"/>
    </row>
    <row r="1790" spans="6:16" ht="12.75">
      <c r="F1790" s="47"/>
      <c r="I1790" s="51"/>
      <c r="J1790" s="51"/>
      <c r="P1790" s="44"/>
    </row>
    <row r="1791" spans="6:16" ht="12.75">
      <c r="F1791" s="47"/>
      <c r="I1791" s="51"/>
      <c r="J1791" s="51"/>
      <c r="P1791" s="44"/>
    </row>
    <row r="1792" spans="6:16" ht="12.75">
      <c r="F1792" s="47"/>
      <c r="I1792" s="51"/>
      <c r="J1792" s="51"/>
      <c r="P1792" s="44"/>
    </row>
    <row r="1793" spans="6:16" ht="12.75">
      <c r="F1793" s="47"/>
      <c r="I1793" s="51"/>
      <c r="J1793" s="51"/>
      <c r="P1793" s="44"/>
    </row>
    <row r="1794" spans="6:16" ht="12.75">
      <c r="F1794" s="47"/>
      <c r="I1794" s="51"/>
      <c r="J1794" s="51"/>
      <c r="P1794" s="44"/>
    </row>
    <row r="1795" spans="6:16" ht="12.75">
      <c r="F1795" s="47"/>
      <c r="I1795" s="51"/>
      <c r="J1795" s="51"/>
      <c r="P1795" s="44"/>
    </row>
    <row r="1796" spans="6:16" ht="12.75">
      <c r="F1796" s="47"/>
      <c r="I1796" s="51"/>
      <c r="J1796" s="51"/>
      <c r="P1796" s="44"/>
    </row>
    <row r="1797" spans="6:16" ht="12.75">
      <c r="F1797" s="47"/>
      <c r="I1797" s="51"/>
      <c r="J1797" s="51"/>
      <c r="P1797" s="44"/>
    </row>
    <row r="1798" spans="6:16" ht="12.75">
      <c r="F1798" s="47"/>
      <c r="I1798" s="51"/>
      <c r="J1798" s="51"/>
      <c r="P1798" s="44"/>
    </row>
    <row r="1799" spans="6:16" ht="12.75">
      <c r="F1799" s="47"/>
      <c r="I1799" s="51"/>
      <c r="J1799" s="51"/>
      <c r="P1799" s="44"/>
    </row>
    <row r="1800" spans="6:16" ht="12.75">
      <c r="F1800" s="47"/>
      <c r="I1800" s="51"/>
      <c r="J1800" s="51"/>
      <c r="P1800" s="44"/>
    </row>
    <row r="1801" spans="6:16" ht="12.75">
      <c r="F1801" s="47"/>
      <c r="I1801" s="51"/>
      <c r="J1801" s="51"/>
      <c r="P1801" s="44"/>
    </row>
    <row r="1802" spans="6:16" ht="12.75">
      <c r="F1802" s="47"/>
      <c r="I1802" s="51"/>
      <c r="J1802" s="51"/>
      <c r="P1802" s="44"/>
    </row>
    <row r="1803" spans="6:16" ht="12.75">
      <c r="F1803" s="47"/>
      <c r="I1803" s="51"/>
      <c r="J1803" s="51"/>
      <c r="P1803" s="44"/>
    </row>
    <row r="1804" spans="6:16" ht="12.75">
      <c r="F1804" s="47"/>
      <c r="I1804" s="51"/>
      <c r="J1804" s="51"/>
      <c r="P1804" s="44"/>
    </row>
    <row r="1805" spans="6:16" ht="12.75">
      <c r="F1805" s="47"/>
      <c r="I1805" s="51"/>
      <c r="J1805" s="51"/>
      <c r="P1805" s="44"/>
    </row>
    <row r="1806" spans="6:16" ht="12.75">
      <c r="F1806" s="47"/>
      <c r="I1806" s="51"/>
      <c r="J1806" s="51"/>
      <c r="P1806" s="44"/>
    </row>
    <row r="1807" spans="6:16" ht="12.75">
      <c r="F1807" s="47"/>
      <c r="I1807" s="51"/>
      <c r="J1807" s="51"/>
      <c r="P1807" s="44"/>
    </row>
    <row r="1808" spans="6:16" ht="12.75">
      <c r="F1808" s="47"/>
      <c r="I1808" s="51"/>
      <c r="J1808" s="51"/>
      <c r="P1808" s="44"/>
    </row>
    <row r="1809" spans="6:16" ht="12.75">
      <c r="F1809" s="47"/>
      <c r="I1809" s="51"/>
      <c r="J1809" s="51"/>
      <c r="P1809" s="44"/>
    </row>
    <row r="1810" spans="6:16" ht="12.75">
      <c r="F1810" s="47"/>
      <c r="I1810" s="51"/>
      <c r="J1810" s="51"/>
      <c r="P1810" s="44"/>
    </row>
    <row r="1811" spans="6:16" ht="12.75">
      <c r="F1811" s="47"/>
      <c r="I1811" s="51"/>
      <c r="J1811" s="51"/>
      <c r="P1811" s="44"/>
    </row>
    <row r="1812" spans="6:16" ht="12.75">
      <c r="F1812" s="47"/>
      <c r="I1812" s="51"/>
      <c r="J1812" s="51"/>
      <c r="P1812" s="44"/>
    </row>
    <row r="1813" spans="6:16" ht="12.75">
      <c r="F1813" s="47"/>
      <c r="I1813" s="51"/>
      <c r="J1813" s="51"/>
      <c r="P1813" s="44"/>
    </row>
    <row r="1814" spans="6:16" ht="12.75">
      <c r="F1814" s="47"/>
      <c r="I1814" s="51"/>
      <c r="J1814" s="51"/>
      <c r="P1814" s="44"/>
    </row>
    <row r="1815" spans="6:16" ht="12.75">
      <c r="F1815" s="47"/>
      <c r="I1815" s="51"/>
      <c r="J1815" s="51"/>
      <c r="P1815" s="44"/>
    </row>
    <row r="1816" spans="6:16" ht="12.75">
      <c r="F1816" s="47"/>
      <c r="I1816" s="51"/>
      <c r="J1816" s="51"/>
      <c r="P1816" s="44"/>
    </row>
    <row r="1817" spans="6:16" ht="12.75">
      <c r="F1817" s="47"/>
      <c r="I1817" s="51"/>
      <c r="J1817" s="51"/>
      <c r="P1817" s="44"/>
    </row>
    <row r="1818" spans="6:16" ht="12.75">
      <c r="F1818" s="47"/>
      <c r="I1818" s="51"/>
      <c r="J1818" s="51"/>
      <c r="P1818" s="44"/>
    </row>
    <row r="1819" spans="6:16" ht="12.75">
      <c r="F1819" s="47"/>
      <c r="I1819" s="51"/>
      <c r="J1819" s="51"/>
      <c r="P1819" s="44"/>
    </row>
    <row r="1820" spans="6:16" ht="12.75">
      <c r="F1820" s="47"/>
      <c r="I1820" s="51"/>
      <c r="J1820" s="51"/>
      <c r="P1820" s="44"/>
    </row>
    <row r="1821" spans="6:16" ht="12.75">
      <c r="F1821" s="47"/>
      <c r="I1821" s="51"/>
      <c r="J1821" s="51"/>
      <c r="P1821" s="44"/>
    </row>
    <row r="1822" spans="6:16" ht="12.75">
      <c r="F1822" s="47"/>
      <c r="I1822" s="51"/>
      <c r="J1822" s="51"/>
      <c r="P1822" s="44"/>
    </row>
    <row r="1823" spans="6:16" ht="12.75">
      <c r="F1823" s="47"/>
      <c r="I1823" s="51"/>
      <c r="J1823" s="51"/>
      <c r="P1823" s="44"/>
    </row>
    <row r="1824" spans="6:16" ht="12.75">
      <c r="F1824" s="47"/>
      <c r="I1824" s="51"/>
      <c r="J1824" s="51"/>
      <c r="P1824" s="44"/>
    </row>
    <row r="1825" spans="6:16" ht="12.75">
      <c r="F1825" s="47"/>
      <c r="I1825" s="51"/>
      <c r="J1825" s="51"/>
      <c r="P1825" s="44"/>
    </row>
    <row r="1826" spans="6:16" ht="12.75">
      <c r="F1826" s="47"/>
      <c r="I1826" s="51"/>
      <c r="J1826" s="51"/>
      <c r="P1826" s="44"/>
    </row>
    <row r="1827" spans="6:16" ht="12.75">
      <c r="F1827" s="47"/>
      <c r="I1827" s="51"/>
      <c r="J1827" s="51"/>
      <c r="P1827" s="44"/>
    </row>
    <row r="1828" spans="6:16" ht="12.75">
      <c r="F1828" s="47"/>
      <c r="I1828" s="51"/>
      <c r="J1828" s="51"/>
      <c r="P1828" s="44"/>
    </row>
    <row r="1829" spans="6:16" ht="12.75">
      <c r="F1829" s="47"/>
      <c r="I1829" s="51"/>
      <c r="J1829" s="51"/>
      <c r="P1829" s="44"/>
    </row>
    <row r="1830" spans="6:16" ht="12.75">
      <c r="F1830" s="47"/>
      <c r="I1830" s="51"/>
      <c r="J1830" s="51"/>
      <c r="P1830" s="44"/>
    </row>
    <row r="1831" spans="6:16" ht="12.75">
      <c r="F1831" s="47"/>
      <c r="I1831" s="51"/>
      <c r="J1831" s="51"/>
      <c r="P1831" s="44"/>
    </row>
    <row r="1832" spans="6:16" ht="12.75">
      <c r="F1832" s="47"/>
      <c r="I1832" s="51"/>
      <c r="J1832" s="51"/>
      <c r="P1832" s="44"/>
    </row>
    <row r="1833" spans="6:16" ht="12.75">
      <c r="F1833" s="47"/>
      <c r="I1833" s="51"/>
      <c r="J1833" s="51"/>
      <c r="P1833" s="44"/>
    </row>
    <row r="1834" spans="6:16" ht="12.75">
      <c r="F1834" s="47"/>
      <c r="I1834" s="51"/>
      <c r="J1834" s="51"/>
      <c r="P1834" s="44"/>
    </row>
    <row r="1835" spans="6:16" ht="12.75">
      <c r="F1835" s="47"/>
      <c r="I1835" s="51"/>
      <c r="J1835" s="51"/>
      <c r="P1835" s="44"/>
    </row>
    <row r="1836" spans="6:16" ht="12.75">
      <c r="F1836" s="47"/>
      <c r="I1836" s="51"/>
      <c r="J1836" s="51"/>
      <c r="P1836" s="44"/>
    </row>
    <row r="1837" spans="6:16" ht="12.75">
      <c r="F1837" s="47"/>
      <c r="I1837" s="51"/>
      <c r="J1837" s="51"/>
      <c r="P1837" s="44"/>
    </row>
    <row r="1838" spans="6:16" ht="12.75">
      <c r="F1838" s="47"/>
      <c r="I1838" s="51"/>
      <c r="J1838" s="51"/>
      <c r="P1838" s="44"/>
    </row>
    <row r="1839" spans="6:16" ht="12.75">
      <c r="F1839" s="47"/>
      <c r="I1839" s="51"/>
      <c r="J1839" s="51"/>
      <c r="P1839" s="44"/>
    </row>
    <row r="1840" spans="6:16" ht="12.75">
      <c r="F1840" s="47"/>
      <c r="I1840" s="51"/>
      <c r="J1840" s="51"/>
      <c r="P1840" s="44"/>
    </row>
    <row r="1841" spans="6:16" ht="12.75">
      <c r="F1841" s="47"/>
      <c r="I1841" s="51"/>
      <c r="J1841" s="51"/>
      <c r="P1841" s="44"/>
    </row>
    <row r="1842" spans="6:16" ht="12.75">
      <c r="F1842" s="47"/>
      <c r="I1842" s="51"/>
      <c r="J1842" s="51"/>
      <c r="P1842" s="44"/>
    </row>
    <row r="1843" spans="6:16" ht="12.75">
      <c r="F1843" s="47"/>
      <c r="I1843" s="51"/>
      <c r="J1843" s="51"/>
      <c r="P1843" s="44"/>
    </row>
    <row r="1844" spans="6:16" ht="12.75">
      <c r="F1844" s="47"/>
      <c r="I1844" s="51"/>
      <c r="J1844" s="51"/>
      <c r="P1844" s="44"/>
    </row>
    <row r="1845" spans="6:16" ht="12.75">
      <c r="F1845" s="47"/>
      <c r="I1845" s="51"/>
      <c r="J1845" s="51"/>
      <c r="P1845" s="44"/>
    </row>
    <row r="1846" spans="6:16" ht="12.75">
      <c r="F1846" s="47"/>
      <c r="I1846" s="51"/>
      <c r="J1846" s="51"/>
      <c r="P1846" s="44"/>
    </row>
    <row r="1847" spans="6:16" ht="12.75">
      <c r="F1847" s="47"/>
      <c r="I1847" s="51"/>
      <c r="J1847" s="51"/>
      <c r="P1847" s="44"/>
    </row>
    <row r="1848" spans="6:16" ht="12.75">
      <c r="F1848" s="47"/>
      <c r="I1848" s="51"/>
      <c r="J1848" s="51"/>
      <c r="P1848" s="44"/>
    </row>
    <row r="1849" spans="6:16" ht="12.75">
      <c r="F1849" s="47"/>
      <c r="I1849" s="51"/>
      <c r="J1849" s="51"/>
      <c r="P1849" s="44"/>
    </row>
    <row r="1850" spans="6:16" ht="12.75">
      <c r="F1850" s="47"/>
      <c r="I1850" s="51"/>
      <c r="J1850" s="51"/>
      <c r="P1850" s="44"/>
    </row>
    <row r="1851" spans="6:16" ht="12.75">
      <c r="F1851" s="47"/>
      <c r="I1851" s="51"/>
      <c r="J1851" s="51"/>
      <c r="P1851" s="44"/>
    </row>
    <row r="1852" spans="6:16" ht="12.75">
      <c r="F1852" s="47"/>
      <c r="I1852" s="51"/>
      <c r="J1852" s="51"/>
      <c r="P1852" s="44"/>
    </row>
    <row r="1853" spans="6:16" ht="12.75">
      <c r="F1853" s="47"/>
      <c r="I1853" s="51"/>
      <c r="J1853" s="51"/>
      <c r="P1853" s="44"/>
    </row>
    <row r="1854" spans="6:16" ht="12.75">
      <c r="F1854" s="47"/>
      <c r="I1854" s="51"/>
      <c r="J1854" s="51"/>
      <c r="P1854" s="44"/>
    </row>
    <row r="1855" spans="6:16" ht="12.75">
      <c r="F1855" s="47"/>
      <c r="I1855" s="51"/>
      <c r="J1855" s="51"/>
      <c r="P1855" s="44"/>
    </row>
    <row r="1856" spans="6:16" ht="12.75">
      <c r="F1856" s="47"/>
      <c r="I1856" s="51"/>
      <c r="J1856" s="51"/>
      <c r="P1856" s="44"/>
    </row>
    <row r="1857" spans="6:16" ht="12.75">
      <c r="F1857" s="47"/>
      <c r="I1857" s="51"/>
      <c r="J1857" s="51"/>
      <c r="P1857" s="44"/>
    </row>
    <row r="1858" spans="6:16" ht="12.75">
      <c r="F1858" s="47"/>
      <c r="I1858" s="51"/>
      <c r="J1858" s="51"/>
      <c r="P1858" s="44"/>
    </row>
    <row r="1859" spans="6:16" ht="12.75">
      <c r="F1859" s="47"/>
      <c r="I1859" s="51"/>
      <c r="J1859" s="51"/>
      <c r="P1859" s="44"/>
    </row>
    <row r="1860" spans="6:16" ht="12.75">
      <c r="F1860" s="47"/>
      <c r="I1860" s="51"/>
      <c r="J1860" s="51"/>
      <c r="P1860" s="44"/>
    </row>
    <row r="1861" spans="6:16" ht="12.75">
      <c r="F1861" s="47"/>
      <c r="I1861" s="51"/>
      <c r="J1861" s="51"/>
      <c r="P1861" s="44"/>
    </row>
    <row r="1862" spans="6:16" ht="12.75">
      <c r="F1862" s="47"/>
      <c r="I1862" s="51"/>
      <c r="J1862" s="51"/>
      <c r="P1862" s="44"/>
    </row>
    <row r="1863" spans="6:16" ht="12.75">
      <c r="F1863" s="47"/>
      <c r="I1863" s="51"/>
      <c r="J1863" s="51"/>
      <c r="P1863" s="44"/>
    </row>
    <row r="1864" spans="6:16" ht="12.75">
      <c r="F1864" s="47"/>
      <c r="I1864" s="51"/>
      <c r="J1864" s="51"/>
      <c r="P1864" s="44"/>
    </row>
    <row r="1865" spans="6:16" ht="12.75">
      <c r="F1865" s="47"/>
      <c r="I1865" s="51"/>
      <c r="J1865" s="51"/>
      <c r="P1865" s="44"/>
    </row>
    <row r="1866" spans="6:16" ht="12.75">
      <c r="F1866" s="47"/>
      <c r="I1866" s="51"/>
      <c r="J1866" s="51"/>
      <c r="P1866" s="44"/>
    </row>
    <row r="1867" spans="6:16" ht="12.75">
      <c r="F1867" s="47"/>
      <c r="I1867" s="51"/>
      <c r="J1867" s="51"/>
      <c r="P1867" s="44"/>
    </row>
    <row r="1868" spans="6:16" ht="12.75">
      <c r="F1868" s="47"/>
      <c r="I1868" s="51"/>
      <c r="J1868" s="51"/>
      <c r="P1868" s="44"/>
    </row>
    <row r="1869" spans="6:16" ht="12.75">
      <c r="F1869" s="47"/>
      <c r="I1869" s="51"/>
      <c r="J1869" s="51"/>
      <c r="P1869" s="44"/>
    </row>
    <row r="1870" spans="6:16" ht="12.75">
      <c r="F1870" s="47"/>
      <c r="I1870" s="51"/>
      <c r="J1870" s="51"/>
      <c r="P1870" s="44"/>
    </row>
    <row r="1871" spans="6:16" ht="12.75">
      <c r="F1871" s="47"/>
      <c r="I1871" s="51"/>
      <c r="J1871" s="51"/>
      <c r="P1871" s="44"/>
    </row>
    <row r="1872" spans="6:16" ht="12.75">
      <c r="F1872" s="47"/>
      <c r="I1872" s="51"/>
      <c r="J1872" s="51"/>
      <c r="P1872" s="44"/>
    </row>
    <row r="1873" spans="6:16" ht="12.75">
      <c r="F1873" s="47"/>
      <c r="I1873" s="51"/>
      <c r="J1873" s="51"/>
      <c r="P1873" s="44"/>
    </row>
    <row r="1874" spans="6:16" ht="12.75">
      <c r="F1874" s="47"/>
      <c r="I1874" s="51"/>
      <c r="J1874" s="51"/>
      <c r="P1874" s="44"/>
    </row>
    <row r="1875" spans="6:16" ht="12.75">
      <c r="F1875" s="47"/>
      <c r="I1875" s="51"/>
      <c r="J1875" s="51"/>
      <c r="P1875" s="44"/>
    </row>
    <row r="1876" spans="6:16" ht="12.75">
      <c r="F1876" s="47"/>
      <c r="I1876" s="51"/>
      <c r="J1876" s="51"/>
      <c r="P1876" s="44"/>
    </row>
    <row r="1877" spans="6:16" ht="12.75">
      <c r="F1877" s="47"/>
      <c r="I1877" s="51"/>
      <c r="J1877" s="51"/>
      <c r="P1877" s="44"/>
    </row>
    <row r="1878" spans="6:16" ht="12.75">
      <c r="F1878" s="47"/>
      <c r="I1878" s="51"/>
      <c r="J1878" s="51"/>
      <c r="P1878" s="44"/>
    </row>
    <row r="1879" spans="6:16" ht="12.75">
      <c r="F1879" s="47"/>
      <c r="I1879" s="51"/>
      <c r="J1879" s="51"/>
      <c r="P1879" s="44"/>
    </row>
    <row r="1880" spans="6:16" ht="12.75">
      <c r="F1880" s="47"/>
      <c r="I1880" s="51"/>
      <c r="J1880" s="51"/>
      <c r="P1880" s="44"/>
    </row>
    <row r="1881" spans="6:16" ht="12.75">
      <c r="F1881" s="47"/>
      <c r="I1881" s="51"/>
      <c r="J1881" s="51"/>
      <c r="P1881" s="44"/>
    </row>
    <row r="1882" spans="6:16" ht="12.75">
      <c r="F1882" s="47"/>
      <c r="I1882" s="51"/>
      <c r="J1882" s="51"/>
      <c r="P1882" s="44"/>
    </row>
    <row r="1883" spans="6:16" ht="12.75">
      <c r="F1883" s="47"/>
      <c r="I1883" s="51"/>
      <c r="J1883" s="51"/>
      <c r="P1883" s="44"/>
    </row>
    <row r="1884" spans="6:16" ht="12.75">
      <c r="F1884" s="47"/>
      <c r="I1884" s="51"/>
      <c r="J1884" s="51"/>
      <c r="P1884" s="44"/>
    </row>
    <row r="1885" spans="6:16" ht="12.75">
      <c r="F1885" s="47"/>
      <c r="I1885" s="51"/>
      <c r="J1885" s="51"/>
      <c r="P1885" s="44"/>
    </row>
    <row r="1886" spans="6:16" ht="12.75">
      <c r="F1886" s="47"/>
      <c r="I1886" s="51"/>
      <c r="J1886" s="51"/>
      <c r="P1886" s="44"/>
    </row>
    <row r="1887" spans="6:16" ht="12.75">
      <c r="F1887" s="47"/>
      <c r="I1887" s="51"/>
      <c r="J1887" s="51"/>
      <c r="P1887" s="44"/>
    </row>
    <row r="1888" spans="6:16" ht="12.75">
      <c r="F1888" s="47"/>
      <c r="I1888" s="51"/>
      <c r="J1888" s="51"/>
      <c r="P1888" s="44"/>
    </row>
    <row r="1889" spans="6:16" ht="12.75">
      <c r="F1889" s="47"/>
      <c r="I1889" s="51"/>
      <c r="J1889" s="51"/>
      <c r="P1889" s="44"/>
    </row>
    <row r="1890" spans="6:16" ht="12.75">
      <c r="F1890" s="47"/>
      <c r="I1890" s="51"/>
      <c r="J1890" s="51"/>
      <c r="P1890" s="44"/>
    </row>
    <row r="1891" spans="6:16" ht="12.75">
      <c r="F1891" s="47"/>
      <c r="I1891" s="51"/>
      <c r="J1891" s="51"/>
      <c r="P1891" s="44"/>
    </row>
    <row r="1892" spans="6:16" ht="12.75">
      <c r="F1892" s="47"/>
      <c r="I1892" s="51"/>
      <c r="J1892" s="51"/>
      <c r="P1892" s="44"/>
    </row>
    <row r="1893" spans="6:16" ht="12.75">
      <c r="F1893" s="47"/>
      <c r="I1893" s="51"/>
      <c r="J1893" s="51"/>
      <c r="P1893" s="44"/>
    </row>
    <row r="1894" spans="6:16" ht="12.75">
      <c r="F1894" s="47"/>
      <c r="I1894" s="51"/>
      <c r="J1894" s="51"/>
      <c r="P1894" s="44"/>
    </row>
    <row r="1895" spans="6:16" ht="12.75">
      <c r="F1895" s="47"/>
      <c r="I1895" s="51"/>
      <c r="J1895" s="51"/>
      <c r="P1895" s="44"/>
    </row>
    <row r="1896" spans="6:16" ht="12.75">
      <c r="F1896" s="47"/>
      <c r="I1896" s="51"/>
      <c r="J1896" s="51"/>
      <c r="P1896" s="44"/>
    </row>
    <row r="1897" spans="6:16" ht="12.75">
      <c r="F1897" s="47"/>
      <c r="I1897" s="51"/>
      <c r="J1897" s="51"/>
      <c r="P1897" s="44"/>
    </row>
    <row r="1898" spans="6:16" ht="12.75">
      <c r="F1898" s="47"/>
      <c r="I1898" s="51"/>
      <c r="J1898" s="51"/>
      <c r="P1898" s="44"/>
    </row>
    <row r="1899" spans="6:16" ht="12.75">
      <c r="F1899" s="47"/>
      <c r="I1899" s="51"/>
      <c r="J1899" s="51"/>
      <c r="P1899" s="44"/>
    </row>
    <row r="1900" spans="6:16" ht="12.75">
      <c r="F1900" s="47"/>
      <c r="I1900" s="51"/>
      <c r="J1900" s="51"/>
      <c r="P1900" s="44"/>
    </row>
    <row r="1901" spans="6:16" ht="12.75">
      <c r="F1901" s="47"/>
      <c r="I1901" s="51"/>
      <c r="J1901" s="51"/>
      <c r="P1901" s="44"/>
    </row>
    <row r="1902" spans="6:16" ht="12.75">
      <c r="F1902" s="47"/>
      <c r="I1902" s="51"/>
      <c r="J1902" s="51"/>
      <c r="P1902" s="44"/>
    </row>
    <row r="1903" spans="6:16" ht="12.75">
      <c r="F1903" s="47"/>
      <c r="I1903" s="51"/>
      <c r="J1903" s="51"/>
      <c r="P1903" s="44"/>
    </row>
    <row r="1904" spans="6:16" ht="12.75">
      <c r="F1904" s="47"/>
      <c r="I1904" s="51"/>
      <c r="J1904" s="51"/>
      <c r="P1904" s="44"/>
    </row>
    <row r="1905" spans="6:16" ht="12.75">
      <c r="F1905" s="47"/>
      <c r="I1905" s="51"/>
      <c r="J1905" s="51"/>
      <c r="P1905" s="44"/>
    </row>
    <row r="1906" spans="6:16" ht="12.75">
      <c r="F1906" s="47"/>
      <c r="I1906" s="51"/>
      <c r="J1906" s="51"/>
      <c r="P1906" s="44"/>
    </row>
    <row r="1907" spans="6:16" ht="12.75">
      <c r="F1907" s="47"/>
      <c r="I1907" s="51"/>
      <c r="J1907" s="51"/>
      <c r="P1907" s="44"/>
    </row>
    <row r="1908" spans="6:16" ht="12.75">
      <c r="F1908" s="47"/>
      <c r="I1908" s="51"/>
      <c r="J1908" s="51"/>
      <c r="P1908" s="44"/>
    </row>
    <row r="1909" spans="6:16" ht="12.75">
      <c r="F1909" s="47"/>
      <c r="I1909" s="51"/>
      <c r="J1909" s="51"/>
      <c r="P1909" s="44"/>
    </row>
    <row r="1910" spans="6:16" ht="12.75">
      <c r="F1910" s="47"/>
      <c r="I1910" s="51"/>
      <c r="J1910" s="51"/>
      <c r="P1910" s="44"/>
    </row>
    <row r="1911" spans="6:16" ht="12.75">
      <c r="F1911" s="47"/>
      <c r="I1911" s="51"/>
      <c r="J1911" s="51"/>
      <c r="P1911" s="44"/>
    </row>
    <row r="1912" spans="6:16" ht="12.75">
      <c r="F1912" s="47"/>
      <c r="I1912" s="51"/>
      <c r="J1912" s="51"/>
      <c r="P1912" s="44"/>
    </row>
    <row r="1913" spans="6:16" ht="12.75">
      <c r="F1913" s="47"/>
      <c r="I1913" s="51"/>
      <c r="J1913" s="51"/>
      <c r="P1913" s="44"/>
    </row>
    <row r="1914" spans="6:16" ht="12.75">
      <c r="F1914" s="47"/>
      <c r="I1914" s="51"/>
      <c r="J1914" s="51"/>
      <c r="P1914" s="44"/>
    </row>
    <row r="1915" spans="6:16" ht="12.75">
      <c r="F1915" s="47"/>
      <c r="I1915" s="51"/>
      <c r="J1915" s="51"/>
      <c r="P1915" s="44"/>
    </row>
    <row r="1916" spans="6:16" ht="12.75">
      <c r="F1916" s="47"/>
      <c r="I1916" s="51"/>
      <c r="J1916" s="51"/>
      <c r="P1916" s="44"/>
    </row>
    <row r="1917" spans="6:16" ht="12.75">
      <c r="F1917" s="47"/>
      <c r="I1917" s="51"/>
      <c r="J1917" s="51"/>
      <c r="P1917" s="44"/>
    </row>
    <row r="1918" spans="6:16" ht="12.75">
      <c r="F1918" s="47"/>
      <c r="I1918" s="51"/>
      <c r="J1918" s="51"/>
      <c r="P1918" s="44"/>
    </row>
    <row r="1919" spans="6:16" ht="12.75">
      <c r="F1919" s="47"/>
      <c r="I1919" s="51"/>
      <c r="J1919" s="51"/>
      <c r="P1919" s="44"/>
    </row>
    <row r="1920" spans="6:16" ht="12.75">
      <c r="F1920" s="47"/>
      <c r="I1920" s="51"/>
      <c r="J1920" s="51"/>
      <c r="P1920" s="44"/>
    </row>
    <row r="1921" spans="6:16" ht="12.75">
      <c r="F1921" s="47"/>
      <c r="I1921" s="51"/>
      <c r="J1921" s="51"/>
      <c r="P1921" s="44"/>
    </row>
    <row r="1922" spans="6:16" ht="12.75">
      <c r="F1922" s="47"/>
      <c r="I1922" s="51"/>
      <c r="J1922" s="51"/>
      <c r="P1922" s="44"/>
    </row>
    <row r="1923" spans="6:16" ht="12.75">
      <c r="F1923" s="47"/>
      <c r="I1923" s="51"/>
      <c r="J1923" s="51"/>
      <c r="P1923" s="44"/>
    </row>
    <row r="1924" spans="6:16" ht="12.75">
      <c r="F1924" s="47"/>
      <c r="I1924" s="51"/>
      <c r="J1924" s="51"/>
      <c r="P1924" s="44"/>
    </row>
    <row r="1925" spans="6:16" ht="12.75">
      <c r="F1925" s="47"/>
      <c r="I1925" s="51"/>
      <c r="J1925" s="51"/>
      <c r="P1925" s="44"/>
    </row>
    <row r="1926" spans="6:16" ht="12.75">
      <c r="F1926" s="47"/>
      <c r="I1926" s="51"/>
      <c r="J1926" s="51"/>
      <c r="P1926" s="44"/>
    </row>
    <row r="1927" spans="6:16" ht="12.75">
      <c r="F1927" s="47"/>
      <c r="I1927" s="51"/>
      <c r="J1927" s="51"/>
      <c r="P1927" s="44"/>
    </row>
    <row r="1928" spans="6:16" ht="12.75">
      <c r="F1928" s="47"/>
      <c r="I1928" s="51"/>
      <c r="J1928" s="51"/>
      <c r="P1928" s="44"/>
    </row>
    <row r="1929" spans="6:16" ht="12.75">
      <c r="F1929" s="47"/>
      <c r="I1929" s="51"/>
      <c r="J1929" s="51"/>
      <c r="P1929" s="44"/>
    </row>
    <row r="1930" spans="6:16" ht="12.75">
      <c r="F1930" s="47"/>
      <c r="I1930" s="51"/>
      <c r="J1930" s="51"/>
      <c r="P1930" s="44"/>
    </row>
    <row r="1931" spans="6:16" ht="12.75">
      <c r="F1931" s="47"/>
      <c r="I1931" s="51"/>
      <c r="J1931" s="51"/>
      <c r="P1931" s="44"/>
    </row>
    <row r="1932" spans="6:16" ht="12.75">
      <c r="F1932" s="47"/>
      <c r="I1932" s="51"/>
      <c r="J1932" s="51"/>
      <c r="P1932" s="44"/>
    </row>
    <row r="1933" spans="6:16" ht="12.75">
      <c r="F1933" s="47"/>
      <c r="I1933" s="51"/>
      <c r="J1933" s="51"/>
      <c r="P1933" s="44"/>
    </row>
    <row r="1934" spans="6:16" ht="12.75">
      <c r="F1934" s="47"/>
      <c r="I1934" s="51"/>
      <c r="J1934" s="51"/>
      <c r="P1934" s="44"/>
    </row>
    <row r="1935" spans="6:16" ht="12.75">
      <c r="F1935" s="47"/>
      <c r="I1935" s="51"/>
      <c r="J1935" s="51"/>
      <c r="P1935" s="44"/>
    </row>
    <row r="1936" spans="6:16" ht="12.75">
      <c r="F1936" s="47"/>
      <c r="I1936" s="51"/>
      <c r="J1936" s="51"/>
      <c r="P1936" s="44"/>
    </row>
    <row r="1937" spans="6:16" ht="12.75">
      <c r="F1937" s="47"/>
      <c r="I1937" s="51"/>
      <c r="J1937" s="51"/>
      <c r="P1937" s="44"/>
    </row>
    <row r="1938" spans="6:16" ht="12.75">
      <c r="F1938" s="47"/>
      <c r="I1938" s="51"/>
      <c r="J1938" s="51"/>
      <c r="P1938" s="44"/>
    </row>
    <row r="1939" spans="6:16" ht="12.75">
      <c r="F1939" s="47"/>
      <c r="I1939" s="51"/>
      <c r="J1939" s="51"/>
      <c r="P1939" s="44"/>
    </row>
    <row r="1940" spans="6:16" ht="12.75">
      <c r="F1940" s="47"/>
      <c r="I1940" s="51"/>
      <c r="J1940" s="51"/>
      <c r="P1940" s="44"/>
    </row>
    <row r="1941" spans="6:16" ht="12.75">
      <c r="F1941" s="47"/>
      <c r="I1941" s="51"/>
      <c r="J1941" s="51"/>
      <c r="P1941" s="44"/>
    </row>
    <row r="1942" spans="6:16" ht="12.75">
      <c r="F1942" s="47"/>
      <c r="I1942" s="51"/>
      <c r="J1942" s="51"/>
      <c r="P1942" s="44"/>
    </row>
    <row r="1943" spans="6:16" ht="12.75">
      <c r="F1943" s="47"/>
      <c r="I1943" s="51"/>
      <c r="J1943" s="51"/>
      <c r="P1943" s="44"/>
    </row>
    <row r="1944" spans="6:16" ht="12.75">
      <c r="F1944" s="47"/>
      <c r="I1944" s="51"/>
      <c r="J1944" s="51"/>
      <c r="P1944" s="44"/>
    </row>
    <row r="1945" spans="6:16" ht="12.75">
      <c r="F1945" s="47"/>
      <c r="I1945" s="51"/>
      <c r="J1945" s="51"/>
      <c r="P1945" s="44"/>
    </row>
    <row r="1946" spans="6:16" ht="12.75">
      <c r="F1946" s="47"/>
      <c r="I1946" s="51"/>
      <c r="J1946" s="51"/>
      <c r="P1946" s="44"/>
    </row>
    <row r="1947" spans="6:16" ht="12.75">
      <c r="F1947" s="47"/>
      <c r="I1947" s="51"/>
      <c r="J1947" s="51"/>
      <c r="P1947" s="44"/>
    </row>
    <row r="1948" spans="6:16" ht="12.75">
      <c r="F1948" s="47"/>
      <c r="I1948" s="51"/>
      <c r="J1948" s="51"/>
      <c r="P1948" s="44"/>
    </row>
    <row r="1949" spans="6:16" ht="12.75">
      <c r="F1949" s="47"/>
      <c r="I1949" s="51"/>
      <c r="J1949" s="51"/>
      <c r="P1949" s="44"/>
    </row>
    <row r="1950" spans="6:16" ht="12.75">
      <c r="F1950" s="47"/>
      <c r="I1950" s="51"/>
      <c r="J1950" s="51"/>
      <c r="P1950" s="44"/>
    </row>
    <row r="1951" spans="6:16" ht="12.75">
      <c r="F1951" s="47"/>
      <c r="I1951" s="51"/>
      <c r="J1951" s="51"/>
      <c r="P1951" s="44"/>
    </row>
    <row r="1952" spans="6:16" ht="12.75">
      <c r="F1952" s="47"/>
      <c r="I1952" s="51"/>
      <c r="J1952" s="51"/>
      <c r="P1952" s="44"/>
    </row>
    <row r="1953" spans="6:16" ht="12.75">
      <c r="F1953" s="47"/>
      <c r="I1953" s="51"/>
      <c r="J1953" s="51"/>
      <c r="P1953" s="44"/>
    </row>
    <row r="1954" spans="6:16" ht="12.75">
      <c r="F1954" s="47"/>
      <c r="I1954" s="51"/>
      <c r="J1954" s="51"/>
      <c r="P1954" s="44"/>
    </row>
    <row r="1955" spans="6:16" ht="12.75">
      <c r="F1955" s="47"/>
      <c r="I1955" s="51"/>
      <c r="J1955" s="51"/>
      <c r="P1955" s="44"/>
    </row>
    <row r="1956" spans="6:16" ht="12.75">
      <c r="F1956" s="47"/>
      <c r="I1956" s="51"/>
      <c r="J1956" s="51"/>
      <c r="P1956" s="44"/>
    </row>
    <row r="1957" spans="6:16" ht="12.75">
      <c r="F1957" s="47"/>
      <c r="I1957" s="51"/>
      <c r="J1957" s="51"/>
      <c r="P1957" s="44"/>
    </row>
    <row r="1958" spans="6:16" ht="12.75">
      <c r="F1958" s="47"/>
      <c r="I1958" s="51"/>
      <c r="J1958" s="51"/>
      <c r="P1958" s="44"/>
    </row>
    <row r="1959" spans="6:16" ht="12.75">
      <c r="F1959" s="47"/>
      <c r="I1959" s="51"/>
      <c r="J1959" s="51"/>
      <c r="P1959" s="44"/>
    </row>
    <row r="1960" spans="6:16" ht="12.75">
      <c r="F1960" s="47"/>
      <c r="I1960" s="51"/>
      <c r="J1960" s="51"/>
      <c r="P1960" s="44"/>
    </row>
    <row r="1961" spans="6:16" ht="12.75">
      <c r="F1961" s="47"/>
      <c r="I1961" s="51"/>
      <c r="J1961" s="51"/>
      <c r="P1961" s="44"/>
    </row>
    <row r="1962" spans="6:16" ht="12.75">
      <c r="F1962" s="47"/>
      <c r="I1962" s="51"/>
      <c r="J1962" s="51"/>
      <c r="P1962" s="44"/>
    </row>
    <row r="1963" spans="6:16" ht="12.75">
      <c r="F1963" s="47"/>
      <c r="I1963" s="51"/>
      <c r="J1963" s="51"/>
      <c r="P1963" s="44"/>
    </row>
    <row r="1964" spans="6:16" ht="12.75">
      <c r="F1964" s="47"/>
      <c r="I1964" s="51"/>
      <c r="J1964" s="51"/>
      <c r="P1964" s="44"/>
    </row>
    <row r="1965" spans="6:16" ht="12.75">
      <c r="F1965" s="47"/>
      <c r="I1965" s="51"/>
      <c r="J1965" s="51"/>
      <c r="P1965" s="44"/>
    </row>
    <row r="1966" spans="6:16" ht="12.75">
      <c r="F1966" s="47"/>
      <c r="I1966" s="51"/>
      <c r="J1966" s="51"/>
      <c r="P1966" s="44"/>
    </row>
    <row r="1967" spans="6:16" ht="12.75">
      <c r="F1967" s="47"/>
      <c r="I1967" s="51"/>
      <c r="J1967" s="51"/>
      <c r="P1967" s="44"/>
    </row>
    <row r="1968" spans="6:16" ht="12.75">
      <c r="F1968" s="47"/>
      <c r="I1968" s="51"/>
      <c r="J1968" s="51"/>
      <c r="P1968" s="44"/>
    </row>
    <row r="1969" spans="6:16" ht="12.75">
      <c r="F1969" s="47"/>
      <c r="I1969" s="51"/>
      <c r="J1969" s="51"/>
      <c r="P1969" s="44"/>
    </row>
    <row r="1970" spans="6:16" ht="12.75">
      <c r="F1970" s="47"/>
      <c r="I1970" s="51"/>
      <c r="J1970" s="51"/>
      <c r="P1970" s="44"/>
    </row>
    <row r="1971" spans="6:16" ht="12.75">
      <c r="F1971" s="47"/>
      <c r="I1971" s="51"/>
      <c r="J1971" s="51"/>
      <c r="P1971" s="44"/>
    </row>
    <row r="1972" spans="6:16" ht="12.75">
      <c r="F1972" s="47"/>
      <c r="I1972" s="51"/>
      <c r="J1972" s="51"/>
      <c r="P1972" s="44"/>
    </row>
    <row r="1973" spans="6:16" ht="12.75">
      <c r="F1973" s="47"/>
      <c r="I1973" s="51"/>
      <c r="J1973" s="51"/>
      <c r="P1973" s="44"/>
    </row>
    <row r="1974" spans="6:16" ht="12.75">
      <c r="F1974" s="47"/>
      <c r="I1974" s="51"/>
      <c r="J1974" s="51"/>
      <c r="P1974" s="44"/>
    </row>
    <row r="1975" spans="6:16" ht="12.75">
      <c r="F1975" s="47"/>
      <c r="I1975" s="51"/>
      <c r="J1975" s="51"/>
      <c r="P1975" s="44"/>
    </row>
    <row r="1976" spans="6:16" ht="12.75">
      <c r="F1976" s="47"/>
      <c r="I1976" s="51"/>
      <c r="J1976" s="51"/>
      <c r="P1976" s="44"/>
    </row>
    <row r="1977" spans="6:16" ht="12.75">
      <c r="F1977" s="47"/>
      <c r="I1977" s="51"/>
      <c r="J1977" s="51"/>
      <c r="P1977" s="44"/>
    </row>
    <row r="1978" spans="6:16" ht="12.75">
      <c r="F1978" s="47"/>
      <c r="I1978" s="51"/>
      <c r="J1978" s="51"/>
      <c r="P1978" s="44"/>
    </row>
    <row r="1979" spans="6:16" ht="12.75">
      <c r="F1979" s="47"/>
      <c r="I1979" s="51"/>
      <c r="J1979" s="51"/>
      <c r="P1979" s="44"/>
    </row>
    <row r="1980" spans="6:16" ht="12.75">
      <c r="F1980" s="47"/>
      <c r="I1980" s="51"/>
      <c r="J1980" s="51"/>
      <c r="P1980" s="44"/>
    </row>
    <row r="1981" spans="6:16" ht="12.75">
      <c r="F1981" s="47"/>
      <c r="I1981" s="51"/>
      <c r="J1981" s="51"/>
      <c r="P1981" s="44"/>
    </row>
    <row r="1982" spans="6:16" ht="12.75">
      <c r="F1982" s="47"/>
      <c r="I1982" s="51"/>
      <c r="J1982" s="51"/>
      <c r="P1982" s="44"/>
    </row>
    <row r="1983" spans="6:16" ht="12.75">
      <c r="F1983" s="47"/>
      <c r="I1983" s="51"/>
      <c r="J1983" s="51"/>
      <c r="P1983" s="44"/>
    </row>
    <row r="1984" spans="6:16" ht="12.75">
      <c r="F1984" s="47"/>
      <c r="I1984" s="51"/>
      <c r="J1984" s="51"/>
      <c r="P1984" s="44"/>
    </row>
    <row r="1985" spans="6:16" ht="12.75">
      <c r="F1985" s="47"/>
      <c r="I1985" s="51"/>
      <c r="J1985" s="51"/>
      <c r="P1985" s="44"/>
    </row>
    <row r="1986" spans="6:16" ht="12.75">
      <c r="F1986" s="47"/>
      <c r="I1986" s="51"/>
      <c r="J1986" s="51"/>
      <c r="P1986" s="44"/>
    </row>
    <row r="1987" spans="6:16" ht="12.75">
      <c r="F1987" s="47"/>
      <c r="I1987" s="51"/>
      <c r="J1987" s="51"/>
      <c r="P1987" s="44"/>
    </row>
    <row r="1988" spans="6:16" ht="12.75">
      <c r="F1988" s="47"/>
      <c r="I1988" s="51"/>
      <c r="J1988" s="51"/>
      <c r="P1988" s="44"/>
    </row>
    <row r="1989" spans="6:16" ht="12.75">
      <c r="F1989" s="47"/>
      <c r="I1989" s="51"/>
      <c r="J1989" s="51"/>
      <c r="P1989" s="44"/>
    </row>
    <row r="1990" spans="6:16" ht="12.75">
      <c r="F1990" s="47"/>
      <c r="I1990" s="51"/>
      <c r="J1990" s="51"/>
      <c r="P1990" s="44"/>
    </row>
    <row r="1991" spans="6:16" ht="12.75">
      <c r="F1991" s="47"/>
      <c r="I1991" s="51"/>
      <c r="J1991" s="51"/>
      <c r="P1991" s="44"/>
    </row>
    <row r="1992" spans="6:16" ht="12.75">
      <c r="F1992" s="47"/>
      <c r="I1992" s="51"/>
      <c r="J1992" s="51"/>
      <c r="P1992" s="44"/>
    </row>
    <row r="1993" spans="6:16" ht="12.75">
      <c r="F1993" s="47"/>
      <c r="I1993" s="51"/>
      <c r="J1993" s="51"/>
      <c r="P1993" s="44"/>
    </row>
    <row r="1994" spans="6:16" ht="12.75">
      <c r="F1994" s="47"/>
      <c r="I1994" s="51"/>
      <c r="J1994" s="51"/>
      <c r="P1994" s="44"/>
    </row>
    <row r="1995" spans="6:16" ht="12.75">
      <c r="F1995" s="47"/>
      <c r="I1995" s="51"/>
      <c r="J1995" s="51"/>
      <c r="P1995" s="44"/>
    </row>
    <row r="1996" spans="6:16" ht="12.75">
      <c r="F1996" s="47"/>
      <c r="I1996" s="51"/>
      <c r="J1996" s="51"/>
      <c r="P1996" s="44"/>
    </row>
    <row r="1997" spans="6:16" ht="12.75">
      <c r="F1997" s="47"/>
      <c r="I1997" s="51"/>
      <c r="J1997" s="51"/>
      <c r="P1997" s="44"/>
    </row>
    <row r="1998" spans="6:16" ht="12.75">
      <c r="F1998" s="47"/>
      <c r="I1998" s="51"/>
      <c r="J1998" s="51"/>
      <c r="P1998" s="44"/>
    </row>
    <row r="1999" spans="6:16" ht="12.75">
      <c r="F1999" s="47"/>
      <c r="I1999" s="51"/>
      <c r="J1999" s="51"/>
      <c r="P1999" s="44"/>
    </row>
    <row r="2000" spans="6:16" ht="12.75">
      <c r="F2000" s="47"/>
      <c r="I2000" s="51"/>
      <c r="J2000" s="51"/>
      <c r="P2000" s="44"/>
    </row>
    <row r="2001" spans="6:16" ht="12.75">
      <c r="F2001" s="47"/>
      <c r="I2001" s="51"/>
      <c r="J2001" s="51"/>
      <c r="P2001" s="44"/>
    </row>
    <row r="2002" spans="6:16" ht="12.75">
      <c r="F2002" s="47"/>
      <c r="I2002" s="51"/>
      <c r="J2002" s="51"/>
      <c r="P2002" s="44"/>
    </row>
    <row r="2003" spans="6:16" ht="12.75">
      <c r="F2003" s="47"/>
      <c r="I2003" s="51"/>
      <c r="J2003" s="51"/>
      <c r="P2003" s="44"/>
    </row>
    <row r="2004" spans="6:16" ht="12.75">
      <c r="F2004" s="47"/>
      <c r="I2004" s="51"/>
      <c r="J2004" s="51"/>
      <c r="P2004" s="44"/>
    </row>
    <row r="2005" spans="6:16" ht="12.75">
      <c r="F2005" s="47"/>
      <c r="I2005" s="51"/>
      <c r="J2005" s="51"/>
      <c r="P2005" s="44"/>
    </row>
    <row r="2006" spans="6:16" ht="12.75">
      <c r="F2006" s="47"/>
      <c r="I2006" s="51"/>
      <c r="J2006" s="51"/>
      <c r="P2006" s="44"/>
    </row>
    <row r="2007" spans="6:16" ht="12.75">
      <c r="F2007" s="47"/>
      <c r="I2007" s="51"/>
      <c r="J2007" s="51"/>
      <c r="P2007" s="44"/>
    </row>
    <row r="2008" spans="6:16" ht="12.75">
      <c r="F2008" s="47"/>
      <c r="I2008" s="51"/>
      <c r="J2008" s="51"/>
      <c r="P2008" s="44"/>
    </row>
    <row r="2009" spans="6:16" ht="12.75">
      <c r="F2009" s="47"/>
      <c r="I2009" s="51"/>
      <c r="J2009" s="51"/>
      <c r="P2009" s="44"/>
    </row>
    <row r="2010" spans="6:16" ht="12.75">
      <c r="F2010" s="47"/>
      <c r="I2010" s="51"/>
      <c r="J2010" s="51"/>
      <c r="P2010" s="44"/>
    </row>
    <row r="2011" spans="6:16" ht="12.75">
      <c r="F2011" s="47"/>
      <c r="I2011" s="51"/>
      <c r="J2011" s="51"/>
      <c r="P2011" s="44"/>
    </row>
    <row r="2012" spans="6:16" ht="12.75">
      <c r="F2012" s="47"/>
      <c r="I2012" s="51"/>
      <c r="J2012" s="51"/>
      <c r="P2012" s="44"/>
    </row>
    <row r="2013" spans="6:16" ht="12.75">
      <c r="F2013" s="47"/>
      <c r="I2013" s="51"/>
      <c r="J2013" s="51"/>
      <c r="P2013" s="44"/>
    </row>
    <row r="2014" spans="6:16" ht="12.75">
      <c r="F2014" s="47"/>
      <c r="I2014" s="51"/>
      <c r="J2014" s="51"/>
      <c r="P2014" s="44"/>
    </row>
    <row r="2015" spans="6:16" ht="12.75">
      <c r="F2015" s="47"/>
      <c r="I2015" s="51"/>
      <c r="J2015" s="51"/>
      <c r="P2015" s="44"/>
    </row>
    <row r="2016" spans="6:16" ht="12.75">
      <c r="F2016" s="47"/>
      <c r="I2016" s="51"/>
      <c r="J2016" s="51"/>
      <c r="P2016" s="44"/>
    </row>
    <row r="2017" spans="6:16" ht="12.75">
      <c r="F2017" s="47"/>
      <c r="I2017" s="51"/>
      <c r="J2017" s="51"/>
      <c r="P2017" s="44"/>
    </row>
    <row r="2018" spans="6:16" ht="12.75">
      <c r="F2018" s="47"/>
      <c r="I2018" s="51"/>
      <c r="J2018" s="51"/>
      <c r="P2018" s="44"/>
    </row>
    <row r="2019" spans="6:16" ht="12.75">
      <c r="F2019" s="47"/>
      <c r="I2019" s="51"/>
      <c r="J2019" s="51"/>
      <c r="P2019" s="44"/>
    </row>
    <row r="2020" spans="6:16" ht="12.75">
      <c r="F2020" s="47"/>
      <c r="I2020" s="51"/>
      <c r="J2020" s="51"/>
      <c r="P2020" s="44"/>
    </row>
    <row r="2021" spans="6:16" ht="12.75">
      <c r="F2021" s="47"/>
      <c r="I2021" s="51"/>
      <c r="J2021" s="51"/>
      <c r="P2021" s="44"/>
    </row>
    <row r="2022" spans="6:16" ht="12.75">
      <c r="F2022" s="47"/>
      <c r="I2022" s="51"/>
      <c r="J2022" s="51"/>
      <c r="P2022" s="44"/>
    </row>
    <row r="2023" spans="6:16" ht="12.75">
      <c r="F2023" s="47"/>
      <c r="I2023" s="51"/>
      <c r="J2023" s="51"/>
      <c r="P2023" s="44"/>
    </row>
    <row r="2024" spans="6:16" ht="12.75">
      <c r="F2024" s="47"/>
      <c r="I2024" s="51"/>
      <c r="J2024" s="51"/>
      <c r="P2024" s="44"/>
    </row>
    <row r="2025" spans="6:16" ht="12.75">
      <c r="F2025" s="47"/>
      <c r="I2025" s="51"/>
      <c r="J2025" s="51"/>
      <c r="P2025" s="44"/>
    </row>
    <row r="2026" spans="6:16" ht="12.75">
      <c r="F2026" s="47"/>
      <c r="I2026" s="51"/>
      <c r="J2026" s="51"/>
      <c r="P2026" s="44"/>
    </row>
    <row r="2027" spans="6:16" ht="12.75">
      <c r="F2027" s="47"/>
      <c r="I2027" s="51"/>
      <c r="J2027" s="51"/>
      <c r="P2027" s="44"/>
    </row>
    <row r="2028" spans="6:16" ht="12.75">
      <c r="F2028" s="47"/>
      <c r="I2028" s="51"/>
      <c r="J2028" s="51"/>
      <c r="P2028" s="44"/>
    </row>
    <row r="2029" spans="6:16" ht="12.75">
      <c r="F2029" s="47"/>
      <c r="I2029" s="51"/>
      <c r="J2029" s="51"/>
      <c r="P2029" s="44"/>
    </row>
    <row r="2030" spans="6:16" ht="12.75">
      <c r="F2030" s="47"/>
      <c r="I2030" s="51"/>
      <c r="J2030" s="51"/>
      <c r="P2030" s="44"/>
    </row>
    <row r="2031" spans="6:16" ht="12.75">
      <c r="F2031" s="47"/>
      <c r="I2031" s="51"/>
      <c r="J2031" s="51"/>
      <c r="P2031" s="44"/>
    </row>
    <row r="2032" spans="6:16" ht="12.75">
      <c r="F2032" s="47"/>
      <c r="I2032" s="51"/>
      <c r="J2032" s="51"/>
      <c r="P2032" s="44"/>
    </row>
    <row r="2033" spans="6:16" ht="12.75">
      <c r="F2033" s="47"/>
      <c r="I2033" s="51"/>
      <c r="J2033" s="51"/>
      <c r="P2033" s="44"/>
    </row>
    <row r="2034" spans="6:16" ht="12.75">
      <c r="F2034" s="47"/>
      <c r="I2034" s="51"/>
      <c r="J2034" s="51"/>
      <c r="P2034" s="44"/>
    </row>
    <row r="2035" spans="6:16" ht="12.75">
      <c r="F2035" s="47"/>
      <c r="I2035" s="51"/>
      <c r="J2035" s="51"/>
      <c r="P2035" s="44"/>
    </row>
    <row r="2036" spans="6:16" ht="12.75">
      <c r="F2036" s="47"/>
      <c r="I2036" s="51"/>
      <c r="J2036" s="51"/>
      <c r="P2036" s="44"/>
    </row>
    <row r="2037" spans="6:16" ht="12.75">
      <c r="F2037" s="47"/>
      <c r="I2037" s="51"/>
      <c r="J2037" s="51"/>
      <c r="P2037" s="44"/>
    </row>
    <row r="2038" spans="6:16" ht="12.75">
      <c r="F2038" s="47"/>
      <c r="I2038" s="51"/>
      <c r="J2038" s="51"/>
      <c r="P2038" s="44"/>
    </row>
    <row r="2039" spans="6:16" ht="12.75">
      <c r="F2039" s="47"/>
      <c r="I2039" s="51"/>
      <c r="J2039" s="51"/>
      <c r="P2039" s="44"/>
    </row>
    <row r="2040" spans="6:16" ht="12.75">
      <c r="F2040" s="47"/>
      <c r="I2040" s="51"/>
      <c r="J2040" s="51"/>
      <c r="P2040" s="44"/>
    </row>
    <row r="2041" spans="6:16" ht="12.75">
      <c r="F2041" s="47"/>
      <c r="I2041" s="51"/>
      <c r="J2041" s="51"/>
      <c r="P2041" s="44"/>
    </row>
    <row r="2042" spans="6:16" ht="12.75">
      <c r="F2042" s="47"/>
      <c r="I2042" s="51"/>
      <c r="J2042" s="51"/>
      <c r="P2042" s="44"/>
    </row>
    <row r="2043" spans="6:16" ht="12.75">
      <c r="F2043" s="47"/>
      <c r="I2043" s="51"/>
      <c r="J2043" s="51"/>
      <c r="P2043" s="44"/>
    </row>
    <row r="2044" spans="6:16" ht="12.75">
      <c r="F2044" s="47"/>
      <c r="I2044" s="51"/>
      <c r="J2044" s="51"/>
      <c r="P2044" s="44"/>
    </row>
    <row r="2045" spans="6:16" ht="12.75">
      <c r="F2045" s="47"/>
      <c r="I2045" s="51"/>
      <c r="J2045" s="51"/>
      <c r="P2045" s="44"/>
    </row>
    <row r="2046" spans="6:16" ht="12.75">
      <c r="F2046" s="47"/>
      <c r="I2046" s="51"/>
      <c r="J2046" s="51"/>
      <c r="P2046" s="44"/>
    </row>
    <row r="2047" spans="6:16" ht="12.75">
      <c r="F2047" s="47"/>
      <c r="I2047" s="51"/>
      <c r="J2047" s="51"/>
      <c r="P2047" s="44"/>
    </row>
    <row r="2048" spans="6:16" ht="12.75">
      <c r="F2048" s="47"/>
      <c r="I2048" s="51"/>
      <c r="J2048" s="51"/>
      <c r="P2048" s="44"/>
    </row>
    <row r="2049" spans="6:16" ht="12.75">
      <c r="F2049" s="47"/>
      <c r="I2049" s="51"/>
      <c r="J2049" s="51"/>
      <c r="P2049" s="44"/>
    </row>
    <row r="2050" spans="6:16" ht="12.75">
      <c r="F2050" s="47"/>
      <c r="I2050" s="51"/>
      <c r="J2050" s="51"/>
      <c r="P2050" s="44"/>
    </row>
    <row r="2051" spans="6:16" ht="12.75">
      <c r="F2051" s="47"/>
      <c r="I2051" s="51"/>
      <c r="J2051" s="51"/>
      <c r="P2051" s="44"/>
    </row>
    <row r="2052" spans="6:16" ht="12.75">
      <c r="F2052" s="47"/>
      <c r="I2052" s="51"/>
      <c r="J2052" s="51"/>
      <c r="P2052" s="44"/>
    </row>
    <row r="2053" spans="6:16" ht="12.75">
      <c r="F2053" s="47"/>
      <c r="I2053" s="51"/>
      <c r="J2053" s="51"/>
      <c r="P2053" s="44"/>
    </row>
    <row r="2054" spans="6:16" ht="12.75">
      <c r="F2054" s="47"/>
      <c r="I2054" s="51"/>
      <c r="J2054" s="51"/>
      <c r="P2054" s="44"/>
    </row>
    <row r="2055" spans="6:16" ht="12.75">
      <c r="F2055" s="47"/>
      <c r="I2055" s="51"/>
      <c r="J2055" s="51"/>
      <c r="P2055" s="44"/>
    </row>
    <row r="2056" spans="6:16" ht="12.75">
      <c r="F2056" s="47"/>
      <c r="I2056" s="51"/>
      <c r="J2056" s="51"/>
      <c r="P2056" s="44"/>
    </row>
    <row r="2057" spans="6:16" ht="12.75">
      <c r="F2057" s="47"/>
      <c r="I2057" s="51"/>
      <c r="J2057" s="51"/>
      <c r="P2057" s="44"/>
    </row>
    <row r="2058" spans="6:16" ht="12.75">
      <c r="F2058" s="47"/>
      <c r="I2058" s="51"/>
      <c r="J2058" s="51"/>
      <c r="P2058" s="44"/>
    </row>
    <row r="2059" spans="6:16" ht="12.75">
      <c r="F2059" s="47"/>
      <c r="I2059" s="51"/>
      <c r="J2059" s="51"/>
      <c r="P2059" s="44"/>
    </row>
    <row r="2060" spans="6:16" ht="12.75">
      <c r="F2060" s="47"/>
      <c r="I2060" s="51"/>
      <c r="J2060" s="51"/>
      <c r="P2060" s="44"/>
    </row>
    <row r="2061" spans="6:16" ht="12.75">
      <c r="F2061" s="47"/>
      <c r="I2061" s="51"/>
      <c r="J2061" s="51"/>
      <c r="P2061" s="44"/>
    </row>
    <row r="2062" spans="6:16" ht="12.75">
      <c r="F2062" s="47"/>
      <c r="I2062" s="51"/>
      <c r="J2062" s="51"/>
      <c r="P2062" s="44"/>
    </row>
    <row r="2063" spans="6:16" ht="12.75">
      <c r="F2063" s="47"/>
      <c r="I2063" s="51"/>
      <c r="J2063" s="51"/>
      <c r="P2063" s="44"/>
    </row>
    <row r="2064" spans="6:16" ht="12.75">
      <c r="F2064" s="47"/>
      <c r="I2064" s="51"/>
      <c r="J2064" s="51"/>
      <c r="P2064" s="44"/>
    </row>
    <row r="2065" spans="6:16" ht="12.75">
      <c r="F2065" s="47"/>
      <c r="I2065" s="51"/>
      <c r="J2065" s="51"/>
      <c r="P2065" s="44"/>
    </row>
    <row r="2066" spans="6:16" ht="12.75">
      <c r="F2066" s="47"/>
      <c r="I2066" s="51"/>
      <c r="J2066" s="51"/>
      <c r="P2066" s="44"/>
    </row>
    <row r="2067" spans="6:16" ht="12.75">
      <c r="F2067" s="47"/>
      <c r="I2067" s="51"/>
      <c r="J2067" s="51"/>
      <c r="P2067" s="44"/>
    </row>
    <row r="2068" spans="6:16" ht="12.75">
      <c r="F2068" s="47"/>
      <c r="I2068" s="51"/>
      <c r="J2068" s="51"/>
      <c r="P2068" s="44"/>
    </row>
    <row r="2069" spans="6:16" ht="12.75">
      <c r="F2069" s="47"/>
      <c r="I2069" s="51"/>
      <c r="J2069" s="51"/>
      <c r="P2069" s="44"/>
    </row>
    <row r="2070" spans="6:16" ht="12.75">
      <c r="F2070" s="47"/>
      <c r="I2070" s="51"/>
      <c r="J2070" s="51"/>
      <c r="P2070" s="44"/>
    </row>
    <row r="2071" spans="6:16" ht="12.75">
      <c r="F2071" s="47"/>
      <c r="I2071" s="51"/>
      <c r="J2071" s="51"/>
      <c r="P2071" s="44"/>
    </row>
    <row r="2072" spans="6:16" ht="12.75">
      <c r="F2072" s="47"/>
      <c r="I2072" s="51"/>
      <c r="J2072" s="51"/>
      <c r="P2072" s="44"/>
    </row>
    <row r="2073" spans="6:16" ht="12.75">
      <c r="F2073" s="47"/>
      <c r="I2073" s="51"/>
      <c r="J2073" s="51"/>
      <c r="P2073" s="44"/>
    </row>
    <row r="2074" spans="6:16" ht="12.75">
      <c r="F2074" s="47"/>
      <c r="I2074" s="51"/>
      <c r="J2074" s="51"/>
      <c r="P2074" s="44"/>
    </row>
    <row r="2075" spans="6:16" ht="12.75">
      <c r="F2075" s="47"/>
      <c r="I2075" s="51"/>
      <c r="J2075" s="51"/>
      <c r="P2075" s="44"/>
    </row>
    <row r="2076" spans="6:16" ht="12.75">
      <c r="F2076" s="47"/>
      <c r="I2076" s="51"/>
      <c r="J2076" s="51"/>
      <c r="P2076" s="44"/>
    </row>
    <row r="2077" spans="6:16" ht="12.75">
      <c r="F2077" s="47"/>
      <c r="I2077" s="51"/>
      <c r="J2077" s="51"/>
      <c r="P2077" s="44"/>
    </row>
    <row r="2078" spans="6:16" ht="12.75">
      <c r="F2078" s="47"/>
      <c r="I2078" s="51"/>
      <c r="J2078" s="51"/>
      <c r="P2078" s="44"/>
    </row>
    <row r="2079" spans="6:16" ht="12.75">
      <c r="F2079" s="47"/>
      <c r="I2079" s="51"/>
      <c r="J2079" s="51"/>
      <c r="P2079" s="44"/>
    </row>
    <row r="2080" spans="6:16" ht="12.75">
      <c r="F2080" s="47"/>
      <c r="I2080" s="51"/>
      <c r="J2080" s="51"/>
      <c r="P2080" s="44"/>
    </row>
    <row r="2081" spans="6:16" ht="12.75">
      <c r="F2081" s="47"/>
      <c r="I2081" s="51"/>
      <c r="J2081" s="51"/>
      <c r="P2081" s="44"/>
    </row>
    <row r="2082" spans="6:16" ht="12.75">
      <c r="F2082" s="47"/>
      <c r="I2082" s="51"/>
      <c r="J2082" s="51"/>
      <c r="P2082" s="44"/>
    </row>
    <row r="2083" spans="6:16" ht="12.75">
      <c r="F2083" s="47"/>
      <c r="I2083" s="51"/>
      <c r="J2083" s="51"/>
      <c r="P2083" s="44"/>
    </row>
    <row r="2084" spans="6:16" ht="12.75">
      <c r="F2084" s="47"/>
      <c r="I2084" s="51"/>
      <c r="J2084" s="51"/>
      <c r="P2084" s="44"/>
    </row>
    <row r="2085" spans="6:16" ht="12.75">
      <c r="F2085" s="47"/>
      <c r="I2085" s="51"/>
      <c r="J2085" s="51"/>
      <c r="P2085" s="44"/>
    </row>
    <row r="2086" spans="6:16" ht="12.75">
      <c r="F2086" s="47"/>
      <c r="I2086" s="51"/>
      <c r="J2086" s="51"/>
      <c r="P2086" s="44"/>
    </row>
    <row r="2087" spans="6:16" ht="12.75">
      <c r="F2087" s="47"/>
      <c r="I2087" s="51"/>
      <c r="J2087" s="51"/>
      <c r="P2087" s="44"/>
    </row>
    <row r="2088" spans="6:16" ht="12.75">
      <c r="F2088" s="47"/>
      <c r="I2088" s="51"/>
      <c r="J2088" s="51"/>
      <c r="P2088" s="44"/>
    </row>
    <row r="2089" spans="6:16" ht="12.75">
      <c r="F2089" s="47"/>
      <c r="I2089" s="51"/>
      <c r="J2089" s="51"/>
      <c r="P2089" s="44"/>
    </row>
    <row r="2090" spans="6:16" ht="12.75">
      <c r="F2090" s="47"/>
      <c r="I2090" s="51"/>
      <c r="J2090" s="51"/>
      <c r="P2090" s="44"/>
    </row>
    <row r="2091" spans="6:16" ht="12.75">
      <c r="F2091" s="47"/>
      <c r="I2091" s="51"/>
      <c r="J2091" s="51"/>
      <c r="P2091" s="44"/>
    </row>
    <row r="2092" spans="6:16" ht="12.75">
      <c r="F2092" s="47"/>
      <c r="I2092" s="51"/>
      <c r="J2092" s="51"/>
      <c r="P2092" s="44"/>
    </row>
    <row r="2093" spans="6:16" ht="12.75">
      <c r="F2093" s="47"/>
      <c r="I2093" s="51"/>
      <c r="J2093" s="51"/>
      <c r="P2093" s="44"/>
    </row>
    <row r="2094" spans="6:16" ht="12.75">
      <c r="F2094" s="47"/>
      <c r="I2094" s="51"/>
      <c r="J2094" s="51"/>
      <c r="P2094" s="44"/>
    </row>
    <row r="2095" spans="6:16" ht="12.75">
      <c r="F2095" s="47"/>
      <c r="I2095" s="51"/>
      <c r="J2095" s="51"/>
      <c r="P2095" s="44"/>
    </row>
    <row r="2096" spans="6:16" ht="12.75">
      <c r="F2096" s="47"/>
      <c r="I2096" s="51"/>
      <c r="J2096" s="51"/>
      <c r="P2096" s="44"/>
    </row>
    <row r="2097" spans="6:16" ht="12.75">
      <c r="F2097" s="47"/>
      <c r="I2097" s="51"/>
      <c r="J2097" s="51"/>
      <c r="P2097" s="44"/>
    </row>
    <row r="2098" spans="6:16" ht="12.75">
      <c r="F2098" s="47"/>
      <c r="I2098" s="51"/>
      <c r="J2098" s="51"/>
      <c r="P2098" s="44"/>
    </row>
    <row r="2099" spans="6:16" ht="12.75">
      <c r="F2099" s="47"/>
      <c r="I2099" s="51"/>
      <c r="J2099" s="51"/>
      <c r="P2099" s="44"/>
    </row>
    <row r="2100" spans="6:16" ht="12.75">
      <c r="F2100" s="47"/>
      <c r="I2100" s="51"/>
      <c r="J2100" s="51"/>
      <c r="P2100" s="44"/>
    </row>
    <row r="2101" spans="6:16" ht="12.75">
      <c r="F2101" s="47"/>
      <c r="I2101" s="51"/>
      <c r="J2101" s="51"/>
      <c r="P2101" s="44"/>
    </row>
    <row r="2102" spans="6:16" ht="12.75">
      <c r="F2102" s="47"/>
      <c r="I2102" s="51"/>
      <c r="J2102" s="51"/>
      <c r="P2102" s="44"/>
    </row>
    <row r="2103" spans="6:16" ht="12.75">
      <c r="F2103" s="47"/>
      <c r="I2103" s="51"/>
      <c r="J2103" s="51"/>
      <c r="P2103" s="44"/>
    </row>
    <row r="2104" spans="6:16" ht="12.75">
      <c r="F2104" s="47"/>
      <c r="I2104" s="51"/>
      <c r="J2104" s="51"/>
      <c r="P2104" s="44"/>
    </row>
    <row r="2105" spans="6:16" ht="12.75">
      <c r="F2105" s="47"/>
      <c r="I2105" s="51"/>
      <c r="J2105" s="51"/>
      <c r="P2105" s="44"/>
    </row>
    <row r="2106" spans="6:16" ht="12.75">
      <c r="F2106" s="47"/>
      <c r="I2106" s="51"/>
      <c r="J2106" s="51"/>
      <c r="P2106" s="44"/>
    </row>
    <row r="2107" spans="6:16" ht="12.75">
      <c r="F2107" s="47"/>
      <c r="I2107" s="51"/>
      <c r="J2107" s="51"/>
      <c r="P2107" s="44"/>
    </row>
    <row r="2108" spans="6:16" ht="12.75">
      <c r="F2108" s="47"/>
      <c r="I2108" s="51"/>
      <c r="J2108" s="51"/>
      <c r="P2108" s="44"/>
    </row>
    <row r="2109" spans="6:16" ht="12.75">
      <c r="F2109" s="47"/>
      <c r="I2109" s="51"/>
      <c r="J2109" s="51"/>
      <c r="P2109" s="44"/>
    </row>
    <row r="2110" spans="6:16" ht="12.75">
      <c r="F2110" s="47"/>
      <c r="I2110" s="51"/>
      <c r="J2110" s="51"/>
      <c r="P2110" s="44"/>
    </row>
    <row r="2111" spans="6:16" ht="12.75">
      <c r="F2111" s="47"/>
      <c r="I2111" s="51"/>
      <c r="J2111" s="51"/>
      <c r="P2111" s="44"/>
    </row>
    <row r="2112" spans="6:16" ht="12.75">
      <c r="F2112" s="47"/>
      <c r="I2112" s="51"/>
      <c r="J2112" s="51"/>
      <c r="P2112" s="44"/>
    </row>
    <row r="2113" spans="6:16" ht="12.75">
      <c r="F2113" s="47"/>
      <c r="I2113" s="51"/>
      <c r="J2113" s="51"/>
      <c r="P2113" s="44"/>
    </row>
    <row r="2114" spans="6:16" ht="12.75">
      <c r="F2114" s="47"/>
      <c r="I2114" s="51"/>
      <c r="J2114" s="51"/>
      <c r="P2114" s="44"/>
    </row>
    <row r="2115" spans="6:16" ht="12.75">
      <c r="F2115" s="47"/>
      <c r="I2115" s="51"/>
      <c r="J2115" s="51"/>
      <c r="P2115" s="44"/>
    </row>
    <row r="2116" spans="6:16" ht="12.75">
      <c r="F2116" s="47"/>
      <c r="I2116" s="51"/>
      <c r="J2116" s="51"/>
      <c r="P2116" s="44"/>
    </row>
    <row r="2117" spans="6:16" ht="12.75">
      <c r="F2117" s="47"/>
      <c r="I2117" s="51"/>
      <c r="J2117" s="51"/>
      <c r="P2117" s="44"/>
    </row>
    <row r="2118" spans="6:16" ht="12.75">
      <c r="F2118" s="47"/>
      <c r="I2118" s="51"/>
      <c r="J2118" s="51"/>
      <c r="P2118" s="44"/>
    </row>
    <row r="2119" spans="6:16" ht="12.75">
      <c r="F2119" s="47"/>
      <c r="I2119" s="51"/>
      <c r="J2119" s="51"/>
      <c r="P2119" s="44"/>
    </row>
    <row r="2120" spans="6:16" ht="12.75">
      <c r="F2120" s="47"/>
      <c r="I2120" s="51"/>
      <c r="J2120" s="51"/>
      <c r="P2120" s="44"/>
    </row>
    <row r="2121" spans="6:16" ht="12.75">
      <c r="F2121" s="47"/>
      <c r="I2121" s="51"/>
      <c r="J2121" s="51"/>
      <c r="P2121" s="44"/>
    </row>
    <row r="2122" spans="6:16" ht="12.75">
      <c r="F2122" s="47"/>
      <c r="I2122" s="51"/>
      <c r="J2122" s="51"/>
      <c r="P2122" s="44"/>
    </row>
    <row r="2123" spans="6:16" ht="12.75">
      <c r="F2123" s="47"/>
      <c r="I2123" s="51"/>
      <c r="J2123" s="51"/>
      <c r="P2123" s="44"/>
    </row>
    <row r="2124" spans="6:16" ht="12.75">
      <c r="F2124" s="47"/>
      <c r="I2124" s="51"/>
      <c r="J2124" s="51"/>
      <c r="P2124" s="44"/>
    </row>
    <row r="2125" spans="6:16" ht="12.75">
      <c r="F2125" s="47"/>
      <c r="I2125" s="51"/>
      <c r="J2125" s="51"/>
      <c r="P2125" s="44"/>
    </row>
    <row r="2126" spans="6:16" ht="12.75">
      <c r="F2126" s="47"/>
      <c r="I2126" s="51"/>
      <c r="J2126" s="51"/>
      <c r="P2126" s="44"/>
    </row>
    <row r="2127" spans="6:16" ht="12.75">
      <c r="F2127" s="47"/>
      <c r="I2127" s="51"/>
      <c r="J2127" s="51"/>
      <c r="P2127" s="44"/>
    </row>
    <row r="2128" spans="6:16" ht="12.75">
      <c r="F2128" s="47"/>
      <c r="I2128" s="51"/>
      <c r="J2128" s="51"/>
      <c r="P2128" s="44"/>
    </row>
    <row r="2129" spans="6:16" ht="12.75">
      <c r="F2129" s="47"/>
      <c r="I2129" s="51"/>
      <c r="J2129" s="51"/>
      <c r="P2129" s="44"/>
    </row>
    <row r="2130" spans="6:16" ht="12.75">
      <c r="F2130" s="47"/>
      <c r="I2130" s="51"/>
      <c r="J2130" s="51"/>
      <c r="P2130" s="44"/>
    </row>
    <row r="2131" spans="6:16" ht="12.75">
      <c r="F2131" s="47"/>
      <c r="I2131" s="51"/>
      <c r="J2131" s="51"/>
      <c r="P2131" s="44"/>
    </row>
    <row r="2132" spans="6:16" ht="12.75">
      <c r="F2132" s="47"/>
      <c r="I2132" s="51"/>
      <c r="J2132" s="51"/>
      <c r="P2132" s="44"/>
    </row>
    <row r="2133" spans="6:16" ht="12.75">
      <c r="F2133" s="47"/>
      <c r="I2133" s="51"/>
      <c r="J2133" s="51"/>
      <c r="P2133" s="44"/>
    </row>
    <row r="2134" spans="6:16" ht="12.75">
      <c r="F2134" s="47"/>
      <c r="I2134" s="51"/>
      <c r="J2134" s="51"/>
      <c r="P2134" s="44"/>
    </row>
    <row r="2135" spans="6:16" ht="12.75">
      <c r="F2135" s="47"/>
      <c r="I2135" s="51"/>
      <c r="J2135" s="51"/>
      <c r="P2135" s="44"/>
    </row>
    <row r="2136" spans="6:16" ht="12.75">
      <c r="F2136" s="47"/>
      <c r="I2136" s="51"/>
      <c r="J2136" s="51"/>
      <c r="P2136" s="44"/>
    </row>
    <row r="2137" spans="6:16" ht="12.75">
      <c r="F2137" s="47"/>
      <c r="I2137" s="51"/>
      <c r="J2137" s="51"/>
      <c r="P2137" s="44"/>
    </row>
    <row r="2138" spans="6:16" ht="12.75">
      <c r="F2138" s="47"/>
      <c r="I2138" s="51"/>
      <c r="J2138" s="51"/>
      <c r="P2138" s="44"/>
    </row>
    <row r="2139" spans="6:16" ht="12.75">
      <c r="F2139" s="47"/>
      <c r="I2139" s="51"/>
      <c r="J2139" s="51"/>
      <c r="P2139" s="44"/>
    </row>
    <row r="2140" spans="6:16" ht="12.75">
      <c r="F2140" s="47"/>
      <c r="I2140" s="51"/>
      <c r="J2140" s="51"/>
      <c r="P2140" s="44"/>
    </row>
    <row r="2141" spans="6:16" ht="12.75">
      <c r="F2141" s="47"/>
      <c r="I2141" s="51"/>
      <c r="J2141" s="51"/>
      <c r="P2141" s="44"/>
    </row>
    <row r="2142" spans="6:16" ht="12.75">
      <c r="F2142" s="47"/>
      <c r="I2142" s="51"/>
      <c r="J2142" s="51"/>
      <c r="P2142" s="44"/>
    </row>
    <row r="2143" spans="6:16" ht="12.75">
      <c r="F2143" s="47"/>
      <c r="I2143" s="51"/>
      <c r="J2143" s="51"/>
      <c r="P2143" s="44"/>
    </row>
    <row r="2144" spans="6:16" ht="12.75">
      <c r="F2144" s="47"/>
      <c r="I2144" s="51"/>
      <c r="J2144" s="51"/>
      <c r="P2144" s="44"/>
    </row>
    <row r="2145" spans="6:16" ht="12.75">
      <c r="F2145" s="47"/>
      <c r="I2145" s="51"/>
      <c r="J2145" s="51"/>
      <c r="P2145" s="44"/>
    </row>
    <row r="2146" spans="6:16" ht="12.75">
      <c r="F2146" s="47"/>
      <c r="I2146" s="51"/>
      <c r="J2146" s="51"/>
      <c r="P2146" s="44"/>
    </row>
    <row r="2147" spans="6:16" ht="12.75">
      <c r="F2147" s="47"/>
      <c r="I2147" s="51"/>
      <c r="J2147" s="51"/>
      <c r="P2147" s="44"/>
    </row>
    <row r="2148" spans="6:16" ht="12.75">
      <c r="F2148" s="47"/>
      <c r="I2148" s="51"/>
      <c r="J2148" s="51"/>
      <c r="P2148" s="44"/>
    </row>
    <row r="2149" spans="6:16" ht="12.75">
      <c r="F2149" s="47"/>
      <c r="I2149" s="51"/>
      <c r="J2149" s="51"/>
      <c r="P2149" s="44"/>
    </row>
    <row r="2150" spans="6:16" ht="12.75">
      <c r="F2150" s="47"/>
      <c r="I2150" s="51"/>
      <c r="J2150" s="51"/>
      <c r="P2150" s="44"/>
    </row>
    <row r="2151" spans="6:16" ht="12.75">
      <c r="F2151" s="47"/>
      <c r="I2151" s="51"/>
      <c r="J2151" s="51"/>
      <c r="P2151" s="44"/>
    </row>
    <row r="2152" spans="6:16" ht="12.75">
      <c r="F2152" s="47"/>
      <c r="I2152" s="51"/>
      <c r="J2152" s="51"/>
      <c r="P2152" s="44"/>
    </row>
    <row r="2153" spans="6:16" ht="12.75">
      <c r="F2153" s="47"/>
      <c r="I2153" s="51"/>
      <c r="J2153" s="51"/>
      <c r="P2153" s="44"/>
    </row>
    <row r="2154" spans="6:16" ht="12.75">
      <c r="F2154" s="47"/>
      <c r="I2154" s="51"/>
      <c r="J2154" s="51"/>
      <c r="P2154" s="44"/>
    </row>
    <row r="2155" spans="6:16" ht="12.75">
      <c r="F2155" s="47"/>
      <c r="I2155" s="51"/>
      <c r="J2155" s="51"/>
      <c r="P2155" s="44"/>
    </row>
    <row r="2156" spans="6:16" ht="12.75">
      <c r="F2156" s="47"/>
      <c r="I2156" s="51"/>
      <c r="J2156" s="51"/>
      <c r="P2156" s="44"/>
    </row>
    <row r="2157" spans="6:16" ht="12.75">
      <c r="F2157" s="47"/>
      <c r="I2157" s="51"/>
      <c r="J2157" s="51"/>
      <c r="P2157" s="44"/>
    </row>
    <row r="2158" spans="6:16" ht="12.75">
      <c r="F2158" s="47"/>
      <c r="I2158" s="51"/>
      <c r="J2158" s="51"/>
      <c r="P2158" s="44"/>
    </row>
    <row r="2159" spans="6:16" ht="12.75">
      <c r="F2159" s="47"/>
      <c r="I2159" s="51"/>
      <c r="J2159" s="51"/>
      <c r="P2159" s="44"/>
    </row>
    <row r="2160" spans="6:16" ht="12.75">
      <c r="F2160" s="47"/>
      <c r="I2160" s="51"/>
      <c r="J2160" s="51"/>
      <c r="P2160" s="44"/>
    </row>
    <row r="2161" spans="6:16" ht="12.75">
      <c r="F2161" s="47"/>
      <c r="I2161" s="51"/>
      <c r="J2161" s="51"/>
      <c r="P2161" s="44"/>
    </row>
    <row r="2162" spans="6:16" ht="12.75">
      <c r="F2162" s="47"/>
      <c r="I2162" s="51"/>
      <c r="J2162" s="51"/>
      <c r="P2162" s="44"/>
    </row>
    <row r="2163" spans="6:16" ht="12.75">
      <c r="F2163" s="47"/>
      <c r="I2163" s="51"/>
      <c r="J2163" s="51"/>
      <c r="P2163" s="44"/>
    </row>
    <row r="2164" spans="6:16" ht="12.75">
      <c r="F2164" s="47"/>
      <c r="I2164" s="51"/>
      <c r="J2164" s="51"/>
      <c r="P2164" s="44"/>
    </row>
    <row r="2165" spans="6:16" ht="12.75">
      <c r="F2165" s="47"/>
      <c r="I2165" s="51"/>
      <c r="J2165" s="51"/>
      <c r="P2165" s="44"/>
    </row>
    <row r="2166" spans="6:16" ht="12.75">
      <c r="F2166" s="47"/>
      <c r="I2166" s="51"/>
      <c r="J2166" s="51"/>
      <c r="P2166" s="44"/>
    </row>
    <row r="2167" spans="6:16" ht="12.75">
      <c r="F2167" s="47"/>
      <c r="I2167" s="51"/>
      <c r="J2167" s="51"/>
      <c r="P2167" s="44"/>
    </row>
    <row r="2168" spans="6:16" ht="12.75">
      <c r="F2168" s="47"/>
      <c r="I2168" s="51"/>
      <c r="J2168" s="51"/>
      <c r="P2168" s="44"/>
    </row>
    <row r="2169" spans="6:16" ht="12.75">
      <c r="F2169" s="47"/>
      <c r="I2169" s="51"/>
      <c r="J2169" s="51"/>
      <c r="P2169" s="44"/>
    </row>
    <row r="2170" spans="6:16" ht="12.75">
      <c r="F2170" s="47"/>
      <c r="I2170" s="51"/>
      <c r="J2170" s="51"/>
      <c r="P2170" s="44"/>
    </row>
    <row r="2171" spans="6:16" ht="12.75">
      <c r="F2171" s="47"/>
      <c r="I2171" s="51"/>
      <c r="J2171" s="51"/>
      <c r="P2171" s="44"/>
    </row>
    <row r="2172" spans="6:16" ht="12.75">
      <c r="F2172" s="47"/>
      <c r="I2172" s="51"/>
      <c r="J2172" s="51"/>
      <c r="P2172" s="44"/>
    </row>
    <row r="2173" spans="6:16" ht="12.75">
      <c r="F2173" s="47"/>
      <c r="I2173" s="51"/>
      <c r="J2173" s="51"/>
      <c r="P2173" s="44"/>
    </row>
    <row r="2174" spans="6:16" ht="12.75">
      <c r="F2174" s="47"/>
      <c r="I2174" s="51"/>
      <c r="J2174" s="51"/>
      <c r="P2174" s="44"/>
    </row>
    <row r="2175" spans="6:16" ht="12.75">
      <c r="F2175" s="47"/>
      <c r="I2175" s="51"/>
      <c r="J2175" s="51"/>
      <c r="P2175" s="44"/>
    </row>
    <row r="2176" spans="6:16" ht="12.75">
      <c r="F2176" s="47"/>
      <c r="I2176" s="51"/>
      <c r="J2176" s="51"/>
      <c r="P2176" s="44"/>
    </row>
    <row r="2177" spans="6:16" ht="12.75">
      <c r="F2177" s="47"/>
      <c r="I2177" s="51"/>
      <c r="J2177" s="51"/>
      <c r="P2177" s="44"/>
    </row>
    <row r="2178" spans="6:16" ht="12.75">
      <c r="F2178" s="47"/>
      <c r="I2178" s="51"/>
      <c r="J2178" s="51"/>
      <c r="P2178" s="44"/>
    </row>
    <row r="2179" spans="6:16" ht="12.75">
      <c r="F2179" s="47"/>
      <c r="I2179" s="51"/>
      <c r="J2179" s="51"/>
      <c r="P2179" s="44"/>
    </row>
    <row r="2180" spans="6:16" ht="12.75">
      <c r="F2180" s="47"/>
      <c r="I2180" s="51"/>
      <c r="J2180" s="51"/>
      <c r="P2180" s="44"/>
    </row>
    <row r="2181" spans="6:16" ht="12.75">
      <c r="F2181" s="47"/>
      <c r="I2181" s="51"/>
      <c r="J2181" s="51"/>
      <c r="P2181" s="44"/>
    </row>
    <row r="2182" spans="6:16" ht="12.75">
      <c r="F2182" s="47"/>
      <c r="I2182" s="51"/>
      <c r="J2182" s="51"/>
      <c r="P2182" s="44"/>
    </row>
    <row r="2183" spans="6:16" ht="12.75">
      <c r="F2183" s="47"/>
      <c r="I2183" s="51"/>
      <c r="J2183" s="51"/>
      <c r="P2183" s="44"/>
    </row>
    <row r="2184" spans="6:16" ht="12.75">
      <c r="F2184" s="47"/>
      <c r="I2184" s="51"/>
      <c r="J2184" s="51"/>
      <c r="P2184" s="44"/>
    </row>
    <row r="2185" spans="6:16" ht="12.75">
      <c r="F2185" s="47"/>
      <c r="I2185" s="51"/>
      <c r="J2185" s="51"/>
      <c r="P2185" s="44"/>
    </row>
    <row r="2186" spans="6:16" ht="12.75">
      <c r="F2186" s="47"/>
      <c r="I2186" s="51"/>
      <c r="J2186" s="51"/>
      <c r="P2186" s="44"/>
    </row>
    <row r="2187" spans="6:16" ht="12.75">
      <c r="F2187" s="47"/>
      <c r="I2187" s="51"/>
      <c r="J2187" s="51"/>
      <c r="P2187" s="44"/>
    </row>
    <row r="2188" spans="6:16" ht="12.75">
      <c r="F2188" s="47"/>
      <c r="I2188" s="51"/>
      <c r="J2188" s="51"/>
      <c r="P2188" s="44"/>
    </row>
    <row r="2189" spans="6:16" ht="12.75">
      <c r="F2189" s="47"/>
      <c r="I2189" s="51"/>
      <c r="J2189" s="51"/>
      <c r="P2189" s="44"/>
    </row>
    <row r="2190" spans="6:16" ht="12.75">
      <c r="F2190" s="47"/>
      <c r="I2190" s="51"/>
      <c r="J2190" s="51"/>
      <c r="P2190" s="44"/>
    </row>
    <row r="2191" spans="6:16" ht="12.75">
      <c r="F2191" s="47"/>
      <c r="I2191" s="51"/>
      <c r="J2191" s="51"/>
      <c r="P2191" s="44"/>
    </row>
    <row r="2192" spans="6:16" ht="12.75">
      <c r="F2192" s="47"/>
      <c r="I2192" s="51"/>
      <c r="J2192" s="51"/>
      <c r="P2192" s="44"/>
    </row>
    <row r="2193" spans="6:16" ht="12.75">
      <c r="F2193" s="47"/>
      <c r="I2193" s="51"/>
      <c r="J2193" s="51"/>
      <c r="P2193" s="44"/>
    </row>
    <row r="2194" spans="6:16" ht="12.75">
      <c r="F2194" s="47"/>
      <c r="I2194" s="51"/>
      <c r="J2194" s="51"/>
      <c r="P2194" s="44"/>
    </row>
    <row r="2195" spans="6:16" ht="12.75">
      <c r="F2195" s="47"/>
      <c r="I2195" s="51"/>
      <c r="J2195" s="51"/>
      <c r="P2195" s="44"/>
    </row>
    <row r="2196" spans="6:16" ht="12.75">
      <c r="F2196" s="47"/>
      <c r="I2196" s="51"/>
      <c r="J2196" s="51"/>
      <c r="P2196" s="44"/>
    </row>
    <row r="2197" spans="6:16" ht="12.75">
      <c r="F2197" s="47"/>
      <c r="I2197" s="51"/>
      <c r="J2197" s="51"/>
      <c r="P2197" s="44"/>
    </row>
    <row r="2198" spans="6:16" ht="12.75">
      <c r="F2198" s="47"/>
      <c r="I2198" s="51"/>
      <c r="J2198" s="51"/>
      <c r="P2198" s="44"/>
    </row>
    <row r="2199" spans="6:16" ht="12.75">
      <c r="F2199" s="47"/>
      <c r="I2199" s="51"/>
      <c r="J2199" s="51"/>
      <c r="P2199" s="44"/>
    </row>
    <row r="2200" spans="6:16" ht="12.75">
      <c r="F2200" s="47"/>
      <c r="I2200" s="51"/>
      <c r="J2200" s="51"/>
      <c r="P2200" s="44"/>
    </row>
    <row r="2201" spans="6:16" ht="12.75">
      <c r="F2201" s="47"/>
      <c r="I2201" s="51"/>
      <c r="J2201" s="51"/>
      <c r="P2201" s="44"/>
    </row>
    <row r="2202" spans="6:16" ht="12.75">
      <c r="F2202" s="47"/>
      <c r="I2202" s="51"/>
      <c r="J2202" s="51"/>
      <c r="P2202" s="44"/>
    </row>
    <row r="2203" spans="6:16" ht="12.75">
      <c r="F2203" s="47"/>
      <c r="I2203" s="51"/>
      <c r="J2203" s="51"/>
      <c r="P2203" s="44"/>
    </row>
    <row r="2204" spans="6:16" ht="12.75">
      <c r="F2204" s="47"/>
      <c r="I2204" s="51"/>
      <c r="J2204" s="51"/>
      <c r="P2204" s="44"/>
    </row>
    <row r="2205" spans="6:16" ht="12.75">
      <c r="F2205" s="47"/>
      <c r="I2205" s="51"/>
      <c r="J2205" s="51"/>
      <c r="P2205" s="44"/>
    </row>
    <row r="2206" spans="6:16" ht="12.75">
      <c r="F2206" s="47"/>
      <c r="I2206" s="51"/>
      <c r="J2206" s="51"/>
      <c r="P2206" s="44"/>
    </row>
    <row r="2207" spans="6:16" ht="12.75">
      <c r="F2207" s="47"/>
      <c r="I2207" s="51"/>
      <c r="J2207" s="51"/>
      <c r="P2207" s="44"/>
    </row>
    <row r="2208" spans="6:16" ht="12.75">
      <c r="F2208" s="47"/>
      <c r="I2208" s="51"/>
      <c r="J2208" s="51"/>
      <c r="P2208" s="44"/>
    </row>
    <row r="2209" spans="6:16" ht="12.75">
      <c r="F2209" s="47"/>
      <c r="I2209" s="51"/>
      <c r="J2209" s="51"/>
      <c r="P2209" s="44"/>
    </row>
    <row r="2210" spans="6:16" ht="12.75">
      <c r="F2210" s="47"/>
      <c r="I2210" s="51"/>
      <c r="J2210" s="51"/>
      <c r="P2210" s="44"/>
    </row>
    <row r="2211" spans="6:16" ht="12.75">
      <c r="F2211" s="47"/>
      <c r="I2211" s="51"/>
      <c r="J2211" s="51"/>
      <c r="P2211" s="44"/>
    </row>
    <row r="2212" spans="6:16" ht="12.75">
      <c r="F2212" s="47"/>
      <c r="I2212" s="51"/>
      <c r="J2212" s="51"/>
      <c r="P2212" s="44"/>
    </row>
    <row r="2213" spans="6:16" ht="12.75">
      <c r="F2213" s="47"/>
      <c r="I2213" s="51"/>
      <c r="J2213" s="51"/>
      <c r="P2213" s="44"/>
    </row>
    <row r="2214" spans="6:16" ht="12.75">
      <c r="F2214" s="47"/>
      <c r="I2214" s="51"/>
      <c r="J2214" s="51"/>
      <c r="P2214" s="44"/>
    </row>
    <row r="2215" spans="6:16" ht="12.75">
      <c r="F2215" s="47"/>
      <c r="I2215" s="51"/>
      <c r="J2215" s="51"/>
      <c r="P2215" s="44"/>
    </row>
    <row r="2216" spans="6:16" ht="12.75">
      <c r="F2216" s="47"/>
      <c r="I2216" s="51"/>
      <c r="J2216" s="51"/>
      <c r="P2216" s="44"/>
    </row>
    <row r="2217" spans="6:16" ht="12.75">
      <c r="F2217" s="47"/>
      <c r="I2217" s="51"/>
      <c r="J2217" s="51"/>
      <c r="P2217" s="44"/>
    </row>
    <row r="2218" spans="6:16" ht="12.75">
      <c r="F2218" s="47"/>
      <c r="I2218" s="51"/>
      <c r="J2218" s="51"/>
      <c r="P2218" s="44"/>
    </row>
    <row r="2219" spans="6:16" ht="12.75">
      <c r="F2219" s="47"/>
      <c r="I2219" s="51"/>
      <c r="J2219" s="51"/>
      <c r="P2219" s="44"/>
    </row>
    <row r="2220" spans="6:16" ht="12.75">
      <c r="F2220" s="47"/>
      <c r="I2220" s="51"/>
      <c r="J2220" s="51"/>
      <c r="P2220" s="44"/>
    </row>
    <row r="2221" spans="6:16" ht="12.75">
      <c r="F2221" s="47"/>
      <c r="I2221" s="51"/>
      <c r="J2221" s="51"/>
      <c r="P2221" s="44"/>
    </row>
    <row r="2222" spans="6:16" ht="12.75">
      <c r="F2222" s="47"/>
      <c r="I2222" s="51"/>
      <c r="J2222" s="51"/>
      <c r="P2222" s="44"/>
    </row>
    <row r="2223" spans="6:16" ht="12.75">
      <c r="F2223" s="47"/>
      <c r="I2223" s="51"/>
      <c r="J2223" s="51"/>
      <c r="P2223" s="44"/>
    </row>
    <row r="2224" spans="6:16" ht="12.75">
      <c r="F2224" s="47"/>
      <c r="I2224" s="51"/>
      <c r="J2224" s="51"/>
      <c r="P2224" s="44"/>
    </row>
    <row r="2225" spans="6:16" ht="12.75">
      <c r="F2225" s="47"/>
      <c r="I2225" s="51"/>
      <c r="J2225" s="51"/>
      <c r="P2225" s="44"/>
    </row>
    <row r="2226" spans="6:16" ht="12.75">
      <c r="F2226" s="47"/>
      <c r="I2226" s="51"/>
      <c r="J2226" s="51"/>
      <c r="P2226" s="44"/>
    </row>
    <row r="2227" spans="6:16" ht="12.75">
      <c r="F2227" s="47"/>
      <c r="I2227" s="51"/>
      <c r="J2227" s="51"/>
      <c r="P2227" s="44"/>
    </row>
    <row r="2228" spans="6:16" ht="12.75">
      <c r="F2228" s="47"/>
      <c r="I2228" s="51"/>
      <c r="J2228" s="51"/>
      <c r="P2228" s="44"/>
    </row>
    <row r="2229" spans="6:16" ht="12.75">
      <c r="F2229" s="47"/>
      <c r="I2229" s="51"/>
      <c r="J2229" s="51"/>
      <c r="P2229" s="44"/>
    </row>
    <row r="2230" spans="6:16" ht="12.75">
      <c r="F2230" s="47"/>
      <c r="I2230" s="51"/>
      <c r="J2230" s="51"/>
      <c r="P2230" s="44"/>
    </row>
    <row r="2231" spans="6:16" ht="12.75">
      <c r="F2231" s="47"/>
      <c r="I2231" s="51"/>
      <c r="J2231" s="51"/>
      <c r="P2231" s="44"/>
    </row>
    <row r="2232" spans="6:16" ht="12.75">
      <c r="F2232" s="47"/>
      <c r="I2232" s="51"/>
      <c r="J2232" s="51"/>
      <c r="P2232" s="44"/>
    </row>
    <row r="2233" spans="6:16" ht="12.75">
      <c r="F2233" s="47"/>
      <c r="I2233" s="51"/>
      <c r="J2233" s="51"/>
      <c r="P2233" s="44"/>
    </row>
    <row r="2234" spans="6:16" ht="12.75">
      <c r="F2234" s="47"/>
      <c r="I2234" s="51"/>
      <c r="J2234" s="51"/>
      <c r="P2234" s="44"/>
    </row>
    <row r="2235" spans="6:16" ht="12.75">
      <c r="F2235" s="47"/>
      <c r="I2235" s="51"/>
      <c r="J2235" s="51"/>
      <c r="P2235" s="44"/>
    </row>
    <row r="2236" spans="6:16" ht="12.75">
      <c r="F2236" s="47"/>
      <c r="I2236" s="51"/>
      <c r="J2236" s="51"/>
      <c r="P2236" s="44"/>
    </row>
    <row r="2237" spans="6:16" ht="12.75">
      <c r="F2237" s="47"/>
      <c r="I2237" s="51"/>
      <c r="J2237" s="51"/>
      <c r="P2237" s="44"/>
    </row>
    <row r="2238" spans="6:16" ht="12.75">
      <c r="F2238" s="47"/>
      <c r="I2238" s="51"/>
      <c r="J2238" s="51"/>
      <c r="P2238" s="44"/>
    </row>
    <row r="2239" spans="6:16" ht="12.75">
      <c r="F2239" s="47"/>
      <c r="I2239" s="51"/>
      <c r="J2239" s="51"/>
      <c r="P2239" s="44"/>
    </row>
    <row r="2240" spans="6:16" ht="12.75">
      <c r="F2240" s="47"/>
      <c r="I2240" s="51"/>
      <c r="J2240" s="51"/>
      <c r="P2240" s="44"/>
    </row>
    <row r="2241" spans="6:16" ht="12.75">
      <c r="F2241" s="47"/>
      <c r="I2241" s="51"/>
      <c r="J2241" s="51"/>
      <c r="P2241" s="44"/>
    </row>
    <row r="2242" spans="6:16" ht="12.75">
      <c r="F2242" s="47"/>
      <c r="I2242" s="51"/>
      <c r="J2242" s="51"/>
      <c r="P2242" s="44"/>
    </row>
    <row r="2243" spans="6:16" ht="12.75">
      <c r="F2243" s="47"/>
      <c r="I2243" s="51"/>
      <c r="J2243" s="51"/>
      <c r="P2243" s="44"/>
    </row>
    <row r="2244" spans="6:16" ht="12.75">
      <c r="F2244" s="47"/>
      <c r="I2244" s="51"/>
      <c r="J2244" s="51"/>
      <c r="P2244" s="44"/>
    </row>
    <row r="2245" spans="6:16" ht="12.75">
      <c r="F2245" s="47"/>
      <c r="I2245" s="51"/>
      <c r="J2245" s="51"/>
      <c r="P2245" s="44"/>
    </row>
    <row r="2246" spans="6:16" ht="12.75">
      <c r="F2246" s="47"/>
      <c r="I2246" s="51"/>
      <c r="J2246" s="51"/>
      <c r="P2246" s="44"/>
    </row>
    <row r="2247" spans="6:16" ht="12.75">
      <c r="F2247" s="47"/>
      <c r="I2247" s="51"/>
      <c r="J2247" s="51"/>
      <c r="P2247" s="44"/>
    </row>
    <row r="2248" spans="6:16" ht="12.75">
      <c r="F2248" s="47"/>
      <c r="I2248" s="51"/>
      <c r="J2248" s="51"/>
      <c r="P2248" s="44"/>
    </row>
    <row r="2249" spans="6:16" ht="12.75">
      <c r="F2249" s="47"/>
      <c r="I2249" s="51"/>
      <c r="J2249" s="51"/>
      <c r="P2249" s="44"/>
    </row>
    <row r="2250" spans="6:16" ht="12.75">
      <c r="F2250" s="47"/>
      <c r="I2250" s="51"/>
      <c r="J2250" s="51"/>
      <c r="P2250" s="44"/>
    </row>
    <row r="2251" spans="6:16" ht="12.75">
      <c r="F2251" s="47"/>
      <c r="I2251" s="51"/>
      <c r="J2251" s="51"/>
      <c r="P2251" s="44"/>
    </row>
    <row r="2252" spans="6:16" ht="12.75">
      <c r="F2252" s="47"/>
      <c r="I2252" s="51"/>
      <c r="J2252" s="51"/>
      <c r="P2252" s="44"/>
    </row>
    <row r="2253" spans="6:16" ht="12.75">
      <c r="F2253" s="47"/>
      <c r="I2253" s="51"/>
      <c r="J2253" s="51"/>
      <c r="P2253" s="44"/>
    </row>
    <row r="2254" spans="6:16" ht="12.75">
      <c r="F2254" s="47"/>
      <c r="I2254" s="51"/>
      <c r="J2254" s="51"/>
      <c r="P2254" s="44"/>
    </row>
    <row r="2255" spans="6:16" ht="12.75">
      <c r="F2255" s="47"/>
      <c r="I2255" s="51"/>
      <c r="J2255" s="51"/>
      <c r="P2255" s="44"/>
    </row>
    <row r="2256" spans="6:16" ht="12.75">
      <c r="F2256" s="47"/>
      <c r="I2256" s="51"/>
      <c r="J2256" s="51"/>
      <c r="P2256" s="44"/>
    </row>
    <row r="2257" spans="6:16" ht="12.75">
      <c r="F2257" s="47"/>
      <c r="I2257" s="51"/>
      <c r="J2257" s="51"/>
      <c r="P2257" s="44"/>
    </row>
    <row r="2258" spans="6:16" ht="12.75">
      <c r="F2258" s="47"/>
      <c r="I2258" s="51"/>
      <c r="J2258" s="51"/>
      <c r="P2258" s="44"/>
    </row>
    <row r="2259" spans="6:16" ht="12.75">
      <c r="F2259" s="47"/>
      <c r="I2259" s="51"/>
      <c r="J2259" s="51"/>
      <c r="P2259" s="44"/>
    </row>
    <row r="2260" spans="6:16" ht="12.75">
      <c r="F2260" s="47"/>
      <c r="I2260" s="51"/>
      <c r="J2260" s="51"/>
      <c r="P2260" s="44"/>
    </row>
    <row r="2261" spans="6:16" ht="12.75">
      <c r="F2261" s="47"/>
      <c r="I2261" s="51"/>
      <c r="J2261" s="51"/>
      <c r="P2261" s="44"/>
    </row>
    <row r="2262" spans="6:16" ht="12.75">
      <c r="F2262" s="47"/>
      <c r="I2262" s="51"/>
      <c r="J2262" s="51"/>
      <c r="P2262" s="44"/>
    </row>
    <row r="2263" spans="6:16" ht="12.75">
      <c r="F2263" s="47"/>
      <c r="I2263" s="51"/>
      <c r="J2263" s="51"/>
      <c r="P2263" s="44"/>
    </row>
    <row r="2264" spans="6:16" ht="12.75">
      <c r="F2264" s="47"/>
      <c r="I2264" s="51"/>
      <c r="J2264" s="51"/>
      <c r="P2264" s="44"/>
    </row>
    <row r="2265" spans="6:16" ht="12.75">
      <c r="F2265" s="47"/>
      <c r="I2265" s="51"/>
      <c r="J2265" s="51"/>
      <c r="P2265" s="44"/>
    </row>
    <row r="2266" spans="6:16" ht="12.75">
      <c r="F2266" s="47"/>
      <c r="I2266" s="51"/>
      <c r="J2266" s="51"/>
      <c r="P2266" s="44"/>
    </row>
    <row r="2267" spans="6:16" ht="12.75">
      <c r="F2267" s="47"/>
      <c r="I2267" s="51"/>
      <c r="J2267" s="51"/>
      <c r="P2267" s="44"/>
    </row>
    <row r="2268" spans="6:16" ht="12.75">
      <c r="F2268" s="47"/>
      <c r="I2268" s="51"/>
      <c r="J2268" s="51"/>
      <c r="P2268" s="44"/>
    </row>
    <row r="2269" spans="6:16" ht="12.75">
      <c r="F2269" s="47"/>
      <c r="I2269" s="51"/>
      <c r="J2269" s="51"/>
      <c r="P2269" s="44"/>
    </row>
    <row r="2270" spans="6:16" ht="12.75">
      <c r="F2270" s="47"/>
      <c r="I2270" s="51"/>
      <c r="J2270" s="51"/>
      <c r="P2270" s="44"/>
    </row>
    <row r="2271" spans="6:16" ht="12.75">
      <c r="F2271" s="47"/>
      <c r="I2271" s="51"/>
      <c r="J2271" s="51"/>
      <c r="P2271" s="44"/>
    </row>
    <row r="2272" spans="6:16" ht="12.75">
      <c r="F2272" s="47"/>
      <c r="I2272" s="51"/>
      <c r="J2272" s="51"/>
      <c r="P2272" s="44"/>
    </row>
    <row r="2273" spans="6:16" ht="12.75">
      <c r="F2273" s="47"/>
      <c r="I2273" s="51"/>
      <c r="J2273" s="51"/>
      <c r="P2273" s="44"/>
    </row>
    <row r="2274" spans="6:16" ht="12.75">
      <c r="F2274" s="47"/>
      <c r="I2274" s="51"/>
      <c r="J2274" s="51"/>
      <c r="P2274" s="44"/>
    </row>
    <row r="2275" spans="6:16" ht="12.75">
      <c r="F2275" s="47"/>
      <c r="I2275" s="51"/>
      <c r="J2275" s="51"/>
      <c r="P2275" s="44"/>
    </row>
    <row r="2276" spans="6:16" ht="12.75">
      <c r="F2276" s="47"/>
      <c r="I2276" s="51"/>
      <c r="J2276" s="51"/>
      <c r="P2276" s="44"/>
    </row>
    <row r="2277" spans="6:16" ht="12.75">
      <c r="F2277" s="47"/>
      <c r="I2277" s="51"/>
      <c r="J2277" s="51"/>
      <c r="P2277" s="44"/>
    </row>
    <row r="2278" spans="6:16" ht="12.75">
      <c r="F2278" s="47"/>
      <c r="I2278" s="51"/>
      <c r="J2278" s="51"/>
      <c r="P2278" s="44"/>
    </row>
    <row r="2279" spans="6:16" ht="12.75">
      <c r="F2279" s="47"/>
      <c r="I2279" s="51"/>
      <c r="J2279" s="51"/>
      <c r="P2279" s="44"/>
    </row>
    <row r="2280" spans="6:16" ht="12.75">
      <c r="F2280" s="47"/>
      <c r="I2280" s="51"/>
      <c r="J2280" s="51"/>
      <c r="P2280" s="44"/>
    </row>
    <row r="2281" spans="6:16" ht="12.75">
      <c r="F2281" s="47"/>
      <c r="I2281" s="51"/>
      <c r="J2281" s="51"/>
      <c r="P2281" s="44"/>
    </row>
    <row r="2282" spans="6:16" ht="12.75">
      <c r="F2282" s="47"/>
      <c r="I2282" s="51"/>
      <c r="J2282" s="51"/>
      <c r="P2282" s="44"/>
    </row>
    <row r="2283" spans="6:16" ht="12.75">
      <c r="F2283" s="47"/>
      <c r="I2283" s="51"/>
      <c r="J2283" s="51"/>
      <c r="P2283" s="44"/>
    </row>
    <row r="2284" spans="6:16" ht="12.75">
      <c r="F2284" s="47"/>
      <c r="I2284" s="51"/>
      <c r="J2284" s="51"/>
      <c r="P2284" s="44"/>
    </row>
    <row r="2285" spans="6:16" ht="12.75">
      <c r="F2285" s="47"/>
      <c r="I2285" s="51"/>
      <c r="J2285" s="51"/>
      <c r="P2285" s="44"/>
    </row>
    <row r="2286" spans="6:16" ht="12.75">
      <c r="F2286" s="47"/>
      <c r="I2286" s="51"/>
      <c r="J2286" s="51"/>
      <c r="P2286" s="44"/>
    </row>
    <row r="2287" spans="6:16" ht="12.75">
      <c r="F2287" s="47"/>
      <c r="I2287" s="51"/>
      <c r="J2287" s="51"/>
      <c r="P2287" s="44"/>
    </row>
    <row r="2288" spans="6:16" ht="12.75">
      <c r="F2288" s="47"/>
      <c r="I2288" s="51"/>
      <c r="J2288" s="51"/>
      <c r="P2288" s="44"/>
    </row>
    <row r="2289" spans="6:16" ht="12.75">
      <c r="F2289" s="47"/>
      <c r="I2289" s="51"/>
      <c r="J2289" s="51"/>
      <c r="P2289" s="44"/>
    </row>
    <row r="2290" spans="6:16" ht="12.75">
      <c r="F2290" s="47"/>
      <c r="I2290" s="51"/>
      <c r="J2290" s="51"/>
      <c r="P2290" s="44"/>
    </row>
    <row r="2291" spans="6:16" ht="12.75">
      <c r="F2291" s="47"/>
      <c r="I2291" s="51"/>
      <c r="J2291" s="51"/>
      <c r="P2291" s="44"/>
    </row>
    <row r="2292" spans="6:16" ht="12.75">
      <c r="F2292" s="47"/>
      <c r="I2292" s="51"/>
      <c r="J2292" s="51"/>
      <c r="P2292" s="44"/>
    </row>
    <row r="2293" spans="6:16" ht="12.75">
      <c r="F2293" s="47"/>
      <c r="I2293" s="51"/>
      <c r="J2293" s="51"/>
      <c r="P2293" s="44"/>
    </row>
    <row r="2294" spans="6:16" ht="12.75">
      <c r="F2294" s="47"/>
      <c r="I2294" s="51"/>
      <c r="J2294" s="51"/>
      <c r="P2294" s="44"/>
    </row>
    <row r="2295" spans="6:16" ht="12.75">
      <c r="F2295" s="47"/>
      <c r="I2295" s="51"/>
      <c r="J2295" s="51"/>
      <c r="P2295" s="44"/>
    </row>
    <row r="2296" spans="6:16" ht="12.75">
      <c r="F2296" s="47"/>
      <c r="I2296" s="51"/>
      <c r="J2296" s="51"/>
      <c r="P2296" s="44"/>
    </row>
    <row r="2297" spans="6:16" ht="12.75">
      <c r="F2297" s="47"/>
      <c r="I2297" s="51"/>
      <c r="J2297" s="51"/>
      <c r="P2297" s="44"/>
    </row>
    <row r="2298" spans="6:16" ht="12.75">
      <c r="F2298" s="47"/>
      <c r="I2298" s="51"/>
      <c r="J2298" s="51"/>
      <c r="P2298" s="44"/>
    </row>
    <row r="2299" spans="6:16" ht="12.75">
      <c r="F2299" s="47"/>
      <c r="I2299" s="51"/>
      <c r="J2299" s="51"/>
      <c r="P2299" s="44"/>
    </row>
    <row r="2300" spans="6:16" ht="12.75">
      <c r="F2300" s="47"/>
      <c r="I2300" s="51"/>
      <c r="J2300" s="51"/>
      <c r="P2300" s="44"/>
    </row>
    <row r="2301" spans="6:16" ht="12.75">
      <c r="F2301" s="47"/>
      <c r="I2301" s="51"/>
      <c r="J2301" s="51"/>
      <c r="P2301" s="44"/>
    </row>
    <row r="2302" spans="6:16" ht="12.75">
      <c r="F2302" s="47"/>
      <c r="I2302" s="51"/>
      <c r="J2302" s="51"/>
      <c r="P2302" s="44"/>
    </row>
    <row r="2303" spans="6:16" ht="12.75">
      <c r="F2303" s="47"/>
      <c r="I2303" s="51"/>
      <c r="J2303" s="51"/>
      <c r="P2303" s="44"/>
    </row>
    <row r="2304" spans="6:16" ht="12.75">
      <c r="F2304" s="47"/>
      <c r="I2304" s="51"/>
      <c r="J2304" s="51"/>
      <c r="P2304" s="44"/>
    </row>
    <row r="2305" spans="6:16" ht="12.75">
      <c r="F2305" s="47"/>
      <c r="I2305" s="51"/>
      <c r="J2305" s="51"/>
      <c r="P2305" s="44"/>
    </row>
    <row r="2306" spans="6:16" ht="12.75">
      <c r="F2306" s="47"/>
      <c r="I2306" s="51"/>
      <c r="J2306" s="51"/>
      <c r="P2306" s="44"/>
    </row>
    <row r="2307" spans="6:16" ht="12.75">
      <c r="F2307" s="47"/>
      <c r="I2307" s="51"/>
      <c r="J2307" s="51"/>
      <c r="P2307" s="44"/>
    </row>
    <row r="2308" spans="6:16" ht="12.75">
      <c r="F2308" s="47"/>
      <c r="I2308" s="51"/>
      <c r="J2308" s="51"/>
      <c r="P2308" s="44"/>
    </row>
    <row r="2309" spans="6:16" ht="12.75">
      <c r="F2309" s="47"/>
      <c r="I2309" s="51"/>
      <c r="J2309" s="51"/>
      <c r="P2309" s="44"/>
    </row>
    <row r="2310" spans="6:16" ht="12.75">
      <c r="F2310" s="47"/>
      <c r="I2310" s="51"/>
      <c r="J2310" s="51"/>
      <c r="P2310" s="44"/>
    </row>
    <row r="2311" spans="6:16" ht="12.75">
      <c r="F2311" s="47"/>
      <c r="I2311" s="51"/>
      <c r="J2311" s="51"/>
      <c r="P2311" s="44"/>
    </row>
    <row r="2312" spans="6:16" ht="12.75">
      <c r="F2312" s="47"/>
      <c r="I2312" s="51"/>
      <c r="J2312" s="51"/>
      <c r="P2312" s="44"/>
    </row>
    <row r="2313" spans="6:16" ht="12.75">
      <c r="F2313" s="47"/>
      <c r="I2313" s="51"/>
      <c r="J2313" s="51"/>
      <c r="P2313" s="44"/>
    </row>
    <row r="2314" spans="6:16" ht="12.75">
      <c r="F2314" s="47"/>
      <c r="I2314" s="51"/>
      <c r="J2314" s="51"/>
      <c r="P2314" s="44"/>
    </row>
    <row r="2315" spans="6:16" ht="12.75">
      <c r="F2315" s="47"/>
      <c r="I2315" s="51"/>
      <c r="J2315" s="51"/>
      <c r="P2315" s="44"/>
    </row>
    <row r="2316" spans="6:16" ht="12.75">
      <c r="F2316" s="47"/>
      <c r="I2316" s="51"/>
      <c r="J2316" s="51"/>
      <c r="P2316" s="44"/>
    </row>
    <row r="2317" spans="6:16" ht="12.75">
      <c r="F2317" s="47"/>
      <c r="I2317" s="51"/>
      <c r="J2317" s="51"/>
      <c r="P2317" s="44"/>
    </row>
    <row r="2318" spans="6:16" ht="12.75">
      <c r="F2318" s="47"/>
      <c r="I2318" s="51"/>
      <c r="J2318" s="51"/>
      <c r="P2318" s="44"/>
    </row>
    <row r="2319" spans="6:16" ht="12.75">
      <c r="F2319" s="47"/>
      <c r="I2319" s="51"/>
      <c r="J2319" s="51"/>
      <c r="P2319" s="44"/>
    </row>
    <row r="2320" spans="6:16" ht="12.75">
      <c r="F2320" s="47"/>
      <c r="I2320" s="51"/>
      <c r="J2320" s="51"/>
      <c r="P2320" s="44"/>
    </row>
    <row r="2321" spans="6:16" ht="12.75">
      <c r="F2321" s="47"/>
      <c r="I2321" s="51"/>
      <c r="J2321" s="51"/>
      <c r="P2321" s="44"/>
    </row>
    <row r="2322" spans="6:16" ht="12.75">
      <c r="F2322" s="47"/>
      <c r="I2322" s="51"/>
      <c r="J2322" s="51"/>
      <c r="P2322" s="44"/>
    </row>
    <row r="2323" spans="6:16" ht="12.75">
      <c r="F2323" s="47"/>
      <c r="I2323" s="51"/>
      <c r="J2323" s="51"/>
      <c r="P2323" s="44"/>
    </row>
    <row r="2324" spans="6:16" ht="12.75">
      <c r="F2324" s="47"/>
      <c r="I2324" s="51"/>
      <c r="J2324" s="51"/>
      <c r="P2324" s="44"/>
    </row>
    <row r="2325" spans="6:16" ht="12.75">
      <c r="F2325" s="47"/>
      <c r="I2325" s="51"/>
      <c r="J2325" s="51"/>
      <c r="P2325" s="44"/>
    </row>
    <row r="2326" spans="6:16" ht="12.75">
      <c r="F2326" s="47"/>
      <c r="I2326" s="51"/>
      <c r="J2326" s="51"/>
      <c r="P2326" s="44"/>
    </row>
    <row r="2327" spans="6:16" ht="12.75">
      <c r="F2327" s="47"/>
      <c r="I2327" s="51"/>
      <c r="J2327" s="51"/>
      <c r="P2327" s="44"/>
    </row>
    <row r="2328" spans="6:16" ht="12.75">
      <c r="F2328" s="47"/>
      <c r="I2328" s="51"/>
      <c r="J2328" s="51"/>
      <c r="P2328" s="44"/>
    </row>
    <row r="2329" spans="6:16" ht="12.75">
      <c r="F2329" s="47"/>
      <c r="I2329" s="51"/>
      <c r="J2329" s="51"/>
      <c r="P2329" s="44"/>
    </row>
    <row r="2330" spans="6:16" ht="12.75">
      <c r="F2330" s="47"/>
      <c r="I2330" s="51"/>
      <c r="J2330" s="51"/>
      <c r="P2330" s="44"/>
    </row>
    <row r="2331" spans="6:16" ht="12.75">
      <c r="F2331" s="47"/>
      <c r="I2331" s="51"/>
      <c r="J2331" s="51"/>
      <c r="P2331" s="44"/>
    </row>
    <row r="2332" spans="6:16" ht="12.75">
      <c r="F2332" s="47"/>
      <c r="I2332" s="51"/>
      <c r="J2332" s="51"/>
      <c r="P2332" s="44"/>
    </row>
    <row r="2333" spans="6:16" ht="12.75">
      <c r="F2333" s="47"/>
      <c r="I2333" s="51"/>
      <c r="J2333" s="51"/>
      <c r="P2333" s="44"/>
    </row>
    <row r="2334" spans="6:16" ht="12.75">
      <c r="F2334" s="47"/>
      <c r="I2334" s="51"/>
      <c r="J2334" s="51"/>
      <c r="P2334" s="44"/>
    </row>
    <row r="2335" spans="6:16" ht="12.75">
      <c r="F2335" s="47"/>
      <c r="I2335" s="51"/>
      <c r="J2335" s="51"/>
      <c r="P2335" s="44"/>
    </row>
    <row r="2336" spans="6:16" ht="12.75">
      <c r="F2336" s="47"/>
      <c r="I2336" s="51"/>
      <c r="J2336" s="51"/>
      <c r="P2336" s="44"/>
    </row>
    <row r="2337" spans="6:16" ht="12.75">
      <c r="F2337" s="47"/>
      <c r="I2337" s="51"/>
      <c r="J2337" s="51"/>
      <c r="P2337" s="44"/>
    </row>
    <row r="2338" spans="6:16" ht="12.75">
      <c r="F2338" s="47"/>
      <c r="I2338" s="51"/>
      <c r="J2338" s="51"/>
      <c r="P2338" s="44"/>
    </row>
    <row r="2339" spans="6:16" ht="12.75">
      <c r="F2339" s="47"/>
      <c r="I2339" s="51"/>
      <c r="J2339" s="51"/>
      <c r="P2339" s="44"/>
    </row>
    <row r="2340" spans="6:16" ht="12.75">
      <c r="F2340" s="47"/>
      <c r="I2340" s="51"/>
      <c r="J2340" s="51"/>
      <c r="P2340" s="44"/>
    </row>
    <row r="2341" spans="6:16" ht="12.75">
      <c r="F2341" s="47"/>
      <c r="I2341" s="51"/>
      <c r="J2341" s="51"/>
      <c r="P2341" s="44"/>
    </row>
    <row r="2342" spans="6:16" ht="12.75">
      <c r="F2342" s="47"/>
      <c r="I2342" s="51"/>
      <c r="J2342" s="51"/>
      <c r="P2342" s="44"/>
    </row>
    <row r="2343" spans="6:16" ht="12.75">
      <c r="F2343" s="47"/>
      <c r="I2343" s="51"/>
      <c r="J2343" s="51"/>
      <c r="P2343" s="44"/>
    </row>
    <row r="2344" spans="6:16" ht="12.75">
      <c r="F2344" s="47"/>
      <c r="I2344" s="51"/>
      <c r="J2344" s="51"/>
      <c r="P2344" s="44"/>
    </row>
    <row r="2345" spans="6:16" ht="12.75">
      <c r="F2345" s="47"/>
      <c r="I2345" s="51"/>
      <c r="J2345" s="51"/>
      <c r="P2345" s="44"/>
    </row>
    <row r="2346" spans="6:16" ht="12.75">
      <c r="F2346" s="47"/>
      <c r="I2346" s="51"/>
      <c r="J2346" s="51"/>
      <c r="P2346" s="44"/>
    </row>
    <row r="2347" spans="6:16" ht="12.75">
      <c r="F2347" s="47"/>
      <c r="I2347" s="51"/>
      <c r="J2347" s="51"/>
      <c r="P2347" s="44"/>
    </row>
    <row r="2348" spans="6:16" ht="12.75">
      <c r="F2348" s="47"/>
      <c r="I2348" s="51"/>
      <c r="J2348" s="51"/>
      <c r="P2348" s="44"/>
    </row>
    <row r="2349" spans="6:16" ht="12.75">
      <c r="F2349" s="47"/>
      <c r="I2349" s="51"/>
      <c r="J2349" s="51"/>
      <c r="P2349" s="44"/>
    </row>
    <row r="2350" spans="6:16" ht="12.75">
      <c r="F2350" s="47"/>
      <c r="I2350" s="51"/>
      <c r="J2350" s="51"/>
      <c r="P2350" s="44"/>
    </row>
    <row r="2351" spans="6:16" ht="12.75">
      <c r="F2351" s="47"/>
      <c r="I2351" s="51"/>
      <c r="J2351" s="51"/>
      <c r="P2351" s="44"/>
    </row>
    <row r="2352" spans="6:16" ht="12.75">
      <c r="F2352" s="47"/>
      <c r="I2352" s="51"/>
      <c r="J2352" s="51"/>
      <c r="P2352" s="44"/>
    </row>
    <row r="2353" spans="6:16" ht="12.75">
      <c r="F2353" s="47"/>
      <c r="I2353" s="51"/>
      <c r="J2353" s="51"/>
      <c r="P2353" s="44"/>
    </row>
    <row r="2354" spans="6:16" ht="12.75">
      <c r="F2354" s="47"/>
      <c r="I2354" s="51"/>
      <c r="J2354" s="51"/>
      <c r="P2354" s="44"/>
    </row>
    <row r="2355" spans="6:16" ht="12.75">
      <c r="F2355" s="47"/>
      <c r="I2355" s="51"/>
      <c r="J2355" s="51"/>
      <c r="P2355" s="44"/>
    </row>
    <row r="2356" spans="6:16" ht="12.75">
      <c r="F2356" s="47"/>
      <c r="I2356" s="51"/>
      <c r="J2356" s="51"/>
      <c r="P2356" s="44"/>
    </row>
    <row r="2357" spans="6:16" ht="12.75">
      <c r="F2357" s="47"/>
      <c r="I2357" s="51"/>
      <c r="J2357" s="51"/>
      <c r="P2357" s="44"/>
    </row>
    <row r="2358" spans="6:16" ht="12.75">
      <c r="F2358" s="47"/>
      <c r="I2358" s="51"/>
      <c r="J2358" s="51"/>
      <c r="P2358" s="44"/>
    </row>
    <row r="2359" spans="6:16" ht="12.75">
      <c r="F2359" s="47"/>
      <c r="I2359" s="51"/>
      <c r="J2359" s="51"/>
      <c r="P2359" s="44"/>
    </row>
    <row r="2360" spans="6:16" ht="12.75">
      <c r="F2360" s="47"/>
      <c r="I2360" s="51"/>
      <c r="J2360" s="51"/>
      <c r="P2360" s="44"/>
    </row>
    <row r="2361" spans="6:16" ht="12.75">
      <c r="F2361" s="47"/>
      <c r="I2361" s="51"/>
      <c r="J2361" s="51"/>
      <c r="P2361" s="44"/>
    </row>
    <row r="2362" spans="6:16" ht="12.75">
      <c r="F2362" s="47"/>
      <c r="I2362" s="51"/>
      <c r="J2362" s="51"/>
      <c r="P2362" s="44"/>
    </row>
    <row r="2363" spans="6:16" ht="12.75">
      <c r="F2363" s="47"/>
      <c r="I2363" s="51"/>
      <c r="J2363" s="51"/>
      <c r="P2363" s="44"/>
    </row>
    <row r="2364" spans="6:16" ht="12.75">
      <c r="F2364" s="47"/>
      <c r="I2364" s="51"/>
      <c r="J2364" s="51"/>
      <c r="P2364" s="44"/>
    </row>
    <row r="2365" spans="6:16" ht="12.75">
      <c r="F2365" s="47"/>
      <c r="I2365" s="51"/>
      <c r="J2365" s="51"/>
      <c r="P2365" s="44"/>
    </row>
    <row r="2366" spans="6:16" ht="12.75">
      <c r="F2366" s="47"/>
      <c r="I2366" s="51"/>
      <c r="J2366" s="51"/>
      <c r="P2366" s="44"/>
    </row>
    <row r="2367" spans="6:16" ht="12.75">
      <c r="F2367" s="47"/>
      <c r="I2367" s="51"/>
      <c r="J2367" s="51"/>
      <c r="P2367" s="44"/>
    </row>
    <row r="2368" spans="6:16" ht="12.75">
      <c r="F2368" s="47"/>
      <c r="I2368" s="51"/>
      <c r="J2368" s="51"/>
      <c r="P2368" s="44"/>
    </row>
    <row r="2369" spans="6:16" ht="12.75">
      <c r="F2369" s="47"/>
      <c r="I2369" s="51"/>
      <c r="J2369" s="51"/>
      <c r="P2369" s="44"/>
    </row>
    <row r="2370" spans="6:16" ht="12.75">
      <c r="F2370" s="47"/>
      <c r="I2370" s="51"/>
      <c r="J2370" s="51"/>
      <c r="P2370" s="44"/>
    </row>
    <row r="2371" spans="6:16" ht="12.75">
      <c r="F2371" s="47"/>
      <c r="I2371" s="51"/>
      <c r="J2371" s="51"/>
      <c r="P2371" s="44"/>
    </row>
    <row r="2372" spans="6:16" ht="12.75">
      <c r="F2372" s="47"/>
      <c r="I2372" s="51"/>
      <c r="J2372" s="51"/>
      <c r="P2372" s="44"/>
    </row>
    <row r="2373" spans="6:16" ht="12.75">
      <c r="F2373" s="47"/>
      <c r="I2373" s="51"/>
      <c r="J2373" s="51"/>
      <c r="P2373" s="44"/>
    </row>
    <row r="2374" spans="6:16" ht="12.75">
      <c r="F2374" s="47"/>
      <c r="I2374" s="51"/>
      <c r="J2374" s="51"/>
      <c r="P2374" s="44"/>
    </row>
    <row r="2375" spans="6:16" ht="12.75">
      <c r="F2375" s="47"/>
      <c r="I2375" s="51"/>
      <c r="J2375" s="51"/>
      <c r="P2375" s="44"/>
    </row>
    <row r="2376" spans="6:16" ht="12.75">
      <c r="F2376" s="47"/>
      <c r="I2376" s="51"/>
      <c r="J2376" s="51"/>
      <c r="P2376" s="44"/>
    </row>
    <row r="2377" spans="6:16" ht="12.75">
      <c r="F2377" s="47"/>
      <c r="I2377" s="51"/>
      <c r="J2377" s="51"/>
      <c r="P2377" s="44"/>
    </row>
    <row r="2378" spans="6:16" ht="12.75">
      <c r="F2378" s="47"/>
      <c r="I2378" s="51"/>
      <c r="J2378" s="51"/>
      <c r="P2378" s="44"/>
    </row>
    <row r="2379" spans="6:16" ht="12.75">
      <c r="F2379" s="47"/>
      <c r="I2379" s="51"/>
      <c r="J2379" s="51"/>
      <c r="P2379" s="44"/>
    </row>
    <row r="2380" spans="6:16" ht="12.75">
      <c r="F2380" s="47"/>
      <c r="I2380" s="51"/>
      <c r="J2380" s="51"/>
      <c r="P2380" s="44"/>
    </row>
    <row r="2381" spans="6:16" ht="12.75">
      <c r="F2381" s="47"/>
      <c r="I2381" s="51"/>
      <c r="J2381" s="51"/>
      <c r="P2381" s="44"/>
    </row>
    <row r="2382" spans="6:16" ht="12.75">
      <c r="F2382" s="47"/>
      <c r="I2382" s="51"/>
      <c r="J2382" s="51"/>
      <c r="P2382" s="44"/>
    </row>
    <row r="2383" spans="6:16" ht="12.75">
      <c r="F2383" s="47"/>
      <c r="I2383" s="51"/>
      <c r="J2383" s="51"/>
      <c r="P2383" s="44"/>
    </row>
    <row r="2384" spans="6:16" ht="12.75">
      <c r="F2384" s="47"/>
      <c r="I2384" s="51"/>
      <c r="J2384" s="51"/>
      <c r="P2384" s="44"/>
    </row>
    <row r="2385" spans="6:16" ht="12.75">
      <c r="F2385" s="47"/>
      <c r="I2385" s="51"/>
      <c r="J2385" s="51"/>
      <c r="P2385" s="44"/>
    </row>
    <row r="2386" spans="6:16" ht="12.75">
      <c r="F2386" s="47"/>
      <c r="I2386" s="51"/>
      <c r="J2386" s="51"/>
      <c r="P2386" s="44"/>
    </row>
    <row r="2387" spans="6:16" ht="12.75">
      <c r="F2387" s="47"/>
      <c r="I2387" s="51"/>
      <c r="J2387" s="51"/>
      <c r="P2387" s="44"/>
    </row>
    <row r="2388" spans="6:16" ht="12.75">
      <c r="F2388" s="47"/>
      <c r="I2388" s="51"/>
      <c r="J2388" s="51"/>
      <c r="P2388" s="44"/>
    </row>
    <row r="2389" spans="6:16" ht="12.75">
      <c r="F2389" s="47"/>
      <c r="I2389" s="51"/>
      <c r="J2389" s="51"/>
      <c r="P2389" s="44"/>
    </row>
    <row r="2390" spans="6:16" ht="12.75">
      <c r="F2390" s="47"/>
      <c r="I2390" s="51"/>
      <c r="J2390" s="51"/>
      <c r="P2390" s="44"/>
    </row>
    <row r="2391" spans="6:16" ht="12.75">
      <c r="F2391" s="47"/>
      <c r="I2391" s="51"/>
      <c r="J2391" s="51"/>
      <c r="P2391" s="44"/>
    </row>
    <row r="2392" spans="6:16" ht="12.75">
      <c r="F2392" s="47"/>
      <c r="I2392" s="51"/>
      <c r="J2392" s="51"/>
      <c r="P2392" s="44"/>
    </row>
    <row r="2393" spans="6:16" ht="12.75">
      <c r="F2393" s="47"/>
      <c r="I2393" s="51"/>
      <c r="J2393" s="51"/>
      <c r="P2393" s="44"/>
    </row>
    <row r="2394" spans="6:16" ht="12.75">
      <c r="F2394" s="47"/>
      <c r="I2394" s="51"/>
      <c r="J2394" s="51"/>
      <c r="P2394" s="44"/>
    </row>
    <row r="2395" spans="6:16" ht="12.75">
      <c r="F2395" s="47"/>
      <c r="I2395" s="51"/>
      <c r="J2395" s="51"/>
      <c r="P2395" s="44"/>
    </row>
    <row r="2396" spans="6:16" ht="12.75">
      <c r="F2396" s="47"/>
      <c r="I2396" s="51"/>
      <c r="J2396" s="51"/>
      <c r="P2396" s="44"/>
    </row>
    <row r="2397" spans="6:16" ht="12.75">
      <c r="F2397" s="47"/>
      <c r="I2397" s="51"/>
      <c r="J2397" s="51"/>
      <c r="P2397" s="44"/>
    </row>
    <row r="2398" spans="6:16" ht="12.75">
      <c r="F2398" s="47"/>
      <c r="I2398" s="51"/>
      <c r="J2398" s="51"/>
      <c r="P2398" s="44"/>
    </row>
    <row r="2399" spans="6:16" ht="12.75">
      <c r="F2399" s="47"/>
      <c r="I2399" s="51"/>
      <c r="J2399" s="51"/>
      <c r="P2399" s="44"/>
    </row>
    <row r="2400" spans="6:16" ht="12.75">
      <c r="F2400" s="47"/>
      <c r="I2400" s="51"/>
      <c r="J2400" s="51"/>
      <c r="P2400" s="44"/>
    </row>
    <row r="2401" spans="6:16" ht="12.75">
      <c r="F2401" s="47"/>
      <c r="I2401" s="51"/>
      <c r="J2401" s="51"/>
      <c r="P2401" s="44"/>
    </row>
    <row r="2402" spans="6:16" ht="12.75">
      <c r="F2402" s="47"/>
      <c r="I2402" s="51"/>
      <c r="J2402" s="51"/>
      <c r="P2402" s="44"/>
    </row>
    <row r="2403" spans="6:16" ht="12.75">
      <c r="F2403" s="47"/>
      <c r="I2403" s="51"/>
      <c r="J2403" s="51"/>
      <c r="P2403" s="44"/>
    </row>
    <row r="2404" spans="6:16" ht="12.75">
      <c r="F2404" s="47"/>
      <c r="I2404" s="51"/>
      <c r="J2404" s="51"/>
      <c r="P2404" s="44"/>
    </row>
    <row r="2405" spans="6:16" ht="12.75">
      <c r="F2405" s="47"/>
      <c r="I2405" s="51"/>
      <c r="J2405" s="51"/>
      <c r="P2405" s="44"/>
    </row>
    <row r="2406" spans="6:16" ht="12.75">
      <c r="F2406" s="47"/>
      <c r="I2406" s="51"/>
      <c r="J2406" s="51"/>
      <c r="P2406" s="44"/>
    </row>
    <row r="2407" spans="6:16" ht="12.75">
      <c r="F2407" s="47"/>
      <c r="I2407" s="51"/>
      <c r="J2407" s="51"/>
      <c r="P2407" s="44"/>
    </row>
    <row r="2408" spans="6:16" ht="12.75">
      <c r="F2408" s="47"/>
      <c r="I2408" s="51"/>
      <c r="J2408" s="51"/>
      <c r="P2408" s="44"/>
    </row>
    <row r="2409" spans="6:16" ht="12.75">
      <c r="F2409" s="47"/>
      <c r="I2409" s="51"/>
      <c r="J2409" s="51"/>
      <c r="P2409" s="44"/>
    </row>
    <row r="2410" spans="6:16" ht="12.75">
      <c r="F2410" s="47"/>
      <c r="I2410" s="51"/>
      <c r="J2410" s="51"/>
      <c r="P2410" s="44"/>
    </row>
    <row r="2411" spans="6:16" ht="12.75">
      <c r="F2411" s="47"/>
      <c r="I2411" s="51"/>
      <c r="J2411" s="51"/>
      <c r="P2411" s="44"/>
    </row>
    <row r="2412" spans="6:16" ht="12.75">
      <c r="F2412" s="47"/>
      <c r="I2412" s="51"/>
      <c r="J2412" s="51"/>
      <c r="P2412" s="44"/>
    </row>
    <row r="2413" spans="6:16" ht="12.75">
      <c r="F2413" s="47"/>
      <c r="I2413" s="51"/>
      <c r="J2413" s="51"/>
      <c r="P2413" s="44"/>
    </row>
    <row r="2414" spans="6:16" ht="12.75">
      <c r="F2414" s="47"/>
      <c r="I2414" s="51"/>
      <c r="J2414" s="51"/>
      <c r="P2414" s="44"/>
    </row>
    <row r="2415" spans="6:16" ht="12.75">
      <c r="F2415" s="47"/>
      <c r="I2415" s="51"/>
      <c r="J2415" s="51"/>
      <c r="P2415" s="44"/>
    </row>
    <row r="2416" spans="6:16" ht="12.75">
      <c r="F2416" s="47"/>
      <c r="I2416" s="51"/>
      <c r="J2416" s="51"/>
      <c r="P2416" s="44"/>
    </row>
    <row r="2417" spans="6:16" ht="12.75">
      <c r="F2417" s="47"/>
      <c r="I2417" s="51"/>
      <c r="J2417" s="51"/>
      <c r="P2417" s="44"/>
    </row>
    <row r="2418" spans="6:16" ht="12.75">
      <c r="F2418" s="47"/>
      <c r="I2418" s="51"/>
      <c r="J2418" s="51"/>
      <c r="P2418" s="44"/>
    </row>
    <row r="2419" spans="6:16" ht="12.75">
      <c r="F2419" s="47"/>
      <c r="I2419" s="51"/>
      <c r="J2419" s="51"/>
      <c r="P2419" s="44"/>
    </row>
    <row r="2420" spans="6:16" ht="12.75">
      <c r="F2420" s="47"/>
      <c r="I2420" s="51"/>
      <c r="J2420" s="51"/>
      <c r="P2420" s="44"/>
    </row>
    <row r="2421" spans="6:16" ht="12.75">
      <c r="F2421" s="47"/>
      <c r="I2421" s="51"/>
      <c r="J2421" s="51"/>
      <c r="P2421" s="44"/>
    </row>
    <row r="2422" spans="6:16" ht="12.75">
      <c r="F2422" s="47"/>
      <c r="I2422" s="51"/>
      <c r="J2422" s="51"/>
      <c r="P2422" s="44"/>
    </row>
    <row r="2423" spans="6:16" ht="12.75">
      <c r="F2423" s="47"/>
      <c r="I2423" s="51"/>
      <c r="J2423" s="51"/>
      <c r="P2423" s="44"/>
    </row>
    <row r="2424" spans="6:16" ht="12.75">
      <c r="F2424" s="47"/>
      <c r="I2424" s="51"/>
      <c r="J2424" s="51"/>
      <c r="P2424" s="44"/>
    </row>
    <row r="2425" spans="6:16" ht="12.75">
      <c r="F2425" s="47"/>
      <c r="I2425" s="51"/>
      <c r="J2425" s="51"/>
      <c r="P2425" s="44"/>
    </row>
    <row r="2426" spans="6:16" ht="12.75">
      <c r="F2426" s="47"/>
      <c r="I2426" s="51"/>
      <c r="J2426" s="51"/>
      <c r="P2426" s="44"/>
    </row>
    <row r="2427" spans="6:16" ht="12.75">
      <c r="F2427" s="47"/>
      <c r="I2427" s="51"/>
      <c r="J2427" s="51"/>
      <c r="P2427" s="44"/>
    </row>
    <row r="2428" spans="6:16" ht="12.75">
      <c r="F2428" s="47"/>
      <c r="I2428" s="51"/>
      <c r="J2428" s="51"/>
      <c r="P2428" s="44"/>
    </row>
    <row r="2429" spans="6:16" ht="12.75">
      <c r="F2429" s="47"/>
      <c r="I2429" s="51"/>
      <c r="J2429" s="51"/>
      <c r="P2429" s="44"/>
    </row>
    <row r="2430" spans="6:16" ht="12.75">
      <c r="F2430" s="47"/>
      <c r="I2430" s="51"/>
      <c r="J2430" s="51"/>
      <c r="P2430" s="44"/>
    </row>
    <row r="2431" spans="6:16" ht="12.75">
      <c r="F2431" s="47"/>
      <c r="I2431" s="51"/>
      <c r="J2431" s="51"/>
      <c r="P2431" s="44"/>
    </row>
    <row r="2432" spans="6:16" ht="12.75">
      <c r="F2432" s="47"/>
      <c r="I2432" s="51"/>
      <c r="J2432" s="51"/>
      <c r="P2432" s="44"/>
    </row>
    <row r="2433" spans="6:16" ht="12.75">
      <c r="F2433" s="47"/>
      <c r="I2433" s="51"/>
      <c r="J2433" s="51"/>
      <c r="P2433" s="44"/>
    </row>
    <row r="2434" spans="6:16" ht="12.75">
      <c r="F2434" s="47"/>
      <c r="I2434" s="51"/>
      <c r="J2434" s="51"/>
      <c r="P2434" s="44"/>
    </row>
    <row r="2435" spans="6:16" ht="12.75">
      <c r="F2435" s="47"/>
      <c r="I2435" s="51"/>
      <c r="J2435" s="51"/>
      <c r="P2435" s="44"/>
    </row>
    <row r="2436" spans="6:16" ht="12.75">
      <c r="F2436" s="47"/>
      <c r="I2436" s="51"/>
      <c r="J2436" s="51"/>
      <c r="P2436" s="44"/>
    </row>
    <row r="2437" spans="6:16" ht="12.75">
      <c r="F2437" s="47"/>
      <c r="I2437" s="51"/>
      <c r="J2437" s="51"/>
      <c r="P2437" s="44"/>
    </row>
    <row r="2438" spans="6:16" ht="12.75">
      <c r="F2438" s="47"/>
      <c r="I2438" s="51"/>
      <c r="J2438" s="51"/>
      <c r="P2438" s="44"/>
    </row>
    <row r="2439" spans="6:16" ht="12.75">
      <c r="F2439" s="47"/>
      <c r="I2439" s="51"/>
      <c r="J2439" s="51"/>
      <c r="P2439" s="44"/>
    </row>
    <row r="2440" spans="6:16" ht="12.75">
      <c r="F2440" s="47"/>
      <c r="I2440" s="51"/>
      <c r="J2440" s="51"/>
      <c r="P2440" s="44"/>
    </row>
    <row r="2441" spans="6:16" ht="12.75">
      <c r="F2441" s="47"/>
      <c r="I2441" s="51"/>
      <c r="J2441" s="51"/>
      <c r="P2441" s="44"/>
    </row>
    <row r="2442" spans="6:16" ht="12.75">
      <c r="F2442" s="47"/>
      <c r="I2442" s="51"/>
      <c r="J2442" s="51"/>
      <c r="P2442" s="44"/>
    </row>
    <row r="2443" spans="6:16" ht="12.75">
      <c r="F2443" s="47"/>
      <c r="I2443" s="51"/>
      <c r="J2443" s="51"/>
      <c r="P2443" s="44"/>
    </row>
    <row r="2444" spans="6:16" ht="12.75">
      <c r="F2444" s="47"/>
      <c r="I2444" s="51"/>
      <c r="J2444" s="51"/>
      <c r="P2444" s="44"/>
    </row>
    <row r="2445" spans="6:16" ht="12.75">
      <c r="F2445" s="47"/>
      <c r="I2445" s="51"/>
      <c r="J2445" s="51"/>
      <c r="P2445" s="44"/>
    </row>
    <row r="2446" spans="6:16" ht="12.75">
      <c r="F2446" s="47"/>
      <c r="I2446" s="51"/>
      <c r="J2446" s="51"/>
      <c r="P2446" s="44"/>
    </row>
    <row r="2447" spans="6:16" ht="12.75">
      <c r="F2447" s="47"/>
      <c r="I2447" s="51"/>
      <c r="J2447" s="51"/>
      <c r="P2447" s="44"/>
    </row>
    <row r="2448" spans="6:16" ht="12.75">
      <c r="F2448" s="47"/>
      <c r="I2448" s="51"/>
      <c r="J2448" s="51"/>
      <c r="P2448" s="44"/>
    </row>
    <row r="2449" spans="6:16" ht="12.75">
      <c r="F2449" s="47"/>
      <c r="I2449" s="51"/>
      <c r="J2449" s="51"/>
      <c r="P2449" s="44"/>
    </row>
    <row r="2450" spans="6:16" ht="12.75">
      <c r="F2450" s="47"/>
      <c r="I2450" s="51"/>
      <c r="J2450" s="51"/>
      <c r="P2450" s="44"/>
    </row>
    <row r="2451" spans="6:16" ht="12.75">
      <c r="F2451" s="47"/>
      <c r="I2451" s="51"/>
      <c r="J2451" s="51"/>
      <c r="P2451" s="44"/>
    </row>
    <row r="2452" spans="6:16" ht="12.75">
      <c r="F2452" s="47"/>
      <c r="I2452" s="51"/>
      <c r="J2452" s="51"/>
      <c r="P2452" s="44"/>
    </row>
    <row r="2453" spans="6:16" ht="12.75">
      <c r="F2453" s="47"/>
      <c r="I2453" s="51"/>
      <c r="J2453" s="51"/>
      <c r="P2453" s="44"/>
    </row>
    <row r="2454" spans="6:16" ht="12.75">
      <c r="F2454" s="47"/>
      <c r="I2454" s="51"/>
      <c r="J2454" s="51"/>
      <c r="P2454" s="44"/>
    </row>
    <row r="2455" spans="6:16" ht="12.75">
      <c r="F2455" s="47"/>
      <c r="I2455" s="51"/>
      <c r="J2455" s="51"/>
      <c r="P2455" s="44"/>
    </row>
    <row r="2456" spans="6:16" ht="12.75">
      <c r="F2456" s="47"/>
      <c r="I2456" s="51"/>
      <c r="J2456" s="51"/>
      <c r="P2456" s="44"/>
    </row>
    <row r="2457" spans="6:16" ht="12.75">
      <c r="F2457" s="47"/>
      <c r="I2457" s="51"/>
      <c r="J2457" s="51"/>
      <c r="P2457" s="44"/>
    </row>
    <row r="2458" spans="6:16" ht="12.75">
      <c r="F2458" s="47"/>
      <c r="I2458" s="51"/>
      <c r="J2458" s="51"/>
      <c r="P2458" s="44"/>
    </row>
    <row r="2459" spans="6:16" ht="12.75">
      <c r="F2459" s="47"/>
      <c r="I2459" s="51"/>
      <c r="J2459" s="51"/>
      <c r="P2459" s="44"/>
    </row>
    <row r="2460" spans="6:16" ht="12.75">
      <c r="F2460" s="47"/>
      <c r="I2460" s="51"/>
      <c r="J2460" s="51"/>
      <c r="P2460" s="44"/>
    </row>
    <row r="2461" spans="6:16" ht="12.75">
      <c r="F2461" s="47"/>
      <c r="I2461" s="51"/>
      <c r="J2461" s="51"/>
      <c r="P2461" s="44"/>
    </row>
    <row r="2462" spans="6:16" ht="12.75">
      <c r="F2462" s="47"/>
      <c r="I2462" s="51"/>
      <c r="J2462" s="51"/>
      <c r="P2462" s="44"/>
    </row>
    <row r="2463" spans="6:16" ht="12.75">
      <c r="F2463" s="47"/>
      <c r="I2463" s="51"/>
      <c r="J2463" s="51"/>
      <c r="P2463" s="44"/>
    </row>
    <row r="2464" spans="6:16" ht="12.75">
      <c r="F2464" s="47"/>
      <c r="I2464" s="51"/>
      <c r="J2464" s="51"/>
      <c r="P2464" s="44"/>
    </row>
    <row r="2465" spans="6:16" ht="12.75">
      <c r="F2465" s="47"/>
      <c r="I2465" s="51"/>
      <c r="J2465" s="51"/>
      <c r="P2465" s="44"/>
    </row>
    <row r="2466" spans="6:16" ht="12.75">
      <c r="F2466" s="47"/>
      <c r="I2466" s="51"/>
      <c r="J2466" s="51"/>
      <c r="P2466" s="44"/>
    </row>
    <row r="2467" spans="6:16" ht="12.75">
      <c r="F2467" s="47"/>
      <c r="I2467" s="51"/>
      <c r="J2467" s="51"/>
      <c r="P2467" s="44"/>
    </row>
    <row r="2468" spans="6:16" ht="12.75">
      <c r="F2468" s="47"/>
      <c r="I2468" s="51"/>
      <c r="J2468" s="51"/>
      <c r="P2468" s="44"/>
    </row>
    <row r="2469" spans="6:16" ht="12.75">
      <c r="F2469" s="47"/>
      <c r="I2469" s="51"/>
      <c r="J2469" s="51"/>
      <c r="P2469" s="44"/>
    </row>
    <row r="2470" spans="6:16" ht="12.75">
      <c r="F2470" s="47"/>
      <c r="I2470" s="51"/>
      <c r="J2470" s="51"/>
      <c r="P2470" s="44"/>
    </row>
    <row r="2471" spans="6:16" ht="12.75">
      <c r="F2471" s="47"/>
      <c r="I2471" s="51"/>
      <c r="J2471" s="51"/>
      <c r="P2471" s="44"/>
    </row>
    <row r="2472" spans="6:16" ht="12.75">
      <c r="F2472" s="47"/>
      <c r="I2472" s="51"/>
      <c r="J2472" s="51"/>
      <c r="P2472" s="44"/>
    </row>
    <row r="2473" spans="6:16" ht="12.75">
      <c r="F2473" s="47"/>
      <c r="I2473" s="51"/>
      <c r="J2473" s="51"/>
      <c r="P2473" s="44"/>
    </row>
    <row r="2474" spans="6:16" ht="12.75">
      <c r="F2474" s="47"/>
      <c r="I2474" s="51"/>
      <c r="J2474" s="51"/>
      <c r="P2474" s="44"/>
    </row>
    <row r="2475" spans="6:16" ht="12.75">
      <c r="F2475" s="47"/>
      <c r="I2475" s="51"/>
      <c r="J2475" s="51"/>
      <c r="P2475" s="44"/>
    </row>
    <row r="2476" spans="6:16" ht="12.75">
      <c r="F2476" s="47"/>
      <c r="I2476" s="51"/>
      <c r="J2476" s="51"/>
      <c r="P2476" s="44"/>
    </row>
    <row r="2477" spans="6:16" ht="12.75">
      <c r="F2477" s="47"/>
      <c r="I2477" s="51"/>
      <c r="J2477" s="51"/>
      <c r="P2477" s="44"/>
    </row>
    <row r="2478" spans="6:16" ht="12.75">
      <c r="F2478" s="47"/>
      <c r="I2478" s="51"/>
      <c r="J2478" s="51"/>
      <c r="P2478" s="44"/>
    </row>
    <row r="2479" spans="6:16" ht="12.75">
      <c r="F2479" s="47"/>
      <c r="I2479" s="51"/>
      <c r="J2479" s="51"/>
      <c r="P2479" s="44"/>
    </row>
    <row r="2480" spans="6:16" ht="12.75">
      <c r="F2480" s="47"/>
      <c r="I2480" s="51"/>
      <c r="J2480" s="51"/>
      <c r="P2480" s="44"/>
    </row>
    <row r="2481" spans="6:16" ht="12.75">
      <c r="F2481" s="47"/>
      <c r="I2481" s="51"/>
      <c r="J2481" s="51"/>
      <c r="P2481" s="44"/>
    </row>
    <row r="2482" spans="6:16" ht="12.75">
      <c r="F2482" s="47"/>
      <c r="I2482" s="51"/>
      <c r="J2482" s="51"/>
      <c r="P2482" s="44"/>
    </row>
    <row r="2483" spans="6:16" ht="12.75">
      <c r="F2483" s="47"/>
      <c r="I2483" s="51"/>
      <c r="J2483" s="51"/>
      <c r="P2483" s="44"/>
    </row>
    <row r="2484" spans="6:16" ht="12.75">
      <c r="F2484" s="47"/>
      <c r="I2484" s="51"/>
      <c r="J2484" s="51"/>
      <c r="P2484" s="44"/>
    </row>
    <row r="2485" spans="6:16" ht="12.75">
      <c r="F2485" s="47"/>
      <c r="I2485" s="51"/>
      <c r="J2485" s="51"/>
      <c r="P2485" s="44"/>
    </row>
    <row r="2486" spans="6:16" ht="12.75">
      <c r="F2486" s="47"/>
      <c r="I2486" s="51"/>
      <c r="J2486" s="51"/>
      <c r="P2486" s="44"/>
    </row>
    <row r="2487" spans="6:16" ht="12.75">
      <c r="F2487" s="47"/>
      <c r="I2487" s="51"/>
      <c r="J2487" s="51"/>
      <c r="P2487" s="44"/>
    </row>
    <row r="2488" spans="6:16" ht="12.75">
      <c r="F2488" s="47"/>
      <c r="I2488" s="51"/>
      <c r="J2488" s="51"/>
      <c r="P2488" s="44"/>
    </row>
    <row r="2489" spans="6:16" ht="12.75">
      <c r="F2489" s="47"/>
      <c r="I2489" s="51"/>
      <c r="J2489" s="51"/>
      <c r="P2489" s="44"/>
    </row>
    <row r="2490" spans="6:16" ht="12.75">
      <c r="F2490" s="47"/>
      <c r="I2490" s="51"/>
      <c r="J2490" s="51"/>
      <c r="P2490" s="44"/>
    </row>
    <row r="2491" spans="6:16" ht="12.75">
      <c r="F2491" s="47"/>
      <c r="I2491" s="51"/>
      <c r="J2491" s="51"/>
      <c r="P2491" s="44"/>
    </row>
    <row r="2492" spans="6:16" ht="12.75">
      <c r="F2492" s="47"/>
      <c r="I2492" s="51"/>
      <c r="J2492" s="51"/>
      <c r="P2492" s="44"/>
    </row>
    <row r="2493" spans="6:16" ht="12.75">
      <c r="F2493" s="47"/>
      <c r="I2493" s="51"/>
      <c r="J2493" s="51"/>
      <c r="P2493" s="44"/>
    </row>
    <row r="2494" spans="6:16" ht="12.75">
      <c r="F2494" s="47"/>
      <c r="I2494" s="51"/>
      <c r="J2494" s="51"/>
      <c r="P2494" s="44"/>
    </row>
    <row r="2495" spans="6:16" ht="12.75">
      <c r="F2495" s="47"/>
      <c r="I2495" s="51"/>
      <c r="J2495" s="51"/>
      <c r="P2495" s="44"/>
    </row>
    <row r="2496" spans="6:16" ht="12.75">
      <c r="F2496" s="47"/>
      <c r="I2496" s="51"/>
      <c r="J2496" s="51"/>
      <c r="P2496" s="44"/>
    </row>
    <row r="2497" spans="6:16" ht="12.75">
      <c r="F2497" s="47"/>
      <c r="I2497" s="51"/>
      <c r="J2497" s="51"/>
      <c r="P2497" s="44"/>
    </row>
    <row r="2498" spans="6:16" ht="12.75">
      <c r="F2498" s="47"/>
      <c r="I2498" s="51"/>
      <c r="J2498" s="51"/>
      <c r="P2498" s="44"/>
    </row>
    <row r="2499" spans="6:16" ht="12.75">
      <c r="F2499" s="47"/>
      <c r="I2499" s="51"/>
      <c r="J2499" s="51"/>
      <c r="P2499" s="44"/>
    </row>
    <row r="2500" spans="6:16" ht="12.75">
      <c r="F2500" s="47"/>
      <c r="I2500" s="51"/>
      <c r="J2500" s="51"/>
      <c r="P2500" s="44"/>
    </row>
    <row r="2501" spans="6:16" ht="12.75">
      <c r="F2501" s="47"/>
      <c r="I2501" s="51"/>
      <c r="J2501" s="51"/>
      <c r="P2501" s="44"/>
    </row>
    <row r="2502" spans="6:16" ht="12.75">
      <c r="F2502" s="47"/>
      <c r="I2502" s="51"/>
      <c r="J2502" s="51"/>
      <c r="P2502" s="44"/>
    </row>
    <row r="2503" spans="6:16" ht="12.75">
      <c r="F2503" s="47"/>
      <c r="I2503" s="51"/>
      <c r="J2503" s="51"/>
      <c r="P2503" s="44"/>
    </row>
    <row r="2504" spans="6:16" ht="12.75">
      <c r="F2504" s="47"/>
      <c r="I2504" s="51"/>
      <c r="J2504" s="51"/>
      <c r="P2504" s="44"/>
    </row>
    <row r="2505" spans="6:16" ht="12.75">
      <c r="F2505" s="47"/>
      <c r="I2505" s="51"/>
      <c r="J2505" s="51"/>
      <c r="P2505" s="44"/>
    </row>
    <row r="2506" spans="6:16" ht="12.75">
      <c r="F2506" s="47"/>
      <c r="I2506" s="51"/>
      <c r="J2506" s="51"/>
      <c r="P2506" s="44"/>
    </row>
    <row r="2507" spans="6:16" ht="12.75">
      <c r="F2507" s="47"/>
      <c r="I2507" s="51"/>
      <c r="J2507" s="51"/>
      <c r="P2507" s="44"/>
    </row>
    <row r="2508" spans="6:16" ht="12.75">
      <c r="F2508" s="47"/>
      <c r="I2508" s="51"/>
      <c r="J2508" s="51"/>
      <c r="P2508" s="44"/>
    </row>
    <row r="2509" spans="6:16" ht="12.75">
      <c r="F2509" s="47"/>
      <c r="I2509" s="51"/>
      <c r="J2509" s="51"/>
      <c r="P2509" s="44"/>
    </row>
    <row r="2510" spans="6:16" ht="12.75">
      <c r="F2510" s="47"/>
      <c r="I2510" s="51"/>
      <c r="J2510" s="51"/>
      <c r="P2510" s="44"/>
    </row>
    <row r="2511" spans="6:16" ht="12.75">
      <c r="F2511" s="47"/>
      <c r="I2511" s="51"/>
      <c r="J2511" s="51"/>
      <c r="P2511" s="44"/>
    </row>
    <row r="2512" spans="6:16" ht="12.75">
      <c r="F2512" s="47"/>
      <c r="I2512" s="51"/>
      <c r="J2512" s="51"/>
      <c r="P2512" s="44"/>
    </row>
    <row r="2513" spans="6:16" ht="12.75">
      <c r="F2513" s="47"/>
      <c r="I2513" s="51"/>
      <c r="J2513" s="51"/>
      <c r="P2513" s="44"/>
    </row>
    <row r="2514" spans="6:16" ht="12.75">
      <c r="F2514" s="47"/>
      <c r="I2514" s="51"/>
      <c r="J2514" s="51"/>
      <c r="P2514" s="44"/>
    </row>
    <row r="2515" spans="6:16" ht="12.75">
      <c r="F2515" s="47"/>
      <c r="I2515" s="51"/>
      <c r="J2515" s="51"/>
      <c r="P2515" s="44"/>
    </row>
    <row r="2516" spans="6:16" ht="12.75">
      <c r="F2516" s="47"/>
      <c r="I2516" s="51"/>
      <c r="J2516" s="51"/>
      <c r="P2516" s="44"/>
    </row>
    <row r="2517" spans="6:16" ht="12.75">
      <c r="F2517" s="47"/>
      <c r="I2517" s="51"/>
      <c r="J2517" s="51"/>
      <c r="P2517" s="44"/>
    </row>
    <row r="2518" spans="6:16" ht="12.75">
      <c r="F2518" s="47"/>
      <c r="I2518" s="51"/>
      <c r="J2518" s="51"/>
      <c r="P2518" s="44"/>
    </row>
    <row r="2519" spans="6:16" ht="12.75">
      <c r="F2519" s="47"/>
      <c r="I2519" s="51"/>
      <c r="J2519" s="51"/>
      <c r="P2519" s="44"/>
    </row>
    <row r="2520" spans="6:16" ht="12.75">
      <c r="F2520" s="47"/>
      <c r="I2520" s="51"/>
      <c r="J2520" s="51"/>
      <c r="P2520" s="44"/>
    </row>
    <row r="2521" spans="6:16" ht="12.75">
      <c r="F2521" s="47"/>
      <c r="I2521" s="51"/>
      <c r="J2521" s="51"/>
      <c r="P2521" s="44"/>
    </row>
    <row r="2522" spans="6:16" ht="12.75">
      <c r="F2522" s="47"/>
      <c r="I2522" s="51"/>
      <c r="J2522" s="51"/>
      <c r="P2522" s="44"/>
    </row>
    <row r="2523" spans="6:16" ht="12.75">
      <c r="F2523" s="47"/>
      <c r="I2523" s="51"/>
      <c r="J2523" s="51"/>
      <c r="P2523" s="44"/>
    </row>
    <row r="2524" spans="6:16" ht="12.75">
      <c r="F2524" s="47"/>
      <c r="I2524" s="51"/>
      <c r="J2524" s="51"/>
      <c r="P2524" s="44"/>
    </row>
    <row r="2525" spans="6:16" ht="12.75">
      <c r="F2525" s="47"/>
      <c r="I2525" s="51"/>
      <c r="J2525" s="51"/>
      <c r="P2525" s="44"/>
    </row>
    <row r="2526" spans="6:16" ht="12.75">
      <c r="F2526" s="47"/>
      <c r="I2526" s="51"/>
      <c r="J2526" s="51"/>
      <c r="P2526" s="44"/>
    </row>
    <row r="2527" spans="6:16" ht="12.75">
      <c r="F2527" s="47"/>
      <c r="I2527" s="51"/>
      <c r="J2527" s="51"/>
      <c r="P2527" s="44"/>
    </row>
    <row r="2528" spans="6:16" ht="12.75">
      <c r="F2528" s="47"/>
      <c r="I2528" s="51"/>
      <c r="J2528" s="51"/>
      <c r="P2528" s="44"/>
    </row>
    <row r="2529" spans="6:16" ht="12.75">
      <c r="F2529" s="47"/>
      <c r="I2529" s="51"/>
      <c r="J2529" s="51"/>
      <c r="P2529" s="44"/>
    </row>
    <row r="2530" spans="6:16" ht="12.75">
      <c r="F2530" s="47"/>
      <c r="I2530" s="51"/>
      <c r="J2530" s="51"/>
      <c r="P2530" s="44"/>
    </row>
    <row r="2531" spans="6:16" ht="12.75">
      <c r="F2531" s="47"/>
      <c r="I2531" s="51"/>
      <c r="J2531" s="51"/>
      <c r="P2531" s="44"/>
    </row>
    <row r="2532" spans="6:16" ht="12.75">
      <c r="F2532" s="47"/>
      <c r="I2532" s="51"/>
      <c r="J2532" s="51"/>
      <c r="P2532" s="44"/>
    </row>
    <row r="2533" spans="6:16" ht="12.75">
      <c r="F2533" s="47"/>
      <c r="I2533" s="51"/>
      <c r="J2533" s="51"/>
      <c r="P2533" s="44"/>
    </row>
    <row r="2534" spans="6:16" ht="12.75">
      <c r="F2534" s="47"/>
      <c r="I2534" s="51"/>
      <c r="J2534" s="51"/>
      <c r="P2534" s="44"/>
    </row>
    <row r="2535" spans="6:16" ht="12.75">
      <c r="F2535" s="47"/>
      <c r="I2535" s="51"/>
      <c r="J2535" s="51"/>
      <c r="P2535" s="44"/>
    </row>
    <row r="2536" spans="6:16" ht="12.75">
      <c r="F2536" s="47"/>
      <c r="I2536" s="51"/>
      <c r="J2536" s="51"/>
      <c r="P2536" s="44"/>
    </row>
    <row r="2537" spans="6:16" ht="12.75">
      <c r="F2537" s="47"/>
      <c r="I2537" s="51"/>
      <c r="J2537" s="51"/>
      <c r="P2537" s="44"/>
    </row>
    <row r="2538" spans="6:16" ht="12.75">
      <c r="F2538" s="47"/>
      <c r="I2538" s="51"/>
      <c r="J2538" s="51"/>
      <c r="P2538" s="44"/>
    </row>
    <row r="2539" spans="6:16" ht="12.75">
      <c r="F2539" s="47"/>
      <c r="I2539" s="51"/>
      <c r="J2539" s="51"/>
      <c r="P2539" s="44"/>
    </row>
    <row r="2540" spans="6:16" ht="12.75">
      <c r="F2540" s="47"/>
      <c r="I2540" s="51"/>
      <c r="J2540" s="51"/>
      <c r="P2540" s="44"/>
    </row>
    <row r="2541" spans="6:16" ht="12.75">
      <c r="F2541" s="47"/>
      <c r="I2541" s="51"/>
      <c r="J2541" s="51"/>
      <c r="P2541" s="44"/>
    </row>
    <row r="2542" spans="6:16" ht="12.75">
      <c r="F2542" s="47"/>
      <c r="I2542" s="51"/>
      <c r="J2542" s="51"/>
      <c r="P2542" s="44"/>
    </row>
    <row r="2543" spans="6:16" ht="12.75">
      <c r="F2543" s="47"/>
      <c r="I2543" s="51"/>
      <c r="J2543" s="51"/>
      <c r="P2543" s="44"/>
    </row>
    <row r="2544" spans="6:16" ht="12.75">
      <c r="F2544" s="47"/>
      <c r="I2544" s="51"/>
      <c r="J2544" s="51"/>
      <c r="P2544" s="44"/>
    </row>
    <row r="2545" spans="6:16" ht="12.75">
      <c r="F2545" s="47"/>
      <c r="I2545" s="51"/>
      <c r="J2545" s="51"/>
      <c r="P2545" s="44"/>
    </row>
    <row r="2546" spans="6:16" ht="12.75">
      <c r="F2546" s="47"/>
      <c r="I2546" s="51"/>
      <c r="J2546" s="51"/>
      <c r="P2546" s="44"/>
    </row>
    <row r="2547" spans="6:16" ht="12.75">
      <c r="F2547" s="47"/>
      <c r="I2547" s="51"/>
      <c r="J2547" s="51"/>
      <c r="P2547" s="44"/>
    </row>
    <row r="2548" spans="6:16" ht="12.75">
      <c r="F2548" s="47"/>
      <c r="I2548" s="51"/>
      <c r="J2548" s="51"/>
      <c r="P2548" s="44"/>
    </row>
    <row r="2549" spans="6:16" ht="12.75">
      <c r="F2549" s="47"/>
      <c r="I2549" s="51"/>
      <c r="J2549" s="51"/>
      <c r="P2549" s="44"/>
    </row>
    <row r="2550" spans="6:16" ht="12.75">
      <c r="F2550" s="47"/>
      <c r="I2550" s="51"/>
      <c r="J2550" s="51"/>
      <c r="P2550" s="44"/>
    </row>
    <row r="2551" spans="6:16" ht="12.75">
      <c r="F2551" s="47"/>
      <c r="I2551" s="51"/>
      <c r="J2551" s="51"/>
      <c r="P2551" s="44"/>
    </row>
    <row r="2552" spans="6:16" ht="12.75">
      <c r="F2552" s="47"/>
      <c r="I2552" s="51"/>
      <c r="J2552" s="51"/>
      <c r="P2552" s="44"/>
    </row>
    <row r="2553" spans="6:16" ht="12.75">
      <c r="F2553" s="47"/>
      <c r="I2553" s="51"/>
      <c r="J2553" s="51"/>
      <c r="P2553" s="44"/>
    </row>
    <row r="2554" spans="6:16" ht="12.75">
      <c r="F2554" s="47"/>
      <c r="I2554" s="51"/>
      <c r="J2554" s="51"/>
      <c r="P2554" s="44"/>
    </row>
    <row r="2555" spans="6:16" ht="12.75">
      <c r="F2555" s="47"/>
      <c r="I2555" s="51"/>
      <c r="J2555" s="51"/>
      <c r="P2555" s="44"/>
    </row>
    <row r="2556" spans="6:16" ht="12.75">
      <c r="F2556" s="47"/>
      <c r="I2556" s="51"/>
      <c r="J2556" s="51"/>
      <c r="P2556" s="44"/>
    </row>
    <row r="2557" spans="6:16" ht="12.75">
      <c r="F2557" s="47"/>
      <c r="I2557" s="51"/>
      <c r="J2557" s="51"/>
      <c r="P2557" s="44"/>
    </row>
    <row r="2558" spans="6:16" ht="12.75">
      <c r="F2558" s="47"/>
      <c r="I2558" s="51"/>
      <c r="J2558" s="51"/>
      <c r="P2558" s="44"/>
    </row>
    <row r="2559" spans="6:16" ht="12.75">
      <c r="F2559" s="47"/>
      <c r="I2559" s="51"/>
      <c r="J2559" s="51"/>
      <c r="P2559" s="44"/>
    </row>
    <row r="2560" spans="6:16" ht="12.75">
      <c r="F2560" s="47"/>
      <c r="I2560" s="51"/>
      <c r="J2560" s="51"/>
      <c r="P2560" s="44"/>
    </row>
    <row r="2561" spans="6:16" ht="12.75">
      <c r="F2561" s="47"/>
      <c r="I2561" s="51"/>
      <c r="J2561" s="51"/>
      <c r="P2561" s="44"/>
    </row>
    <row r="2562" spans="6:16" ht="12.75">
      <c r="F2562" s="47"/>
      <c r="I2562" s="51"/>
      <c r="J2562" s="51"/>
      <c r="P2562" s="44"/>
    </row>
    <row r="2563" spans="6:16" ht="12.75">
      <c r="F2563" s="47"/>
      <c r="I2563" s="51"/>
      <c r="J2563" s="51"/>
      <c r="P2563" s="44"/>
    </row>
    <row r="2564" spans="6:16" ht="12.75">
      <c r="F2564" s="47"/>
      <c r="I2564" s="51"/>
      <c r="J2564" s="51"/>
      <c r="P2564" s="44"/>
    </row>
    <row r="2565" spans="6:16" ht="12.75">
      <c r="F2565" s="47"/>
      <c r="I2565" s="51"/>
      <c r="J2565" s="51"/>
      <c r="P2565" s="44"/>
    </row>
    <row r="2566" spans="6:16" ht="12.75">
      <c r="F2566" s="47"/>
      <c r="I2566" s="51"/>
      <c r="J2566" s="51"/>
      <c r="P2566" s="44"/>
    </row>
    <row r="2567" spans="6:16" ht="12.75">
      <c r="F2567" s="47"/>
      <c r="I2567" s="51"/>
      <c r="J2567" s="51"/>
      <c r="P2567" s="44"/>
    </row>
    <row r="2568" spans="6:16" ht="12.75">
      <c r="F2568" s="47"/>
      <c r="I2568" s="51"/>
      <c r="J2568" s="51"/>
      <c r="P2568" s="44"/>
    </row>
    <row r="2569" spans="6:16" ht="12.75">
      <c r="F2569" s="47"/>
      <c r="I2569" s="51"/>
      <c r="J2569" s="51"/>
      <c r="P2569" s="44"/>
    </row>
    <row r="2570" spans="6:16" ht="12.75">
      <c r="F2570" s="47"/>
      <c r="I2570" s="51"/>
      <c r="J2570" s="51"/>
      <c r="P2570" s="44"/>
    </row>
    <row r="2571" spans="6:16" ht="12.75">
      <c r="F2571" s="47"/>
      <c r="I2571" s="51"/>
      <c r="J2571" s="51"/>
      <c r="P2571" s="44"/>
    </row>
    <row r="2572" spans="6:16" ht="12.75">
      <c r="F2572" s="47"/>
      <c r="I2572" s="51"/>
      <c r="J2572" s="51"/>
      <c r="P2572" s="44"/>
    </row>
    <row r="2573" spans="6:16" ht="12.75">
      <c r="F2573" s="47"/>
      <c r="I2573" s="51"/>
      <c r="J2573" s="51"/>
      <c r="P2573" s="44"/>
    </row>
    <row r="2574" spans="6:16" ht="12.75">
      <c r="F2574" s="47"/>
      <c r="I2574" s="51"/>
      <c r="J2574" s="51"/>
      <c r="P2574" s="44"/>
    </row>
    <row r="2575" spans="6:16" ht="12.75">
      <c r="F2575" s="47"/>
      <c r="I2575" s="51"/>
      <c r="J2575" s="51"/>
      <c r="P2575" s="44"/>
    </row>
    <row r="2576" spans="6:16" ht="12.75">
      <c r="F2576" s="47"/>
      <c r="I2576" s="51"/>
      <c r="J2576" s="51"/>
      <c r="P2576" s="44"/>
    </row>
    <row r="2577" spans="6:16" ht="12.75">
      <c r="F2577" s="47"/>
      <c r="I2577" s="51"/>
      <c r="J2577" s="51"/>
      <c r="P2577" s="44"/>
    </row>
    <row r="2578" spans="6:16" ht="12.75">
      <c r="F2578" s="47"/>
      <c r="I2578" s="51"/>
      <c r="J2578" s="51"/>
      <c r="P2578" s="44"/>
    </row>
    <row r="2579" spans="6:16" ht="12.75">
      <c r="F2579" s="47"/>
      <c r="I2579" s="51"/>
      <c r="J2579" s="51"/>
      <c r="P2579" s="44"/>
    </row>
    <row r="2580" spans="6:16" ht="12.75">
      <c r="F2580" s="47"/>
      <c r="I2580" s="51"/>
      <c r="J2580" s="51"/>
      <c r="P2580" s="44"/>
    </row>
    <row r="2581" spans="6:16" ht="12.75">
      <c r="F2581" s="47"/>
      <c r="I2581" s="51"/>
      <c r="J2581" s="51"/>
      <c r="P2581" s="44"/>
    </row>
    <row r="2582" spans="6:16" ht="12.75">
      <c r="F2582" s="47"/>
      <c r="I2582" s="51"/>
      <c r="J2582" s="51"/>
      <c r="P2582" s="44"/>
    </row>
    <row r="2583" spans="6:16" ht="12.75">
      <c r="F2583" s="47"/>
      <c r="I2583" s="51"/>
      <c r="J2583" s="51"/>
      <c r="P2583" s="44"/>
    </row>
    <row r="2584" spans="6:16" ht="12.75">
      <c r="F2584" s="47"/>
      <c r="I2584" s="51"/>
      <c r="J2584" s="51"/>
      <c r="P2584" s="44"/>
    </row>
    <row r="2585" spans="6:16" ht="12.75">
      <c r="F2585" s="47"/>
      <c r="I2585" s="51"/>
      <c r="J2585" s="51"/>
      <c r="P2585" s="44"/>
    </row>
    <row r="2586" spans="6:16" ht="12.75">
      <c r="F2586" s="47"/>
      <c r="I2586" s="51"/>
      <c r="J2586" s="51"/>
      <c r="P2586" s="44"/>
    </row>
    <row r="2587" spans="6:16" ht="12.75">
      <c r="F2587" s="47"/>
      <c r="I2587" s="51"/>
      <c r="J2587" s="51"/>
      <c r="P2587" s="44"/>
    </row>
    <row r="2588" spans="6:16" ht="12.75">
      <c r="F2588" s="47"/>
      <c r="I2588" s="51"/>
      <c r="J2588" s="51"/>
      <c r="P2588" s="44"/>
    </row>
    <row r="2589" spans="6:16" ht="12.75">
      <c r="F2589" s="47"/>
      <c r="I2589" s="51"/>
      <c r="J2589" s="51"/>
      <c r="P2589" s="44"/>
    </row>
    <row r="2590" spans="6:16" ht="12.75">
      <c r="F2590" s="47"/>
      <c r="I2590" s="51"/>
      <c r="J2590" s="51"/>
      <c r="P2590" s="44"/>
    </row>
    <row r="2591" spans="6:16" ht="12.75">
      <c r="F2591" s="47"/>
      <c r="I2591" s="51"/>
      <c r="J2591" s="51"/>
      <c r="P2591" s="44"/>
    </row>
    <row r="2592" spans="6:16" ht="12.75">
      <c r="F2592" s="47"/>
      <c r="I2592" s="51"/>
      <c r="J2592" s="51"/>
      <c r="P2592" s="44"/>
    </row>
    <row r="2593" spans="6:16" ht="12.75">
      <c r="F2593" s="47"/>
      <c r="I2593" s="51"/>
      <c r="J2593" s="51"/>
      <c r="P2593" s="44"/>
    </row>
    <row r="2594" spans="6:16" ht="12.75">
      <c r="F2594" s="47"/>
      <c r="I2594" s="51"/>
      <c r="J2594" s="51"/>
      <c r="P2594" s="44"/>
    </row>
    <row r="2595" spans="6:16" ht="12.75">
      <c r="F2595" s="47"/>
      <c r="I2595" s="51"/>
      <c r="J2595" s="51"/>
      <c r="P2595" s="44"/>
    </row>
    <row r="2596" spans="6:16" ht="12.75">
      <c r="F2596" s="47"/>
      <c r="I2596" s="51"/>
      <c r="J2596" s="51"/>
      <c r="P2596" s="44"/>
    </row>
    <row r="2597" spans="6:16" ht="12.75">
      <c r="F2597" s="47"/>
      <c r="I2597" s="51"/>
      <c r="J2597" s="51"/>
      <c r="P2597" s="44"/>
    </row>
    <row r="2598" spans="6:16" ht="12.75">
      <c r="F2598" s="47"/>
      <c r="I2598" s="51"/>
      <c r="J2598" s="51"/>
      <c r="P2598" s="44"/>
    </row>
    <row r="2599" spans="6:16" ht="12.75">
      <c r="F2599" s="47"/>
      <c r="I2599" s="51"/>
      <c r="J2599" s="51"/>
      <c r="P2599" s="44"/>
    </row>
    <row r="2600" spans="6:16" ht="12.75">
      <c r="F2600" s="47"/>
      <c r="I2600" s="51"/>
      <c r="J2600" s="51"/>
      <c r="P2600" s="44"/>
    </row>
    <row r="2601" spans="6:16" ht="12.75">
      <c r="F2601" s="47"/>
      <c r="I2601" s="51"/>
      <c r="J2601" s="51"/>
      <c r="P2601" s="44"/>
    </row>
    <row r="2602" spans="6:16" ht="12.75">
      <c r="F2602" s="47"/>
      <c r="I2602" s="51"/>
      <c r="J2602" s="51"/>
      <c r="P2602" s="44"/>
    </row>
    <row r="2603" spans="6:16" ht="12.75">
      <c r="F2603" s="47"/>
      <c r="I2603" s="51"/>
      <c r="J2603" s="51"/>
      <c r="P2603" s="44"/>
    </row>
    <row r="2604" spans="6:16" ht="12.75">
      <c r="F2604" s="47"/>
      <c r="I2604" s="51"/>
      <c r="J2604" s="51"/>
      <c r="P2604" s="44"/>
    </row>
    <row r="2605" spans="6:16" ht="12.75">
      <c r="F2605" s="47"/>
      <c r="I2605" s="51"/>
      <c r="J2605" s="51"/>
      <c r="P2605" s="44"/>
    </row>
    <row r="2606" spans="6:16" ht="12.75">
      <c r="F2606" s="47"/>
      <c r="I2606" s="51"/>
      <c r="J2606" s="51"/>
      <c r="P2606" s="44"/>
    </row>
    <row r="2607" spans="6:16" ht="12.75">
      <c r="F2607" s="47"/>
      <c r="I2607" s="51"/>
      <c r="J2607" s="51"/>
      <c r="P2607" s="44"/>
    </row>
    <row r="2608" spans="6:16" ht="12.75">
      <c r="F2608" s="47"/>
      <c r="I2608" s="51"/>
      <c r="J2608" s="51"/>
      <c r="P2608" s="44"/>
    </row>
    <row r="2609" spans="6:16" ht="12.75">
      <c r="F2609" s="47"/>
      <c r="I2609" s="51"/>
      <c r="J2609" s="51"/>
      <c r="P2609" s="44"/>
    </row>
    <row r="2610" spans="6:16" ht="12.75">
      <c r="F2610" s="47"/>
      <c r="I2610" s="51"/>
      <c r="J2610" s="51"/>
      <c r="P2610" s="44"/>
    </row>
    <row r="2611" spans="6:16" ht="12.75">
      <c r="F2611" s="47"/>
      <c r="I2611" s="51"/>
      <c r="J2611" s="51"/>
      <c r="P2611" s="44"/>
    </row>
    <row r="2612" spans="6:16" ht="12.75">
      <c r="F2612" s="47"/>
      <c r="I2612" s="51"/>
      <c r="J2612" s="51"/>
      <c r="P2612" s="44"/>
    </row>
    <row r="2613" spans="6:16" ht="12.75">
      <c r="F2613" s="47"/>
      <c r="I2613" s="51"/>
      <c r="J2613" s="51"/>
      <c r="P2613" s="44"/>
    </row>
    <row r="2614" spans="6:16" ht="12.75">
      <c r="F2614" s="47"/>
      <c r="I2614" s="51"/>
      <c r="J2614" s="51"/>
      <c r="P2614" s="44"/>
    </row>
    <row r="2615" spans="6:16" ht="12.75">
      <c r="F2615" s="47"/>
      <c r="I2615" s="51"/>
      <c r="J2615" s="51"/>
      <c r="P2615" s="44"/>
    </row>
    <row r="2616" spans="6:16" ht="12.75">
      <c r="F2616" s="47"/>
      <c r="I2616" s="51"/>
      <c r="J2616" s="51"/>
      <c r="P2616" s="44"/>
    </row>
    <row r="2617" spans="6:16" ht="12.75">
      <c r="F2617" s="47"/>
      <c r="I2617" s="51"/>
      <c r="J2617" s="51"/>
      <c r="P2617" s="44"/>
    </row>
    <row r="2618" spans="6:16" ht="12.75">
      <c r="F2618" s="47"/>
      <c r="I2618" s="51"/>
      <c r="J2618" s="51"/>
      <c r="P2618" s="44"/>
    </row>
    <row r="2619" spans="6:16" ht="12.75">
      <c r="F2619" s="47"/>
      <c r="I2619" s="51"/>
      <c r="J2619" s="51"/>
      <c r="P2619" s="44"/>
    </row>
    <row r="2620" spans="6:16" ht="12.75">
      <c r="F2620" s="47"/>
      <c r="I2620" s="51"/>
      <c r="J2620" s="51"/>
      <c r="P2620" s="44"/>
    </row>
    <row r="2621" spans="6:16" ht="12.75">
      <c r="F2621" s="47"/>
      <c r="I2621" s="51"/>
      <c r="J2621" s="51"/>
      <c r="P2621" s="44"/>
    </row>
    <row r="2622" spans="6:16" ht="12.75">
      <c r="F2622" s="47"/>
      <c r="I2622" s="51"/>
      <c r="J2622" s="51"/>
      <c r="P2622" s="44"/>
    </row>
    <row r="2623" spans="6:16" ht="12.75">
      <c r="F2623" s="47"/>
      <c r="I2623" s="51"/>
      <c r="J2623" s="51"/>
      <c r="P2623" s="44"/>
    </row>
    <row r="2624" spans="6:16" ht="12.75">
      <c r="F2624" s="47"/>
      <c r="I2624" s="51"/>
      <c r="J2624" s="51"/>
      <c r="P2624" s="44"/>
    </row>
    <row r="2625" spans="6:16" ht="12.75">
      <c r="F2625" s="47"/>
      <c r="I2625" s="51"/>
      <c r="J2625" s="51"/>
      <c r="P2625" s="44"/>
    </row>
    <row r="2626" spans="6:16" ht="12.75">
      <c r="F2626" s="47"/>
      <c r="I2626" s="51"/>
      <c r="J2626" s="51"/>
      <c r="P2626" s="44"/>
    </row>
    <row r="2627" spans="6:16" ht="12.75">
      <c r="F2627" s="47"/>
      <c r="I2627" s="51"/>
      <c r="J2627" s="51"/>
      <c r="P2627" s="44"/>
    </row>
    <row r="2628" spans="6:16" ht="12.75">
      <c r="F2628" s="47"/>
      <c r="I2628" s="51"/>
      <c r="J2628" s="51"/>
      <c r="P2628" s="44"/>
    </row>
    <row r="2629" spans="6:16" ht="12.75">
      <c r="F2629" s="47"/>
      <c r="I2629" s="51"/>
      <c r="J2629" s="51"/>
      <c r="P2629" s="44"/>
    </row>
    <row r="2630" spans="6:16" ht="12.75">
      <c r="F2630" s="47"/>
      <c r="I2630" s="51"/>
      <c r="J2630" s="51"/>
      <c r="P2630" s="44"/>
    </row>
    <row r="2631" spans="6:16" ht="12.75">
      <c r="F2631" s="47"/>
      <c r="I2631" s="51"/>
      <c r="J2631" s="51"/>
      <c r="P2631" s="44"/>
    </row>
    <row r="2632" spans="6:16" ht="12.75">
      <c r="F2632" s="47"/>
      <c r="I2632" s="51"/>
      <c r="J2632" s="51"/>
      <c r="P2632" s="44"/>
    </row>
    <row r="2633" spans="6:16" ht="12.75">
      <c r="F2633" s="47"/>
      <c r="I2633" s="51"/>
      <c r="J2633" s="51"/>
      <c r="P2633" s="44"/>
    </row>
    <row r="2634" spans="6:16" ht="12.75">
      <c r="F2634" s="47"/>
      <c r="I2634" s="51"/>
      <c r="J2634" s="51"/>
      <c r="P2634" s="44"/>
    </row>
    <row r="2635" spans="6:16" ht="12.75">
      <c r="F2635" s="47"/>
      <c r="I2635" s="51"/>
      <c r="J2635" s="51"/>
      <c r="P2635" s="44"/>
    </row>
    <row r="2636" spans="6:16" ht="12.75">
      <c r="F2636" s="47"/>
      <c r="I2636" s="51"/>
      <c r="J2636" s="51"/>
      <c r="P2636" s="44"/>
    </row>
    <row r="2637" spans="6:16" ht="12.75">
      <c r="F2637" s="47"/>
      <c r="I2637" s="51"/>
      <c r="J2637" s="51"/>
      <c r="P2637" s="44"/>
    </row>
    <row r="2638" spans="6:16" ht="12.75">
      <c r="F2638" s="47"/>
      <c r="I2638" s="51"/>
      <c r="J2638" s="51"/>
      <c r="P2638" s="44"/>
    </row>
    <row r="2639" spans="6:16" ht="12.75">
      <c r="F2639" s="47"/>
      <c r="I2639" s="51"/>
      <c r="J2639" s="51"/>
      <c r="P2639" s="44"/>
    </row>
    <row r="2640" spans="6:16" ht="12.75">
      <c r="F2640" s="47"/>
      <c r="I2640" s="51"/>
      <c r="J2640" s="51"/>
      <c r="P2640" s="44"/>
    </row>
    <row r="2641" spans="6:16" ht="12.75">
      <c r="F2641" s="47"/>
      <c r="I2641" s="51"/>
      <c r="J2641" s="51"/>
      <c r="P2641" s="44"/>
    </row>
    <row r="2642" spans="6:16" ht="12.75">
      <c r="F2642" s="47"/>
      <c r="I2642" s="51"/>
      <c r="J2642" s="51"/>
      <c r="P2642" s="44"/>
    </row>
    <row r="2643" spans="6:16" ht="12.75">
      <c r="F2643" s="47"/>
      <c r="I2643" s="51"/>
      <c r="J2643" s="51"/>
      <c r="P2643" s="44"/>
    </row>
    <row r="2644" spans="6:16" ht="12.75">
      <c r="F2644" s="47"/>
      <c r="I2644" s="51"/>
      <c r="J2644" s="51"/>
      <c r="P2644" s="44"/>
    </row>
    <row r="2645" spans="6:16" ht="12.75">
      <c r="F2645" s="47"/>
      <c r="I2645" s="51"/>
      <c r="J2645" s="51"/>
      <c r="P2645" s="44"/>
    </row>
    <row r="2646" spans="6:16" ht="12.75">
      <c r="F2646" s="47"/>
      <c r="I2646" s="51"/>
      <c r="J2646" s="51"/>
      <c r="P2646" s="44"/>
    </row>
    <row r="2647" spans="6:16" ht="12.75">
      <c r="F2647" s="47"/>
      <c r="I2647" s="51"/>
      <c r="J2647" s="51"/>
      <c r="P2647" s="44"/>
    </row>
    <row r="2648" spans="6:16" ht="12.75">
      <c r="F2648" s="47"/>
      <c r="I2648" s="51"/>
      <c r="J2648" s="51"/>
      <c r="P2648" s="44"/>
    </row>
    <row r="2649" spans="6:16" ht="12.75">
      <c r="F2649" s="47"/>
      <c r="I2649" s="51"/>
      <c r="J2649" s="51"/>
      <c r="P2649" s="44"/>
    </row>
    <row r="2650" spans="6:16" ht="12.75">
      <c r="F2650" s="47"/>
      <c r="I2650" s="51"/>
      <c r="J2650" s="51"/>
      <c r="P2650" s="44"/>
    </row>
    <row r="2651" spans="6:16" ht="12.75">
      <c r="F2651" s="47"/>
      <c r="I2651" s="51"/>
      <c r="J2651" s="51"/>
      <c r="P2651" s="44"/>
    </row>
    <row r="2652" spans="6:16" ht="12.75">
      <c r="F2652" s="47"/>
      <c r="I2652" s="51"/>
      <c r="J2652" s="51"/>
      <c r="P2652" s="44"/>
    </row>
    <row r="2653" spans="6:16" ht="12.75">
      <c r="F2653" s="47"/>
      <c r="I2653" s="51"/>
      <c r="J2653" s="51"/>
      <c r="P2653" s="44"/>
    </row>
    <row r="2654" spans="6:16" ht="12.75">
      <c r="F2654" s="47"/>
      <c r="I2654" s="51"/>
      <c r="J2654" s="51"/>
      <c r="P2654" s="44"/>
    </row>
    <row r="2655" spans="6:16" ht="12.75">
      <c r="F2655" s="47"/>
      <c r="I2655" s="51"/>
      <c r="J2655" s="51"/>
      <c r="P2655" s="44"/>
    </row>
    <row r="2656" spans="6:16" ht="12.75">
      <c r="F2656" s="47"/>
      <c r="I2656" s="51"/>
      <c r="J2656" s="51"/>
      <c r="P2656" s="44"/>
    </row>
    <row r="2657" spans="6:16" ht="12.75">
      <c r="F2657" s="47"/>
      <c r="I2657" s="51"/>
      <c r="J2657" s="51"/>
      <c r="P2657" s="44"/>
    </row>
    <row r="2658" spans="6:16" ht="12.75">
      <c r="F2658" s="47"/>
      <c r="I2658" s="51"/>
      <c r="J2658" s="51"/>
      <c r="P2658" s="44"/>
    </row>
    <row r="2659" spans="6:16" ht="12.75">
      <c r="F2659" s="47"/>
      <c r="I2659" s="51"/>
      <c r="J2659" s="51"/>
      <c r="P2659" s="44"/>
    </row>
    <row r="2660" spans="6:16" ht="12.75">
      <c r="F2660" s="47"/>
      <c r="I2660" s="51"/>
      <c r="J2660" s="51"/>
      <c r="P2660" s="44"/>
    </row>
    <row r="2661" spans="6:16" ht="12.75">
      <c r="F2661" s="47"/>
      <c r="I2661" s="51"/>
      <c r="J2661" s="51"/>
      <c r="P2661" s="44"/>
    </row>
    <row r="2662" spans="6:16" ht="12.75">
      <c r="F2662" s="47"/>
      <c r="I2662" s="51"/>
      <c r="J2662" s="51"/>
      <c r="P2662" s="44"/>
    </row>
    <row r="2663" spans="6:16" ht="12.75">
      <c r="F2663" s="47"/>
      <c r="I2663" s="51"/>
      <c r="J2663" s="51"/>
      <c r="P2663" s="44"/>
    </row>
    <row r="2664" spans="6:16" ht="12.75">
      <c r="F2664" s="47"/>
      <c r="I2664" s="51"/>
      <c r="J2664" s="51"/>
      <c r="P2664" s="44"/>
    </row>
    <row r="2665" spans="6:16" ht="12.75">
      <c r="F2665" s="47"/>
      <c r="I2665" s="51"/>
      <c r="J2665" s="51"/>
      <c r="P2665" s="44"/>
    </row>
    <row r="2666" spans="6:16" ht="12.75">
      <c r="F2666" s="47"/>
      <c r="I2666" s="51"/>
      <c r="J2666" s="51"/>
      <c r="P2666" s="44"/>
    </row>
    <row r="2667" spans="6:16" ht="12.75">
      <c r="F2667" s="47"/>
      <c r="I2667" s="51"/>
      <c r="J2667" s="51"/>
      <c r="P2667" s="44"/>
    </row>
    <row r="2668" spans="6:16" ht="12.75">
      <c r="F2668" s="47"/>
      <c r="I2668" s="51"/>
      <c r="J2668" s="51"/>
      <c r="P2668" s="44"/>
    </row>
    <row r="2669" spans="6:16" ht="12.75">
      <c r="F2669" s="47"/>
      <c r="I2669" s="51"/>
      <c r="J2669" s="51"/>
      <c r="P2669" s="44"/>
    </row>
    <row r="2670" spans="6:16" ht="12.75">
      <c r="F2670" s="47"/>
      <c r="I2670" s="51"/>
      <c r="J2670" s="51"/>
      <c r="P2670" s="44"/>
    </row>
    <row r="2671" spans="6:16" ht="12.75">
      <c r="F2671" s="47"/>
      <c r="I2671" s="51"/>
      <c r="J2671" s="51"/>
      <c r="P2671" s="44"/>
    </row>
    <row r="2672" spans="6:16" ht="12.75">
      <c r="F2672" s="47"/>
      <c r="I2672" s="51"/>
      <c r="J2672" s="51"/>
      <c r="P2672" s="44"/>
    </row>
    <row r="2673" spans="6:16" ht="12.75">
      <c r="F2673" s="47"/>
      <c r="I2673" s="51"/>
      <c r="J2673" s="51"/>
      <c r="P2673" s="44"/>
    </row>
    <row r="2674" spans="6:16" ht="12.75">
      <c r="F2674" s="47"/>
      <c r="I2674" s="51"/>
      <c r="J2674" s="51"/>
      <c r="P2674" s="44"/>
    </row>
    <row r="2675" spans="6:16" ht="12.75">
      <c r="F2675" s="47"/>
      <c r="I2675" s="51"/>
      <c r="J2675" s="51"/>
      <c r="P2675" s="44"/>
    </row>
    <row r="2676" spans="6:16" ht="12.75">
      <c r="F2676" s="47"/>
      <c r="I2676" s="51"/>
      <c r="J2676" s="51"/>
      <c r="P2676" s="44"/>
    </row>
    <row r="2677" spans="6:16" ht="12.75">
      <c r="F2677" s="47"/>
      <c r="I2677" s="51"/>
      <c r="J2677" s="51"/>
      <c r="P2677" s="44"/>
    </row>
    <row r="2678" spans="6:16" ht="12.75">
      <c r="F2678" s="47"/>
      <c r="I2678" s="51"/>
      <c r="J2678" s="51"/>
      <c r="P2678" s="44"/>
    </row>
    <row r="2679" spans="6:16" ht="12.75">
      <c r="F2679" s="47"/>
      <c r="I2679" s="51"/>
      <c r="J2679" s="51"/>
      <c r="P2679" s="44"/>
    </row>
    <row r="2680" spans="6:16" ht="12.75">
      <c r="F2680" s="47"/>
      <c r="I2680" s="51"/>
      <c r="J2680" s="51"/>
      <c r="P2680" s="44"/>
    </row>
    <row r="2681" spans="6:16" ht="12.75">
      <c r="F2681" s="47"/>
      <c r="I2681" s="51"/>
      <c r="J2681" s="51"/>
      <c r="P2681" s="44"/>
    </row>
    <row r="2682" spans="6:16" ht="12.75">
      <c r="F2682" s="47"/>
      <c r="I2682" s="51"/>
      <c r="J2682" s="51"/>
      <c r="P2682" s="44"/>
    </row>
    <row r="2683" spans="6:16" ht="12.75">
      <c r="F2683" s="47"/>
      <c r="I2683" s="51"/>
      <c r="J2683" s="51"/>
      <c r="P2683" s="44"/>
    </row>
    <row r="2684" spans="6:16" ht="12.75">
      <c r="F2684" s="47"/>
      <c r="I2684" s="51"/>
      <c r="J2684" s="51"/>
      <c r="P2684" s="44"/>
    </row>
    <row r="2685" spans="6:16" ht="12.75">
      <c r="F2685" s="47"/>
      <c r="I2685" s="51"/>
      <c r="J2685" s="51"/>
      <c r="P2685" s="44"/>
    </row>
    <row r="2686" spans="6:16" ht="12.75">
      <c r="F2686" s="47"/>
      <c r="I2686" s="51"/>
      <c r="J2686" s="51"/>
      <c r="P2686" s="44"/>
    </row>
    <row r="2687" spans="6:16" ht="12.75">
      <c r="F2687" s="47"/>
      <c r="I2687" s="51"/>
      <c r="J2687" s="51"/>
      <c r="P2687" s="44"/>
    </row>
    <row r="2688" spans="6:16" ht="12.75">
      <c r="F2688" s="47"/>
      <c r="I2688" s="51"/>
      <c r="J2688" s="51"/>
      <c r="P2688" s="44"/>
    </row>
    <row r="2689" spans="6:16" ht="12.75">
      <c r="F2689" s="47"/>
      <c r="I2689" s="51"/>
      <c r="J2689" s="51"/>
      <c r="P2689" s="44"/>
    </row>
    <row r="2690" spans="6:16" ht="12.75">
      <c r="F2690" s="47"/>
      <c r="I2690" s="51"/>
      <c r="J2690" s="51"/>
      <c r="P2690" s="44"/>
    </row>
    <row r="2691" spans="6:16" ht="12.75">
      <c r="F2691" s="47"/>
      <c r="I2691" s="51"/>
      <c r="J2691" s="51"/>
      <c r="P2691" s="44"/>
    </row>
    <row r="2692" spans="6:16" ht="12.75">
      <c r="F2692" s="47"/>
      <c r="I2692" s="51"/>
      <c r="J2692" s="51"/>
      <c r="P2692" s="44"/>
    </row>
    <row r="2693" spans="6:16" ht="12.75">
      <c r="F2693" s="47"/>
      <c r="I2693" s="51"/>
      <c r="J2693" s="51"/>
      <c r="P2693" s="44"/>
    </row>
    <row r="2694" spans="6:16" ht="12.75">
      <c r="F2694" s="47"/>
      <c r="I2694" s="51"/>
      <c r="J2694" s="51"/>
      <c r="P2694" s="44"/>
    </row>
    <row r="2695" spans="6:16" ht="12.75">
      <c r="F2695" s="47"/>
      <c r="I2695" s="51"/>
      <c r="J2695" s="51"/>
      <c r="P2695" s="44"/>
    </row>
    <row r="2696" spans="6:16" ht="12.75">
      <c r="F2696" s="47"/>
      <c r="I2696" s="51"/>
      <c r="J2696" s="51"/>
      <c r="P2696" s="44"/>
    </row>
    <row r="2697" spans="6:16" ht="12.75">
      <c r="F2697" s="47"/>
      <c r="I2697" s="51"/>
      <c r="J2697" s="51"/>
      <c r="P2697" s="44"/>
    </row>
    <row r="2698" spans="6:16" ht="12.75">
      <c r="F2698" s="47"/>
      <c r="I2698" s="51"/>
      <c r="J2698" s="51"/>
      <c r="P2698" s="44"/>
    </row>
    <row r="2699" spans="6:16" ht="12.75">
      <c r="F2699" s="47"/>
      <c r="I2699" s="51"/>
      <c r="J2699" s="51"/>
      <c r="P2699" s="44"/>
    </row>
    <row r="2700" spans="6:16" ht="12.75">
      <c r="F2700" s="47"/>
      <c r="I2700" s="51"/>
      <c r="J2700" s="51"/>
      <c r="P2700" s="44"/>
    </row>
    <row r="2701" spans="6:16" ht="12.75">
      <c r="F2701" s="47"/>
      <c r="I2701" s="51"/>
      <c r="J2701" s="51"/>
      <c r="P2701" s="44"/>
    </row>
    <row r="2702" spans="6:16" ht="12.75">
      <c r="F2702" s="47"/>
      <c r="I2702" s="51"/>
      <c r="J2702" s="51"/>
      <c r="P2702" s="44"/>
    </row>
    <row r="2703" spans="6:16" ht="12.75">
      <c r="F2703" s="47"/>
      <c r="I2703" s="51"/>
      <c r="J2703" s="51"/>
      <c r="P2703" s="44"/>
    </row>
    <row r="2704" spans="6:16" ht="12.75">
      <c r="F2704" s="47"/>
      <c r="I2704" s="51"/>
      <c r="J2704" s="51"/>
      <c r="P2704" s="44"/>
    </row>
    <row r="2705" spans="6:16" ht="12.75">
      <c r="F2705" s="47"/>
      <c r="I2705" s="51"/>
      <c r="J2705" s="51"/>
      <c r="P2705" s="44"/>
    </row>
    <row r="2706" spans="6:16" ht="12.75">
      <c r="F2706" s="47"/>
      <c r="I2706" s="51"/>
      <c r="J2706" s="51"/>
      <c r="P2706" s="44"/>
    </row>
    <row r="2707" spans="6:16" ht="12.75">
      <c r="F2707" s="47"/>
      <c r="I2707" s="51"/>
      <c r="J2707" s="51"/>
      <c r="P2707" s="44"/>
    </row>
    <row r="2708" spans="6:16" ht="12.75">
      <c r="F2708" s="47"/>
      <c r="I2708" s="51"/>
      <c r="J2708" s="51"/>
      <c r="P2708" s="44"/>
    </row>
    <row r="2709" spans="6:16" ht="12.75">
      <c r="F2709" s="47"/>
      <c r="I2709" s="51"/>
      <c r="J2709" s="51"/>
      <c r="P2709" s="44"/>
    </row>
    <row r="2710" spans="6:16" ht="12.75">
      <c r="F2710" s="47"/>
      <c r="I2710" s="51"/>
      <c r="J2710" s="51"/>
      <c r="P2710" s="44"/>
    </row>
    <row r="2711" spans="6:16" ht="12.75">
      <c r="F2711" s="47"/>
      <c r="I2711" s="51"/>
      <c r="J2711" s="51"/>
      <c r="P2711" s="44"/>
    </row>
    <row r="2712" spans="6:16" ht="12.75">
      <c r="F2712" s="47"/>
      <c r="I2712" s="51"/>
      <c r="J2712" s="51"/>
      <c r="P2712" s="44"/>
    </row>
    <row r="2713" spans="6:16" ht="12.75">
      <c r="F2713" s="47"/>
      <c r="I2713" s="51"/>
      <c r="J2713" s="51"/>
      <c r="P2713" s="44"/>
    </row>
    <row r="2714" spans="6:16" ht="12.75">
      <c r="F2714" s="47"/>
      <c r="I2714" s="51"/>
      <c r="J2714" s="51"/>
      <c r="P2714" s="44"/>
    </row>
    <row r="2715" spans="6:16" ht="12.75">
      <c r="F2715" s="47"/>
      <c r="I2715" s="51"/>
      <c r="J2715" s="51"/>
      <c r="P2715" s="44"/>
    </row>
    <row r="2716" spans="6:16" ht="12.75">
      <c r="F2716" s="47"/>
      <c r="I2716" s="51"/>
      <c r="J2716" s="51"/>
      <c r="P2716" s="44"/>
    </row>
    <row r="2717" spans="6:16" ht="12.75">
      <c r="F2717" s="47"/>
      <c r="I2717" s="51"/>
      <c r="J2717" s="51"/>
      <c r="P2717" s="44"/>
    </row>
    <row r="2718" spans="6:16" ht="12.75">
      <c r="F2718" s="47"/>
      <c r="I2718" s="51"/>
      <c r="J2718" s="51"/>
      <c r="P2718" s="44"/>
    </row>
    <row r="2719" spans="6:16" ht="12.75">
      <c r="F2719" s="47"/>
      <c r="I2719" s="51"/>
      <c r="J2719" s="51"/>
      <c r="P2719" s="44"/>
    </row>
    <row r="2720" spans="6:16" ht="12.75">
      <c r="F2720" s="47"/>
      <c r="I2720" s="51"/>
      <c r="J2720" s="51"/>
      <c r="P2720" s="44"/>
    </row>
    <row r="2721" spans="6:16" ht="12.75">
      <c r="F2721" s="47"/>
      <c r="I2721" s="51"/>
      <c r="J2721" s="51"/>
      <c r="P2721" s="44"/>
    </row>
    <row r="2722" spans="6:16" ht="12.75">
      <c r="F2722" s="47"/>
      <c r="I2722" s="51"/>
      <c r="J2722" s="51"/>
      <c r="P2722" s="44"/>
    </row>
    <row r="2723" spans="6:16" ht="12.75">
      <c r="F2723" s="47"/>
      <c r="I2723" s="51"/>
      <c r="J2723" s="51"/>
      <c r="P2723" s="44"/>
    </row>
    <row r="2724" spans="6:16" ht="12.75">
      <c r="F2724" s="47"/>
      <c r="I2724" s="51"/>
      <c r="J2724" s="51"/>
      <c r="P2724" s="44"/>
    </row>
    <row r="2725" spans="6:16" ht="12.75">
      <c r="F2725" s="47"/>
      <c r="I2725" s="51"/>
      <c r="J2725" s="51"/>
      <c r="P2725" s="44"/>
    </row>
    <row r="2726" spans="6:16" ht="12.75">
      <c r="F2726" s="47"/>
      <c r="I2726" s="51"/>
      <c r="J2726" s="51"/>
      <c r="P2726" s="44"/>
    </row>
    <row r="2727" spans="6:16" ht="12.75">
      <c r="F2727" s="47"/>
      <c r="I2727" s="51"/>
      <c r="J2727" s="51"/>
      <c r="P2727" s="44"/>
    </row>
    <row r="2728" spans="6:16" ht="12.75">
      <c r="F2728" s="47"/>
      <c r="I2728" s="51"/>
      <c r="J2728" s="51"/>
      <c r="P2728" s="44"/>
    </row>
    <row r="2729" spans="6:16" ht="12.75">
      <c r="F2729" s="47"/>
      <c r="I2729" s="51"/>
      <c r="J2729" s="51"/>
      <c r="P2729" s="44"/>
    </row>
    <row r="2730" spans="6:16" ht="12.75">
      <c r="F2730" s="47"/>
      <c r="I2730" s="51"/>
      <c r="J2730" s="51"/>
      <c r="P2730" s="44"/>
    </row>
    <row r="2731" spans="6:16" ht="12.75">
      <c r="F2731" s="47"/>
      <c r="I2731" s="51"/>
      <c r="J2731" s="51"/>
      <c r="P2731" s="44"/>
    </row>
    <row r="2732" spans="6:16" ht="12.75">
      <c r="F2732" s="47"/>
      <c r="I2732" s="51"/>
      <c r="J2732" s="51"/>
      <c r="P2732" s="44"/>
    </row>
    <row r="2733" spans="6:16" ht="12.75">
      <c r="F2733" s="47"/>
      <c r="I2733" s="51"/>
      <c r="J2733" s="51"/>
      <c r="P2733" s="44"/>
    </row>
    <row r="2734" spans="6:16" ht="12.75">
      <c r="F2734" s="47"/>
      <c r="I2734" s="51"/>
      <c r="J2734" s="51"/>
      <c r="P2734" s="44"/>
    </row>
    <row r="2735" spans="6:16" ht="12.75">
      <c r="F2735" s="47"/>
      <c r="I2735" s="51"/>
      <c r="J2735" s="51"/>
      <c r="P2735" s="44"/>
    </row>
    <row r="2736" spans="6:16" ht="12.75">
      <c r="F2736" s="47"/>
      <c r="I2736" s="51"/>
      <c r="J2736" s="51"/>
      <c r="P2736" s="44"/>
    </row>
    <row r="2737" spans="6:16" ht="12.75">
      <c r="F2737" s="47"/>
      <c r="I2737" s="51"/>
      <c r="J2737" s="51"/>
      <c r="P2737" s="44"/>
    </row>
    <row r="2738" spans="6:16" ht="12.75">
      <c r="F2738" s="47"/>
      <c r="I2738" s="51"/>
      <c r="J2738" s="51"/>
      <c r="P2738" s="44"/>
    </row>
    <row r="2739" spans="6:16" ht="12.75">
      <c r="F2739" s="47"/>
      <c r="I2739" s="51"/>
      <c r="J2739" s="51"/>
      <c r="P2739" s="44"/>
    </row>
    <row r="2740" spans="6:16" ht="12.75">
      <c r="F2740" s="47"/>
      <c r="I2740" s="51"/>
      <c r="J2740" s="51"/>
      <c r="P2740" s="44"/>
    </row>
    <row r="2741" spans="6:16" ht="12.75">
      <c r="F2741" s="47"/>
      <c r="I2741" s="51"/>
      <c r="J2741" s="51"/>
      <c r="P2741" s="44"/>
    </row>
    <row r="2742" spans="6:16" ht="12.75">
      <c r="F2742" s="47"/>
      <c r="I2742" s="51"/>
      <c r="J2742" s="51"/>
      <c r="P2742" s="44"/>
    </row>
    <row r="2743" spans="6:16" ht="12.75">
      <c r="F2743" s="47"/>
      <c r="I2743" s="51"/>
      <c r="J2743" s="51"/>
      <c r="P2743" s="44"/>
    </row>
    <row r="2744" spans="6:16" ht="12.75">
      <c r="F2744" s="47"/>
      <c r="I2744" s="51"/>
      <c r="J2744" s="51"/>
      <c r="P2744" s="44"/>
    </row>
    <row r="2745" spans="6:16" ht="12.75">
      <c r="F2745" s="47"/>
      <c r="I2745" s="51"/>
      <c r="J2745" s="51"/>
      <c r="P2745" s="44"/>
    </row>
    <row r="2746" spans="6:16" ht="12.75">
      <c r="F2746" s="47"/>
      <c r="I2746" s="51"/>
      <c r="J2746" s="51"/>
      <c r="P2746" s="44"/>
    </row>
    <row r="2747" spans="6:16" ht="12.75">
      <c r="F2747" s="47"/>
      <c r="I2747" s="51"/>
      <c r="J2747" s="51"/>
      <c r="P2747" s="44"/>
    </row>
    <row r="2748" spans="6:16" ht="12.75">
      <c r="F2748" s="47"/>
      <c r="I2748" s="51"/>
      <c r="J2748" s="51"/>
      <c r="P2748" s="44"/>
    </row>
    <row r="2749" spans="6:16" ht="12.75">
      <c r="F2749" s="47"/>
      <c r="I2749" s="51"/>
      <c r="J2749" s="51"/>
      <c r="P2749" s="44"/>
    </row>
    <row r="2750" spans="6:16" ht="12.75">
      <c r="F2750" s="47"/>
      <c r="I2750" s="51"/>
      <c r="J2750" s="51"/>
      <c r="P2750" s="44"/>
    </row>
    <row r="2751" spans="6:16" ht="12.75">
      <c r="F2751" s="47"/>
      <c r="I2751" s="51"/>
      <c r="J2751" s="51"/>
      <c r="P2751" s="44"/>
    </row>
    <row r="2752" spans="6:16" ht="12.75">
      <c r="F2752" s="47"/>
      <c r="I2752" s="51"/>
      <c r="J2752" s="51"/>
      <c r="P2752" s="44"/>
    </row>
    <row r="2753" spans="6:16" ht="12.75">
      <c r="F2753" s="47"/>
      <c r="I2753" s="51"/>
      <c r="J2753" s="51"/>
      <c r="P2753" s="44"/>
    </row>
    <row r="2754" spans="6:16" ht="12.75">
      <c r="F2754" s="47"/>
      <c r="I2754" s="51"/>
      <c r="J2754" s="51"/>
      <c r="P2754" s="44"/>
    </row>
    <row r="2755" spans="6:16" ht="12.75">
      <c r="F2755" s="47"/>
      <c r="I2755" s="51"/>
      <c r="J2755" s="51"/>
      <c r="P2755" s="44"/>
    </row>
    <row r="2756" spans="6:16" ht="12.75">
      <c r="F2756" s="47"/>
      <c r="I2756" s="51"/>
      <c r="J2756" s="51"/>
      <c r="P2756" s="44"/>
    </row>
    <row r="2757" spans="6:16" ht="12.75">
      <c r="F2757" s="47"/>
      <c r="I2757" s="51"/>
      <c r="J2757" s="51"/>
      <c r="P2757" s="44"/>
    </row>
    <row r="2758" spans="6:16" ht="12.75">
      <c r="F2758" s="47"/>
      <c r="I2758" s="51"/>
      <c r="J2758" s="51"/>
      <c r="P2758" s="44"/>
    </row>
    <row r="2759" spans="6:16" ht="12.75">
      <c r="F2759" s="47"/>
      <c r="I2759" s="51"/>
      <c r="J2759" s="51"/>
      <c r="P2759" s="44"/>
    </row>
    <row r="2760" spans="6:16" ht="12.75">
      <c r="F2760" s="47"/>
      <c r="I2760" s="51"/>
      <c r="J2760" s="51"/>
      <c r="P2760" s="44"/>
    </row>
    <row r="2761" spans="6:16" ht="12.75">
      <c r="F2761" s="47"/>
      <c r="I2761" s="51"/>
      <c r="J2761" s="51"/>
      <c r="P2761" s="44"/>
    </row>
    <row r="2762" spans="6:16" ht="12.75">
      <c r="F2762" s="47"/>
      <c r="I2762" s="51"/>
      <c r="J2762" s="51"/>
      <c r="P2762" s="44"/>
    </row>
    <row r="2763" spans="6:16" ht="12.75">
      <c r="F2763" s="47"/>
      <c r="I2763" s="51"/>
      <c r="J2763" s="51"/>
      <c r="P2763" s="44"/>
    </row>
    <row r="2764" spans="6:16" ht="12.75">
      <c r="F2764" s="47"/>
      <c r="I2764" s="51"/>
      <c r="J2764" s="51"/>
      <c r="P2764" s="44"/>
    </row>
    <row r="2765" spans="6:16" ht="12.75">
      <c r="F2765" s="47"/>
      <c r="I2765" s="51"/>
      <c r="J2765" s="51"/>
      <c r="P2765" s="44"/>
    </row>
    <row r="2766" spans="6:16" ht="12.75">
      <c r="F2766" s="47"/>
      <c r="I2766" s="51"/>
      <c r="J2766" s="51"/>
      <c r="P2766" s="44"/>
    </row>
    <row r="2767" spans="6:16" ht="12.75">
      <c r="F2767" s="47"/>
      <c r="I2767" s="51"/>
      <c r="J2767" s="51"/>
      <c r="P2767" s="44"/>
    </row>
    <row r="2768" spans="6:16" ht="12.75">
      <c r="F2768" s="47"/>
      <c r="I2768" s="51"/>
      <c r="J2768" s="51"/>
      <c r="P2768" s="44"/>
    </row>
    <row r="2769" spans="6:16" ht="12.75">
      <c r="F2769" s="47"/>
      <c r="I2769" s="51"/>
      <c r="J2769" s="51"/>
      <c r="P2769" s="44"/>
    </row>
    <row r="2770" spans="6:16" ht="12.75">
      <c r="F2770" s="47"/>
      <c r="I2770" s="51"/>
      <c r="J2770" s="51"/>
      <c r="P2770" s="44"/>
    </row>
    <row r="2771" spans="6:16" ht="12.75">
      <c r="F2771" s="47"/>
      <c r="I2771" s="51"/>
      <c r="J2771" s="51"/>
      <c r="P2771" s="44"/>
    </row>
    <row r="2772" spans="6:16" ht="12.75">
      <c r="F2772" s="47"/>
      <c r="I2772" s="51"/>
      <c r="J2772" s="51"/>
      <c r="P2772" s="44"/>
    </row>
    <row r="2773" spans="6:16" ht="12.75">
      <c r="F2773" s="47"/>
      <c r="I2773" s="51"/>
      <c r="J2773" s="51"/>
      <c r="P2773" s="44"/>
    </row>
    <row r="2774" spans="6:16" ht="12.75">
      <c r="F2774" s="47"/>
      <c r="I2774" s="51"/>
      <c r="J2774" s="51"/>
      <c r="P2774" s="44"/>
    </row>
    <row r="2775" spans="6:16" ht="12.75">
      <c r="F2775" s="47"/>
      <c r="I2775" s="51"/>
      <c r="J2775" s="51"/>
      <c r="P2775" s="44"/>
    </row>
    <row r="2776" spans="6:16" ht="12.75">
      <c r="F2776" s="47"/>
      <c r="I2776" s="51"/>
      <c r="J2776" s="51"/>
      <c r="P2776" s="44"/>
    </row>
    <row r="2777" spans="6:16" ht="12.75">
      <c r="F2777" s="47"/>
      <c r="I2777" s="51"/>
      <c r="J2777" s="51"/>
      <c r="P2777" s="44"/>
    </row>
    <row r="2778" spans="6:16" ht="12.75">
      <c r="F2778" s="47"/>
      <c r="I2778" s="51"/>
      <c r="J2778" s="51"/>
      <c r="P2778" s="44"/>
    </row>
    <row r="2779" spans="6:16" ht="12.75">
      <c r="F2779" s="47"/>
      <c r="I2779" s="51"/>
      <c r="J2779" s="51"/>
      <c r="P2779" s="44"/>
    </row>
    <row r="2780" spans="6:16" ht="12.75">
      <c r="F2780" s="47"/>
      <c r="I2780" s="51"/>
      <c r="J2780" s="51"/>
      <c r="P2780" s="44"/>
    </row>
    <row r="2781" spans="6:16" ht="12.75">
      <c r="F2781" s="47"/>
      <c r="I2781" s="51"/>
      <c r="J2781" s="51"/>
      <c r="P2781" s="44"/>
    </row>
    <row r="2782" spans="6:16" ht="12.75">
      <c r="F2782" s="47"/>
      <c r="I2782" s="51"/>
      <c r="J2782" s="51"/>
      <c r="P2782" s="44"/>
    </row>
    <row r="2783" spans="6:16" ht="12.75">
      <c r="F2783" s="47"/>
      <c r="I2783" s="51"/>
      <c r="J2783" s="51"/>
      <c r="P2783" s="44"/>
    </row>
    <row r="2784" spans="6:16" ht="12.75">
      <c r="F2784" s="47"/>
      <c r="I2784" s="51"/>
      <c r="J2784" s="51"/>
      <c r="P2784" s="44"/>
    </row>
    <row r="2785" spans="6:16" ht="12.75">
      <c r="F2785" s="47"/>
      <c r="I2785" s="51"/>
      <c r="J2785" s="51"/>
      <c r="P2785" s="44"/>
    </row>
    <row r="2786" spans="6:16" ht="12.75">
      <c r="F2786" s="47"/>
      <c r="I2786" s="51"/>
      <c r="J2786" s="51"/>
      <c r="P2786" s="44"/>
    </row>
    <row r="2787" spans="6:16" ht="12.75">
      <c r="F2787" s="47"/>
      <c r="I2787" s="51"/>
      <c r="J2787" s="51"/>
      <c r="P2787" s="44"/>
    </row>
    <row r="2788" spans="6:16" ht="12.75">
      <c r="F2788" s="47"/>
      <c r="I2788" s="51"/>
      <c r="J2788" s="51"/>
      <c r="P2788" s="44"/>
    </row>
    <row r="2789" spans="6:16" ht="12.75">
      <c r="F2789" s="47"/>
      <c r="I2789" s="51"/>
      <c r="J2789" s="51"/>
      <c r="P2789" s="44"/>
    </row>
    <row r="2790" spans="6:16" ht="12.75">
      <c r="F2790" s="47"/>
      <c r="I2790" s="51"/>
      <c r="J2790" s="51"/>
      <c r="P2790" s="44"/>
    </row>
    <row r="2791" spans="6:16" ht="12.75">
      <c r="F2791" s="47"/>
      <c r="I2791" s="51"/>
      <c r="J2791" s="51"/>
      <c r="P2791" s="44"/>
    </row>
    <row r="2792" spans="6:16" ht="12.75">
      <c r="F2792" s="47"/>
      <c r="I2792" s="51"/>
      <c r="J2792" s="51"/>
      <c r="P2792" s="44"/>
    </row>
    <row r="2793" spans="6:16" ht="12.75">
      <c r="F2793" s="47"/>
      <c r="I2793" s="51"/>
      <c r="J2793" s="51"/>
      <c r="P2793" s="44"/>
    </row>
    <row r="2794" spans="6:16" ht="12.75">
      <c r="F2794" s="47"/>
      <c r="I2794" s="51"/>
      <c r="J2794" s="51"/>
      <c r="P2794" s="44"/>
    </row>
    <row r="2795" spans="6:16" ht="12.75">
      <c r="F2795" s="47"/>
      <c r="I2795" s="51"/>
      <c r="J2795" s="51"/>
      <c r="P2795" s="44"/>
    </row>
    <row r="2796" spans="6:16" ht="12.75">
      <c r="F2796" s="47"/>
      <c r="I2796" s="51"/>
      <c r="J2796" s="51"/>
      <c r="P2796" s="44"/>
    </row>
    <row r="2797" spans="6:16" ht="12.75">
      <c r="F2797" s="47"/>
      <c r="I2797" s="51"/>
      <c r="J2797" s="51"/>
      <c r="P2797" s="44"/>
    </row>
    <row r="2798" spans="6:16" ht="12.75">
      <c r="F2798" s="47"/>
      <c r="I2798" s="51"/>
      <c r="J2798" s="51"/>
      <c r="P2798" s="44"/>
    </row>
    <row r="2799" spans="6:16" ht="12.75">
      <c r="F2799" s="47"/>
      <c r="I2799" s="51"/>
      <c r="J2799" s="51"/>
      <c r="P2799" s="44"/>
    </row>
    <row r="2800" spans="6:16" ht="12.75">
      <c r="F2800" s="47"/>
      <c r="I2800" s="51"/>
      <c r="J2800" s="51"/>
      <c r="P2800" s="44"/>
    </row>
    <row r="2801" spans="6:16" ht="12.75">
      <c r="F2801" s="47"/>
      <c r="I2801" s="51"/>
      <c r="J2801" s="51"/>
      <c r="P2801" s="44"/>
    </row>
    <row r="2802" spans="6:16" ht="12.75">
      <c r="F2802" s="47"/>
      <c r="I2802" s="51"/>
      <c r="J2802" s="51"/>
      <c r="P2802" s="44"/>
    </row>
    <row r="2803" spans="6:16" ht="12.75">
      <c r="F2803" s="47"/>
      <c r="I2803" s="51"/>
      <c r="J2803" s="51"/>
      <c r="P2803" s="44"/>
    </row>
    <row r="2804" spans="6:16" ht="12.75">
      <c r="F2804" s="47"/>
      <c r="I2804" s="51"/>
      <c r="J2804" s="51"/>
      <c r="P2804" s="44"/>
    </row>
    <row r="2805" spans="6:16" ht="12.75">
      <c r="F2805" s="47"/>
      <c r="I2805" s="51"/>
      <c r="J2805" s="51"/>
      <c r="P2805" s="44"/>
    </row>
    <row r="2806" spans="6:16" ht="12.75">
      <c r="F2806" s="47"/>
      <c r="I2806" s="51"/>
      <c r="J2806" s="51"/>
      <c r="P2806" s="44"/>
    </row>
    <row r="2807" spans="6:16" ht="12.75">
      <c r="F2807" s="47"/>
      <c r="I2807" s="51"/>
      <c r="J2807" s="51"/>
      <c r="P2807" s="44"/>
    </row>
    <row r="2808" spans="6:16" ht="12.75">
      <c r="F2808" s="47"/>
      <c r="I2808" s="51"/>
      <c r="J2808" s="51"/>
      <c r="P2808" s="44"/>
    </row>
    <row r="2809" spans="6:16" ht="12.75">
      <c r="F2809" s="47"/>
      <c r="I2809" s="51"/>
      <c r="J2809" s="51"/>
      <c r="P2809" s="44"/>
    </row>
    <row r="2810" spans="6:16" ht="12.75">
      <c r="F2810" s="47"/>
      <c r="I2810" s="51"/>
      <c r="J2810" s="51"/>
      <c r="P2810" s="44"/>
    </row>
    <row r="2811" spans="6:16" ht="12.75">
      <c r="F2811" s="47"/>
      <c r="I2811" s="51"/>
      <c r="J2811" s="51"/>
      <c r="P2811" s="44"/>
    </row>
    <row r="2812" spans="6:16" ht="12.75">
      <c r="F2812" s="47"/>
      <c r="I2812" s="51"/>
      <c r="J2812" s="51"/>
      <c r="P2812" s="44"/>
    </row>
    <row r="2813" spans="6:16" ht="12.75">
      <c r="F2813" s="47"/>
      <c r="I2813" s="51"/>
      <c r="J2813" s="51"/>
      <c r="P2813" s="44"/>
    </row>
    <row r="2814" spans="6:16" ht="12.75">
      <c r="F2814" s="47"/>
      <c r="I2814" s="51"/>
      <c r="J2814" s="51"/>
      <c r="P2814" s="44"/>
    </row>
    <row r="2815" spans="6:16" ht="12.75">
      <c r="F2815" s="47"/>
      <c r="I2815" s="51"/>
      <c r="J2815" s="51"/>
      <c r="P2815" s="44"/>
    </row>
    <row r="2816" spans="6:16" ht="12.75">
      <c r="F2816" s="47"/>
      <c r="I2816" s="51"/>
      <c r="J2816" s="51"/>
      <c r="P2816" s="44"/>
    </row>
    <row r="2817" spans="6:16" ht="12.75">
      <c r="F2817" s="47"/>
      <c r="I2817" s="51"/>
      <c r="J2817" s="51"/>
      <c r="P2817" s="44"/>
    </row>
    <row r="2818" spans="6:16" ht="12.75">
      <c r="F2818" s="47"/>
      <c r="I2818" s="51"/>
      <c r="J2818" s="51"/>
      <c r="P2818" s="44"/>
    </row>
    <row r="2819" spans="6:16" ht="12.75">
      <c r="F2819" s="47"/>
      <c r="I2819" s="51"/>
      <c r="J2819" s="51"/>
      <c r="P2819" s="44"/>
    </row>
    <row r="2820" spans="6:16" ht="12.75">
      <c r="F2820" s="47"/>
      <c r="I2820" s="51"/>
      <c r="J2820" s="51"/>
      <c r="P2820" s="44"/>
    </row>
    <row r="2821" spans="6:16" ht="12.75">
      <c r="F2821" s="47"/>
      <c r="I2821" s="51"/>
      <c r="J2821" s="51"/>
      <c r="P2821" s="44"/>
    </row>
    <row r="2822" spans="6:16" ht="12.75">
      <c r="F2822" s="47"/>
      <c r="I2822" s="51"/>
      <c r="J2822" s="51"/>
      <c r="P2822" s="44"/>
    </row>
    <row r="2823" spans="6:16" ht="12.75">
      <c r="F2823" s="47"/>
      <c r="I2823" s="51"/>
      <c r="J2823" s="51"/>
      <c r="P2823" s="44"/>
    </row>
    <row r="2824" spans="6:16" ht="12.75">
      <c r="F2824" s="47"/>
      <c r="I2824" s="51"/>
      <c r="J2824" s="51"/>
      <c r="P2824" s="44"/>
    </row>
    <row r="2825" spans="6:16" ht="12.75">
      <c r="F2825" s="47"/>
      <c r="I2825" s="51"/>
      <c r="J2825" s="51"/>
      <c r="P2825" s="44"/>
    </row>
    <row r="2826" spans="6:16" ht="12.75">
      <c r="F2826" s="47"/>
      <c r="I2826" s="51"/>
      <c r="J2826" s="51"/>
      <c r="P2826" s="44"/>
    </row>
    <row r="2827" spans="6:16" ht="12.75">
      <c r="F2827" s="47"/>
      <c r="I2827" s="51"/>
      <c r="J2827" s="51"/>
      <c r="P2827" s="44"/>
    </row>
    <row r="2828" spans="6:16" ht="12.75">
      <c r="F2828" s="47"/>
      <c r="I2828" s="51"/>
      <c r="J2828" s="51"/>
      <c r="P2828" s="44"/>
    </row>
    <row r="2829" spans="6:16" ht="12.75">
      <c r="F2829" s="47"/>
      <c r="I2829" s="51"/>
      <c r="J2829" s="51"/>
      <c r="P2829" s="44"/>
    </row>
    <row r="2830" spans="6:16" ht="12.75">
      <c r="F2830" s="47"/>
      <c r="I2830" s="51"/>
      <c r="J2830" s="51"/>
      <c r="P2830" s="44"/>
    </row>
    <row r="2831" spans="6:16" ht="12.75">
      <c r="F2831" s="47"/>
      <c r="I2831" s="51"/>
      <c r="J2831" s="51"/>
      <c r="P2831" s="44"/>
    </row>
    <row r="2832" spans="6:16" ht="12.75">
      <c r="F2832" s="47"/>
      <c r="I2832" s="51"/>
      <c r="J2832" s="51"/>
      <c r="P2832" s="44"/>
    </row>
    <row r="2833" spans="6:16" ht="12.75">
      <c r="F2833" s="47"/>
      <c r="I2833" s="51"/>
      <c r="J2833" s="51"/>
      <c r="P2833" s="44"/>
    </row>
    <row r="2834" spans="6:16" ht="12.75">
      <c r="F2834" s="47"/>
      <c r="I2834" s="51"/>
      <c r="J2834" s="51"/>
      <c r="P2834" s="44"/>
    </row>
    <row r="2835" spans="6:16" ht="12.75">
      <c r="F2835" s="47"/>
      <c r="I2835" s="51"/>
      <c r="J2835" s="51"/>
      <c r="P2835" s="44"/>
    </row>
    <row r="2836" spans="6:16" ht="12.75">
      <c r="F2836" s="47"/>
      <c r="I2836" s="51"/>
      <c r="J2836" s="51"/>
      <c r="P2836" s="44"/>
    </row>
    <row r="2837" spans="6:16" ht="12.75">
      <c r="F2837" s="47"/>
      <c r="I2837" s="51"/>
      <c r="J2837" s="51"/>
      <c r="P2837" s="44"/>
    </row>
    <row r="2838" spans="6:16" ht="12.75">
      <c r="F2838" s="47"/>
      <c r="I2838" s="51"/>
      <c r="J2838" s="51"/>
      <c r="P2838" s="44"/>
    </row>
    <row r="2839" spans="6:16" ht="12.75">
      <c r="F2839" s="47"/>
      <c r="I2839" s="51"/>
      <c r="J2839" s="51"/>
      <c r="P2839" s="44"/>
    </row>
    <row r="2840" spans="6:16" ht="12.75">
      <c r="F2840" s="47"/>
      <c r="I2840" s="51"/>
      <c r="J2840" s="51"/>
      <c r="P2840" s="44"/>
    </row>
    <row r="2841" spans="6:16" ht="12.75">
      <c r="F2841" s="47"/>
      <c r="I2841" s="51"/>
      <c r="J2841" s="51"/>
      <c r="P2841" s="44"/>
    </row>
    <row r="2842" spans="6:16" ht="12.75">
      <c r="F2842" s="47"/>
      <c r="I2842" s="51"/>
      <c r="J2842" s="51"/>
      <c r="P2842" s="44"/>
    </row>
    <row r="2843" spans="6:16" ht="12.75">
      <c r="F2843" s="47"/>
      <c r="I2843" s="51"/>
      <c r="J2843" s="51"/>
      <c r="P2843" s="44"/>
    </row>
    <row r="2844" spans="6:16" ht="12.75">
      <c r="F2844" s="47"/>
      <c r="I2844" s="51"/>
      <c r="J2844" s="51"/>
      <c r="P2844" s="44"/>
    </row>
    <row r="2845" spans="6:16" ht="12.75">
      <c r="F2845" s="47"/>
      <c r="I2845" s="51"/>
      <c r="J2845" s="51"/>
      <c r="P2845" s="44"/>
    </row>
    <row r="2846" spans="6:16" ht="12.75">
      <c r="F2846" s="47"/>
      <c r="I2846" s="51"/>
      <c r="J2846" s="51"/>
      <c r="P2846" s="44"/>
    </row>
    <row r="2847" spans="6:16" ht="12.75">
      <c r="F2847" s="47"/>
      <c r="I2847" s="51"/>
      <c r="J2847" s="51"/>
      <c r="P2847" s="44"/>
    </row>
    <row r="2848" spans="6:16" ht="12.75">
      <c r="F2848" s="47"/>
      <c r="I2848" s="51"/>
      <c r="J2848" s="51"/>
      <c r="P2848" s="44"/>
    </row>
    <row r="2849" spans="6:16" ht="12.75">
      <c r="F2849" s="47"/>
      <c r="I2849" s="51"/>
      <c r="J2849" s="51"/>
      <c r="P2849" s="44"/>
    </row>
    <row r="2850" spans="6:16" ht="12.75">
      <c r="F2850" s="47"/>
      <c r="I2850" s="51"/>
      <c r="J2850" s="51"/>
      <c r="P2850" s="44"/>
    </row>
    <row r="2851" spans="6:16" ht="12.75">
      <c r="F2851" s="47"/>
      <c r="I2851" s="51"/>
      <c r="J2851" s="51"/>
      <c r="P2851" s="44"/>
    </row>
    <row r="2852" spans="6:16" ht="12.75">
      <c r="F2852" s="47"/>
      <c r="I2852" s="51"/>
      <c r="J2852" s="51"/>
      <c r="P2852" s="44"/>
    </row>
    <row r="2853" spans="6:16" ht="12.75">
      <c r="F2853" s="47"/>
      <c r="I2853" s="51"/>
      <c r="J2853" s="51"/>
      <c r="P2853" s="44"/>
    </row>
    <row r="2854" spans="6:16" ht="12.75">
      <c r="F2854" s="47"/>
      <c r="I2854" s="51"/>
      <c r="J2854" s="51"/>
      <c r="P2854" s="44"/>
    </row>
    <row r="2855" spans="6:16" ht="12.75">
      <c r="F2855" s="47"/>
      <c r="I2855" s="51"/>
      <c r="J2855" s="51"/>
      <c r="P2855" s="44"/>
    </row>
    <row r="2856" spans="6:16" ht="12.75">
      <c r="F2856" s="47"/>
      <c r="I2856" s="51"/>
      <c r="J2856" s="51"/>
      <c r="P2856" s="44"/>
    </row>
    <row r="2857" spans="6:16" ht="12.75">
      <c r="F2857" s="47"/>
      <c r="I2857" s="51"/>
      <c r="J2857" s="51"/>
      <c r="P2857" s="44"/>
    </row>
    <row r="2858" spans="6:16" ht="12.75">
      <c r="F2858" s="47"/>
      <c r="I2858" s="51"/>
      <c r="J2858" s="51"/>
      <c r="P2858" s="44"/>
    </row>
    <row r="2859" spans="6:16" ht="12.75">
      <c r="F2859" s="47"/>
      <c r="I2859" s="51"/>
      <c r="J2859" s="51"/>
      <c r="P2859" s="44"/>
    </row>
    <row r="2860" spans="6:16" ht="12.75">
      <c r="F2860" s="47"/>
      <c r="I2860" s="51"/>
      <c r="J2860" s="51"/>
      <c r="P2860" s="44"/>
    </row>
    <row r="2861" spans="6:16" ht="12.75">
      <c r="F2861" s="47"/>
      <c r="I2861" s="51"/>
      <c r="J2861" s="51"/>
      <c r="P2861" s="44"/>
    </row>
    <row r="2862" spans="6:16" ht="12.75">
      <c r="F2862" s="47"/>
      <c r="I2862" s="51"/>
      <c r="J2862" s="51"/>
      <c r="P2862" s="44"/>
    </row>
    <row r="2863" spans="6:16" ht="12.75">
      <c r="F2863" s="47"/>
      <c r="I2863" s="51"/>
      <c r="J2863" s="51"/>
      <c r="P2863" s="44"/>
    </row>
    <row r="2864" spans="6:16" ht="12.75">
      <c r="F2864" s="47"/>
      <c r="I2864" s="51"/>
      <c r="J2864" s="51"/>
      <c r="P2864" s="44"/>
    </row>
    <row r="2865" spans="6:16" ht="12.75">
      <c r="F2865" s="47"/>
      <c r="I2865" s="51"/>
      <c r="J2865" s="51"/>
      <c r="P2865" s="44"/>
    </row>
    <row r="2866" spans="6:16" ht="12.75">
      <c r="F2866" s="47"/>
      <c r="I2866" s="51"/>
      <c r="J2866" s="51"/>
      <c r="P2866" s="44"/>
    </row>
    <row r="2867" spans="6:16" ht="12.75">
      <c r="F2867" s="47"/>
      <c r="I2867" s="51"/>
      <c r="J2867" s="51"/>
      <c r="P2867" s="44"/>
    </row>
    <row r="2868" spans="6:16" ht="12.75">
      <c r="F2868" s="47"/>
      <c r="I2868" s="51"/>
      <c r="J2868" s="51"/>
      <c r="P2868" s="44"/>
    </row>
    <row r="2869" spans="6:16" ht="12.75">
      <c r="F2869" s="47"/>
      <c r="I2869" s="51"/>
      <c r="J2869" s="51"/>
      <c r="P2869" s="44"/>
    </row>
    <row r="2870" spans="6:16" ht="12.75">
      <c r="F2870" s="47"/>
      <c r="I2870" s="51"/>
      <c r="J2870" s="51"/>
      <c r="P2870" s="44"/>
    </row>
    <row r="2871" spans="6:16" ht="12.75">
      <c r="F2871" s="47"/>
      <c r="I2871" s="51"/>
      <c r="J2871" s="51"/>
      <c r="P2871" s="44"/>
    </row>
    <row r="2872" spans="6:16" ht="12.75">
      <c r="F2872" s="47"/>
      <c r="I2872" s="51"/>
      <c r="J2872" s="51"/>
      <c r="P2872" s="44"/>
    </row>
    <row r="2873" spans="6:16" ht="12.75">
      <c r="F2873" s="47"/>
      <c r="I2873" s="51"/>
      <c r="J2873" s="51"/>
      <c r="P2873" s="44"/>
    </row>
    <row r="2874" spans="6:16" ht="12.75">
      <c r="F2874" s="47"/>
      <c r="I2874" s="51"/>
      <c r="J2874" s="51"/>
      <c r="P2874" s="44"/>
    </row>
    <row r="2875" spans="6:16" ht="12.75">
      <c r="F2875" s="47"/>
      <c r="I2875" s="51"/>
      <c r="J2875" s="51"/>
      <c r="P2875" s="44"/>
    </row>
    <row r="2876" spans="6:16" ht="12.75">
      <c r="F2876" s="47"/>
      <c r="I2876" s="51"/>
      <c r="J2876" s="51"/>
      <c r="P2876" s="44"/>
    </row>
    <row r="2877" spans="6:16" ht="12.75">
      <c r="F2877" s="47"/>
      <c r="I2877" s="51"/>
      <c r="J2877" s="51"/>
      <c r="P2877" s="44"/>
    </row>
    <row r="2878" spans="6:16" ht="12.75">
      <c r="F2878" s="47"/>
      <c r="I2878" s="51"/>
      <c r="J2878" s="51"/>
      <c r="P2878" s="44"/>
    </row>
    <row r="2879" spans="6:16" ht="12.75">
      <c r="F2879" s="47"/>
      <c r="I2879" s="51"/>
      <c r="J2879" s="51"/>
      <c r="P2879" s="44"/>
    </row>
    <row r="2880" spans="6:16" ht="12.75">
      <c r="F2880" s="47"/>
      <c r="I2880" s="51"/>
      <c r="J2880" s="51"/>
      <c r="P2880" s="44"/>
    </row>
    <row r="2881" spans="6:16" ht="12.75">
      <c r="F2881" s="47"/>
      <c r="I2881" s="51"/>
      <c r="J2881" s="51"/>
      <c r="P2881" s="44"/>
    </row>
    <row r="2882" spans="6:16" ht="12.75">
      <c r="F2882" s="47"/>
      <c r="I2882" s="51"/>
      <c r="J2882" s="51"/>
      <c r="P2882" s="44"/>
    </row>
    <row r="2883" spans="6:16" ht="12.75">
      <c r="F2883" s="47"/>
      <c r="I2883" s="51"/>
      <c r="J2883" s="51"/>
      <c r="P2883" s="44"/>
    </row>
    <row r="2884" spans="6:16" ht="12.75">
      <c r="F2884" s="47"/>
      <c r="I2884" s="51"/>
      <c r="J2884" s="51"/>
      <c r="P2884" s="44"/>
    </row>
    <row r="2885" spans="6:16" ht="12.75">
      <c r="F2885" s="47"/>
      <c r="I2885" s="51"/>
      <c r="J2885" s="51"/>
      <c r="P2885" s="44"/>
    </row>
    <row r="2886" spans="6:16" ht="12.75">
      <c r="F2886" s="47"/>
      <c r="I2886" s="51"/>
      <c r="J2886" s="51"/>
      <c r="P2886" s="44"/>
    </row>
    <row r="2887" spans="6:16" ht="12.75">
      <c r="F2887" s="47"/>
      <c r="I2887" s="51"/>
      <c r="J2887" s="51"/>
      <c r="P2887" s="44"/>
    </row>
    <row r="2888" spans="6:16" ht="12.75">
      <c r="F2888" s="47"/>
      <c r="I2888" s="51"/>
      <c r="J2888" s="51"/>
      <c r="P2888" s="44"/>
    </row>
    <row r="2889" spans="6:16" ht="12.75">
      <c r="F2889" s="47"/>
      <c r="I2889" s="51"/>
      <c r="J2889" s="51"/>
      <c r="P2889" s="44"/>
    </row>
    <row r="2890" spans="6:16" ht="12.75">
      <c r="F2890" s="47"/>
      <c r="I2890" s="51"/>
      <c r="J2890" s="51"/>
      <c r="P2890" s="44"/>
    </row>
    <row r="2891" spans="6:16" ht="12.75">
      <c r="F2891" s="47"/>
      <c r="I2891" s="51"/>
      <c r="J2891" s="51"/>
      <c r="P2891" s="44"/>
    </row>
    <row r="2892" spans="6:16" ht="12.75">
      <c r="F2892" s="47"/>
      <c r="I2892" s="51"/>
      <c r="J2892" s="51"/>
      <c r="P2892" s="44"/>
    </row>
    <row r="2893" spans="6:16" ht="12.75">
      <c r="F2893" s="47"/>
      <c r="I2893" s="51"/>
      <c r="J2893" s="51"/>
      <c r="P2893" s="44"/>
    </row>
    <row r="2894" spans="6:16" ht="12.75">
      <c r="F2894" s="47"/>
      <c r="I2894" s="51"/>
      <c r="J2894" s="51"/>
      <c r="P2894" s="44"/>
    </row>
    <row r="2895" spans="6:16" ht="12.75">
      <c r="F2895" s="47"/>
      <c r="I2895" s="51"/>
      <c r="J2895" s="51"/>
      <c r="P2895" s="44"/>
    </row>
    <row r="2896" spans="6:16" ht="12.75">
      <c r="F2896" s="47"/>
      <c r="I2896" s="51"/>
      <c r="J2896" s="51"/>
      <c r="P2896" s="44"/>
    </row>
    <row r="2897" spans="6:16" ht="12.75">
      <c r="F2897" s="47"/>
      <c r="I2897" s="51"/>
      <c r="J2897" s="51"/>
      <c r="P2897" s="44"/>
    </row>
    <row r="2898" spans="6:16" ht="12.75">
      <c r="F2898" s="47"/>
      <c r="I2898" s="51"/>
      <c r="J2898" s="51"/>
      <c r="P2898" s="44"/>
    </row>
    <row r="2899" spans="6:16" ht="12.75">
      <c r="F2899" s="47"/>
      <c r="I2899" s="51"/>
      <c r="J2899" s="51"/>
      <c r="P2899" s="44"/>
    </row>
    <row r="2900" spans="6:16" ht="12.75">
      <c r="F2900" s="47"/>
      <c r="I2900" s="51"/>
      <c r="J2900" s="51"/>
      <c r="P2900" s="44"/>
    </row>
    <row r="2901" spans="6:16" ht="12.75">
      <c r="F2901" s="47"/>
      <c r="I2901" s="51"/>
      <c r="J2901" s="51"/>
      <c r="P2901" s="44"/>
    </row>
    <row r="2902" spans="6:16" ht="12.75">
      <c r="F2902" s="47"/>
      <c r="I2902" s="51"/>
      <c r="J2902" s="51"/>
      <c r="P2902" s="44"/>
    </row>
    <row r="2903" spans="6:16" ht="12.75">
      <c r="F2903" s="47"/>
      <c r="I2903" s="51"/>
      <c r="J2903" s="51"/>
      <c r="P2903" s="44"/>
    </row>
    <row r="2904" spans="6:16" ht="12.75">
      <c r="F2904" s="47"/>
      <c r="I2904" s="51"/>
      <c r="J2904" s="51"/>
      <c r="P2904" s="44"/>
    </row>
    <row r="2905" spans="6:16" ht="12.75">
      <c r="F2905" s="47"/>
      <c r="I2905" s="51"/>
      <c r="J2905" s="51"/>
      <c r="P2905" s="44"/>
    </row>
    <row r="2906" spans="6:16" ht="12.75">
      <c r="F2906" s="47"/>
      <c r="I2906" s="51"/>
      <c r="J2906" s="51"/>
      <c r="P2906" s="44"/>
    </row>
    <row r="2907" spans="6:16" ht="12.75">
      <c r="F2907" s="47"/>
      <c r="I2907" s="51"/>
      <c r="J2907" s="51"/>
      <c r="P2907" s="44"/>
    </row>
    <row r="2908" spans="6:16" ht="12.75">
      <c r="F2908" s="47"/>
      <c r="I2908" s="51"/>
      <c r="J2908" s="51"/>
      <c r="P2908" s="44"/>
    </row>
    <row r="2909" spans="6:16" ht="12.75">
      <c r="F2909" s="47"/>
      <c r="I2909" s="51"/>
      <c r="J2909" s="51"/>
      <c r="P2909" s="44"/>
    </row>
    <row r="2910" spans="6:16" ht="12.75">
      <c r="F2910" s="47"/>
      <c r="I2910" s="51"/>
      <c r="J2910" s="51"/>
      <c r="P2910" s="44"/>
    </row>
    <row r="2911" spans="6:16" ht="12.75">
      <c r="F2911" s="47"/>
      <c r="I2911" s="51"/>
      <c r="J2911" s="51"/>
      <c r="P2911" s="44"/>
    </row>
    <row r="2912" spans="6:16" ht="12.75">
      <c r="F2912" s="47"/>
      <c r="I2912" s="51"/>
      <c r="J2912" s="51"/>
      <c r="P2912" s="44"/>
    </row>
    <row r="2913" spans="6:16" ht="12.75">
      <c r="F2913" s="47"/>
      <c r="I2913" s="51"/>
      <c r="J2913" s="51"/>
      <c r="P2913" s="44"/>
    </row>
    <row r="2914" spans="6:16" ht="12.75">
      <c r="F2914" s="47"/>
      <c r="I2914" s="51"/>
      <c r="J2914" s="51"/>
      <c r="P2914" s="44"/>
    </row>
    <row r="2915" spans="6:16" ht="12.75">
      <c r="F2915" s="47"/>
      <c r="I2915" s="51"/>
      <c r="J2915" s="51"/>
      <c r="P2915" s="44"/>
    </row>
    <row r="2916" spans="6:16" ht="12.75">
      <c r="F2916" s="47"/>
      <c r="I2916" s="51"/>
      <c r="J2916" s="51"/>
      <c r="P2916" s="44"/>
    </row>
    <row r="2917" spans="6:16" ht="12.75">
      <c r="F2917" s="47"/>
      <c r="I2917" s="51"/>
      <c r="J2917" s="51"/>
      <c r="P2917" s="44"/>
    </row>
    <row r="2918" spans="6:16" ht="12.75">
      <c r="F2918" s="47"/>
      <c r="I2918" s="51"/>
      <c r="J2918" s="51"/>
      <c r="P2918" s="44"/>
    </row>
    <row r="2919" spans="6:16" ht="12.75">
      <c r="F2919" s="47"/>
      <c r="I2919" s="51"/>
      <c r="J2919" s="51"/>
      <c r="P2919" s="44"/>
    </row>
    <row r="2920" spans="6:16" ht="12.75">
      <c r="F2920" s="47"/>
      <c r="I2920" s="51"/>
      <c r="J2920" s="51"/>
      <c r="P2920" s="44"/>
    </row>
    <row r="2921" spans="6:16" ht="12.75">
      <c r="F2921" s="47"/>
      <c r="I2921" s="51"/>
      <c r="J2921" s="51"/>
      <c r="P2921" s="44"/>
    </row>
    <row r="2922" spans="6:16" ht="12.75">
      <c r="F2922" s="47"/>
      <c r="I2922" s="51"/>
      <c r="J2922" s="51"/>
      <c r="P2922" s="44"/>
    </row>
    <row r="2923" spans="6:16" ht="12.75">
      <c r="F2923" s="47"/>
      <c r="I2923" s="51"/>
      <c r="J2923" s="51"/>
      <c r="P2923" s="44"/>
    </row>
    <row r="2924" spans="6:16" ht="12.75">
      <c r="F2924" s="47"/>
      <c r="I2924" s="51"/>
      <c r="J2924" s="51"/>
      <c r="P2924" s="44"/>
    </row>
    <row r="2925" spans="6:16" ht="12.75">
      <c r="F2925" s="47"/>
      <c r="I2925" s="51"/>
      <c r="J2925" s="51"/>
      <c r="P2925" s="44"/>
    </row>
    <row r="2926" spans="6:16" ht="12.75">
      <c r="F2926" s="47"/>
      <c r="I2926" s="51"/>
      <c r="J2926" s="51"/>
      <c r="P2926" s="44"/>
    </row>
    <row r="2927" spans="6:16" ht="12.75">
      <c r="F2927" s="47"/>
      <c r="I2927" s="51"/>
      <c r="J2927" s="51"/>
      <c r="P2927" s="44"/>
    </row>
    <row r="2928" spans="6:16" ht="12.75">
      <c r="F2928" s="47"/>
      <c r="I2928" s="51"/>
      <c r="J2928" s="51"/>
      <c r="P2928" s="44"/>
    </row>
    <row r="2929" spans="6:16" ht="12.75">
      <c r="F2929" s="47"/>
      <c r="I2929" s="51"/>
      <c r="J2929" s="51"/>
      <c r="P2929" s="44"/>
    </row>
    <row r="2930" spans="6:16" ht="12.75">
      <c r="F2930" s="47"/>
      <c r="I2930" s="51"/>
      <c r="J2930" s="51"/>
      <c r="P2930" s="44"/>
    </row>
    <row r="2931" spans="6:16" ht="12.75">
      <c r="F2931" s="47"/>
      <c r="I2931" s="51"/>
      <c r="J2931" s="51"/>
      <c r="P2931" s="44"/>
    </row>
    <row r="2932" spans="6:16" ht="12.75">
      <c r="F2932" s="47"/>
      <c r="I2932" s="51"/>
      <c r="J2932" s="51"/>
      <c r="P2932" s="44"/>
    </row>
    <row r="2933" spans="6:16" ht="12.75">
      <c r="F2933" s="47"/>
      <c r="I2933" s="51"/>
      <c r="J2933" s="51"/>
      <c r="P2933" s="44"/>
    </row>
    <row r="2934" spans="6:16" ht="12.75">
      <c r="F2934" s="47"/>
      <c r="I2934" s="51"/>
      <c r="J2934" s="51"/>
      <c r="P2934" s="44"/>
    </row>
    <row r="2935" spans="6:16" ht="12.75">
      <c r="F2935" s="47"/>
      <c r="I2935" s="51"/>
      <c r="J2935" s="51"/>
      <c r="P2935" s="44"/>
    </row>
    <row r="2936" spans="6:16" ht="12.75">
      <c r="F2936" s="47"/>
      <c r="I2936" s="51"/>
      <c r="J2936" s="51"/>
      <c r="P2936" s="44"/>
    </row>
    <row r="2937" spans="6:16" ht="12.75">
      <c r="F2937" s="47"/>
      <c r="I2937" s="51"/>
      <c r="J2937" s="51"/>
      <c r="P2937" s="44"/>
    </row>
    <row r="2938" spans="6:16" ht="12.75">
      <c r="F2938" s="47"/>
      <c r="I2938" s="51"/>
      <c r="J2938" s="51"/>
      <c r="P2938" s="44"/>
    </row>
    <row r="2939" spans="6:16" ht="12.75">
      <c r="F2939" s="47"/>
      <c r="I2939" s="51"/>
      <c r="J2939" s="51"/>
      <c r="P2939" s="44"/>
    </row>
    <row r="2940" spans="6:16" ht="12.75">
      <c r="F2940" s="47"/>
      <c r="I2940" s="51"/>
      <c r="J2940" s="51"/>
      <c r="P2940" s="44"/>
    </row>
    <row r="2941" spans="6:16" ht="12.75">
      <c r="F2941" s="47"/>
      <c r="I2941" s="51"/>
      <c r="J2941" s="51"/>
      <c r="P2941" s="44"/>
    </row>
    <row r="2942" spans="6:16" ht="12.75">
      <c r="F2942" s="47"/>
      <c r="I2942" s="51"/>
      <c r="J2942" s="51"/>
      <c r="P2942" s="44"/>
    </row>
    <row r="2943" spans="6:16" ht="12.75">
      <c r="F2943" s="47"/>
      <c r="I2943" s="51"/>
      <c r="J2943" s="51"/>
      <c r="P2943" s="44"/>
    </row>
    <row r="2944" spans="6:16" ht="12.75">
      <c r="F2944" s="47"/>
      <c r="I2944" s="51"/>
      <c r="J2944" s="51"/>
      <c r="P2944" s="44"/>
    </row>
    <row r="2945" spans="6:16" ht="12.75">
      <c r="F2945" s="47"/>
      <c r="I2945" s="51"/>
      <c r="J2945" s="51"/>
      <c r="P2945" s="44"/>
    </row>
    <row r="2946" spans="6:16" ht="12.75">
      <c r="F2946" s="47"/>
      <c r="I2946" s="51"/>
      <c r="J2946" s="51"/>
      <c r="P2946" s="44"/>
    </row>
    <row r="2947" spans="6:16" ht="12.75">
      <c r="F2947" s="47"/>
      <c r="I2947" s="51"/>
      <c r="J2947" s="51"/>
      <c r="P2947" s="44"/>
    </row>
    <row r="2948" spans="6:16" ht="12.75">
      <c r="F2948" s="47"/>
      <c r="I2948" s="51"/>
      <c r="J2948" s="51"/>
      <c r="P2948" s="44"/>
    </row>
    <row r="2949" spans="6:16" ht="12.75">
      <c r="F2949" s="47"/>
      <c r="I2949" s="51"/>
      <c r="J2949" s="51"/>
      <c r="P2949" s="44"/>
    </row>
    <row r="2950" spans="6:16" ht="12.75">
      <c r="F2950" s="47"/>
      <c r="I2950" s="51"/>
      <c r="J2950" s="51"/>
      <c r="P2950" s="44"/>
    </row>
    <row r="2951" spans="6:16" ht="12.75">
      <c r="F2951" s="47"/>
      <c r="I2951" s="51"/>
      <c r="J2951" s="51"/>
      <c r="P2951" s="44"/>
    </row>
    <row r="2952" spans="6:16" ht="12.75">
      <c r="F2952" s="47"/>
      <c r="I2952" s="51"/>
      <c r="J2952" s="51"/>
      <c r="P2952" s="44"/>
    </row>
    <row r="2953" spans="6:16" ht="12.75">
      <c r="F2953" s="47"/>
      <c r="I2953" s="51"/>
      <c r="J2953" s="51"/>
      <c r="P2953" s="44"/>
    </row>
    <row r="2954" spans="6:16" ht="12.75">
      <c r="F2954" s="47"/>
      <c r="I2954" s="51"/>
      <c r="J2954" s="51"/>
      <c r="P2954" s="44"/>
    </row>
    <row r="2955" spans="6:16" ht="12.75">
      <c r="F2955" s="47"/>
      <c r="I2955" s="51"/>
      <c r="J2955" s="51"/>
      <c r="P2955" s="44"/>
    </row>
    <row r="2956" spans="6:16" ht="12.75">
      <c r="F2956" s="47"/>
      <c r="I2956" s="51"/>
      <c r="J2956" s="51"/>
      <c r="P2956" s="44"/>
    </row>
    <row r="2957" spans="6:16" ht="12.75">
      <c r="F2957" s="47"/>
      <c r="I2957" s="51"/>
      <c r="J2957" s="51"/>
      <c r="P2957" s="44"/>
    </row>
    <row r="2958" spans="6:16" ht="12.75">
      <c r="F2958" s="47"/>
      <c r="I2958" s="51"/>
      <c r="J2958" s="51"/>
      <c r="P2958" s="44"/>
    </row>
    <row r="2959" spans="6:16" ht="12.75">
      <c r="F2959" s="47"/>
      <c r="I2959" s="51"/>
      <c r="J2959" s="51"/>
      <c r="P2959" s="44"/>
    </row>
    <row r="2960" spans="6:16" ht="12.75">
      <c r="F2960" s="47"/>
      <c r="I2960" s="51"/>
      <c r="J2960" s="51"/>
      <c r="P2960" s="44"/>
    </row>
    <row r="2961" spans="6:16" ht="12.75">
      <c r="F2961" s="47"/>
      <c r="I2961" s="51"/>
      <c r="J2961" s="51"/>
      <c r="P2961" s="44"/>
    </row>
    <row r="2962" spans="6:16" ht="12.75">
      <c r="F2962" s="47"/>
      <c r="I2962" s="51"/>
      <c r="J2962" s="51"/>
      <c r="P2962" s="44"/>
    </row>
    <row r="2963" spans="6:16" ht="12.75">
      <c r="F2963" s="47"/>
      <c r="I2963" s="51"/>
      <c r="J2963" s="51"/>
      <c r="P2963" s="44"/>
    </row>
    <row r="2964" spans="6:16" ht="12.75">
      <c r="F2964" s="47"/>
      <c r="I2964" s="51"/>
      <c r="J2964" s="51"/>
      <c r="P2964" s="44"/>
    </row>
    <row r="2965" spans="6:16" ht="12.75">
      <c r="F2965" s="47"/>
      <c r="I2965" s="51"/>
      <c r="J2965" s="51"/>
      <c r="P2965" s="44"/>
    </row>
    <row r="2966" spans="6:16" ht="12.75">
      <c r="F2966" s="47"/>
      <c r="I2966" s="51"/>
      <c r="J2966" s="51"/>
      <c r="P2966" s="44"/>
    </row>
    <row r="2967" spans="6:16" ht="12.75">
      <c r="F2967" s="47"/>
      <c r="I2967" s="51"/>
      <c r="J2967" s="51"/>
      <c r="P2967" s="44"/>
    </row>
    <row r="2968" spans="6:16" ht="12.75">
      <c r="F2968" s="47"/>
      <c r="I2968" s="51"/>
      <c r="J2968" s="51"/>
      <c r="P2968" s="44"/>
    </row>
    <row r="2969" spans="6:16" ht="12.75">
      <c r="F2969" s="47"/>
      <c r="I2969" s="51"/>
      <c r="J2969" s="51"/>
      <c r="P2969" s="44"/>
    </row>
    <row r="2970" spans="6:16" ht="12.75">
      <c r="F2970" s="47"/>
      <c r="I2970" s="51"/>
      <c r="J2970" s="51"/>
      <c r="P2970" s="44"/>
    </row>
    <row r="2971" spans="6:16" ht="12.75">
      <c r="F2971" s="47"/>
      <c r="I2971" s="51"/>
      <c r="J2971" s="51"/>
      <c r="P2971" s="44"/>
    </row>
    <row r="2972" spans="6:16" ht="12.75">
      <c r="F2972" s="47"/>
      <c r="I2972" s="51"/>
      <c r="J2972" s="51"/>
      <c r="P2972" s="44"/>
    </row>
    <row r="2973" spans="6:16" ht="12.75">
      <c r="F2973" s="47"/>
      <c r="I2973" s="51"/>
      <c r="J2973" s="51"/>
      <c r="P2973" s="44"/>
    </row>
    <row r="2974" spans="6:16" ht="12.75">
      <c r="F2974" s="47"/>
      <c r="I2974" s="51"/>
      <c r="J2974" s="51"/>
      <c r="P2974" s="44"/>
    </row>
    <row r="2975" spans="6:16" ht="12.75">
      <c r="F2975" s="47"/>
      <c r="I2975" s="51"/>
      <c r="J2975" s="51"/>
      <c r="P2975" s="44"/>
    </row>
    <row r="2976" spans="6:16" ht="12.75">
      <c r="F2976" s="47"/>
      <c r="I2976" s="51"/>
      <c r="J2976" s="51"/>
      <c r="P2976" s="44"/>
    </row>
    <row r="2977" spans="6:16" ht="12.75">
      <c r="F2977" s="47"/>
      <c r="I2977" s="51"/>
      <c r="J2977" s="51"/>
      <c r="P2977" s="44"/>
    </row>
    <row r="2978" spans="6:16" ht="12.75">
      <c r="F2978" s="47"/>
      <c r="I2978" s="51"/>
      <c r="J2978" s="51"/>
      <c r="P2978" s="44"/>
    </row>
    <row r="2979" spans="6:16" ht="12.75">
      <c r="F2979" s="47"/>
      <c r="I2979" s="51"/>
      <c r="J2979" s="51"/>
      <c r="P2979" s="44"/>
    </row>
    <row r="2980" spans="6:16" ht="12.75">
      <c r="F2980" s="47"/>
      <c r="I2980" s="51"/>
      <c r="J2980" s="51"/>
      <c r="P2980" s="44"/>
    </row>
    <row r="2981" spans="6:16" ht="12.75">
      <c r="F2981" s="47"/>
      <c r="I2981" s="51"/>
      <c r="J2981" s="51"/>
      <c r="P2981" s="44"/>
    </row>
    <row r="2982" spans="6:16" ht="12.75">
      <c r="F2982" s="47"/>
      <c r="I2982" s="51"/>
      <c r="J2982" s="51"/>
      <c r="P2982" s="44"/>
    </row>
    <row r="2983" spans="6:16" ht="12.75">
      <c r="F2983" s="47"/>
      <c r="I2983" s="51"/>
      <c r="J2983" s="51"/>
      <c r="P2983" s="44"/>
    </row>
    <row r="2984" spans="6:16" ht="12.75">
      <c r="F2984" s="47"/>
      <c r="I2984" s="51"/>
      <c r="J2984" s="51"/>
      <c r="P2984" s="44"/>
    </row>
    <row r="2985" spans="6:16" ht="12.75">
      <c r="F2985" s="47"/>
      <c r="I2985" s="51"/>
      <c r="J2985" s="51"/>
      <c r="P2985" s="44"/>
    </row>
    <row r="2986" spans="6:16" ht="12.75">
      <c r="F2986" s="47"/>
      <c r="I2986" s="51"/>
      <c r="J2986" s="51"/>
      <c r="P2986" s="44"/>
    </row>
    <row r="2987" spans="6:16" ht="12.75">
      <c r="F2987" s="47"/>
      <c r="I2987" s="51"/>
      <c r="J2987" s="51"/>
      <c r="P2987" s="44"/>
    </row>
    <row r="2988" spans="6:16" ht="12.75">
      <c r="F2988" s="47"/>
      <c r="I2988" s="51"/>
      <c r="J2988" s="51"/>
      <c r="P2988" s="44"/>
    </row>
    <row r="2989" spans="6:16" ht="12.75">
      <c r="F2989" s="47"/>
      <c r="I2989" s="51"/>
      <c r="J2989" s="51"/>
      <c r="P2989" s="44"/>
    </row>
    <row r="2990" spans="6:16" ht="12.75">
      <c r="F2990" s="47"/>
      <c r="I2990" s="51"/>
      <c r="J2990" s="51"/>
      <c r="P2990" s="44"/>
    </row>
    <row r="2991" spans="6:16" ht="12.75">
      <c r="F2991" s="47"/>
      <c r="I2991" s="51"/>
      <c r="J2991" s="51"/>
      <c r="P2991" s="44"/>
    </row>
    <row r="2992" spans="6:16" ht="12.75">
      <c r="F2992" s="47"/>
      <c r="I2992" s="51"/>
      <c r="J2992" s="51"/>
      <c r="P2992" s="44"/>
    </row>
    <row r="2993" spans="6:16" ht="12.75">
      <c r="F2993" s="47"/>
      <c r="I2993" s="51"/>
      <c r="J2993" s="51"/>
      <c r="P2993" s="44"/>
    </row>
    <row r="2994" spans="6:16" ht="12.75">
      <c r="F2994" s="47"/>
      <c r="I2994" s="51"/>
      <c r="J2994" s="51"/>
      <c r="P2994" s="44"/>
    </row>
    <row r="2995" spans="6:16" ht="12.75">
      <c r="F2995" s="47"/>
      <c r="I2995" s="51"/>
      <c r="J2995" s="51"/>
      <c r="P2995" s="44"/>
    </row>
    <row r="2996" spans="6:16" ht="12.75">
      <c r="F2996" s="47"/>
      <c r="I2996" s="51"/>
      <c r="J2996" s="51"/>
      <c r="P2996" s="44"/>
    </row>
    <row r="2997" spans="6:16" ht="12.75">
      <c r="F2997" s="47"/>
      <c r="I2997" s="51"/>
      <c r="J2997" s="51"/>
      <c r="P2997" s="44"/>
    </row>
    <row r="2998" spans="6:16" ht="12.75">
      <c r="F2998" s="47"/>
      <c r="I2998" s="51"/>
      <c r="J2998" s="51"/>
      <c r="P2998" s="44"/>
    </row>
    <row r="2999" spans="6:16" ht="12.75">
      <c r="F2999" s="47"/>
      <c r="I2999" s="51"/>
      <c r="J2999" s="51"/>
      <c r="P2999" s="44"/>
    </row>
    <row r="3000" spans="6:16" ht="12.75">
      <c r="F3000" s="47"/>
      <c r="I3000" s="51"/>
      <c r="J3000" s="51"/>
      <c r="P3000" s="44"/>
    </row>
    <row r="3001" spans="6:16" ht="12.75">
      <c r="F3001" s="47"/>
      <c r="I3001" s="51"/>
      <c r="J3001" s="51"/>
      <c r="P3001" s="44"/>
    </row>
    <row r="3002" spans="6:16" ht="12.75">
      <c r="F3002" s="47"/>
      <c r="I3002" s="51"/>
      <c r="J3002" s="51"/>
      <c r="P3002" s="44"/>
    </row>
    <row r="3003" spans="6:16" ht="12.75">
      <c r="F3003" s="47"/>
      <c r="I3003" s="51"/>
      <c r="J3003" s="51"/>
      <c r="P3003" s="44"/>
    </row>
    <row r="3004" spans="6:16" ht="12.75">
      <c r="F3004" s="47"/>
      <c r="I3004" s="51"/>
      <c r="J3004" s="51"/>
      <c r="P3004" s="44"/>
    </row>
    <row r="3005" spans="6:16" ht="12.75">
      <c r="F3005" s="47"/>
      <c r="I3005" s="51"/>
      <c r="J3005" s="51"/>
      <c r="P3005" s="44"/>
    </row>
    <row r="3006" spans="6:16" ht="12.75">
      <c r="F3006" s="47"/>
      <c r="I3006" s="51"/>
      <c r="J3006" s="51"/>
      <c r="P3006" s="44"/>
    </row>
    <row r="3007" spans="6:16" ht="12.75">
      <c r="F3007" s="47"/>
      <c r="I3007" s="51"/>
      <c r="J3007" s="51"/>
      <c r="P3007" s="44"/>
    </row>
    <row r="3008" spans="6:16" ht="12.75">
      <c r="F3008" s="47"/>
      <c r="I3008" s="51"/>
      <c r="J3008" s="51"/>
      <c r="P3008" s="44"/>
    </row>
    <row r="3009" spans="6:16" ht="12.75">
      <c r="F3009" s="47"/>
      <c r="I3009" s="51"/>
      <c r="J3009" s="51"/>
      <c r="P3009" s="44"/>
    </row>
    <row r="3010" spans="6:16" ht="12.75">
      <c r="F3010" s="47"/>
      <c r="I3010" s="51"/>
      <c r="J3010" s="51"/>
      <c r="P3010" s="44"/>
    </row>
    <row r="3011" spans="6:16" ht="12.75">
      <c r="F3011" s="47"/>
      <c r="I3011" s="51"/>
      <c r="J3011" s="51"/>
      <c r="P3011" s="44"/>
    </row>
    <row r="3012" spans="6:16" ht="12.75">
      <c r="F3012" s="47"/>
      <c r="I3012" s="51"/>
      <c r="J3012" s="51"/>
      <c r="P3012" s="44"/>
    </row>
    <row r="3013" spans="6:16" ht="12.75">
      <c r="F3013" s="47"/>
      <c r="I3013" s="51"/>
      <c r="J3013" s="51"/>
      <c r="P3013" s="44"/>
    </row>
    <row r="3014" spans="6:16" ht="12.75">
      <c r="F3014" s="47"/>
      <c r="I3014" s="51"/>
      <c r="J3014" s="51"/>
      <c r="P3014" s="44"/>
    </row>
    <row r="3015" spans="6:16" ht="12.75">
      <c r="F3015" s="47"/>
      <c r="I3015" s="51"/>
      <c r="J3015" s="51"/>
      <c r="P3015" s="44"/>
    </row>
    <row r="3016" spans="6:16" ht="12.75">
      <c r="F3016" s="47"/>
      <c r="I3016" s="51"/>
      <c r="J3016" s="51"/>
      <c r="P3016" s="44"/>
    </row>
    <row r="3017" spans="6:16" ht="12.75">
      <c r="F3017" s="47"/>
      <c r="I3017" s="51"/>
      <c r="J3017" s="51"/>
      <c r="P3017" s="44"/>
    </row>
    <row r="3018" spans="6:16" ht="12.75">
      <c r="F3018" s="47"/>
      <c r="I3018" s="51"/>
      <c r="J3018" s="51"/>
      <c r="P3018" s="44"/>
    </row>
    <row r="3019" spans="6:16" ht="12.75">
      <c r="F3019" s="47"/>
      <c r="I3019" s="51"/>
      <c r="J3019" s="51"/>
      <c r="P3019" s="44"/>
    </row>
    <row r="3020" spans="6:16" ht="12.75">
      <c r="F3020" s="47"/>
      <c r="I3020" s="51"/>
      <c r="J3020" s="51"/>
      <c r="P3020" s="44"/>
    </row>
    <row r="3021" spans="6:16" ht="12.75">
      <c r="F3021" s="47"/>
      <c r="I3021" s="51"/>
      <c r="J3021" s="51"/>
      <c r="P3021" s="44"/>
    </row>
    <row r="3022" spans="6:16" ht="12.75">
      <c r="F3022" s="47"/>
      <c r="I3022" s="51"/>
      <c r="J3022" s="51"/>
      <c r="P3022" s="44"/>
    </row>
    <row r="3023" spans="6:16" ht="12.75">
      <c r="F3023" s="47"/>
      <c r="I3023" s="51"/>
      <c r="J3023" s="51"/>
      <c r="P3023" s="44"/>
    </row>
    <row r="3024" spans="6:16" ht="12.75">
      <c r="F3024" s="47"/>
      <c r="I3024" s="51"/>
      <c r="J3024" s="51"/>
      <c r="P3024" s="44"/>
    </row>
    <row r="3025" spans="6:16" ht="12.75">
      <c r="F3025" s="47"/>
      <c r="I3025" s="51"/>
      <c r="J3025" s="51"/>
      <c r="P3025" s="44"/>
    </row>
    <row r="3026" spans="6:16" ht="12.75">
      <c r="F3026" s="47"/>
      <c r="I3026" s="51"/>
      <c r="J3026" s="51"/>
      <c r="P3026" s="44"/>
    </row>
    <row r="3027" spans="6:16" ht="12.75">
      <c r="F3027" s="47"/>
      <c r="I3027" s="51"/>
      <c r="J3027" s="51"/>
      <c r="P3027" s="44"/>
    </row>
    <row r="3028" spans="6:16" ht="12.75">
      <c r="F3028" s="47"/>
      <c r="I3028" s="51"/>
      <c r="J3028" s="51"/>
      <c r="P3028" s="44"/>
    </row>
    <row r="3029" spans="6:16" ht="12.75">
      <c r="F3029" s="47"/>
      <c r="I3029" s="51"/>
      <c r="J3029" s="51"/>
      <c r="P3029" s="44"/>
    </row>
    <row r="3030" spans="6:16" ht="12.75">
      <c r="F3030" s="47"/>
      <c r="I3030" s="51"/>
      <c r="J3030" s="51"/>
      <c r="P3030" s="44"/>
    </row>
    <row r="3031" spans="6:16" ht="12.75">
      <c r="F3031" s="47"/>
      <c r="I3031" s="51"/>
      <c r="J3031" s="51"/>
      <c r="P3031" s="44"/>
    </row>
    <row r="3032" spans="6:16" ht="12.75">
      <c r="F3032" s="47"/>
      <c r="I3032" s="51"/>
      <c r="J3032" s="51"/>
      <c r="P3032" s="44"/>
    </row>
    <row r="3033" spans="6:16" ht="12.75">
      <c r="F3033" s="47"/>
      <c r="I3033" s="51"/>
      <c r="J3033" s="51"/>
      <c r="P3033" s="44"/>
    </row>
    <row r="3034" spans="6:16" ht="12.75">
      <c r="F3034" s="47"/>
      <c r="I3034" s="51"/>
      <c r="J3034" s="51"/>
      <c r="P3034" s="44"/>
    </row>
    <row r="3035" spans="6:16" ht="12.75">
      <c r="F3035" s="47"/>
      <c r="I3035" s="51"/>
      <c r="J3035" s="51"/>
      <c r="P3035" s="44"/>
    </row>
    <row r="3036" spans="6:16" ht="12.75">
      <c r="F3036" s="47"/>
      <c r="I3036" s="51"/>
      <c r="J3036" s="51"/>
      <c r="P3036" s="44"/>
    </row>
    <row r="3037" spans="6:16" ht="12.75">
      <c r="F3037" s="47"/>
      <c r="I3037" s="51"/>
      <c r="J3037" s="51"/>
      <c r="P3037" s="44"/>
    </row>
    <row r="3038" spans="6:16" ht="12.75">
      <c r="F3038" s="47"/>
      <c r="I3038" s="51"/>
      <c r="J3038" s="51"/>
      <c r="P3038" s="44"/>
    </row>
    <row r="3039" spans="6:16" ht="12.75">
      <c r="F3039" s="47"/>
      <c r="I3039" s="51"/>
      <c r="J3039" s="51"/>
      <c r="P3039" s="44"/>
    </row>
    <row r="3040" spans="6:16" ht="12.75">
      <c r="F3040" s="47"/>
      <c r="I3040" s="51"/>
      <c r="J3040" s="51"/>
      <c r="P3040" s="44"/>
    </row>
    <row r="3041" spans="6:16" ht="12.75">
      <c r="F3041" s="47"/>
      <c r="I3041" s="51"/>
      <c r="J3041" s="51"/>
      <c r="P3041" s="44"/>
    </row>
    <row r="3042" spans="6:16" ht="12.75">
      <c r="F3042" s="47"/>
      <c r="I3042" s="51"/>
      <c r="J3042" s="51"/>
      <c r="P3042" s="44"/>
    </row>
    <row r="3043" spans="6:16" ht="12.75">
      <c r="F3043" s="47"/>
      <c r="I3043" s="51"/>
      <c r="J3043" s="51"/>
      <c r="P3043" s="44"/>
    </row>
    <row r="3044" spans="6:16" ht="12.75">
      <c r="F3044" s="47"/>
      <c r="I3044" s="51"/>
      <c r="J3044" s="51"/>
      <c r="P3044" s="44"/>
    </row>
    <row r="3045" spans="6:16" ht="12.75">
      <c r="F3045" s="47"/>
      <c r="I3045" s="51"/>
      <c r="J3045" s="51"/>
      <c r="P3045" s="44"/>
    </row>
    <row r="3046" spans="6:16" ht="12.75">
      <c r="F3046" s="47"/>
      <c r="I3046" s="51"/>
      <c r="J3046" s="51"/>
      <c r="P3046" s="44"/>
    </row>
    <row r="3047" spans="6:16" ht="12.75">
      <c r="F3047" s="47"/>
      <c r="I3047" s="51"/>
      <c r="J3047" s="51"/>
      <c r="P3047" s="44"/>
    </row>
    <row r="3048" spans="6:16" ht="12.75">
      <c r="F3048" s="47"/>
      <c r="I3048" s="51"/>
      <c r="J3048" s="51"/>
      <c r="P3048" s="44"/>
    </row>
    <row r="3049" spans="6:16" ht="12.75">
      <c r="F3049" s="47"/>
      <c r="I3049" s="51"/>
      <c r="J3049" s="51"/>
      <c r="P3049" s="44"/>
    </row>
    <row r="3050" spans="6:16" ht="12.75">
      <c r="F3050" s="47"/>
      <c r="I3050" s="51"/>
      <c r="J3050" s="51"/>
      <c r="P3050" s="44"/>
    </row>
    <row r="3051" spans="6:16" ht="12.75">
      <c r="F3051" s="47"/>
      <c r="I3051" s="51"/>
      <c r="J3051" s="51"/>
      <c r="P3051" s="44"/>
    </row>
    <row r="3052" spans="6:16" ht="12.75">
      <c r="F3052" s="47"/>
      <c r="I3052" s="51"/>
      <c r="J3052" s="51"/>
      <c r="P3052" s="44"/>
    </row>
    <row r="3053" spans="6:16" ht="12.75">
      <c r="F3053" s="47"/>
      <c r="I3053" s="51"/>
      <c r="J3053" s="51"/>
      <c r="P3053" s="44"/>
    </row>
    <row r="3054" spans="6:16" ht="12.75">
      <c r="F3054" s="47"/>
      <c r="I3054" s="51"/>
      <c r="J3054" s="51"/>
      <c r="P3054" s="44"/>
    </row>
    <row r="3055" spans="6:16" ht="12.75">
      <c r="F3055" s="47"/>
      <c r="I3055" s="51"/>
      <c r="J3055" s="51"/>
      <c r="P3055" s="44"/>
    </row>
    <row r="3056" spans="6:16" ht="12.75">
      <c r="F3056" s="47"/>
      <c r="I3056" s="51"/>
      <c r="J3056" s="51"/>
      <c r="P3056" s="44"/>
    </row>
    <row r="3057" spans="6:16" ht="12.75">
      <c r="F3057" s="47"/>
      <c r="I3057" s="51"/>
      <c r="J3057" s="51"/>
      <c r="P3057" s="44"/>
    </row>
    <row r="3058" spans="6:16" ht="12.75">
      <c r="F3058" s="47"/>
      <c r="I3058" s="51"/>
      <c r="J3058" s="51"/>
      <c r="P3058" s="44"/>
    </row>
    <row r="3059" spans="6:16" ht="12.75">
      <c r="F3059" s="47"/>
      <c r="I3059" s="51"/>
      <c r="J3059" s="51"/>
      <c r="P3059" s="44"/>
    </row>
    <row r="3060" spans="6:16" ht="12.75">
      <c r="F3060" s="47"/>
      <c r="I3060" s="51"/>
      <c r="J3060" s="51"/>
      <c r="P3060" s="44"/>
    </row>
    <row r="3061" spans="6:16" ht="12.75">
      <c r="F3061" s="47"/>
      <c r="I3061" s="51"/>
      <c r="J3061" s="51"/>
      <c r="P3061" s="44"/>
    </row>
    <row r="3062" spans="6:16" ht="12.75">
      <c r="F3062" s="47"/>
      <c r="I3062" s="51"/>
      <c r="J3062" s="51"/>
      <c r="P3062" s="44"/>
    </row>
    <row r="3063" spans="6:16" ht="12.75">
      <c r="F3063" s="47"/>
      <c r="I3063" s="51"/>
      <c r="J3063" s="51"/>
      <c r="P3063" s="44"/>
    </row>
    <row r="3064" spans="6:16" ht="12.75">
      <c r="F3064" s="47"/>
      <c r="I3064" s="51"/>
      <c r="J3064" s="51"/>
      <c r="P3064" s="44"/>
    </row>
    <row r="3065" spans="6:16" ht="12.75">
      <c r="F3065" s="47"/>
      <c r="I3065" s="51"/>
      <c r="J3065" s="51"/>
      <c r="P3065" s="44"/>
    </row>
    <row r="3066" spans="6:16" ht="12.75">
      <c r="F3066" s="47"/>
      <c r="I3066" s="51"/>
      <c r="J3066" s="51"/>
      <c r="P3066" s="44"/>
    </row>
    <row r="3067" spans="6:16" ht="12.75">
      <c r="F3067" s="47"/>
      <c r="I3067" s="51"/>
      <c r="J3067" s="51"/>
      <c r="P3067" s="44"/>
    </row>
    <row r="3068" spans="6:16" ht="12.75">
      <c r="F3068" s="47"/>
      <c r="I3068" s="51"/>
      <c r="J3068" s="51"/>
      <c r="P3068" s="44"/>
    </row>
    <row r="3069" spans="6:16" ht="12.75">
      <c r="F3069" s="47"/>
      <c r="I3069" s="51"/>
      <c r="J3069" s="51"/>
      <c r="P3069" s="44"/>
    </row>
    <row r="3070" spans="6:16" ht="12.75">
      <c r="F3070" s="47"/>
      <c r="I3070" s="51"/>
      <c r="J3070" s="51"/>
      <c r="P3070" s="44"/>
    </row>
    <row r="3071" spans="6:16" ht="12.75">
      <c r="F3071" s="47"/>
      <c r="I3071" s="51"/>
      <c r="J3071" s="51"/>
      <c r="P3071" s="44"/>
    </row>
    <row r="3072" spans="6:16" ht="12.75">
      <c r="F3072" s="47"/>
      <c r="I3072" s="51"/>
      <c r="J3072" s="51"/>
      <c r="P3072" s="44"/>
    </row>
    <row r="3073" spans="6:16" ht="12.75">
      <c r="F3073" s="47"/>
      <c r="I3073" s="51"/>
      <c r="J3073" s="51"/>
      <c r="P3073" s="44"/>
    </row>
    <row r="3074" spans="6:16" ht="12.75">
      <c r="F3074" s="47"/>
      <c r="I3074" s="51"/>
      <c r="J3074" s="51"/>
      <c r="P3074" s="44"/>
    </row>
    <row r="3075" spans="6:16" ht="12.75">
      <c r="F3075" s="47"/>
      <c r="I3075" s="51"/>
      <c r="J3075" s="51"/>
      <c r="P3075" s="44"/>
    </row>
    <row r="3076" spans="6:16" ht="12.75">
      <c r="F3076" s="47"/>
      <c r="I3076" s="51"/>
      <c r="J3076" s="51"/>
      <c r="P3076" s="44"/>
    </row>
    <row r="3077" spans="6:16" ht="12.75">
      <c r="F3077" s="47"/>
      <c r="I3077" s="51"/>
      <c r="J3077" s="51"/>
      <c r="P3077" s="44"/>
    </row>
    <row r="3078" spans="6:16" ht="12.75">
      <c r="F3078" s="47"/>
      <c r="I3078" s="51"/>
      <c r="J3078" s="51"/>
      <c r="P3078" s="44"/>
    </row>
    <row r="3079" spans="6:16" ht="12.75">
      <c r="F3079" s="47"/>
      <c r="I3079" s="51"/>
      <c r="J3079" s="51"/>
      <c r="P3079" s="44"/>
    </row>
    <row r="3080" spans="6:16" ht="12.75">
      <c r="F3080" s="47"/>
      <c r="I3080" s="51"/>
      <c r="J3080" s="51"/>
      <c r="P3080" s="44"/>
    </row>
    <row r="3081" spans="6:16" ht="12.75">
      <c r="F3081" s="47"/>
      <c r="I3081" s="51"/>
      <c r="J3081" s="51"/>
      <c r="P3081" s="44"/>
    </row>
    <row r="3082" spans="6:16" ht="12.75">
      <c r="F3082" s="47"/>
      <c r="I3082" s="51"/>
      <c r="J3082" s="51"/>
      <c r="P3082" s="44"/>
    </row>
    <row r="3083" spans="6:16" ht="12.75">
      <c r="F3083" s="47"/>
      <c r="I3083" s="51"/>
      <c r="J3083" s="51"/>
      <c r="P3083" s="44"/>
    </row>
    <row r="3084" spans="6:16" ht="12.75">
      <c r="F3084" s="47"/>
      <c r="I3084" s="51"/>
      <c r="J3084" s="51"/>
      <c r="P3084" s="44"/>
    </row>
    <row r="3085" spans="6:16" ht="12.75">
      <c r="F3085" s="47"/>
      <c r="I3085" s="51"/>
      <c r="J3085" s="51"/>
      <c r="P3085" s="44"/>
    </row>
    <row r="3086" spans="6:16" ht="12.75">
      <c r="F3086" s="47"/>
      <c r="I3086" s="51"/>
      <c r="J3086" s="51"/>
      <c r="P3086" s="44"/>
    </row>
    <row r="3087" spans="6:16" ht="12.75">
      <c r="F3087" s="47"/>
      <c r="I3087" s="51"/>
      <c r="J3087" s="51"/>
      <c r="P3087" s="44"/>
    </row>
    <row r="3088" spans="6:16" ht="12.75">
      <c r="F3088" s="47"/>
      <c r="I3088" s="51"/>
      <c r="J3088" s="51"/>
      <c r="P3088" s="44"/>
    </row>
    <row r="3089" spans="6:16" ht="12.75">
      <c r="F3089" s="47"/>
      <c r="I3089" s="51"/>
      <c r="J3089" s="51"/>
      <c r="P3089" s="44"/>
    </row>
    <row r="3090" spans="6:16" ht="12.75">
      <c r="F3090" s="47"/>
      <c r="I3090" s="51"/>
      <c r="J3090" s="51"/>
      <c r="P3090" s="44"/>
    </row>
    <row r="3091" spans="6:16" ht="12.75">
      <c r="F3091" s="47"/>
      <c r="I3091" s="51"/>
      <c r="J3091" s="51"/>
      <c r="P3091" s="44"/>
    </row>
    <row r="3092" spans="6:16" ht="12.75">
      <c r="F3092" s="47"/>
      <c r="I3092" s="51"/>
      <c r="J3092" s="51"/>
      <c r="P3092" s="44"/>
    </row>
    <row r="3093" spans="6:16" ht="12.75">
      <c r="F3093" s="47"/>
      <c r="I3093" s="51"/>
      <c r="J3093" s="51"/>
      <c r="P3093" s="44"/>
    </row>
    <row r="3094" spans="6:16" ht="12.75">
      <c r="F3094" s="47"/>
      <c r="I3094" s="51"/>
      <c r="J3094" s="51"/>
      <c r="P3094" s="44"/>
    </row>
    <row r="3095" spans="6:16" ht="12.75">
      <c r="F3095" s="47"/>
      <c r="I3095" s="51"/>
      <c r="J3095" s="51"/>
      <c r="P3095" s="44"/>
    </row>
    <row r="3096" spans="6:16" ht="12.75">
      <c r="F3096" s="47"/>
      <c r="I3096" s="51"/>
      <c r="J3096" s="51"/>
      <c r="P3096" s="44"/>
    </row>
    <row r="3097" spans="6:16" ht="12.75">
      <c r="F3097" s="47"/>
      <c r="I3097" s="51"/>
      <c r="J3097" s="51"/>
      <c r="P3097" s="44"/>
    </row>
    <row r="3098" spans="6:16" ht="12.75">
      <c r="F3098" s="47"/>
      <c r="I3098" s="51"/>
      <c r="J3098" s="51"/>
      <c r="P3098" s="44"/>
    </row>
    <row r="3099" spans="6:16" ht="12.75">
      <c r="F3099" s="47"/>
      <c r="I3099" s="51"/>
      <c r="J3099" s="51"/>
      <c r="P3099" s="44"/>
    </row>
    <row r="3100" spans="6:16" ht="12.75">
      <c r="F3100" s="47"/>
      <c r="I3100" s="51"/>
      <c r="J3100" s="51"/>
      <c r="P3100" s="44"/>
    </row>
    <row r="3101" spans="6:16" ht="12.75">
      <c r="F3101" s="47"/>
      <c r="I3101" s="51"/>
      <c r="J3101" s="51"/>
      <c r="P3101" s="44"/>
    </row>
    <row r="3102" spans="6:16" ht="12.75">
      <c r="F3102" s="47"/>
      <c r="I3102" s="51"/>
      <c r="J3102" s="51"/>
      <c r="P3102" s="44"/>
    </row>
    <row r="3103" spans="6:16" ht="12.75">
      <c r="F3103" s="47"/>
      <c r="I3103" s="51"/>
      <c r="J3103" s="51"/>
      <c r="P3103" s="44"/>
    </row>
    <row r="3104" spans="6:16" ht="12.75">
      <c r="F3104" s="47"/>
      <c r="I3104" s="51"/>
      <c r="J3104" s="51"/>
      <c r="P3104" s="44"/>
    </row>
    <row r="3105" spans="6:16" ht="12.75">
      <c r="F3105" s="47"/>
      <c r="I3105" s="51"/>
      <c r="J3105" s="51"/>
      <c r="P3105" s="44"/>
    </row>
    <row r="3106" spans="6:16" ht="12.75">
      <c r="F3106" s="47"/>
      <c r="I3106" s="51"/>
      <c r="J3106" s="51"/>
      <c r="P3106" s="44"/>
    </row>
    <row r="3107" spans="6:16" ht="12.75">
      <c r="F3107" s="47"/>
      <c r="I3107" s="51"/>
      <c r="J3107" s="51"/>
      <c r="P3107" s="44"/>
    </row>
    <row r="3108" spans="6:16" ht="12.75">
      <c r="F3108" s="47"/>
      <c r="I3108" s="51"/>
      <c r="J3108" s="51"/>
      <c r="P3108" s="44"/>
    </row>
    <row r="3109" spans="6:16" ht="12.75">
      <c r="F3109" s="47"/>
      <c r="I3109" s="51"/>
      <c r="J3109" s="51"/>
      <c r="P3109" s="44"/>
    </row>
    <row r="3110" spans="6:16" ht="12.75">
      <c r="F3110" s="47"/>
      <c r="I3110" s="51"/>
      <c r="J3110" s="51"/>
      <c r="P3110" s="44"/>
    </row>
    <row r="3111" spans="6:16" ht="12.75">
      <c r="F3111" s="47"/>
      <c r="I3111" s="51"/>
      <c r="J3111" s="51"/>
      <c r="P3111" s="44"/>
    </row>
    <row r="3112" spans="6:16" ht="12.75">
      <c r="F3112" s="47"/>
      <c r="I3112" s="51"/>
      <c r="J3112" s="51"/>
      <c r="P3112" s="44"/>
    </row>
    <row r="3113" spans="6:16" ht="12.75">
      <c r="F3113" s="47"/>
      <c r="I3113" s="51"/>
      <c r="J3113" s="51"/>
      <c r="P3113" s="44"/>
    </row>
    <row r="3114" spans="6:16" ht="12.75">
      <c r="F3114" s="47"/>
      <c r="I3114" s="51"/>
      <c r="J3114" s="51"/>
      <c r="P3114" s="44"/>
    </row>
    <row r="3115" spans="6:16" ht="12.75">
      <c r="F3115" s="47"/>
      <c r="I3115" s="51"/>
      <c r="J3115" s="51"/>
      <c r="P3115" s="44"/>
    </row>
    <row r="3116" spans="6:16" ht="12.75">
      <c r="F3116" s="47"/>
      <c r="I3116" s="51"/>
      <c r="J3116" s="51"/>
      <c r="P3116" s="44"/>
    </row>
    <row r="3117" spans="6:16" ht="12.75">
      <c r="F3117" s="47"/>
      <c r="I3117" s="51"/>
      <c r="J3117" s="51"/>
      <c r="P3117" s="44"/>
    </row>
    <row r="3118" spans="6:16" ht="12.75">
      <c r="F3118" s="47"/>
      <c r="I3118" s="51"/>
      <c r="J3118" s="51"/>
      <c r="P3118" s="44"/>
    </row>
    <row r="3119" spans="6:16" ht="12.75">
      <c r="F3119" s="47"/>
      <c r="I3119" s="51"/>
      <c r="J3119" s="51"/>
      <c r="P3119" s="44"/>
    </row>
    <row r="3120" spans="6:16" ht="12.75">
      <c r="F3120" s="47"/>
      <c r="I3120" s="51"/>
      <c r="J3120" s="51"/>
      <c r="P3120" s="44"/>
    </row>
    <row r="3121" spans="6:16" ht="12.75">
      <c r="F3121" s="47"/>
      <c r="I3121" s="51"/>
      <c r="J3121" s="51"/>
      <c r="P3121" s="44"/>
    </row>
    <row r="3122" spans="6:16" ht="12.75">
      <c r="F3122" s="47"/>
      <c r="I3122" s="51"/>
      <c r="J3122" s="51"/>
      <c r="P3122" s="44"/>
    </row>
    <row r="3123" spans="6:16" ht="12.75">
      <c r="F3123" s="47"/>
      <c r="I3123" s="51"/>
      <c r="J3123" s="51"/>
      <c r="P3123" s="44"/>
    </row>
    <row r="3124" spans="6:16" ht="12.75">
      <c r="F3124" s="47"/>
      <c r="I3124" s="51"/>
      <c r="J3124" s="51"/>
      <c r="P3124" s="44"/>
    </row>
    <row r="3125" spans="6:16" ht="12.75">
      <c r="F3125" s="47"/>
      <c r="I3125" s="51"/>
      <c r="J3125" s="51"/>
      <c r="P3125" s="44"/>
    </row>
    <row r="3126" spans="6:16" ht="12.75">
      <c r="F3126" s="47"/>
      <c r="I3126" s="51"/>
      <c r="J3126" s="51"/>
      <c r="P3126" s="44"/>
    </row>
    <row r="3127" spans="6:16" ht="12.75">
      <c r="F3127" s="47"/>
      <c r="I3127" s="51"/>
      <c r="J3127" s="51"/>
      <c r="P3127" s="44"/>
    </row>
    <row r="3128" spans="6:16" ht="12.75">
      <c r="F3128" s="47"/>
      <c r="I3128" s="51"/>
      <c r="J3128" s="51"/>
      <c r="P3128" s="44"/>
    </row>
    <row r="3129" spans="6:16" ht="12.75">
      <c r="F3129" s="47"/>
      <c r="I3129" s="51"/>
      <c r="J3129" s="51"/>
      <c r="P3129" s="44"/>
    </row>
    <row r="3130" spans="6:16" ht="12.75">
      <c r="F3130" s="47"/>
      <c r="I3130" s="51"/>
      <c r="J3130" s="51"/>
      <c r="P3130" s="44"/>
    </row>
    <row r="3131" spans="6:16" ht="12.75">
      <c r="F3131" s="47"/>
      <c r="I3131" s="51"/>
      <c r="J3131" s="51"/>
      <c r="P3131" s="44"/>
    </row>
    <row r="3132" spans="6:16" ht="12.75">
      <c r="F3132" s="47"/>
      <c r="I3132" s="51"/>
      <c r="J3132" s="51"/>
      <c r="P3132" s="44"/>
    </row>
    <row r="3133" spans="6:16" ht="12.75">
      <c r="F3133" s="47"/>
      <c r="I3133" s="51"/>
      <c r="J3133" s="51"/>
      <c r="P3133" s="44"/>
    </row>
    <row r="3134" spans="6:16" ht="12.75">
      <c r="F3134" s="47"/>
      <c r="I3134" s="51"/>
      <c r="J3134" s="51"/>
      <c r="P3134" s="44"/>
    </row>
    <row r="3135" spans="6:16" ht="12.75">
      <c r="F3135" s="47"/>
      <c r="I3135" s="51"/>
      <c r="J3135" s="51"/>
      <c r="P3135" s="44"/>
    </row>
    <row r="3136" spans="6:16" ht="12.75">
      <c r="F3136" s="47"/>
      <c r="I3136" s="51"/>
      <c r="J3136" s="51"/>
      <c r="P3136" s="44"/>
    </row>
    <row r="3137" spans="6:16" ht="12.75">
      <c r="F3137" s="47"/>
      <c r="I3137" s="51"/>
      <c r="J3137" s="51"/>
      <c r="P3137" s="44"/>
    </row>
    <row r="3138" spans="6:16" ht="12.75">
      <c r="F3138" s="47"/>
      <c r="I3138" s="51"/>
      <c r="J3138" s="51"/>
      <c r="P3138" s="44"/>
    </row>
    <row r="3139" spans="6:16" ht="12.75">
      <c r="F3139" s="47"/>
      <c r="I3139" s="51"/>
      <c r="J3139" s="51"/>
      <c r="P3139" s="44"/>
    </row>
    <row r="3140" spans="6:16" ht="12.75">
      <c r="F3140" s="47"/>
      <c r="I3140" s="51"/>
      <c r="J3140" s="51"/>
      <c r="P3140" s="44"/>
    </row>
    <row r="3141" spans="6:16" ht="12.75">
      <c r="F3141" s="47"/>
      <c r="I3141" s="51"/>
      <c r="J3141" s="51"/>
      <c r="P3141" s="44"/>
    </row>
    <row r="3142" spans="6:16" ht="12.75">
      <c r="F3142" s="47"/>
      <c r="I3142" s="51"/>
      <c r="J3142" s="51"/>
      <c r="P3142" s="44"/>
    </row>
    <row r="3143" spans="6:16" ht="12.75">
      <c r="F3143" s="47"/>
      <c r="I3143" s="51"/>
      <c r="J3143" s="51"/>
      <c r="P3143" s="44"/>
    </row>
    <row r="3144" spans="6:16" ht="12.75">
      <c r="F3144" s="47"/>
      <c r="I3144" s="51"/>
      <c r="J3144" s="51"/>
      <c r="P3144" s="44"/>
    </row>
    <row r="3145" spans="6:16" ht="12.75">
      <c r="F3145" s="47"/>
      <c r="I3145" s="51"/>
      <c r="J3145" s="51"/>
      <c r="P3145" s="44"/>
    </row>
    <row r="3146" spans="6:16" ht="12.75">
      <c r="F3146" s="47"/>
      <c r="I3146" s="51"/>
      <c r="J3146" s="51"/>
      <c r="P3146" s="44"/>
    </row>
    <row r="3147" spans="6:16" ht="12.75">
      <c r="F3147" s="47"/>
      <c r="I3147" s="51"/>
      <c r="J3147" s="51"/>
      <c r="P3147" s="44"/>
    </row>
    <row r="3148" spans="6:16" ht="12.75">
      <c r="F3148" s="47"/>
      <c r="I3148" s="51"/>
      <c r="J3148" s="51"/>
      <c r="P3148" s="44"/>
    </row>
    <row r="3149" spans="6:16" ht="12.75">
      <c r="F3149" s="47"/>
      <c r="I3149" s="51"/>
      <c r="J3149" s="51"/>
      <c r="P3149" s="44"/>
    </row>
    <row r="3150" spans="6:16" ht="12.75">
      <c r="F3150" s="47"/>
      <c r="I3150" s="51"/>
      <c r="J3150" s="51"/>
      <c r="P3150" s="44"/>
    </row>
    <row r="3151" spans="6:16" ht="12.75">
      <c r="F3151" s="47"/>
      <c r="I3151" s="51"/>
      <c r="J3151" s="51"/>
      <c r="P3151" s="44"/>
    </row>
    <row r="3152" spans="6:16" ht="12.75">
      <c r="F3152" s="47"/>
      <c r="I3152" s="51"/>
      <c r="J3152" s="51"/>
      <c r="P3152" s="44"/>
    </row>
    <row r="3153" spans="6:16" ht="12.75">
      <c r="F3153" s="47"/>
      <c r="I3153" s="51"/>
      <c r="J3153" s="51"/>
      <c r="P3153" s="44"/>
    </row>
    <row r="3154" spans="6:16" ht="12.75">
      <c r="F3154" s="47"/>
      <c r="I3154" s="51"/>
      <c r="J3154" s="51"/>
      <c r="P3154" s="44"/>
    </row>
    <row r="3155" spans="6:16" ht="12.75">
      <c r="F3155" s="47"/>
      <c r="I3155" s="51"/>
      <c r="J3155" s="51"/>
      <c r="P3155" s="44"/>
    </row>
    <row r="3156" spans="6:16" ht="12.75">
      <c r="F3156" s="47"/>
      <c r="I3156" s="51"/>
      <c r="J3156" s="51"/>
      <c r="P3156" s="44"/>
    </row>
    <row r="3157" spans="6:16" ht="12.75">
      <c r="F3157" s="47"/>
      <c r="I3157" s="51"/>
      <c r="J3157" s="51"/>
      <c r="P3157" s="44"/>
    </row>
    <row r="3158" spans="6:16" ht="12.75">
      <c r="F3158" s="47"/>
      <c r="I3158" s="51"/>
      <c r="J3158" s="51"/>
      <c r="P3158" s="44"/>
    </row>
    <row r="3159" spans="6:16" ht="12.75">
      <c r="F3159" s="47"/>
      <c r="I3159" s="51"/>
      <c r="J3159" s="51"/>
      <c r="P3159" s="44"/>
    </row>
    <row r="3160" spans="6:16" ht="12.75">
      <c r="F3160" s="47"/>
      <c r="I3160" s="51"/>
      <c r="J3160" s="51"/>
      <c r="P3160" s="44"/>
    </row>
    <row r="3161" spans="6:16" ht="12.75">
      <c r="F3161" s="47"/>
      <c r="I3161" s="51"/>
      <c r="J3161" s="51"/>
      <c r="P3161" s="44"/>
    </row>
    <row r="3162" spans="6:16" ht="12.75">
      <c r="F3162" s="47"/>
      <c r="I3162" s="51"/>
      <c r="J3162" s="51"/>
      <c r="P3162" s="44"/>
    </row>
    <row r="3163" spans="6:16" ht="12.75">
      <c r="F3163" s="47"/>
      <c r="I3163" s="51"/>
      <c r="J3163" s="51"/>
      <c r="P3163" s="44"/>
    </row>
    <row r="3164" spans="6:16" ht="12.75">
      <c r="F3164" s="47"/>
      <c r="I3164" s="51"/>
      <c r="J3164" s="51"/>
      <c r="P3164" s="44"/>
    </row>
    <row r="3165" spans="6:16" ht="12.75">
      <c r="F3165" s="47"/>
      <c r="I3165" s="51"/>
      <c r="J3165" s="51"/>
      <c r="P3165" s="44"/>
    </row>
    <row r="3166" spans="6:16" ht="12.75">
      <c r="F3166" s="47"/>
      <c r="I3166" s="51"/>
      <c r="J3166" s="51"/>
      <c r="P3166" s="44"/>
    </row>
    <row r="3167" spans="6:16" ht="12.75">
      <c r="F3167" s="47"/>
      <c r="I3167" s="51"/>
      <c r="J3167" s="51"/>
      <c r="P3167" s="44"/>
    </row>
    <row r="3168" spans="6:16" ht="12.75">
      <c r="F3168" s="47"/>
      <c r="I3168" s="51"/>
      <c r="J3168" s="51"/>
      <c r="P3168" s="44"/>
    </row>
    <row r="3169" spans="6:16" ht="12.75">
      <c r="F3169" s="47"/>
      <c r="I3169" s="51"/>
      <c r="J3169" s="51"/>
      <c r="P3169" s="44"/>
    </row>
    <row r="3170" spans="6:16" ht="12.75">
      <c r="F3170" s="47"/>
      <c r="I3170" s="51"/>
      <c r="J3170" s="51"/>
      <c r="P3170" s="44"/>
    </row>
    <row r="3171" spans="6:16" ht="12.75">
      <c r="F3171" s="47"/>
      <c r="I3171" s="51"/>
      <c r="J3171" s="51"/>
      <c r="P3171" s="44"/>
    </row>
    <row r="3172" spans="6:16" ht="12.75">
      <c r="F3172" s="47"/>
      <c r="I3172" s="51"/>
      <c r="J3172" s="51"/>
      <c r="P3172" s="44"/>
    </row>
    <row r="3173" spans="6:16" ht="12.75">
      <c r="F3173" s="47"/>
      <c r="I3173" s="51"/>
      <c r="J3173" s="51"/>
      <c r="P3173" s="44"/>
    </row>
    <row r="3174" spans="6:16" ht="12.75">
      <c r="F3174" s="47"/>
      <c r="I3174" s="51"/>
      <c r="J3174" s="51"/>
      <c r="P3174" s="44"/>
    </row>
    <row r="3175" spans="6:16" ht="12.75">
      <c r="F3175" s="47"/>
      <c r="I3175" s="51"/>
      <c r="J3175" s="51"/>
      <c r="P3175" s="44"/>
    </row>
    <row r="3176" spans="6:16" ht="12.75">
      <c r="F3176" s="47"/>
      <c r="I3176" s="51"/>
      <c r="J3176" s="51"/>
      <c r="P3176" s="44"/>
    </row>
    <row r="3177" spans="6:16" ht="12.75">
      <c r="F3177" s="47"/>
      <c r="I3177" s="51"/>
      <c r="J3177" s="51"/>
      <c r="P3177" s="44"/>
    </row>
    <row r="3178" spans="6:16" ht="12.75">
      <c r="F3178" s="47"/>
      <c r="I3178" s="51"/>
      <c r="J3178" s="51"/>
      <c r="P3178" s="44"/>
    </row>
    <row r="3179" spans="6:16" ht="12.75">
      <c r="F3179" s="47"/>
      <c r="I3179" s="51"/>
      <c r="J3179" s="51"/>
      <c r="P3179" s="44"/>
    </row>
    <row r="3180" spans="6:16" ht="12.75">
      <c r="F3180" s="47"/>
      <c r="I3180" s="51"/>
      <c r="J3180" s="51"/>
      <c r="P3180" s="44"/>
    </row>
    <row r="3181" spans="6:16" ht="12.75">
      <c r="F3181" s="47"/>
      <c r="I3181" s="51"/>
      <c r="J3181" s="51"/>
      <c r="P3181" s="44"/>
    </row>
    <row r="3182" spans="6:16" ht="12.75">
      <c r="F3182" s="47"/>
      <c r="I3182" s="51"/>
      <c r="J3182" s="51"/>
      <c r="P3182" s="44"/>
    </row>
    <row r="3183" spans="6:16" ht="12.75">
      <c r="F3183" s="47"/>
      <c r="I3183" s="51"/>
      <c r="J3183" s="51"/>
      <c r="P3183" s="44"/>
    </row>
    <row r="3184" spans="6:16" ht="12.75">
      <c r="F3184" s="47"/>
      <c r="I3184" s="51"/>
      <c r="J3184" s="51"/>
      <c r="P3184" s="44"/>
    </row>
    <row r="3185" spans="6:16" ht="12.75">
      <c r="F3185" s="47"/>
      <c r="I3185" s="51"/>
      <c r="J3185" s="51"/>
      <c r="P3185" s="44"/>
    </row>
    <row r="3186" spans="6:16" ht="12.75">
      <c r="F3186" s="47"/>
      <c r="I3186" s="51"/>
      <c r="J3186" s="51"/>
      <c r="P3186" s="44"/>
    </row>
    <row r="3187" spans="6:16" ht="12.75">
      <c r="F3187" s="47"/>
      <c r="I3187" s="51"/>
      <c r="J3187" s="51"/>
      <c r="P3187" s="44"/>
    </row>
    <row r="3188" spans="6:16" ht="12.75">
      <c r="F3188" s="47"/>
      <c r="I3188" s="51"/>
      <c r="J3188" s="51"/>
      <c r="P3188" s="44"/>
    </row>
    <row r="3189" spans="6:16" ht="12.75">
      <c r="F3189" s="47"/>
      <c r="I3189" s="51"/>
      <c r="J3189" s="51"/>
      <c r="P3189" s="44"/>
    </row>
    <row r="3190" spans="6:16" ht="12.75">
      <c r="F3190" s="47"/>
      <c r="I3190" s="51"/>
      <c r="J3190" s="51"/>
      <c r="P3190" s="44"/>
    </row>
    <row r="3191" spans="6:16" ht="12.75">
      <c r="F3191" s="47"/>
      <c r="I3191" s="51"/>
      <c r="J3191" s="51"/>
      <c r="P3191" s="44"/>
    </row>
    <row r="3192" spans="6:16" ht="12.75">
      <c r="F3192" s="47"/>
      <c r="I3192" s="51"/>
      <c r="J3192" s="51"/>
      <c r="P3192" s="44"/>
    </row>
    <row r="3193" spans="6:16" ht="12.75">
      <c r="F3193" s="47"/>
      <c r="I3193" s="51"/>
      <c r="J3193" s="51"/>
      <c r="P3193" s="44"/>
    </row>
    <row r="3194" spans="6:16" ht="12.75">
      <c r="F3194" s="47"/>
      <c r="I3194" s="51"/>
      <c r="J3194" s="51"/>
      <c r="P3194" s="44"/>
    </row>
    <row r="3195" spans="6:16" ht="12.75">
      <c r="F3195" s="47"/>
      <c r="I3195" s="51"/>
      <c r="J3195" s="51"/>
      <c r="P3195" s="44"/>
    </row>
    <row r="3196" spans="6:16" ht="12.75">
      <c r="F3196" s="47"/>
      <c r="I3196" s="51"/>
      <c r="J3196" s="51"/>
      <c r="P3196" s="44"/>
    </row>
    <row r="3197" spans="6:16" ht="12.75">
      <c r="F3197" s="47"/>
      <c r="I3197" s="51"/>
      <c r="J3197" s="51"/>
      <c r="P3197" s="44"/>
    </row>
    <row r="3198" spans="6:16" ht="12.75">
      <c r="F3198" s="47"/>
      <c r="I3198" s="51"/>
      <c r="J3198" s="51"/>
      <c r="P3198" s="44"/>
    </row>
    <row r="3199" spans="6:16" ht="12.75">
      <c r="F3199" s="47"/>
      <c r="I3199" s="51"/>
      <c r="J3199" s="51"/>
      <c r="P3199" s="44"/>
    </row>
    <row r="3200" spans="6:16" ht="12.75">
      <c r="F3200" s="47"/>
      <c r="I3200" s="51"/>
      <c r="J3200" s="51"/>
      <c r="P3200" s="44"/>
    </row>
    <row r="3201" spans="6:16" ht="12.75">
      <c r="F3201" s="47"/>
      <c r="I3201" s="51"/>
      <c r="J3201" s="51"/>
      <c r="P3201" s="44"/>
    </row>
    <row r="3202" spans="6:16" ht="12.75">
      <c r="F3202" s="47"/>
      <c r="I3202" s="51"/>
      <c r="J3202" s="51"/>
      <c r="P3202" s="44"/>
    </row>
    <row r="3203" spans="6:16" ht="12.75">
      <c r="F3203" s="47"/>
      <c r="I3203" s="51"/>
      <c r="J3203" s="51"/>
      <c r="P3203" s="44"/>
    </row>
    <row r="3204" spans="6:16" ht="12.75">
      <c r="F3204" s="47"/>
      <c r="I3204" s="51"/>
      <c r="J3204" s="51"/>
      <c r="P3204" s="44"/>
    </row>
    <row r="3205" spans="6:16" ht="12.75">
      <c r="F3205" s="47"/>
      <c r="I3205" s="51"/>
      <c r="J3205" s="51"/>
      <c r="P3205" s="44"/>
    </row>
    <row r="3206" spans="6:16" ht="12.75">
      <c r="F3206" s="47"/>
      <c r="I3206" s="51"/>
      <c r="J3206" s="51"/>
      <c r="P3206" s="44"/>
    </row>
    <row r="3207" spans="6:16" ht="12.75">
      <c r="F3207" s="47"/>
      <c r="I3207" s="51"/>
      <c r="J3207" s="51"/>
      <c r="P3207" s="44"/>
    </row>
    <row r="3208" spans="6:16" ht="12.75">
      <c r="F3208" s="47"/>
      <c r="I3208" s="51"/>
      <c r="J3208" s="51"/>
      <c r="P3208" s="44"/>
    </row>
    <row r="3209" spans="6:16" ht="12.75">
      <c r="F3209" s="47"/>
      <c r="I3209" s="51"/>
      <c r="J3209" s="51"/>
      <c r="P3209" s="44"/>
    </row>
    <row r="3210" spans="6:16" ht="12.75">
      <c r="F3210" s="47"/>
      <c r="I3210" s="51"/>
      <c r="J3210" s="51"/>
      <c r="P3210" s="44"/>
    </row>
    <row r="3211" spans="6:16" ht="12.75">
      <c r="F3211" s="47"/>
      <c r="I3211" s="51"/>
      <c r="J3211" s="51"/>
      <c r="P3211" s="44"/>
    </row>
    <row r="3212" spans="6:16" ht="12.75">
      <c r="F3212" s="47"/>
      <c r="I3212" s="51"/>
      <c r="J3212" s="51"/>
      <c r="P3212" s="44"/>
    </row>
    <row r="3213" spans="6:16" ht="12.75">
      <c r="F3213" s="47"/>
      <c r="I3213" s="51"/>
      <c r="J3213" s="51"/>
      <c r="P3213" s="44"/>
    </row>
    <row r="3214" spans="6:16" ht="12.75">
      <c r="F3214" s="47"/>
      <c r="I3214" s="51"/>
      <c r="J3214" s="51"/>
      <c r="P3214" s="44"/>
    </row>
    <row r="3215" spans="6:16" ht="12.75">
      <c r="F3215" s="47"/>
      <c r="I3215" s="51"/>
      <c r="J3215" s="51"/>
      <c r="P3215" s="44"/>
    </row>
    <row r="3216" spans="6:16" ht="12.75">
      <c r="F3216" s="47"/>
      <c r="I3216" s="51"/>
      <c r="J3216" s="51"/>
      <c r="P3216" s="44"/>
    </row>
    <row r="3217" spans="6:16" ht="12.75">
      <c r="F3217" s="47"/>
      <c r="I3217" s="51"/>
      <c r="J3217" s="51"/>
      <c r="P3217" s="44"/>
    </row>
    <row r="3218" spans="6:16" ht="12.75">
      <c r="F3218" s="47"/>
      <c r="I3218" s="51"/>
      <c r="J3218" s="51"/>
      <c r="P3218" s="44"/>
    </row>
    <row r="3219" spans="6:16" ht="12.75">
      <c r="F3219" s="47"/>
      <c r="I3219" s="51"/>
      <c r="J3219" s="51"/>
      <c r="P3219" s="44"/>
    </row>
    <row r="3220" spans="6:16" ht="12.75">
      <c r="F3220" s="47"/>
      <c r="I3220" s="51"/>
      <c r="J3220" s="51"/>
      <c r="P3220" s="44"/>
    </row>
    <row r="3221" spans="6:16" ht="12.75">
      <c r="F3221" s="47"/>
      <c r="I3221" s="51"/>
      <c r="J3221" s="51"/>
      <c r="P3221" s="44"/>
    </row>
    <row r="3222" spans="6:16" ht="12.75">
      <c r="F3222" s="47"/>
      <c r="I3222" s="51"/>
      <c r="J3222" s="51"/>
      <c r="P3222" s="44"/>
    </row>
    <row r="3223" spans="6:16" ht="12.75">
      <c r="F3223" s="47"/>
      <c r="I3223" s="51"/>
      <c r="J3223" s="51"/>
      <c r="P3223" s="44"/>
    </row>
    <row r="3224" spans="6:16" ht="12.75">
      <c r="F3224" s="47"/>
      <c r="I3224" s="51"/>
      <c r="J3224" s="51"/>
      <c r="P3224" s="44"/>
    </row>
    <row r="3225" spans="6:16" ht="12.75">
      <c r="F3225" s="47"/>
      <c r="I3225" s="51"/>
      <c r="J3225" s="51"/>
      <c r="P3225" s="44"/>
    </row>
    <row r="3226" spans="6:16" ht="12.75">
      <c r="F3226" s="47"/>
      <c r="I3226" s="51"/>
      <c r="J3226" s="51"/>
      <c r="P3226" s="44"/>
    </row>
    <row r="3227" spans="6:16" ht="12.75">
      <c r="F3227" s="47"/>
      <c r="I3227" s="51"/>
      <c r="J3227" s="51"/>
      <c r="P3227" s="44"/>
    </row>
    <row r="3228" spans="6:16" ht="12.75">
      <c r="F3228" s="47"/>
      <c r="I3228" s="51"/>
      <c r="J3228" s="51"/>
      <c r="P3228" s="44"/>
    </row>
    <row r="3229" spans="6:16" ht="12.75">
      <c r="F3229" s="47"/>
      <c r="I3229" s="51"/>
      <c r="J3229" s="51"/>
      <c r="P3229" s="44"/>
    </row>
    <row r="3230" spans="6:16" ht="12.75">
      <c r="F3230" s="47"/>
      <c r="I3230" s="51"/>
      <c r="J3230" s="51"/>
      <c r="P3230" s="44"/>
    </row>
    <row r="3231" spans="6:16" ht="12.75">
      <c r="F3231" s="47"/>
      <c r="I3231" s="51"/>
      <c r="J3231" s="51"/>
      <c r="P3231" s="44"/>
    </row>
    <row r="3232" spans="6:16" ht="12.75">
      <c r="F3232" s="47"/>
      <c r="I3232" s="51"/>
      <c r="J3232" s="51"/>
      <c r="P3232" s="44"/>
    </row>
    <row r="3233" spans="6:16" ht="12.75">
      <c r="F3233" s="47"/>
      <c r="I3233" s="51"/>
      <c r="J3233" s="51"/>
      <c r="P3233" s="44"/>
    </row>
    <row r="3234" spans="6:16" ht="12.75">
      <c r="F3234" s="47"/>
      <c r="I3234" s="51"/>
      <c r="J3234" s="51"/>
      <c r="P3234" s="44"/>
    </row>
    <row r="3235" spans="6:16" ht="12.75">
      <c r="F3235" s="47"/>
      <c r="I3235" s="51"/>
      <c r="J3235" s="51"/>
      <c r="P3235" s="44"/>
    </row>
    <row r="3236" spans="6:16" ht="12.75">
      <c r="F3236" s="47"/>
      <c r="I3236" s="51"/>
      <c r="J3236" s="51"/>
      <c r="P3236" s="44"/>
    </row>
    <row r="3237" spans="6:16" ht="12.75">
      <c r="F3237" s="47"/>
      <c r="I3237" s="51"/>
      <c r="J3237" s="51"/>
      <c r="P3237" s="44"/>
    </row>
    <row r="3238" spans="6:16" ht="12.75">
      <c r="F3238" s="47"/>
      <c r="I3238" s="51"/>
      <c r="J3238" s="51"/>
      <c r="P3238" s="44"/>
    </row>
    <row r="3239" spans="6:16" ht="12.75">
      <c r="F3239" s="47"/>
      <c r="I3239" s="51"/>
      <c r="J3239" s="51"/>
      <c r="P3239" s="44"/>
    </row>
    <row r="3240" spans="6:16" ht="12.75">
      <c r="F3240" s="47"/>
      <c r="I3240" s="51"/>
      <c r="J3240" s="51"/>
      <c r="P3240" s="44"/>
    </row>
    <row r="3241" spans="6:16" ht="12.75">
      <c r="F3241" s="47"/>
      <c r="I3241" s="51"/>
      <c r="J3241" s="51"/>
      <c r="P3241" s="44"/>
    </row>
    <row r="3242" spans="6:16" ht="12.75">
      <c r="F3242" s="47"/>
      <c r="I3242" s="51"/>
      <c r="J3242" s="51"/>
      <c r="P3242" s="44"/>
    </row>
    <row r="3243" spans="6:16" ht="12.75">
      <c r="F3243" s="47"/>
      <c r="I3243" s="51"/>
      <c r="J3243" s="51"/>
      <c r="P3243" s="44"/>
    </row>
    <row r="3244" spans="6:16" ht="12.75">
      <c r="F3244" s="47"/>
      <c r="I3244" s="51"/>
      <c r="J3244" s="51"/>
      <c r="P3244" s="44"/>
    </row>
    <row r="3245" spans="6:16" ht="12.75">
      <c r="F3245" s="47"/>
      <c r="I3245" s="51"/>
      <c r="J3245" s="51"/>
      <c r="P3245" s="44"/>
    </row>
    <row r="3246" spans="6:16" ht="12.75">
      <c r="F3246" s="47"/>
      <c r="I3246" s="51"/>
      <c r="J3246" s="51"/>
      <c r="P3246" s="44"/>
    </row>
    <row r="3247" spans="6:16" ht="12.75">
      <c r="F3247" s="47"/>
      <c r="I3247" s="51"/>
      <c r="J3247" s="51"/>
      <c r="P3247" s="44"/>
    </row>
    <row r="3248" spans="6:16" ht="12.75">
      <c r="F3248" s="47"/>
      <c r="I3248" s="51"/>
      <c r="J3248" s="51"/>
      <c r="P3248" s="44"/>
    </row>
    <row r="3249" spans="6:16" ht="12.75">
      <c r="F3249" s="47"/>
      <c r="I3249" s="51"/>
      <c r="J3249" s="51"/>
      <c r="P3249" s="44"/>
    </row>
    <row r="3250" spans="6:16" ht="12.75">
      <c r="F3250" s="47"/>
      <c r="I3250" s="51"/>
      <c r="J3250" s="51"/>
      <c r="P3250" s="44"/>
    </row>
    <row r="3251" spans="6:16" ht="12.75">
      <c r="F3251" s="47"/>
      <c r="I3251" s="51"/>
      <c r="J3251" s="51"/>
      <c r="P3251" s="44"/>
    </row>
    <row r="3252" spans="6:16" ht="12.75">
      <c r="F3252" s="47"/>
      <c r="I3252" s="51"/>
      <c r="J3252" s="51"/>
      <c r="P3252" s="44"/>
    </row>
    <row r="3253" spans="6:16" ht="12.75">
      <c r="F3253" s="47"/>
      <c r="I3253" s="51"/>
      <c r="J3253" s="51"/>
      <c r="P3253" s="44"/>
    </row>
    <row r="3254" spans="6:16" ht="12.75">
      <c r="F3254" s="47"/>
      <c r="I3254" s="51"/>
      <c r="J3254" s="51"/>
      <c r="P3254" s="44"/>
    </row>
    <row r="3255" spans="6:16" ht="12.75">
      <c r="F3255" s="47"/>
      <c r="I3255" s="51"/>
      <c r="J3255" s="51"/>
      <c r="P3255" s="44"/>
    </row>
    <row r="3256" spans="6:16" ht="12.75">
      <c r="F3256" s="47"/>
      <c r="I3256" s="51"/>
      <c r="J3256" s="51"/>
      <c r="P3256" s="44"/>
    </row>
    <row r="3257" spans="6:16" ht="12.75">
      <c r="F3257" s="47"/>
      <c r="I3257" s="51"/>
      <c r="J3257" s="51"/>
      <c r="P3257" s="44"/>
    </row>
    <row r="3258" spans="6:16" ht="12.75">
      <c r="F3258" s="47"/>
      <c r="I3258" s="51"/>
      <c r="J3258" s="51"/>
      <c r="P3258" s="44"/>
    </row>
    <row r="3259" spans="6:16" ht="12.75">
      <c r="F3259" s="47"/>
      <c r="I3259" s="51"/>
      <c r="J3259" s="51"/>
      <c r="P3259" s="44"/>
    </row>
    <row r="3260" spans="6:16" ht="12.75">
      <c r="F3260" s="47"/>
      <c r="I3260" s="51"/>
      <c r="J3260" s="51"/>
      <c r="P3260" s="44"/>
    </row>
    <row r="3261" spans="6:16" ht="12.75">
      <c r="F3261" s="47"/>
      <c r="I3261" s="51"/>
      <c r="J3261" s="51"/>
      <c r="P3261" s="44"/>
    </row>
    <row r="3262" spans="6:16" ht="12.75">
      <c r="F3262" s="47"/>
      <c r="I3262" s="51"/>
      <c r="J3262" s="51"/>
      <c r="P3262" s="44"/>
    </row>
    <row r="3263" spans="6:16" ht="12.75">
      <c r="F3263" s="47"/>
      <c r="I3263" s="51"/>
      <c r="J3263" s="51"/>
      <c r="P3263" s="44"/>
    </row>
    <row r="3264" spans="6:16" ht="12.75">
      <c r="F3264" s="47"/>
      <c r="I3264" s="51"/>
      <c r="J3264" s="51"/>
      <c r="P3264" s="44"/>
    </row>
    <row r="3265" spans="6:16" ht="12.75">
      <c r="F3265" s="47"/>
      <c r="I3265" s="51"/>
      <c r="J3265" s="51"/>
      <c r="P3265" s="44"/>
    </row>
    <row r="3266" spans="6:16" ht="12.75">
      <c r="F3266" s="47"/>
      <c r="I3266" s="51"/>
      <c r="J3266" s="51"/>
      <c r="P3266" s="44"/>
    </row>
    <row r="3267" spans="6:16" ht="12.75">
      <c r="F3267" s="47"/>
      <c r="I3267" s="51"/>
      <c r="J3267" s="51"/>
      <c r="P3267" s="44"/>
    </row>
    <row r="3268" spans="6:16" ht="12.75">
      <c r="F3268" s="47"/>
      <c r="I3268" s="51"/>
      <c r="J3268" s="51"/>
      <c r="P3268" s="44"/>
    </row>
    <row r="3269" spans="6:16" ht="12.75">
      <c r="F3269" s="47"/>
      <c r="I3269" s="51"/>
      <c r="J3269" s="51"/>
      <c r="P3269" s="44"/>
    </row>
    <row r="3270" spans="6:16" ht="12.75">
      <c r="F3270" s="47"/>
      <c r="I3270" s="51"/>
      <c r="J3270" s="51"/>
      <c r="P3270" s="44"/>
    </row>
    <row r="3271" spans="6:16" ht="12.75">
      <c r="F3271" s="47"/>
      <c r="I3271" s="51"/>
      <c r="J3271" s="51"/>
      <c r="P3271" s="44"/>
    </row>
    <row r="3272" spans="6:16" ht="12.75">
      <c r="F3272" s="47"/>
      <c r="I3272" s="51"/>
      <c r="J3272" s="51"/>
      <c r="P3272" s="44"/>
    </row>
    <row r="3273" spans="6:16" ht="12.75">
      <c r="F3273" s="47"/>
      <c r="I3273" s="51"/>
      <c r="J3273" s="51"/>
      <c r="P3273" s="44"/>
    </row>
    <row r="3274" spans="6:16" ht="12.75">
      <c r="F3274" s="47"/>
      <c r="I3274" s="51"/>
      <c r="J3274" s="51"/>
      <c r="P3274" s="44"/>
    </row>
    <row r="3275" spans="6:16" ht="12.75">
      <c r="F3275" s="47"/>
      <c r="I3275" s="51"/>
      <c r="J3275" s="51"/>
      <c r="P3275" s="44"/>
    </row>
    <row r="3276" spans="6:16" ht="12.75">
      <c r="F3276" s="47"/>
      <c r="I3276" s="51"/>
      <c r="J3276" s="51"/>
      <c r="P3276" s="44"/>
    </row>
    <row r="3277" spans="6:16" ht="12.75">
      <c r="F3277" s="47"/>
      <c r="I3277" s="51"/>
      <c r="J3277" s="51"/>
      <c r="P3277" s="44"/>
    </row>
    <row r="3278" spans="6:16" ht="12.75">
      <c r="F3278" s="47"/>
      <c r="I3278" s="51"/>
      <c r="J3278" s="51"/>
      <c r="P3278" s="44"/>
    </row>
    <row r="3279" spans="6:16" ht="12.75">
      <c r="F3279" s="47"/>
      <c r="I3279" s="51"/>
      <c r="J3279" s="51"/>
      <c r="P3279" s="44"/>
    </row>
    <row r="3280" spans="6:16" ht="12.75">
      <c r="F3280" s="47"/>
      <c r="I3280" s="51"/>
      <c r="J3280" s="51"/>
      <c r="P3280" s="44"/>
    </row>
    <row r="3281" spans="6:16" ht="12.75">
      <c r="F3281" s="47"/>
      <c r="I3281" s="51"/>
      <c r="J3281" s="51"/>
      <c r="P3281" s="44"/>
    </row>
    <row r="3282" spans="6:16" ht="12.75">
      <c r="F3282" s="47"/>
      <c r="I3282" s="51"/>
      <c r="J3282" s="51"/>
      <c r="P3282" s="44"/>
    </row>
    <row r="3283" spans="6:16" ht="12.75">
      <c r="F3283" s="47"/>
      <c r="I3283" s="51"/>
      <c r="J3283" s="51"/>
      <c r="P3283" s="44"/>
    </row>
    <row r="3284" spans="6:16" ht="12.75">
      <c r="F3284" s="47"/>
      <c r="I3284" s="51"/>
      <c r="J3284" s="51"/>
      <c r="P3284" s="44"/>
    </row>
    <row r="3285" spans="6:16" ht="12.75">
      <c r="F3285" s="47"/>
      <c r="I3285" s="51"/>
      <c r="J3285" s="51"/>
      <c r="P3285" s="44"/>
    </row>
    <row r="3286" spans="6:16" ht="12.75">
      <c r="F3286" s="47"/>
      <c r="I3286" s="51"/>
      <c r="J3286" s="51"/>
      <c r="P3286" s="44"/>
    </row>
    <row r="3287" spans="6:16" ht="12.75">
      <c r="F3287" s="47"/>
      <c r="I3287" s="51"/>
      <c r="J3287" s="51"/>
      <c r="P3287" s="44"/>
    </row>
    <row r="3288" spans="6:16" ht="12.75">
      <c r="F3288" s="47"/>
      <c r="I3288" s="51"/>
      <c r="J3288" s="51"/>
      <c r="P3288" s="44"/>
    </row>
    <row r="3289" spans="6:16" ht="12.75">
      <c r="F3289" s="47"/>
      <c r="I3289" s="51"/>
      <c r="J3289" s="51"/>
      <c r="P3289" s="44"/>
    </row>
    <row r="3290" spans="6:16" ht="12.75">
      <c r="F3290" s="47"/>
      <c r="I3290" s="51"/>
      <c r="J3290" s="51"/>
      <c r="P3290" s="44"/>
    </row>
    <row r="3291" spans="6:16" ht="12.75">
      <c r="F3291" s="47"/>
      <c r="I3291" s="51"/>
      <c r="J3291" s="51"/>
      <c r="P3291" s="44"/>
    </row>
    <row r="3292" spans="6:16" ht="12.75">
      <c r="F3292" s="47"/>
      <c r="I3292" s="51"/>
      <c r="J3292" s="51"/>
      <c r="P3292" s="44"/>
    </row>
    <row r="3293" spans="6:16" ht="12.75">
      <c r="F3293" s="47"/>
      <c r="I3293" s="51"/>
      <c r="J3293" s="51"/>
      <c r="P3293" s="44"/>
    </row>
    <row r="3294" spans="6:16" ht="12.75">
      <c r="F3294" s="47"/>
      <c r="I3294" s="51"/>
      <c r="J3294" s="51"/>
      <c r="P3294" s="44"/>
    </row>
    <row r="3295" spans="6:16" ht="12.75">
      <c r="F3295" s="47"/>
      <c r="I3295" s="51"/>
      <c r="J3295" s="51"/>
      <c r="P3295" s="44"/>
    </row>
    <row r="3296" spans="6:16" ht="12.75">
      <c r="F3296" s="47"/>
      <c r="I3296" s="51"/>
      <c r="J3296" s="51"/>
      <c r="P3296" s="44"/>
    </row>
    <row r="3297" spans="6:16" ht="12.75">
      <c r="F3297" s="47"/>
      <c r="I3297" s="51"/>
      <c r="J3297" s="51"/>
      <c r="P3297" s="44"/>
    </row>
    <row r="3298" spans="6:16" ht="12.75">
      <c r="F3298" s="47"/>
      <c r="I3298" s="51"/>
      <c r="J3298" s="51"/>
      <c r="P3298" s="44"/>
    </row>
    <row r="3299" spans="6:16" ht="12.75">
      <c r="F3299" s="47"/>
      <c r="I3299" s="51"/>
      <c r="J3299" s="51"/>
      <c r="P3299" s="44"/>
    </row>
    <row r="3300" spans="6:16" ht="12.75">
      <c r="F3300" s="47"/>
      <c r="I3300" s="51"/>
      <c r="J3300" s="51"/>
      <c r="P3300" s="44"/>
    </row>
    <row r="3301" spans="6:16" ht="12.75">
      <c r="F3301" s="47"/>
      <c r="I3301" s="51"/>
      <c r="J3301" s="51"/>
      <c r="P3301" s="44"/>
    </row>
    <row r="3302" spans="6:16" ht="12.75">
      <c r="F3302" s="47"/>
      <c r="I3302" s="51"/>
      <c r="J3302" s="51"/>
      <c r="P3302" s="44"/>
    </row>
    <row r="3303" spans="6:16" ht="12.75">
      <c r="F3303" s="47"/>
      <c r="I3303" s="51"/>
      <c r="J3303" s="51"/>
      <c r="P3303" s="44"/>
    </row>
    <row r="3304" spans="6:16" ht="12.75">
      <c r="F3304" s="47"/>
      <c r="I3304" s="51"/>
      <c r="J3304" s="51"/>
      <c r="P3304" s="44"/>
    </row>
    <row r="3305" spans="6:16" ht="12.75">
      <c r="F3305" s="47"/>
      <c r="I3305" s="51"/>
      <c r="J3305" s="51"/>
      <c r="P3305" s="44"/>
    </row>
    <row r="3306" spans="6:16" ht="12.75">
      <c r="F3306" s="47"/>
      <c r="I3306" s="51"/>
      <c r="J3306" s="51"/>
      <c r="P3306" s="44"/>
    </row>
    <row r="3307" spans="6:16" ht="12.75">
      <c r="F3307" s="47"/>
      <c r="I3307" s="51"/>
      <c r="J3307" s="51"/>
      <c r="P3307" s="44"/>
    </row>
    <row r="3308" spans="6:16" ht="12.75">
      <c r="F3308" s="47"/>
      <c r="I3308" s="51"/>
      <c r="J3308" s="51"/>
      <c r="P3308" s="44"/>
    </row>
    <row r="3309" spans="6:16" ht="12.75">
      <c r="F3309" s="47"/>
      <c r="I3309" s="51"/>
      <c r="J3309" s="51"/>
      <c r="P3309" s="44"/>
    </row>
    <row r="3310" spans="6:16" ht="12.75">
      <c r="F3310" s="47"/>
      <c r="I3310" s="51"/>
      <c r="J3310" s="51"/>
      <c r="P3310" s="44"/>
    </row>
    <row r="3311" spans="6:16" ht="12.75">
      <c r="F3311" s="47"/>
      <c r="I3311" s="51"/>
      <c r="J3311" s="51"/>
      <c r="P3311" s="44"/>
    </row>
    <row r="3312" spans="6:16" ht="12.75">
      <c r="F3312" s="47"/>
      <c r="I3312" s="51"/>
      <c r="J3312" s="51"/>
      <c r="P3312" s="44"/>
    </row>
    <row r="3313" spans="6:16" ht="12.75">
      <c r="F3313" s="47"/>
      <c r="I3313" s="51"/>
      <c r="J3313" s="51"/>
      <c r="P3313" s="44"/>
    </row>
    <row r="3314" spans="6:16" ht="12.75">
      <c r="F3314" s="47"/>
      <c r="I3314" s="51"/>
      <c r="J3314" s="51"/>
      <c r="P3314" s="44"/>
    </row>
    <row r="3315" spans="6:16" ht="12.75">
      <c r="F3315" s="47"/>
      <c r="I3315" s="51"/>
      <c r="J3315" s="51"/>
      <c r="P3315" s="44"/>
    </row>
    <row r="3316" spans="6:16" ht="12.75">
      <c r="F3316" s="47"/>
      <c r="I3316" s="51"/>
      <c r="J3316" s="51"/>
      <c r="P3316" s="44"/>
    </row>
    <row r="3317" spans="6:16" ht="12.75">
      <c r="F3317" s="47"/>
      <c r="I3317" s="51"/>
      <c r="J3317" s="51"/>
      <c r="P3317" s="44"/>
    </row>
    <row r="3318" spans="6:16" ht="12.75">
      <c r="F3318" s="47"/>
      <c r="I3318" s="51"/>
      <c r="J3318" s="51"/>
      <c r="P3318" s="44"/>
    </row>
    <row r="3319" spans="6:16" ht="12.75">
      <c r="F3319" s="47"/>
      <c r="I3319" s="51"/>
      <c r="J3319" s="51"/>
      <c r="P3319" s="44"/>
    </row>
    <row r="3320" spans="6:16" ht="12.75">
      <c r="F3320" s="47"/>
      <c r="I3320" s="51"/>
      <c r="J3320" s="51"/>
      <c r="P3320" s="44"/>
    </row>
    <row r="3321" spans="6:16" ht="12.75">
      <c r="F3321" s="47"/>
      <c r="I3321" s="51"/>
      <c r="J3321" s="51"/>
      <c r="P3321" s="44"/>
    </row>
    <row r="3322" spans="6:16" ht="12.75">
      <c r="F3322" s="47"/>
      <c r="I3322" s="51"/>
      <c r="J3322" s="51"/>
      <c r="P3322" s="44"/>
    </row>
    <row r="3323" spans="6:16" ht="12.75">
      <c r="F3323" s="47"/>
      <c r="I3323" s="51"/>
      <c r="J3323" s="51"/>
      <c r="P3323" s="44"/>
    </row>
    <row r="3324" spans="6:16" ht="12.75">
      <c r="F3324" s="47"/>
      <c r="I3324" s="51"/>
      <c r="J3324" s="51"/>
      <c r="P3324" s="44"/>
    </row>
    <row r="3325" spans="6:16" ht="12.75">
      <c r="F3325" s="47"/>
      <c r="I3325" s="51"/>
      <c r="J3325" s="51"/>
      <c r="P3325" s="44"/>
    </row>
    <row r="3326" spans="6:16" ht="12.75">
      <c r="F3326" s="47"/>
      <c r="I3326" s="51"/>
      <c r="J3326" s="51"/>
      <c r="P3326" s="44"/>
    </row>
    <row r="3327" spans="6:16" ht="12.75">
      <c r="F3327" s="47"/>
      <c r="I3327" s="51"/>
      <c r="J3327" s="51"/>
      <c r="P3327" s="44"/>
    </row>
    <row r="3328" spans="6:16" ht="12.75">
      <c r="F3328" s="47"/>
      <c r="I3328" s="51"/>
      <c r="J3328" s="51"/>
      <c r="P3328" s="44"/>
    </row>
    <row r="3329" spans="6:16" ht="12.75">
      <c r="F3329" s="47"/>
      <c r="I3329" s="51"/>
      <c r="J3329" s="51"/>
      <c r="P3329" s="44"/>
    </row>
    <row r="3330" spans="6:16" ht="12.75">
      <c r="F3330" s="47"/>
      <c r="I3330" s="51"/>
      <c r="J3330" s="51"/>
      <c r="P3330" s="44"/>
    </row>
    <row r="3331" spans="6:16" ht="12.75">
      <c r="F3331" s="47"/>
      <c r="I3331" s="51"/>
      <c r="J3331" s="51"/>
      <c r="P3331" s="44"/>
    </row>
    <row r="3332" spans="6:16" ht="12.75">
      <c r="F3332" s="47"/>
      <c r="I3332" s="51"/>
      <c r="J3332" s="51"/>
      <c r="P3332" s="44"/>
    </row>
    <row r="3333" spans="6:16" ht="12.75">
      <c r="F3333" s="47"/>
      <c r="I3333" s="51"/>
      <c r="J3333" s="51"/>
      <c r="P3333" s="44"/>
    </row>
    <row r="3334" spans="6:16" ht="12.75">
      <c r="F3334" s="47"/>
      <c r="I3334" s="51"/>
      <c r="J3334" s="51"/>
      <c r="P3334" s="44"/>
    </row>
    <row r="3335" spans="6:16" ht="12.75">
      <c r="F3335" s="47"/>
      <c r="I3335" s="51"/>
      <c r="J3335" s="51"/>
      <c r="P3335" s="44"/>
    </row>
    <row r="3336" spans="6:16" ht="12.75">
      <c r="F3336" s="47"/>
      <c r="I3336" s="51"/>
      <c r="J3336" s="51"/>
      <c r="P3336" s="44"/>
    </row>
    <row r="3337" spans="6:16" ht="12.75">
      <c r="F3337" s="47"/>
      <c r="I3337" s="51"/>
      <c r="J3337" s="51"/>
      <c r="P3337" s="44"/>
    </row>
    <row r="3338" spans="6:16" ht="12.75">
      <c r="F3338" s="47"/>
      <c r="I3338" s="51"/>
      <c r="J3338" s="51"/>
      <c r="P3338" s="44"/>
    </row>
    <row r="3339" spans="6:16" ht="12.75">
      <c r="F3339" s="47"/>
      <c r="I3339" s="51"/>
      <c r="J3339" s="51"/>
      <c r="P3339" s="44"/>
    </row>
    <row r="3340" spans="6:16" ht="12.75">
      <c r="F3340" s="47"/>
      <c r="I3340" s="51"/>
      <c r="J3340" s="51"/>
      <c r="P3340" s="44"/>
    </row>
    <row r="3341" spans="6:16" ht="12.75">
      <c r="F3341" s="47"/>
      <c r="I3341" s="51"/>
      <c r="J3341" s="51"/>
      <c r="P3341" s="44"/>
    </row>
    <row r="3342" spans="6:16" ht="12.75">
      <c r="F3342" s="47"/>
      <c r="I3342" s="51"/>
      <c r="J3342" s="51"/>
      <c r="P3342" s="44"/>
    </row>
    <row r="3343" spans="6:16" ht="12.75">
      <c r="F3343" s="47"/>
      <c r="I3343" s="51"/>
      <c r="J3343" s="51"/>
      <c r="P3343" s="44"/>
    </row>
    <row r="3344" spans="6:16" ht="12.75">
      <c r="F3344" s="47"/>
      <c r="I3344" s="51"/>
      <c r="J3344" s="51"/>
      <c r="P3344" s="44"/>
    </row>
    <row r="3345" spans="6:16" ht="12.75">
      <c r="F3345" s="47"/>
      <c r="I3345" s="51"/>
      <c r="J3345" s="51"/>
      <c r="P3345" s="44"/>
    </row>
    <row r="3346" spans="6:16" ht="12.75">
      <c r="F3346" s="47"/>
      <c r="I3346" s="51"/>
      <c r="J3346" s="51"/>
      <c r="P3346" s="44"/>
    </row>
    <row r="3347" spans="6:16" ht="12.75">
      <c r="F3347" s="47"/>
      <c r="I3347" s="51"/>
      <c r="J3347" s="51"/>
      <c r="P3347" s="44"/>
    </row>
    <row r="3348" spans="6:16" ht="12.75">
      <c r="F3348" s="47"/>
      <c r="I3348" s="51"/>
      <c r="J3348" s="51"/>
      <c r="P3348" s="44"/>
    </row>
    <row r="3349" spans="6:16" ht="12.75">
      <c r="F3349" s="47"/>
      <c r="I3349" s="51"/>
      <c r="J3349" s="51"/>
      <c r="P3349" s="44"/>
    </row>
    <row r="3350" spans="6:16" ht="12.75">
      <c r="F3350" s="47"/>
      <c r="I3350" s="51"/>
      <c r="J3350" s="51"/>
      <c r="P3350" s="44"/>
    </row>
    <row r="3351" spans="6:16" ht="12.75">
      <c r="F3351" s="47"/>
      <c r="I3351" s="51"/>
      <c r="J3351" s="51"/>
      <c r="P3351" s="44"/>
    </row>
    <row r="3352" spans="6:16" ht="12.75">
      <c r="F3352" s="47"/>
      <c r="I3352" s="51"/>
      <c r="J3352" s="51"/>
      <c r="P3352" s="44"/>
    </row>
    <row r="3353" spans="6:16" ht="12.75">
      <c r="F3353" s="47"/>
      <c r="I3353" s="51"/>
      <c r="J3353" s="51"/>
      <c r="P3353" s="44"/>
    </row>
    <row r="3354" spans="6:16" ht="12.75">
      <c r="F3354" s="47"/>
      <c r="I3354" s="51"/>
      <c r="J3354" s="51"/>
      <c r="P3354" s="44"/>
    </row>
    <row r="3355" spans="6:16" ht="12.75">
      <c r="F3355" s="47"/>
      <c r="I3355" s="51"/>
      <c r="J3355" s="51"/>
      <c r="P3355" s="44"/>
    </row>
    <row r="3356" spans="6:16" ht="12.75">
      <c r="F3356" s="47"/>
      <c r="I3356" s="51"/>
      <c r="J3356" s="51"/>
      <c r="P3356" s="44"/>
    </row>
    <row r="3357" spans="6:16" ht="12.75">
      <c r="F3357" s="47"/>
      <c r="I3357" s="51"/>
      <c r="J3357" s="51"/>
      <c r="P3357" s="44"/>
    </row>
    <row r="3358" spans="6:16" ht="12.75">
      <c r="F3358" s="47"/>
      <c r="I3358" s="51"/>
      <c r="J3358" s="51"/>
      <c r="P3358" s="44"/>
    </row>
    <row r="3359" spans="6:16" ht="12.75">
      <c r="F3359" s="47"/>
      <c r="I3359" s="51"/>
      <c r="J3359" s="51"/>
      <c r="P3359" s="44"/>
    </row>
    <row r="3360" spans="6:16" ht="12.75">
      <c r="F3360" s="47"/>
      <c r="I3360" s="51"/>
      <c r="J3360" s="51"/>
      <c r="P3360" s="44"/>
    </row>
    <row r="3361" spans="6:16" ht="12.75">
      <c r="F3361" s="47"/>
      <c r="I3361" s="51"/>
      <c r="J3361" s="51"/>
      <c r="P3361" s="44"/>
    </row>
    <row r="3362" spans="6:16" ht="12.75">
      <c r="F3362" s="47"/>
      <c r="I3362" s="51"/>
      <c r="J3362" s="51"/>
      <c r="P3362" s="44"/>
    </row>
    <row r="3363" spans="6:16" ht="12.75">
      <c r="F3363" s="47"/>
      <c r="I3363" s="51"/>
      <c r="J3363" s="51"/>
      <c r="P3363" s="44"/>
    </row>
    <row r="3364" spans="6:16" ht="12.75">
      <c r="F3364" s="47"/>
      <c r="I3364" s="51"/>
      <c r="J3364" s="51"/>
      <c r="P3364" s="44"/>
    </row>
    <row r="3365" spans="6:16" ht="12.75">
      <c r="F3365" s="47"/>
      <c r="I3365" s="51"/>
      <c r="J3365" s="51"/>
      <c r="P3365" s="44"/>
    </row>
    <row r="3366" spans="6:16" ht="12.75">
      <c r="F3366" s="47"/>
      <c r="I3366" s="51"/>
      <c r="J3366" s="51"/>
      <c r="P3366" s="44"/>
    </row>
    <row r="3367" spans="6:16" ht="12.75">
      <c r="F3367" s="47"/>
      <c r="I3367" s="51"/>
      <c r="J3367" s="51"/>
      <c r="P3367" s="44"/>
    </row>
    <row r="3368" spans="6:16" ht="12.75">
      <c r="F3368" s="47"/>
      <c r="I3368" s="51"/>
      <c r="J3368" s="51"/>
      <c r="P3368" s="44"/>
    </row>
    <row r="3369" spans="6:16" ht="12.75">
      <c r="F3369" s="47"/>
      <c r="I3369" s="51"/>
      <c r="J3369" s="51"/>
      <c r="P3369" s="44"/>
    </row>
    <row r="3370" spans="6:16" ht="12.75">
      <c r="F3370" s="47"/>
      <c r="I3370" s="51"/>
      <c r="J3370" s="51"/>
      <c r="P3370" s="44"/>
    </row>
    <row r="3371" spans="6:16" ht="12.75">
      <c r="F3371" s="47"/>
      <c r="I3371" s="51"/>
      <c r="J3371" s="51"/>
      <c r="P3371" s="44"/>
    </row>
    <row r="3372" spans="6:16" ht="12.75">
      <c r="F3372" s="47"/>
      <c r="I3372" s="51"/>
      <c r="J3372" s="51"/>
      <c r="P3372" s="44"/>
    </row>
    <row r="3373" spans="6:16" ht="12.75">
      <c r="F3373" s="47"/>
      <c r="I3373" s="51"/>
      <c r="J3373" s="51"/>
      <c r="P3373" s="44"/>
    </row>
    <row r="3374" spans="6:16" ht="12.75">
      <c r="F3374" s="47"/>
      <c r="I3374" s="51"/>
      <c r="J3374" s="51"/>
      <c r="P3374" s="44"/>
    </row>
    <row r="3375" spans="6:16" ht="12.75">
      <c r="F3375" s="47"/>
      <c r="I3375" s="51"/>
      <c r="J3375" s="51"/>
      <c r="P3375" s="44"/>
    </row>
    <row r="3376" spans="6:16" ht="12.75">
      <c r="F3376" s="47"/>
      <c r="I3376" s="51"/>
      <c r="J3376" s="51"/>
      <c r="P3376" s="44"/>
    </row>
    <row r="3377" spans="6:16" ht="12.75">
      <c r="F3377" s="47"/>
      <c r="I3377" s="51"/>
      <c r="J3377" s="51"/>
      <c r="P3377" s="44"/>
    </row>
    <row r="3378" spans="6:16" ht="12.75">
      <c r="F3378" s="47"/>
      <c r="I3378" s="51"/>
      <c r="J3378" s="51"/>
      <c r="P3378" s="44"/>
    </row>
    <row r="3379" spans="6:16" ht="12.75">
      <c r="F3379" s="47"/>
      <c r="I3379" s="51"/>
      <c r="J3379" s="51"/>
      <c r="P3379" s="44"/>
    </row>
    <row r="3380" spans="6:16" ht="12.75">
      <c r="F3380" s="47"/>
      <c r="I3380" s="51"/>
      <c r="J3380" s="51"/>
      <c r="P3380" s="44"/>
    </row>
    <row r="3381" spans="6:16" ht="12.75">
      <c r="F3381" s="47"/>
      <c r="I3381" s="51"/>
      <c r="J3381" s="51"/>
      <c r="P3381" s="44"/>
    </row>
    <row r="3382" spans="6:16" ht="12.75">
      <c r="F3382" s="47"/>
      <c r="I3382" s="51"/>
      <c r="J3382" s="51"/>
      <c r="P3382" s="44"/>
    </row>
    <row r="3383" spans="6:16" ht="12.75">
      <c r="F3383" s="47"/>
      <c r="I3383" s="51"/>
      <c r="J3383" s="51"/>
      <c r="P3383" s="44"/>
    </row>
    <row r="3384" spans="6:16" ht="12.75">
      <c r="F3384" s="47"/>
      <c r="I3384" s="51"/>
      <c r="J3384" s="51"/>
      <c r="P3384" s="44"/>
    </row>
    <row r="3385" spans="6:16" ht="12.75">
      <c r="F3385" s="47"/>
      <c r="I3385" s="51"/>
      <c r="J3385" s="51"/>
      <c r="P3385" s="44"/>
    </row>
    <row r="3386" spans="6:16" ht="12.75">
      <c r="F3386" s="47"/>
      <c r="I3386" s="51"/>
      <c r="J3386" s="51"/>
      <c r="P3386" s="44"/>
    </row>
    <row r="3387" spans="6:16" ht="12.75">
      <c r="F3387" s="47"/>
      <c r="I3387" s="51"/>
      <c r="J3387" s="51"/>
      <c r="P3387" s="44"/>
    </row>
    <row r="3388" spans="6:16" ht="12.75">
      <c r="F3388" s="47"/>
      <c r="I3388" s="51"/>
      <c r="J3388" s="51"/>
      <c r="P3388" s="44"/>
    </row>
    <row r="3389" spans="6:16" ht="12.75">
      <c r="F3389" s="47"/>
      <c r="I3389" s="51"/>
      <c r="J3389" s="51"/>
      <c r="P3389" s="44"/>
    </row>
    <row r="3390" spans="6:16" ht="12.75">
      <c r="F3390" s="47"/>
      <c r="I3390" s="51"/>
      <c r="J3390" s="51"/>
      <c r="P3390" s="44"/>
    </row>
    <row r="3391" spans="6:16" ht="12.75">
      <c r="F3391" s="47"/>
      <c r="I3391" s="51"/>
      <c r="J3391" s="51"/>
      <c r="P3391" s="44"/>
    </row>
    <row r="3392" spans="6:16" ht="12.75">
      <c r="F3392" s="47"/>
      <c r="I3392" s="51"/>
      <c r="J3392" s="51"/>
      <c r="P3392" s="44"/>
    </row>
    <row r="3393" spans="6:16" ht="12.75">
      <c r="F3393" s="47"/>
      <c r="I3393" s="51"/>
      <c r="J3393" s="51"/>
      <c r="P3393" s="44"/>
    </row>
    <row r="3394" spans="6:16" ht="12.75">
      <c r="F3394" s="47"/>
      <c r="I3394" s="51"/>
      <c r="J3394" s="51"/>
      <c r="P3394" s="44"/>
    </row>
    <row r="3395" spans="6:16" ht="12.75">
      <c r="F3395" s="47"/>
      <c r="I3395" s="51"/>
      <c r="J3395" s="51"/>
      <c r="P3395" s="44"/>
    </row>
    <row r="3396" spans="6:16" ht="12.75">
      <c r="F3396" s="47"/>
      <c r="I3396" s="51"/>
      <c r="J3396" s="51"/>
      <c r="P3396" s="44"/>
    </row>
    <row r="3397" spans="6:16" ht="12.75">
      <c r="F3397" s="47"/>
      <c r="I3397" s="51"/>
      <c r="J3397" s="51"/>
      <c r="P3397" s="44"/>
    </row>
    <row r="3398" spans="6:16" ht="12.75">
      <c r="F3398" s="47"/>
      <c r="I3398" s="51"/>
      <c r="J3398" s="51"/>
      <c r="P3398" s="44"/>
    </row>
    <row r="3399" spans="6:16" ht="12.75">
      <c r="F3399" s="47"/>
      <c r="I3399" s="51"/>
      <c r="J3399" s="51"/>
      <c r="P3399" s="44"/>
    </row>
    <row r="3400" spans="6:16" ht="12.75">
      <c r="F3400" s="47"/>
      <c r="I3400" s="51"/>
      <c r="J3400" s="51"/>
      <c r="P3400" s="44"/>
    </row>
    <row r="3401" spans="6:16" ht="12.75">
      <c r="F3401" s="47"/>
      <c r="I3401" s="51"/>
      <c r="J3401" s="51"/>
      <c r="P3401" s="44"/>
    </row>
    <row r="3402" spans="6:16" ht="12.75">
      <c r="F3402" s="47"/>
      <c r="I3402" s="51"/>
      <c r="J3402" s="51"/>
      <c r="P3402" s="44"/>
    </row>
    <row r="3403" spans="6:16" ht="12.75">
      <c r="F3403" s="47"/>
      <c r="I3403" s="51"/>
      <c r="J3403" s="51"/>
      <c r="P3403" s="44"/>
    </row>
    <row r="3404" spans="6:16" ht="12.75">
      <c r="F3404" s="47"/>
      <c r="I3404" s="51"/>
      <c r="J3404" s="51"/>
      <c r="P3404" s="44"/>
    </row>
    <row r="3405" spans="6:16" ht="12.75">
      <c r="F3405" s="47"/>
      <c r="I3405" s="51"/>
      <c r="J3405" s="51"/>
      <c r="P3405" s="44"/>
    </row>
    <row r="3406" spans="6:16" ht="12.75">
      <c r="F3406" s="47"/>
      <c r="I3406" s="51"/>
      <c r="J3406" s="51"/>
      <c r="P3406" s="44"/>
    </row>
    <row r="3407" spans="6:16" ht="12.75">
      <c r="F3407" s="47"/>
      <c r="I3407" s="51"/>
      <c r="J3407" s="51"/>
      <c r="P3407" s="44"/>
    </row>
    <row r="3408" spans="6:16" ht="12.75">
      <c r="F3408" s="47"/>
      <c r="I3408" s="51"/>
      <c r="J3408" s="51"/>
      <c r="P3408" s="44"/>
    </row>
    <row r="3409" spans="6:16" ht="12.75">
      <c r="F3409" s="47"/>
      <c r="I3409" s="51"/>
      <c r="J3409" s="51"/>
      <c r="P3409" s="44"/>
    </row>
    <row r="3410" spans="6:16" ht="12.75">
      <c r="F3410" s="47"/>
      <c r="I3410" s="51"/>
      <c r="J3410" s="51"/>
      <c r="P3410" s="44"/>
    </row>
    <row r="3411" spans="6:16" ht="12.75">
      <c r="F3411" s="47"/>
      <c r="I3411" s="51"/>
      <c r="J3411" s="51"/>
      <c r="P3411" s="44"/>
    </row>
    <row r="3412" spans="6:16" ht="12.75">
      <c r="F3412" s="47"/>
      <c r="I3412" s="51"/>
      <c r="J3412" s="51"/>
      <c r="P3412" s="44"/>
    </row>
    <row r="3413" spans="6:16" ht="12.75">
      <c r="F3413" s="47"/>
      <c r="I3413" s="51"/>
      <c r="J3413" s="51"/>
      <c r="P3413" s="44"/>
    </row>
    <row r="3414" spans="6:16" ht="12.75">
      <c r="F3414" s="47"/>
      <c r="I3414" s="51"/>
      <c r="J3414" s="51"/>
      <c r="P3414" s="44"/>
    </row>
    <row r="3415" spans="6:16" ht="12.75">
      <c r="F3415" s="47"/>
      <c r="I3415" s="51"/>
      <c r="J3415" s="51"/>
      <c r="P3415" s="44"/>
    </row>
    <row r="3416" spans="6:16" ht="12.75">
      <c r="F3416" s="47"/>
      <c r="I3416" s="51"/>
      <c r="J3416" s="51"/>
      <c r="P3416" s="44"/>
    </row>
    <row r="3417" spans="6:16" ht="12.75">
      <c r="F3417" s="47"/>
      <c r="I3417" s="51"/>
      <c r="J3417" s="51"/>
      <c r="P3417" s="44"/>
    </row>
    <row r="3418" spans="6:16" ht="12.75">
      <c r="F3418" s="47"/>
      <c r="I3418" s="51"/>
      <c r="J3418" s="51"/>
      <c r="P3418" s="44"/>
    </row>
    <row r="3419" spans="6:16" ht="12.75">
      <c r="F3419" s="47"/>
      <c r="I3419" s="51"/>
      <c r="J3419" s="51"/>
      <c r="P3419" s="44"/>
    </row>
    <row r="3420" spans="6:16" ht="12.75">
      <c r="F3420" s="47"/>
      <c r="I3420" s="51"/>
      <c r="J3420" s="51"/>
      <c r="P3420" s="44"/>
    </row>
    <row r="3421" spans="6:16" ht="12.75">
      <c r="F3421" s="47"/>
      <c r="I3421" s="51"/>
      <c r="J3421" s="51"/>
      <c r="P3421" s="44"/>
    </row>
    <row r="3422" spans="6:16" ht="12.75">
      <c r="F3422" s="47"/>
      <c r="I3422" s="51"/>
      <c r="J3422" s="51"/>
      <c r="P3422" s="44"/>
    </row>
    <row r="3423" spans="6:16" ht="12.75">
      <c r="F3423" s="47"/>
      <c r="I3423" s="51"/>
      <c r="J3423" s="51"/>
      <c r="P3423" s="44"/>
    </row>
    <row r="3424" spans="6:16" ht="12.75">
      <c r="F3424" s="47"/>
      <c r="I3424" s="51"/>
      <c r="J3424" s="51"/>
      <c r="P3424" s="44"/>
    </row>
    <row r="3425" spans="6:16" ht="12.75">
      <c r="F3425" s="47"/>
      <c r="I3425" s="51"/>
      <c r="J3425" s="51"/>
      <c r="P3425" s="44"/>
    </row>
    <row r="3426" spans="6:16" ht="12.75">
      <c r="F3426" s="47"/>
      <c r="I3426" s="51"/>
      <c r="J3426" s="51"/>
      <c r="P3426" s="44"/>
    </row>
    <row r="3427" spans="6:16" ht="12.75">
      <c r="F3427" s="47"/>
      <c r="I3427" s="51"/>
      <c r="J3427" s="51"/>
      <c r="P3427" s="44"/>
    </row>
    <row r="3428" spans="6:16" ht="12.75">
      <c r="F3428" s="47"/>
      <c r="I3428" s="51"/>
      <c r="J3428" s="51"/>
      <c r="P3428" s="44"/>
    </row>
    <row r="3429" spans="6:16" ht="12.75">
      <c r="F3429" s="47"/>
      <c r="I3429" s="51"/>
      <c r="J3429" s="51"/>
      <c r="P3429" s="44"/>
    </row>
    <row r="3430" spans="6:16" ht="12.75">
      <c r="F3430" s="47"/>
      <c r="I3430" s="51"/>
      <c r="J3430" s="51"/>
      <c r="P3430" s="44"/>
    </row>
    <row r="3431" spans="6:16" ht="12.75">
      <c r="F3431" s="47"/>
      <c r="I3431" s="51"/>
      <c r="J3431" s="51"/>
      <c r="P3431" s="44"/>
    </row>
    <row r="3432" spans="6:16" ht="12.75">
      <c r="F3432" s="47"/>
      <c r="I3432" s="51"/>
      <c r="J3432" s="51"/>
      <c r="P3432" s="44"/>
    </row>
    <row r="3433" spans="6:16" ht="12.75">
      <c r="F3433" s="47"/>
      <c r="I3433" s="51"/>
      <c r="J3433" s="51"/>
      <c r="P3433" s="44"/>
    </row>
    <row r="3434" spans="6:16" ht="12.75">
      <c r="F3434" s="47"/>
      <c r="I3434" s="51"/>
      <c r="J3434" s="51"/>
      <c r="P3434" s="44"/>
    </row>
    <row r="3435" spans="6:16" ht="12.75">
      <c r="F3435" s="47"/>
      <c r="I3435" s="51"/>
      <c r="J3435" s="51"/>
      <c r="P3435" s="44"/>
    </row>
    <row r="3436" spans="6:16" ht="12.75">
      <c r="F3436" s="47"/>
      <c r="I3436" s="51"/>
      <c r="J3436" s="51"/>
      <c r="P3436" s="44"/>
    </row>
    <row r="3437" spans="6:16" ht="12.75">
      <c r="F3437" s="47"/>
      <c r="I3437" s="51"/>
      <c r="J3437" s="51"/>
      <c r="P3437" s="44"/>
    </row>
    <row r="3438" spans="6:16" ht="12.75">
      <c r="F3438" s="47"/>
      <c r="I3438" s="51"/>
      <c r="J3438" s="51"/>
      <c r="P3438" s="44"/>
    </row>
    <row r="3439" spans="6:16" ht="12.75">
      <c r="F3439" s="47"/>
      <c r="I3439" s="51"/>
      <c r="J3439" s="51"/>
      <c r="P3439" s="44"/>
    </row>
    <row r="3440" spans="6:16" ht="12.75">
      <c r="F3440" s="47"/>
      <c r="I3440" s="51"/>
      <c r="J3440" s="51"/>
      <c r="P3440" s="44"/>
    </row>
    <row r="3441" spans="6:16" ht="12.75">
      <c r="F3441" s="47"/>
      <c r="I3441" s="51"/>
      <c r="J3441" s="51"/>
      <c r="P3441" s="44"/>
    </row>
    <row r="3442" spans="6:16" ht="12.75">
      <c r="F3442" s="47"/>
      <c r="I3442" s="51"/>
      <c r="J3442" s="51"/>
      <c r="P3442" s="44"/>
    </row>
    <row r="3443" spans="6:16" ht="12.75">
      <c r="F3443" s="47"/>
      <c r="I3443" s="51"/>
      <c r="J3443" s="51"/>
      <c r="P3443" s="44"/>
    </row>
    <row r="3444" spans="6:16" ht="12.75">
      <c r="F3444" s="47"/>
      <c r="I3444" s="51"/>
      <c r="J3444" s="51"/>
      <c r="P3444" s="44"/>
    </row>
    <row r="3445" spans="6:16" ht="12.75">
      <c r="F3445" s="47"/>
      <c r="I3445" s="51"/>
      <c r="J3445" s="51"/>
      <c r="P3445" s="44"/>
    </row>
    <row r="3446" spans="6:16" ht="12.75">
      <c r="F3446" s="47"/>
      <c r="I3446" s="51"/>
      <c r="J3446" s="51"/>
      <c r="P3446" s="44"/>
    </row>
    <row r="3447" spans="6:16" ht="12.75">
      <c r="F3447" s="47"/>
      <c r="I3447" s="51"/>
      <c r="J3447" s="51"/>
      <c r="P3447" s="44"/>
    </row>
    <row r="3448" spans="6:16" ht="12.75">
      <c r="F3448" s="47"/>
      <c r="I3448" s="51"/>
      <c r="J3448" s="51"/>
      <c r="P3448" s="44"/>
    </row>
    <row r="3449" spans="6:16" ht="12.75">
      <c r="F3449" s="47"/>
      <c r="I3449" s="51"/>
      <c r="J3449" s="51"/>
      <c r="P3449" s="44"/>
    </row>
    <row r="3450" spans="6:16" ht="12.75">
      <c r="F3450" s="47"/>
      <c r="I3450" s="51"/>
      <c r="J3450" s="51"/>
      <c r="P3450" s="44"/>
    </row>
    <row r="3451" spans="6:16" ht="12.75">
      <c r="F3451" s="47"/>
      <c r="I3451" s="51"/>
      <c r="J3451" s="51"/>
      <c r="P3451" s="44"/>
    </row>
    <row r="3452" spans="6:16" ht="12.75">
      <c r="F3452" s="47"/>
      <c r="I3452" s="51"/>
      <c r="J3452" s="51"/>
      <c r="P3452" s="44"/>
    </row>
    <row r="3453" spans="6:16" ht="12.75">
      <c r="F3453" s="47"/>
      <c r="I3453" s="51"/>
      <c r="J3453" s="51"/>
      <c r="P3453" s="44"/>
    </row>
    <row r="3454" spans="6:16" ht="12.75">
      <c r="F3454" s="47"/>
      <c r="I3454" s="51"/>
      <c r="J3454" s="51"/>
      <c r="P3454" s="44"/>
    </row>
    <row r="3455" spans="6:16" ht="12.75">
      <c r="F3455" s="47"/>
      <c r="I3455" s="51"/>
      <c r="J3455" s="51"/>
      <c r="P3455" s="44"/>
    </row>
    <row r="3456" spans="6:16" ht="12.75">
      <c r="F3456" s="47"/>
      <c r="I3456" s="51"/>
      <c r="J3456" s="51"/>
      <c r="P3456" s="44"/>
    </row>
    <row r="3457" spans="6:16" ht="12.75">
      <c r="F3457" s="47"/>
      <c r="I3457" s="51"/>
      <c r="J3457" s="51"/>
      <c r="P3457" s="44"/>
    </row>
    <row r="3458" spans="6:16" ht="12.75">
      <c r="F3458" s="47"/>
      <c r="I3458" s="51"/>
      <c r="J3458" s="51"/>
      <c r="P3458" s="44"/>
    </row>
    <row r="3459" spans="6:16" ht="12.75">
      <c r="F3459" s="47"/>
      <c r="I3459" s="51"/>
      <c r="J3459" s="51"/>
      <c r="P3459" s="44"/>
    </row>
    <row r="3460" spans="6:16" ht="12.75">
      <c r="F3460" s="47"/>
      <c r="I3460" s="51"/>
      <c r="J3460" s="51"/>
      <c r="P3460" s="44"/>
    </row>
    <row r="3461" spans="6:16" ht="12.75">
      <c r="F3461" s="47"/>
      <c r="I3461" s="51"/>
      <c r="J3461" s="51"/>
      <c r="P3461" s="44"/>
    </row>
    <row r="3462" spans="6:16" ht="12.75">
      <c r="F3462" s="47"/>
      <c r="I3462" s="51"/>
      <c r="J3462" s="51"/>
      <c r="P3462" s="44"/>
    </row>
    <row r="3463" spans="6:16" ht="12.75">
      <c r="F3463" s="47"/>
      <c r="I3463" s="51"/>
      <c r="J3463" s="51"/>
      <c r="P3463" s="44"/>
    </row>
    <row r="3464" spans="6:16" ht="12.75">
      <c r="F3464" s="47"/>
      <c r="I3464" s="51"/>
      <c r="J3464" s="51"/>
      <c r="P3464" s="44"/>
    </row>
    <row r="3465" spans="6:16" ht="12.75">
      <c r="F3465" s="47"/>
      <c r="I3465" s="51"/>
      <c r="J3465" s="51"/>
      <c r="P3465" s="44"/>
    </row>
    <row r="3466" spans="6:16" ht="12.75">
      <c r="F3466" s="47"/>
      <c r="I3466" s="51"/>
      <c r="J3466" s="51"/>
      <c r="P3466" s="44"/>
    </row>
    <row r="3467" spans="6:16" ht="12.75">
      <c r="F3467" s="47"/>
      <c r="I3467" s="51"/>
      <c r="J3467" s="51"/>
      <c r="P3467" s="44"/>
    </row>
    <row r="3468" spans="6:16" ht="12.75">
      <c r="F3468" s="47"/>
      <c r="I3468" s="51"/>
      <c r="J3468" s="51"/>
      <c r="P3468" s="44"/>
    </row>
    <row r="3469" spans="6:16" ht="12.75">
      <c r="F3469" s="47"/>
      <c r="I3469" s="51"/>
      <c r="J3469" s="51"/>
      <c r="P3469" s="44"/>
    </row>
    <row r="3470" spans="6:16" ht="12.75">
      <c r="F3470" s="47"/>
      <c r="I3470" s="51"/>
      <c r="J3470" s="51"/>
      <c r="P3470" s="44"/>
    </row>
    <row r="3471" spans="6:16" ht="12.75">
      <c r="F3471" s="47"/>
      <c r="I3471" s="51"/>
      <c r="J3471" s="51"/>
      <c r="P3471" s="44"/>
    </row>
    <row r="3472" spans="6:16" ht="12.75">
      <c r="F3472" s="47"/>
      <c r="I3472" s="51"/>
      <c r="J3472" s="51"/>
      <c r="P3472" s="44"/>
    </row>
    <row r="3473" spans="6:16" ht="12.75">
      <c r="F3473" s="47"/>
      <c r="I3473" s="51"/>
      <c r="J3473" s="51"/>
      <c r="P3473" s="44"/>
    </row>
    <row r="3474" spans="6:16" ht="12.75">
      <c r="F3474" s="47"/>
      <c r="I3474" s="51"/>
      <c r="J3474" s="51"/>
      <c r="P3474" s="44"/>
    </row>
    <row r="3475" spans="6:16" ht="12.75">
      <c r="F3475" s="47"/>
      <c r="I3475" s="51"/>
      <c r="J3475" s="51"/>
      <c r="P3475" s="44"/>
    </row>
    <row r="3476" spans="6:16" ht="12.75">
      <c r="F3476" s="47"/>
      <c r="I3476" s="51"/>
      <c r="J3476" s="51"/>
      <c r="P3476" s="44"/>
    </row>
    <row r="3477" spans="6:16" ht="12.75">
      <c r="F3477" s="47"/>
      <c r="I3477" s="51"/>
      <c r="J3477" s="51"/>
      <c r="P3477" s="44"/>
    </row>
    <row r="3478" spans="6:16" ht="12.75">
      <c r="F3478" s="47"/>
      <c r="I3478" s="51"/>
      <c r="J3478" s="51"/>
      <c r="P3478" s="44"/>
    </row>
    <row r="3479" spans="6:16" ht="12.75">
      <c r="F3479" s="47"/>
      <c r="I3479" s="51"/>
      <c r="J3479" s="51"/>
      <c r="P3479" s="44"/>
    </row>
    <row r="3480" spans="6:16" ht="12.75">
      <c r="F3480" s="47"/>
      <c r="I3480" s="51"/>
      <c r="J3480" s="51"/>
      <c r="P3480" s="44"/>
    </row>
    <row r="3481" spans="6:16" ht="12.75">
      <c r="F3481" s="47"/>
      <c r="I3481" s="51"/>
      <c r="J3481" s="51"/>
      <c r="P3481" s="44"/>
    </row>
    <row r="3482" spans="6:16" ht="12.75">
      <c r="F3482" s="47"/>
      <c r="I3482" s="51"/>
      <c r="J3482" s="51"/>
      <c r="P3482" s="44"/>
    </row>
    <row r="3483" spans="6:16" ht="12.75">
      <c r="F3483" s="47"/>
      <c r="I3483" s="51"/>
      <c r="J3483" s="51"/>
      <c r="P3483" s="44"/>
    </row>
    <row r="3484" spans="6:16" ht="12.75">
      <c r="F3484" s="47"/>
      <c r="I3484" s="51"/>
      <c r="J3484" s="51"/>
      <c r="P3484" s="44"/>
    </row>
    <row r="3485" spans="6:16" ht="12.75">
      <c r="F3485" s="47"/>
      <c r="I3485" s="51"/>
      <c r="J3485" s="51"/>
      <c r="P3485" s="44"/>
    </row>
    <row r="3486" spans="6:16" ht="12.75">
      <c r="F3486" s="47"/>
      <c r="I3486" s="51"/>
      <c r="J3486" s="51"/>
      <c r="P3486" s="44"/>
    </row>
    <row r="3487" spans="6:16" ht="12.75">
      <c r="F3487" s="47"/>
      <c r="I3487" s="51"/>
      <c r="J3487" s="51"/>
      <c r="P3487" s="44"/>
    </row>
    <row r="3488" spans="6:16" ht="12.75">
      <c r="F3488" s="47"/>
      <c r="I3488" s="51"/>
      <c r="J3488" s="51"/>
      <c r="P3488" s="44"/>
    </row>
    <row r="3489" spans="6:16" ht="12.75">
      <c r="F3489" s="47"/>
      <c r="I3489" s="51"/>
      <c r="J3489" s="51"/>
      <c r="P3489" s="44"/>
    </row>
    <row r="3490" spans="6:16" ht="12.75">
      <c r="F3490" s="47"/>
      <c r="I3490" s="51"/>
      <c r="J3490" s="51"/>
      <c r="P3490" s="44"/>
    </row>
    <row r="3491" spans="6:16" ht="12.75">
      <c r="F3491" s="47"/>
      <c r="I3491" s="51"/>
      <c r="J3491" s="51"/>
      <c r="P3491" s="44"/>
    </row>
    <row r="3492" spans="6:16" ht="12.75">
      <c r="F3492" s="47"/>
      <c r="I3492" s="51"/>
      <c r="J3492" s="51"/>
      <c r="P3492" s="44"/>
    </row>
    <row r="3493" spans="6:16" ht="12.75">
      <c r="F3493" s="47"/>
      <c r="I3493" s="51"/>
      <c r="J3493" s="51"/>
      <c r="P3493" s="44"/>
    </row>
    <row r="3494" spans="6:16" ht="12.75">
      <c r="F3494" s="47"/>
      <c r="I3494" s="51"/>
      <c r="J3494" s="51"/>
      <c r="P3494" s="44"/>
    </row>
    <row r="3495" spans="6:16" ht="12.75">
      <c r="F3495" s="47"/>
      <c r="I3495" s="51"/>
      <c r="J3495" s="51"/>
      <c r="P3495" s="44"/>
    </row>
    <row r="3496" spans="6:16" ht="12.75">
      <c r="F3496" s="47"/>
      <c r="I3496" s="51"/>
      <c r="J3496" s="51"/>
      <c r="P3496" s="44"/>
    </row>
    <row r="3497" spans="6:16" ht="12.75">
      <c r="F3497" s="47"/>
      <c r="I3497" s="51"/>
      <c r="J3497" s="51"/>
      <c r="P3497" s="44"/>
    </row>
    <row r="3498" spans="6:16" ht="12.75">
      <c r="F3498" s="47"/>
      <c r="I3498" s="51"/>
      <c r="J3498" s="51"/>
      <c r="P3498" s="44"/>
    </row>
    <row r="3499" spans="6:16" ht="12.75">
      <c r="F3499" s="47"/>
      <c r="I3499" s="51"/>
      <c r="J3499" s="51"/>
      <c r="P3499" s="44"/>
    </row>
    <row r="3500" spans="6:16" ht="12.75">
      <c r="F3500" s="47"/>
      <c r="I3500" s="51"/>
      <c r="J3500" s="51"/>
      <c r="P3500" s="44"/>
    </row>
    <row r="3501" spans="6:16" ht="12.75">
      <c r="F3501" s="47"/>
      <c r="I3501" s="51"/>
      <c r="J3501" s="51"/>
      <c r="P3501" s="44"/>
    </row>
    <row r="3502" spans="6:16" ht="12.75">
      <c r="F3502" s="47"/>
      <c r="I3502" s="51"/>
      <c r="J3502" s="51"/>
      <c r="P3502" s="44"/>
    </row>
    <row r="3503" spans="6:16" ht="12.75">
      <c r="F3503" s="47"/>
      <c r="I3503" s="51"/>
      <c r="J3503" s="51"/>
      <c r="P3503" s="44"/>
    </row>
    <row r="3504" spans="6:16" ht="12.75">
      <c r="F3504" s="47"/>
      <c r="I3504" s="51"/>
      <c r="J3504" s="51"/>
      <c r="P3504" s="44"/>
    </row>
    <row r="3505" spans="6:16" ht="12.75">
      <c r="F3505" s="47"/>
      <c r="I3505" s="51"/>
      <c r="J3505" s="51"/>
      <c r="P3505" s="44"/>
    </row>
    <row r="3506" spans="6:16" ht="12.75">
      <c r="F3506" s="47"/>
      <c r="I3506" s="51"/>
      <c r="J3506" s="51"/>
      <c r="P3506" s="44"/>
    </row>
    <row r="3507" spans="6:16" ht="12.75">
      <c r="F3507" s="47"/>
      <c r="I3507" s="51"/>
      <c r="J3507" s="51"/>
      <c r="P3507" s="44"/>
    </row>
    <row r="3508" spans="6:16" ht="12.75">
      <c r="F3508" s="47"/>
      <c r="I3508" s="51"/>
      <c r="J3508" s="51"/>
      <c r="P3508" s="44"/>
    </row>
    <row r="3509" spans="6:16" ht="12.75">
      <c r="F3509" s="47"/>
      <c r="I3509" s="51"/>
      <c r="J3509" s="51"/>
      <c r="P3509" s="44"/>
    </row>
    <row r="3510" spans="6:16" ht="12.75">
      <c r="F3510" s="47"/>
      <c r="I3510" s="51"/>
      <c r="J3510" s="51"/>
      <c r="P3510" s="44"/>
    </row>
    <row r="3511" spans="6:16" ht="12.75">
      <c r="F3511" s="47"/>
      <c r="I3511" s="51"/>
      <c r="J3511" s="51"/>
      <c r="P3511" s="44"/>
    </row>
    <row r="3512" spans="6:16" ht="12.75">
      <c r="F3512" s="47"/>
      <c r="I3512" s="51"/>
      <c r="J3512" s="51"/>
      <c r="P3512" s="44"/>
    </row>
    <row r="3513" spans="6:16" ht="12.75">
      <c r="F3513" s="47"/>
      <c r="I3513" s="51"/>
      <c r="J3513" s="51"/>
      <c r="P3513" s="44"/>
    </row>
    <row r="3514" spans="6:16" ht="12.75">
      <c r="F3514" s="47"/>
      <c r="I3514" s="51"/>
      <c r="J3514" s="51"/>
      <c r="P3514" s="44"/>
    </row>
    <row r="3515" spans="6:16" ht="12.75">
      <c r="F3515" s="47"/>
      <c r="I3515" s="51"/>
      <c r="J3515" s="51"/>
      <c r="P3515" s="44"/>
    </row>
    <row r="3516" spans="6:16" ht="12.75">
      <c r="F3516" s="47"/>
      <c r="I3516" s="51"/>
      <c r="J3516" s="51"/>
      <c r="P3516" s="44"/>
    </row>
    <row r="3517" spans="6:16" ht="12.75">
      <c r="F3517" s="47"/>
      <c r="I3517" s="51"/>
      <c r="J3517" s="51"/>
      <c r="P3517" s="44"/>
    </row>
    <row r="3518" spans="6:16" ht="12.75">
      <c r="F3518" s="47"/>
      <c r="I3518" s="51"/>
      <c r="J3518" s="51"/>
      <c r="P3518" s="44"/>
    </row>
    <row r="3519" spans="6:16" ht="12.75">
      <c r="F3519" s="47"/>
      <c r="I3519" s="51"/>
      <c r="J3519" s="51"/>
      <c r="P3519" s="44"/>
    </row>
    <row r="3520" spans="6:16" ht="12.75">
      <c r="F3520" s="47"/>
      <c r="I3520" s="51"/>
      <c r="J3520" s="51"/>
      <c r="P3520" s="44"/>
    </row>
    <row r="3521" spans="6:16" ht="12.75">
      <c r="F3521" s="47"/>
      <c r="I3521" s="51"/>
      <c r="J3521" s="51"/>
      <c r="P3521" s="44"/>
    </row>
    <row r="3522" spans="6:16" ht="12.75">
      <c r="F3522" s="47"/>
      <c r="I3522" s="51"/>
      <c r="J3522" s="51"/>
      <c r="P3522" s="44"/>
    </row>
    <row r="3523" spans="6:16" ht="12.75">
      <c r="F3523" s="47"/>
      <c r="I3523" s="51"/>
      <c r="J3523" s="51"/>
      <c r="P3523" s="44"/>
    </row>
    <row r="3524" spans="6:16" ht="12.75">
      <c r="F3524" s="47"/>
      <c r="I3524" s="51"/>
      <c r="J3524" s="51"/>
      <c r="P3524" s="44"/>
    </row>
    <row r="3525" spans="6:16" ht="12.75">
      <c r="F3525" s="47"/>
      <c r="I3525" s="51"/>
      <c r="J3525" s="51"/>
      <c r="P3525" s="44"/>
    </row>
    <row r="3526" spans="6:16" ht="12.75">
      <c r="F3526" s="47"/>
      <c r="I3526" s="51"/>
      <c r="J3526" s="51"/>
      <c r="P3526" s="44"/>
    </row>
    <row r="3527" spans="6:16" ht="12.75">
      <c r="F3527" s="47"/>
      <c r="I3527" s="51"/>
      <c r="J3527" s="51"/>
      <c r="P3527" s="44"/>
    </row>
    <row r="3528" spans="6:16" ht="12.75">
      <c r="F3528" s="47"/>
      <c r="I3528" s="51"/>
      <c r="J3528" s="51"/>
      <c r="P3528" s="44"/>
    </row>
    <row r="3529" spans="6:16" ht="12.75">
      <c r="F3529" s="47"/>
      <c r="I3529" s="51"/>
      <c r="J3529" s="51"/>
      <c r="P3529" s="44"/>
    </row>
    <row r="3530" spans="6:16" ht="12.75">
      <c r="F3530" s="47"/>
      <c r="I3530" s="51"/>
      <c r="J3530" s="51"/>
      <c r="P3530" s="44"/>
    </row>
    <row r="3531" spans="6:16" ht="12.75">
      <c r="F3531" s="47"/>
      <c r="I3531" s="51"/>
      <c r="J3531" s="51"/>
      <c r="P3531" s="44"/>
    </row>
    <row r="3532" spans="6:16" ht="12.75">
      <c r="F3532" s="47"/>
      <c r="I3532" s="51"/>
      <c r="J3532" s="51"/>
      <c r="P3532" s="44"/>
    </row>
    <row r="3533" spans="6:16" ht="12.75">
      <c r="F3533" s="47"/>
      <c r="I3533" s="51"/>
      <c r="J3533" s="51"/>
      <c r="P3533" s="44"/>
    </row>
    <row r="3534" spans="6:16" ht="12.75">
      <c r="F3534" s="47"/>
      <c r="I3534" s="51"/>
      <c r="J3534" s="51"/>
      <c r="P3534" s="44"/>
    </row>
    <row r="3535" spans="6:16" ht="12.75">
      <c r="F3535" s="47"/>
      <c r="I3535" s="51"/>
      <c r="J3535" s="51"/>
      <c r="P3535" s="44"/>
    </row>
    <row r="3536" spans="6:16" ht="12.75">
      <c r="F3536" s="47"/>
      <c r="I3536" s="51"/>
      <c r="J3536" s="51"/>
      <c r="P3536" s="44"/>
    </row>
    <row r="3537" spans="6:16" ht="12.75">
      <c r="F3537" s="47"/>
      <c r="I3537" s="51"/>
      <c r="J3537" s="51"/>
      <c r="P3537" s="44"/>
    </row>
    <row r="3538" spans="6:16" ht="12.75">
      <c r="F3538" s="47"/>
      <c r="I3538" s="51"/>
      <c r="J3538" s="51"/>
      <c r="P3538" s="44"/>
    </row>
    <row r="3539" spans="6:16" ht="12.75">
      <c r="F3539" s="47"/>
      <c r="I3539" s="51"/>
      <c r="J3539" s="51"/>
      <c r="P3539" s="44"/>
    </row>
    <row r="3540" spans="6:16" ht="12.75">
      <c r="F3540" s="47"/>
      <c r="I3540" s="51"/>
      <c r="J3540" s="51"/>
      <c r="P3540" s="44"/>
    </row>
    <row r="3541" spans="6:16" ht="12.75">
      <c r="F3541" s="47"/>
      <c r="I3541" s="51"/>
      <c r="J3541" s="51"/>
      <c r="P3541" s="44"/>
    </row>
    <row r="3542" spans="6:16" ht="12.75">
      <c r="F3542" s="47"/>
      <c r="I3542" s="51"/>
      <c r="J3542" s="51"/>
      <c r="P3542" s="44"/>
    </row>
    <row r="3543" spans="6:16" ht="12.75">
      <c r="F3543" s="47"/>
      <c r="I3543" s="51"/>
      <c r="J3543" s="51"/>
      <c r="P3543" s="44"/>
    </row>
    <row r="3544" spans="6:16" ht="12.75">
      <c r="F3544" s="47"/>
      <c r="I3544" s="51"/>
      <c r="J3544" s="51"/>
      <c r="P3544" s="44"/>
    </row>
    <row r="3545" spans="6:16" ht="12.75">
      <c r="F3545" s="47"/>
      <c r="I3545" s="51"/>
      <c r="J3545" s="51"/>
      <c r="P3545" s="44"/>
    </row>
    <row r="3546" spans="6:16" ht="12.75">
      <c r="F3546" s="47"/>
      <c r="I3546" s="51"/>
      <c r="J3546" s="51"/>
      <c r="P3546" s="44"/>
    </row>
    <row r="3547" spans="6:16" ht="12.75">
      <c r="F3547" s="47"/>
      <c r="I3547" s="51"/>
      <c r="J3547" s="51"/>
      <c r="P3547" s="44"/>
    </row>
    <row r="3548" spans="6:16" ht="12.75">
      <c r="F3548" s="47"/>
      <c r="I3548" s="51"/>
      <c r="J3548" s="51"/>
      <c r="P3548" s="44"/>
    </row>
    <row r="3549" spans="6:16" ht="12.75">
      <c r="F3549" s="47"/>
      <c r="I3549" s="51"/>
      <c r="J3549" s="51"/>
      <c r="P3549" s="44"/>
    </row>
    <row r="3550" spans="6:16" ht="12.75">
      <c r="F3550" s="47"/>
      <c r="I3550" s="51"/>
      <c r="J3550" s="51"/>
      <c r="P3550" s="44"/>
    </row>
    <row r="3551" spans="6:16" ht="12.75">
      <c r="F3551" s="47"/>
      <c r="I3551" s="51"/>
      <c r="J3551" s="51"/>
      <c r="P3551" s="44"/>
    </row>
    <row r="3552" spans="6:16" ht="12.75">
      <c r="F3552" s="47"/>
      <c r="I3552" s="51"/>
      <c r="J3552" s="51"/>
      <c r="P3552" s="44"/>
    </row>
    <row r="3553" spans="6:16" ht="12.75">
      <c r="F3553" s="47"/>
      <c r="I3553" s="51"/>
      <c r="J3553" s="51"/>
      <c r="P3553" s="44"/>
    </row>
    <row r="3554" spans="6:16" ht="12.75">
      <c r="F3554" s="47"/>
      <c r="I3554" s="51"/>
      <c r="J3554" s="51"/>
      <c r="P3554" s="44"/>
    </row>
    <row r="3555" spans="6:16" ht="12.75">
      <c r="F3555" s="47"/>
      <c r="I3555" s="51"/>
      <c r="J3555" s="51"/>
      <c r="P3555" s="44"/>
    </row>
    <row r="3556" spans="6:16" ht="12.75">
      <c r="F3556" s="47"/>
      <c r="I3556" s="51"/>
      <c r="J3556" s="51"/>
      <c r="P3556" s="44"/>
    </row>
    <row r="3557" spans="6:16" ht="12.75">
      <c r="F3557" s="47"/>
      <c r="I3557" s="51"/>
      <c r="J3557" s="51"/>
      <c r="P3557" s="44"/>
    </row>
    <row r="3558" spans="6:16" ht="12.75">
      <c r="F3558" s="47"/>
      <c r="I3558" s="51"/>
      <c r="J3558" s="51"/>
      <c r="P3558" s="44"/>
    </row>
    <row r="3559" spans="6:16" ht="12.75">
      <c r="F3559" s="47"/>
      <c r="I3559" s="51"/>
      <c r="J3559" s="51"/>
      <c r="P3559" s="44"/>
    </row>
    <row r="3560" spans="6:16" ht="12.75">
      <c r="F3560" s="47"/>
      <c r="I3560" s="51"/>
      <c r="J3560" s="51"/>
      <c r="P3560" s="44"/>
    </row>
    <row r="3561" spans="6:16" ht="12.75">
      <c r="F3561" s="47"/>
      <c r="I3561" s="51"/>
      <c r="J3561" s="51"/>
      <c r="P3561" s="44"/>
    </row>
    <row r="3562" spans="6:16" ht="12.75">
      <c r="F3562" s="47"/>
      <c r="I3562" s="51"/>
      <c r="J3562" s="51"/>
      <c r="P3562" s="44"/>
    </row>
    <row r="3563" spans="6:16" ht="12.75">
      <c r="F3563" s="47"/>
      <c r="I3563" s="51"/>
      <c r="J3563" s="51"/>
      <c r="P3563" s="44"/>
    </row>
    <row r="3564" spans="6:16" ht="12.75">
      <c r="F3564" s="47"/>
      <c r="I3564" s="51"/>
      <c r="J3564" s="51"/>
      <c r="P3564" s="44"/>
    </row>
    <row r="3565" spans="6:16" ht="12.75">
      <c r="F3565" s="47"/>
      <c r="I3565" s="51"/>
      <c r="J3565" s="51"/>
      <c r="P3565" s="44"/>
    </row>
    <row r="3566" spans="6:16" ht="12.75">
      <c r="F3566" s="47"/>
      <c r="I3566" s="51"/>
      <c r="J3566" s="51"/>
      <c r="P3566" s="44"/>
    </row>
    <row r="3567" spans="6:16" ht="12.75">
      <c r="F3567" s="47"/>
      <c r="I3567" s="51"/>
      <c r="J3567" s="51"/>
      <c r="P3567" s="44"/>
    </row>
    <row r="3568" spans="6:16" ht="12.75">
      <c r="F3568" s="47"/>
      <c r="I3568" s="51"/>
      <c r="J3568" s="51"/>
      <c r="P3568" s="44"/>
    </row>
    <row r="3569" spans="6:16" ht="12.75">
      <c r="F3569" s="47"/>
      <c r="I3569" s="51"/>
      <c r="J3569" s="51"/>
      <c r="P3569" s="44"/>
    </row>
    <row r="3570" spans="6:16" ht="12.75">
      <c r="F3570" s="47"/>
      <c r="I3570" s="51"/>
      <c r="J3570" s="51"/>
      <c r="P3570" s="44"/>
    </row>
    <row r="3571" spans="6:16" ht="12.75">
      <c r="F3571" s="47"/>
      <c r="I3571" s="51"/>
      <c r="J3571" s="51"/>
      <c r="P3571" s="44"/>
    </row>
    <row r="3572" spans="6:16" ht="12.75">
      <c r="F3572" s="47"/>
      <c r="I3572" s="51"/>
      <c r="J3572" s="51"/>
      <c r="P3572" s="44"/>
    </row>
    <row r="3573" spans="6:16" ht="12.75">
      <c r="F3573" s="47"/>
      <c r="I3573" s="51"/>
      <c r="J3573" s="51"/>
      <c r="P3573" s="44"/>
    </row>
    <row r="3574" spans="6:16" ht="12.75">
      <c r="F3574" s="47"/>
      <c r="I3574" s="51"/>
      <c r="J3574" s="51"/>
      <c r="P3574" s="44"/>
    </row>
    <row r="3575" spans="6:16" ht="12.75">
      <c r="F3575" s="47"/>
      <c r="I3575" s="51"/>
      <c r="J3575" s="51"/>
      <c r="P3575" s="44"/>
    </row>
    <row r="3576" spans="6:16" ht="12.75">
      <c r="F3576" s="47"/>
      <c r="I3576" s="51"/>
      <c r="J3576" s="51"/>
      <c r="P3576" s="44"/>
    </row>
    <row r="3577" spans="6:16" ht="12.75">
      <c r="F3577" s="47"/>
      <c r="I3577" s="51"/>
      <c r="J3577" s="51"/>
      <c r="P3577" s="44"/>
    </row>
    <row r="3578" spans="6:16" ht="12.75">
      <c r="F3578" s="47"/>
      <c r="I3578" s="51"/>
      <c r="J3578" s="51"/>
      <c r="P3578" s="44"/>
    </row>
    <row r="3579" spans="6:16" ht="12.75">
      <c r="F3579" s="47"/>
      <c r="I3579" s="51"/>
      <c r="J3579" s="51"/>
      <c r="P3579" s="44"/>
    </row>
    <row r="3580" spans="6:16" ht="12.75">
      <c r="F3580" s="47"/>
      <c r="I3580" s="51"/>
      <c r="J3580" s="51"/>
      <c r="P3580" s="44"/>
    </row>
    <row r="3581" spans="6:16" ht="12.75">
      <c r="F3581" s="47"/>
      <c r="I3581" s="51"/>
      <c r="J3581" s="51"/>
      <c r="P3581" s="44"/>
    </row>
    <row r="3582" spans="6:16" ht="12.75">
      <c r="F3582" s="47"/>
      <c r="I3582" s="51"/>
      <c r="J3582" s="51"/>
      <c r="P3582" s="44"/>
    </row>
    <row r="3583" spans="6:16" ht="12.75">
      <c r="F3583" s="47"/>
      <c r="I3583" s="51"/>
      <c r="J3583" s="51"/>
      <c r="P3583" s="44"/>
    </row>
    <row r="3584" spans="6:16" ht="12.75">
      <c r="F3584" s="47"/>
      <c r="I3584" s="51"/>
      <c r="J3584" s="51"/>
      <c r="P3584" s="44"/>
    </row>
    <row r="3585" spans="6:16" ht="12.75">
      <c r="F3585" s="47"/>
      <c r="I3585" s="51"/>
      <c r="J3585" s="51"/>
      <c r="P3585" s="44"/>
    </row>
    <row r="3586" spans="6:16" ht="12.75">
      <c r="F3586" s="47"/>
      <c r="I3586" s="51"/>
      <c r="J3586" s="51"/>
      <c r="P3586" s="44"/>
    </row>
    <row r="3587" spans="6:16" ht="12.75">
      <c r="F3587" s="47"/>
      <c r="I3587" s="51"/>
      <c r="J3587" s="51"/>
      <c r="P3587" s="44"/>
    </row>
    <row r="3588" spans="6:16" ht="12.75">
      <c r="F3588" s="47"/>
      <c r="I3588" s="51"/>
      <c r="J3588" s="51"/>
      <c r="P3588" s="44"/>
    </row>
    <row r="3589" spans="6:16" ht="12.75">
      <c r="F3589" s="47"/>
      <c r="I3589" s="51"/>
      <c r="J3589" s="51"/>
      <c r="P3589" s="44"/>
    </row>
    <row r="3590" spans="6:16" ht="12.75">
      <c r="F3590" s="47"/>
      <c r="I3590" s="51"/>
      <c r="J3590" s="51"/>
      <c r="P3590" s="44"/>
    </row>
    <row r="3591" spans="6:16" ht="12.75">
      <c r="F3591" s="47"/>
      <c r="I3591" s="51"/>
      <c r="J3591" s="51"/>
      <c r="P3591" s="44"/>
    </row>
    <row r="3592" spans="6:16" ht="12.75">
      <c r="F3592" s="47"/>
      <c r="I3592" s="51"/>
      <c r="J3592" s="51"/>
      <c r="P3592" s="44"/>
    </row>
    <row r="3593" spans="6:16" ht="12.75">
      <c r="F3593" s="47"/>
      <c r="I3593" s="51"/>
      <c r="J3593" s="51"/>
      <c r="P3593" s="44"/>
    </row>
    <row r="3594" spans="6:16" ht="12.75">
      <c r="F3594" s="47"/>
      <c r="I3594" s="51"/>
      <c r="J3594" s="51"/>
      <c r="P3594" s="44"/>
    </row>
    <row r="3595" spans="6:16" ht="12.75">
      <c r="F3595" s="47"/>
      <c r="I3595" s="51"/>
      <c r="J3595" s="51"/>
      <c r="P3595" s="44"/>
    </row>
    <row r="3596" spans="6:16" ht="12.75">
      <c r="F3596" s="47"/>
      <c r="I3596" s="51"/>
      <c r="J3596" s="51"/>
      <c r="P3596" s="44"/>
    </row>
    <row r="3597" spans="6:16" ht="12.75">
      <c r="F3597" s="47"/>
      <c r="I3597" s="51"/>
      <c r="J3597" s="51"/>
      <c r="P3597" s="44"/>
    </row>
    <row r="3598" spans="6:16" ht="12.75">
      <c r="F3598" s="47"/>
      <c r="I3598" s="51"/>
      <c r="J3598" s="51"/>
      <c r="P3598" s="44"/>
    </row>
    <row r="3599" spans="6:16" ht="12.75">
      <c r="F3599" s="47"/>
      <c r="I3599" s="51"/>
      <c r="J3599" s="51"/>
      <c r="P3599" s="44"/>
    </row>
    <row r="3600" spans="6:16" ht="12.75">
      <c r="F3600" s="47"/>
      <c r="I3600" s="51"/>
      <c r="J3600" s="51"/>
      <c r="P3600" s="44"/>
    </row>
    <row r="3601" spans="6:16" ht="12.75">
      <c r="F3601" s="47"/>
      <c r="I3601" s="51"/>
      <c r="J3601" s="51"/>
      <c r="P3601" s="44"/>
    </row>
    <row r="3602" spans="6:16" ht="12.75">
      <c r="F3602" s="47"/>
      <c r="I3602" s="51"/>
      <c r="J3602" s="51"/>
      <c r="P3602" s="44"/>
    </row>
    <row r="3603" spans="6:16" ht="12.75">
      <c r="F3603" s="47"/>
      <c r="I3603" s="51"/>
      <c r="J3603" s="51"/>
      <c r="P3603" s="44"/>
    </row>
    <row r="3604" spans="6:16" ht="12.75">
      <c r="F3604" s="47"/>
      <c r="I3604" s="51"/>
      <c r="J3604" s="51"/>
      <c r="P3604" s="44"/>
    </row>
    <row r="3605" spans="6:16" ht="12.75">
      <c r="F3605" s="47"/>
      <c r="I3605" s="51"/>
      <c r="J3605" s="51"/>
      <c r="P3605" s="44"/>
    </row>
    <row r="3606" spans="6:16" ht="12.75">
      <c r="F3606" s="47"/>
      <c r="I3606" s="51"/>
      <c r="J3606" s="51"/>
      <c r="P3606" s="44"/>
    </row>
    <row r="3607" spans="6:16" ht="12.75">
      <c r="F3607" s="47"/>
      <c r="I3607" s="51"/>
      <c r="J3607" s="51"/>
      <c r="P3607" s="44"/>
    </row>
    <row r="3608" spans="6:16" ht="12.75">
      <c r="F3608" s="47"/>
      <c r="I3608" s="51"/>
      <c r="J3608" s="51"/>
      <c r="P3608" s="44"/>
    </row>
    <row r="3609" spans="6:16" ht="12.75">
      <c r="F3609" s="47"/>
      <c r="I3609" s="51"/>
      <c r="J3609" s="51"/>
      <c r="P3609" s="44"/>
    </row>
    <row r="3610" spans="6:16" ht="12.75">
      <c r="F3610" s="47"/>
      <c r="I3610" s="51"/>
      <c r="J3610" s="51"/>
      <c r="P3610" s="44"/>
    </row>
    <row r="3611" spans="6:16" ht="12.75">
      <c r="F3611" s="47"/>
      <c r="I3611" s="51"/>
      <c r="J3611" s="51"/>
      <c r="P3611" s="44"/>
    </row>
    <row r="3612" spans="6:16" ht="12.75">
      <c r="F3612" s="47"/>
      <c r="I3612" s="51"/>
      <c r="J3612" s="51"/>
      <c r="P3612" s="44"/>
    </row>
    <row r="3613" spans="6:16" ht="12.75">
      <c r="F3613" s="47"/>
      <c r="I3613" s="51"/>
      <c r="J3613" s="51"/>
      <c r="P3613" s="44"/>
    </row>
    <row r="3614" spans="6:16" ht="12.75">
      <c r="F3614" s="47"/>
      <c r="I3614" s="51"/>
      <c r="J3614" s="51"/>
      <c r="P3614" s="44"/>
    </row>
    <row r="3615" spans="6:16" ht="12.75">
      <c r="F3615" s="47"/>
      <c r="I3615" s="51"/>
      <c r="J3615" s="51"/>
      <c r="P3615" s="44"/>
    </row>
    <row r="3616" spans="6:16" ht="12.75">
      <c r="F3616" s="47"/>
      <c r="I3616" s="51"/>
      <c r="J3616" s="51"/>
      <c r="P3616" s="44"/>
    </row>
    <row r="3617" spans="6:16" ht="12.75">
      <c r="F3617" s="47"/>
      <c r="I3617" s="51"/>
      <c r="J3617" s="51"/>
      <c r="P3617" s="44"/>
    </row>
    <row r="3618" spans="6:16" ht="12.75">
      <c r="F3618" s="47"/>
      <c r="I3618" s="51"/>
      <c r="J3618" s="51"/>
      <c r="P3618" s="44"/>
    </row>
    <row r="3619" spans="6:16" ht="12.75">
      <c r="F3619" s="47"/>
      <c r="I3619" s="51"/>
      <c r="J3619" s="51"/>
      <c r="P3619" s="44"/>
    </row>
    <row r="3620" spans="6:16" ht="12.75">
      <c r="F3620" s="47"/>
      <c r="I3620" s="51"/>
      <c r="J3620" s="51"/>
      <c r="P3620" s="44"/>
    </row>
    <row r="3621" spans="6:16" ht="12.75">
      <c r="F3621" s="47"/>
      <c r="I3621" s="51"/>
      <c r="J3621" s="51"/>
      <c r="P3621" s="44"/>
    </row>
    <row r="3622" spans="6:16" ht="12.75">
      <c r="F3622" s="47"/>
      <c r="I3622" s="51"/>
      <c r="J3622" s="51"/>
      <c r="P3622" s="44"/>
    </row>
    <row r="3623" spans="6:16" ht="12.75">
      <c r="F3623" s="47"/>
      <c r="I3623" s="51"/>
      <c r="J3623" s="51"/>
      <c r="P3623" s="44"/>
    </row>
    <row r="3624" spans="6:16" ht="12.75">
      <c r="F3624" s="47"/>
      <c r="I3624" s="51"/>
      <c r="J3624" s="51"/>
      <c r="P3624" s="44"/>
    </row>
    <row r="3625" spans="6:16" ht="12.75">
      <c r="F3625" s="47"/>
      <c r="I3625" s="51"/>
      <c r="J3625" s="51"/>
      <c r="P3625" s="44"/>
    </row>
    <row r="3626" spans="6:16" ht="12.75">
      <c r="F3626" s="47"/>
      <c r="I3626" s="51"/>
      <c r="J3626" s="51"/>
      <c r="P3626" s="44"/>
    </row>
    <row r="3627" spans="6:16" ht="12.75">
      <c r="F3627" s="47"/>
      <c r="I3627" s="51"/>
      <c r="J3627" s="51"/>
      <c r="P3627" s="44"/>
    </row>
    <row r="3628" spans="6:16" ht="12.75">
      <c r="F3628" s="47"/>
      <c r="I3628" s="51"/>
      <c r="J3628" s="51"/>
      <c r="P3628" s="44"/>
    </row>
    <row r="3629" spans="6:16" ht="12.75">
      <c r="F3629" s="47"/>
      <c r="I3629" s="51"/>
      <c r="J3629" s="51"/>
      <c r="P3629" s="44"/>
    </row>
    <row r="3630" spans="6:16" ht="12.75">
      <c r="F3630" s="47"/>
      <c r="I3630" s="51"/>
      <c r="J3630" s="51"/>
      <c r="P3630" s="44"/>
    </row>
    <row r="3631" spans="6:16" ht="12.75">
      <c r="F3631" s="47"/>
      <c r="I3631" s="51"/>
      <c r="J3631" s="51"/>
      <c r="P3631" s="44"/>
    </row>
    <row r="3632" spans="6:16" ht="12.75">
      <c r="F3632" s="47"/>
      <c r="I3632" s="51"/>
      <c r="J3632" s="51"/>
      <c r="P3632" s="44"/>
    </row>
    <row r="3633" spans="6:16" ht="12.75">
      <c r="F3633" s="47"/>
      <c r="I3633" s="51"/>
      <c r="J3633" s="51"/>
      <c r="P3633" s="44"/>
    </row>
    <row r="3634" spans="6:16" ht="12.75">
      <c r="F3634" s="47"/>
      <c r="I3634" s="51"/>
      <c r="J3634" s="51"/>
      <c r="P3634" s="44"/>
    </row>
    <row r="3635" spans="6:16" ht="12.75">
      <c r="F3635" s="47"/>
      <c r="I3635" s="51"/>
      <c r="J3635" s="51"/>
      <c r="P3635" s="44"/>
    </row>
    <row r="3636" spans="6:16" ht="12.75">
      <c r="F3636" s="47"/>
      <c r="I3636" s="51"/>
      <c r="J3636" s="51"/>
      <c r="P3636" s="44"/>
    </row>
    <row r="3637" spans="6:16" ht="12.75">
      <c r="F3637" s="47"/>
      <c r="I3637" s="51"/>
      <c r="J3637" s="51"/>
      <c r="P3637" s="44"/>
    </row>
    <row r="3638" spans="6:16" ht="12.75">
      <c r="F3638" s="47"/>
      <c r="I3638" s="51"/>
      <c r="J3638" s="51"/>
      <c r="P3638" s="44"/>
    </row>
    <row r="3639" spans="6:16" ht="12.75">
      <c r="F3639" s="47"/>
      <c r="I3639" s="51"/>
      <c r="J3639" s="51"/>
      <c r="P3639" s="44"/>
    </row>
    <row r="3640" spans="6:16" ht="12.75">
      <c r="F3640" s="47"/>
      <c r="I3640" s="51"/>
      <c r="J3640" s="51"/>
      <c r="P3640" s="44"/>
    </row>
    <row r="3641" spans="6:16" ht="12.75">
      <c r="F3641" s="47"/>
      <c r="I3641" s="51"/>
      <c r="J3641" s="51"/>
      <c r="P3641" s="44"/>
    </row>
    <row r="3642" spans="6:16" ht="12.75">
      <c r="F3642" s="47"/>
      <c r="I3642" s="51"/>
      <c r="J3642" s="51"/>
      <c r="P3642" s="44"/>
    </row>
    <row r="3643" spans="6:16" ht="12.75">
      <c r="F3643" s="47"/>
      <c r="I3643" s="51"/>
      <c r="J3643" s="51"/>
      <c r="P3643" s="44"/>
    </row>
    <row r="3644" spans="6:16" ht="12.75">
      <c r="F3644" s="47"/>
      <c r="I3644" s="51"/>
      <c r="J3644" s="51"/>
      <c r="P3644" s="44"/>
    </row>
    <row r="3645" spans="6:16" ht="12.75">
      <c r="F3645" s="47"/>
      <c r="I3645" s="51"/>
      <c r="J3645" s="51"/>
      <c r="P3645" s="44"/>
    </row>
    <row r="3646" spans="6:16" ht="12.75">
      <c r="F3646" s="47"/>
      <c r="I3646" s="51"/>
      <c r="J3646" s="51"/>
      <c r="P3646" s="44"/>
    </row>
    <row r="3647" spans="6:16" ht="12.75">
      <c r="F3647" s="47"/>
      <c r="I3647" s="51"/>
      <c r="J3647" s="51"/>
      <c r="P3647" s="44"/>
    </row>
    <row r="3648" spans="6:16" ht="12.75">
      <c r="F3648" s="47"/>
      <c r="I3648" s="51"/>
      <c r="J3648" s="51"/>
      <c r="P3648" s="44"/>
    </row>
    <row r="3649" spans="6:16" ht="12.75">
      <c r="F3649" s="47"/>
      <c r="I3649" s="51"/>
      <c r="J3649" s="51"/>
      <c r="P3649" s="44"/>
    </row>
    <row r="3650" spans="6:16" ht="12.75">
      <c r="F3650" s="47"/>
      <c r="I3650" s="51"/>
      <c r="J3650" s="51"/>
      <c r="P3650" s="44"/>
    </row>
    <row r="3651" spans="6:16" ht="12.75">
      <c r="F3651" s="47"/>
      <c r="I3651" s="51"/>
      <c r="J3651" s="51"/>
      <c r="P3651" s="44"/>
    </row>
    <row r="3652" spans="6:16" ht="12.75">
      <c r="F3652" s="47"/>
      <c r="I3652" s="51"/>
      <c r="J3652" s="51"/>
      <c r="P3652" s="44"/>
    </row>
    <row r="3653" spans="6:16" ht="12.75">
      <c r="F3653" s="47"/>
      <c r="I3653" s="51"/>
      <c r="J3653" s="51"/>
      <c r="P3653" s="44"/>
    </row>
    <row r="3654" spans="6:16" ht="12.75">
      <c r="F3654" s="47"/>
      <c r="I3654" s="51"/>
      <c r="J3654" s="51"/>
      <c r="P3654" s="44"/>
    </row>
    <row r="3655" spans="6:16" ht="12.75">
      <c r="F3655" s="47"/>
      <c r="I3655" s="51"/>
      <c r="J3655" s="51"/>
      <c r="P3655" s="44"/>
    </row>
    <row r="3656" spans="6:16" ht="12.75">
      <c r="F3656" s="47"/>
      <c r="I3656" s="51"/>
      <c r="J3656" s="51"/>
      <c r="P3656" s="44"/>
    </row>
    <row r="3657" spans="6:16" ht="12.75">
      <c r="F3657" s="47"/>
      <c r="I3657" s="51"/>
      <c r="J3657" s="51"/>
      <c r="P3657" s="44"/>
    </row>
    <row r="3658" spans="6:16" ht="12.75">
      <c r="F3658" s="47"/>
      <c r="I3658" s="51"/>
      <c r="J3658" s="51"/>
      <c r="P3658" s="44"/>
    </row>
    <row r="3659" spans="6:16" ht="12.75">
      <c r="F3659" s="47"/>
      <c r="I3659" s="51"/>
      <c r="J3659" s="51"/>
      <c r="P3659" s="44"/>
    </row>
    <row r="3660" spans="6:16" ht="12.75">
      <c r="F3660" s="47"/>
      <c r="I3660" s="51"/>
      <c r="J3660" s="51"/>
      <c r="P3660" s="44"/>
    </row>
    <row r="3661" spans="6:16" ht="12.75">
      <c r="F3661" s="47"/>
      <c r="I3661" s="51"/>
      <c r="J3661" s="51"/>
      <c r="P3661" s="44"/>
    </row>
    <row r="3662" spans="6:16" ht="12.75">
      <c r="F3662" s="47"/>
      <c r="I3662" s="51"/>
      <c r="J3662" s="51"/>
      <c r="P3662" s="44"/>
    </row>
    <row r="3663" spans="6:16" ht="12.75">
      <c r="F3663" s="47"/>
      <c r="I3663" s="51"/>
      <c r="J3663" s="51"/>
      <c r="P3663" s="44"/>
    </row>
    <row r="3664" spans="6:16" ht="12.75">
      <c r="F3664" s="47"/>
      <c r="I3664" s="51"/>
      <c r="J3664" s="51"/>
      <c r="P3664" s="44"/>
    </row>
    <row r="3665" spans="6:16" ht="12.75">
      <c r="F3665" s="47"/>
      <c r="I3665" s="51"/>
      <c r="J3665" s="51"/>
      <c r="P3665" s="44"/>
    </row>
    <row r="3666" spans="6:16" ht="12.75">
      <c r="F3666" s="47"/>
      <c r="I3666" s="51"/>
      <c r="J3666" s="51"/>
      <c r="P3666" s="44"/>
    </row>
    <row r="3667" spans="6:16" ht="12.75">
      <c r="F3667" s="47"/>
      <c r="I3667" s="51"/>
      <c r="J3667" s="51"/>
      <c r="P3667" s="44"/>
    </row>
    <row r="3668" spans="6:16" ht="12.75">
      <c r="F3668" s="47"/>
      <c r="I3668" s="51"/>
      <c r="J3668" s="51"/>
      <c r="P3668" s="44"/>
    </row>
    <row r="3669" spans="6:16" ht="12.75">
      <c r="F3669" s="47"/>
      <c r="I3669" s="51"/>
      <c r="J3669" s="51"/>
      <c r="P3669" s="44"/>
    </row>
    <row r="3670" spans="6:16" ht="12.75">
      <c r="F3670" s="47"/>
      <c r="I3670" s="51"/>
      <c r="J3670" s="51"/>
      <c r="P3670" s="44"/>
    </row>
    <row r="3671" spans="6:16" ht="12.75">
      <c r="F3671" s="47"/>
      <c r="I3671" s="51"/>
      <c r="J3671" s="51"/>
      <c r="P3671" s="44"/>
    </row>
    <row r="3672" spans="6:16" ht="12.75">
      <c r="F3672" s="47"/>
      <c r="I3672" s="51"/>
      <c r="J3672" s="51"/>
      <c r="P3672" s="44"/>
    </row>
    <row r="3673" spans="6:16" ht="12.75">
      <c r="F3673" s="47"/>
      <c r="I3673" s="51"/>
      <c r="J3673" s="51"/>
      <c r="P3673" s="44"/>
    </row>
    <row r="3674" spans="6:16" ht="12.75">
      <c r="F3674" s="47"/>
      <c r="I3674" s="51"/>
      <c r="J3674" s="51"/>
      <c r="P3674" s="44"/>
    </row>
    <row r="3675" spans="6:16" ht="12.75">
      <c r="F3675" s="47"/>
      <c r="I3675" s="51"/>
      <c r="J3675" s="51"/>
      <c r="P3675" s="44"/>
    </row>
    <row r="3676" spans="6:16" ht="12.75">
      <c r="F3676" s="47"/>
      <c r="I3676" s="51"/>
      <c r="J3676" s="51"/>
      <c r="P3676" s="44"/>
    </row>
    <row r="3677" spans="6:16" ht="12.75">
      <c r="F3677" s="47"/>
      <c r="I3677" s="51"/>
      <c r="J3677" s="51"/>
      <c r="P3677" s="44"/>
    </row>
    <row r="3678" spans="6:16" ht="12.75">
      <c r="F3678" s="47"/>
      <c r="I3678" s="51"/>
      <c r="J3678" s="51"/>
      <c r="P3678" s="44"/>
    </row>
    <row r="3679" spans="6:16" ht="12.75">
      <c r="F3679" s="47"/>
      <c r="I3679" s="51"/>
      <c r="J3679" s="51"/>
      <c r="P3679" s="44"/>
    </row>
    <row r="3680" spans="6:16" ht="12.75">
      <c r="F3680" s="47"/>
      <c r="I3680" s="51"/>
      <c r="J3680" s="51"/>
      <c r="P3680" s="44"/>
    </row>
    <row r="3681" spans="6:16" ht="12.75">
      <c r="F3681" s="47"/>
      <c r="I3681" s="51"/>
      <c r="J3681" s="51"/>
      <c r="P3681" s="44"/>
    </row>
    <row r="3682" spans="6:16" ht="12.75">
      <c r="F3682" s="47"/>
      <c r="I3682" s="51"/>
      <c r="J3682" s="51"/>
      <c r="P3682" s="44"/>
    </row>
    <row r="3683" spans="6:16" ht="12.75">
      <c r="F3683" s="47"/>
      <c r="I3683" s="51"/>
      <c r="J3683" s="51"/>
      <c r="P3683" s="44"/>
    </row>
    <row r="3684" spans="6:16" ht="12.75">
      <c r="F3684" s="47"/>
      <c r="I3684" s="51"/>
      <c r="J3684" s="51"/>
      <c r="P3684" s="44"/>
    </row>
    <row r="3685" spans="6:16" ht="12.75">
      <c r="F3685" s="47"/>
      <c r="I3685" s="51"/>
      <c r="J3685" s="51"/>
      <c r="P3685" s="44"/>
    </row>
    <row r="3686" spans="6:16" ht="12.75">
      <c r="F3686" s="47"/>
      <c r="I3686" s="51"/>
      <c r="J3686" s="51"/>
      <c r="P3686" s="44"/>
    </row>
    <row r="3687" spans="6:16" ht="12.75">
      <c r="F3687" s="47"/>
      <c r="I3687" s="51"/>
      <c r="J3687" s="51"/>
      <c r="P3687" s="44"/>
    </row>
    <row r="3688" spans="6:16" ht="12.75">
      <c r="F3688" s="47"/>
      <c r="I3688" s="51"/>
      <c r="J3688" s="51"/>
      <c r="P3688" s="44"/>
    </row>
    <row r="3689" spans="6:16" ht="12.75">
      <c r="F3689" s="47"/>
      <c r="I3689" s="51"/>
      <c r="J3689" s="51"/>
      <c r="P3689" s="44"/>
    </row>
    <row r="3690" spans="6:16" ht="12.75">
      <c r="F3690" s="47"/>
      <c r="I3690" s="51"/>
      <c r="J3690" s="51"/>
      <c r="P3690" s="44"/>
    </row>
    <row r="3691" spans="6:16" ht="12.75">
      <c r="F3691" s="47"/>
      <c r="I3691" s="51"/>
      <c r="J3691" s="51"/>
      <c r="P3691" s="44"/>
    </row>
    <row r="3692" spans="6:16" ht="12.75">
      <c r="F3692" s="47"/>
      <c r="I3692" s="51"/>
      <c r="J3692" s="51"/>
      <c r="P3692" s="44"/>
    </row>
    <row r="3693" spans="6:16" ht="12.75">
      <c r="F3693" s="47"/>
      <c r="I3693" s="51"/>
      <c r="J3693" s="51"/>
      <c r="P3693" s="44"/>
    </row>
    <row r="3694" spans="6:16" ht="12.75">
      <c r="F3694" s="47"/>
      <c r="I3694" s="51"/>
      <c r="J3694" s="51"/>
      <c r="P3694" s="44"/>
    </row>
    <row r="3695" spans="6:16" ht="12.75">
      <c r="F3695" s="47"/>
      <c r="I3695" s="51"/>
      <c r="J3695" s="51"/>
      <c r="P3695" s="44"/>
    </row>
    <row r="3696" spans="6:16" ht="12.75">
      <c r="F3696" s="47"/>
      <c r="I3696" s="51"/>
      <c r="J3696" s="51"/>
      <c r="P3696" s="44"/>
    </row>
    <row r="3697" spans="6:16" ht="12.75">
      <c r="F3697" s="47"/>
      <c r="I3697" s="51"/>
      <c r="J3697" s="51"/>
      <c r="P3697" s="44"/>
    </row>
    <row r="3698" spans="6:16" ht="12.75">
      <c r="F3698" s="47"/>
      <c r="I3698" s="51"/>
      <c r="J3698" s="51"/>
      <c r="P3698" s="44"/>
    </row>
    <row r="3699" spans="6:16" ht="12.75">
      <c r="F3699" s="47"/>
      <c r="I3699" s="51"/>
      <c r="J3699" s="51"/>
      <c r="P3699" s="44"/>
    </row>
    <row r="3700" spans="6:16" ht="12.75">
      <c r="F3700" s="47"/>
      <c r="I3700" s="51"/>
      <c r="J3700" s="51"/>
      <c r="P3700" s="44"/>
    </row>
    <row r="3701" spans="6:16" ht="12.75">
      <c r="F3701" s="47"/>
      <c r="I3701" s="51"/>
      <c r="J3701" s="51"/>
      <c r="P3701" s="44"/>
    </row>
    <row r="3702" spans="6:16" ht="12.75">
      <c r="F3702" s="47"/>
      <c r="I3702" s="51"/>
      <c r="J3702" s="51"/>
      <c r="P3702" s="44"/>
    </row>
    <row r="3703" spans="6:16" ht="12.75">
      <c r="F3703" s="47"/>
      <c r="I3703" s="51"/>
      <c r="J3703" s="51"/>
      <c r="P3703" s="44"/>
    </row>
    <row r="3704" spans="6:16" ht="12.75">
      <c r="F3704" s="47"/>
      <c r="I3704" s="51"/>
      <c r="J3704" s="51"/>
      <c r="P3704" s="44"/>
    </row>
    <row r="3705" spans="6:16" ht="12.75">
      <c r="F3705" s="47"/>
      <c r="I3705" s="51"/>
      <c r="J3705" s="51"/>
      <c r="P3705" s="44"/>
    </row>
    <row r="3706" spans="6:16" ht="12.75">
      <c r="F3706" s="47"/>
      <c r="I3706" s="51"/>
      <c r="J3706" s="51"/>
      <c r="P3706" s="44"/>
    </row>
    <row r="3707" spans="6:16" ht="12.75">
      <c r="F3707" s="47"/>
      <c r="I3707" s="51"/>
      <c r="J3707" s="51"/>
      <c r="P3707" s="44"/>
    </row>
    <row r="3708" spans="6:16" ht="12.75">
      <c r="F3708" s="47"/>
      <c r="I3708" s="51"/>
      <c r="J3708" s="51"/>
      <c r="P3708" s="44"/>
    </row>
    <row r="3709" spans="6:16" ht="12.75">
      <c r="F3709" s="47"/>
      <c r="I3709" s="51"/>
      <c r="J3709" s="51"/>
      <c r="P3709" s="44"/>
    </row>
    <row r="3710" spans="6:16" ht="12.75">
      <c r="F3710" s="47"/>
      <c r="I3710" s="51"/>
      <c r="J3710" s="51"/>
      <c r="P3710" s="44"/>
    </row>
    <row r="3711" spans="6:16" ht="12.75">
      <c r="F3711" s="47"/>
      <c r="I3711" s="51"/>
      <c r="J3711" s="51"/>
      <c r="P3711" s="44"/>
    </row>
    <row r="3712" spans="6:16" ht="12.75">
      <c r="F3712" s="47"/>
      <c r="I3712" s="51"/>
      <c r="J3712" s="51"/>
      <c r="P3712" s="44"/>
    </row>
    <row r="3713" spans="6:16" ht="12.75">
      <c r="F3713" s="47"/>
      <c r="I3713" s="51"/>
      <c r="J3713" s="51"/>
      <c r="P3713" s="44"/>
    </row>
    <row r="3714" spans="6:16" ht="12.75">
      <c r="F3714" s="47"/>
      <c r="I3714" s="51"/>
      <c r="J3714" s="51"/>
      <c r="P3714" s="44"/>
    </row>
    <row r="3715" spans="6:16" ht="12.75">
      <c r="F3715" s="47"/>
      <c r="I3715" s="51"/>
      <c r="J3715" s="51"/>
      <c r="P3715" s="44"/>
    </row>
    <row r="3716" spans="6:16" ht="12.75">
      <c r="F3716" s="47"/>
      <c r="I3716" s="51"/>
      <c r="J3716" s="51"/>
      <c r="P3716" s="44"/>
    </row>
    <row r="3717" spans="6:16" ht="12.75">
      <c r="F3717" s="47"/>
      <c r="I3717" s="51"/>
      <c r="J3717" s="51"/>
      <c r="P3717" s="44"/>
    </row>
    <row r="3718" spans="6:16" ht="12.75">
      <c r="F3718" s="47"/>
      <c r="I3718" s="51"/>
      <c r="J3718" s="51"/>
      <c r="P3718" s="44"/>
    </row>
    <row r="3719" spans="6:16" ht="12.75">
      <c r="F3719" s="47"/>
      <c r="I3719" s="51"/>
      <c r="J3719" s="51"/>
      <c r="P3719" s="44"/>
    </row>
    <row r="3720" spans="6:16" ht="12.75">
      <c r="F3720" s="47"/>
      <c r="I3720" s="51"/>
      <c r="J3720" s="51"/>
      <c r="P3720" s="44"/>
    </row>
    <row r="3721" spans="6:16" ht="12.75">
      <c r="F3721" s="47"/>
      <c r="I3721" s="51"/>
      <c r="J3721" s="51"/>
      <c r="P3721" s="44"/>
    </row>
    <row r="3722" spans="6:16" ht="12.75">
      <c r="F3722" s="47"/>
      <c r="I3722" s="51"/>
      <c r="J3722" s="51"/>
      <c r="P3722" s="44"/>
    </row>
    <row r="3723" spans="6:16" ht="12.75">
      <c r="F3723" s="47"/>
      <c r="I3723" s="51"/>
      <c r="J3723" s="51"/>
      <c r="P3723" s="44"/>
    </row>
    <row r="3724" spans="6:16" ht="12.75">
      <c r="F3724" s="47"/>
      <c r="I3724" s="51"/>
      <c r="J3724" s="51"/>
      <c r="P3724" s="44"/>
    </row>
    <row r="3725" spans="6:16" ht="12.75">
      <c r="F3725" s="47"/>
      <c r="I3725" s="51"/>
      <c r="J3725" s="51"/>
      <c r="P3725" s="44"/>
    </row>
    <row r="3726" spans="6:16" ht="12.75">
      <c r="F3726" s="47"/>
      <c r="I3726" s="51"/>
      <c r="J3726" s="51"/>
      <c r="P3726" s="44"/>
    </row>
    <row r="3727" spans="6:16" ht="12.75">
      <c r="F3727" s="47"/>
      <c r="I3727" s="51"/>
      <c r="J3727" s="51"/>
      <c r="P3727" s="44"/>
    </row>
    <row r="3728" spans="6:16" ht="12.75">
      <c r="F3728" s="47"/>
      <c r="I3728" s="51"/>
      <c r="J3728" s="51"/>
      <c r="P3728" s="44"/>
    </row>
    <row r="3729" spans="6:16" ht="12.75">
      <c r="F3729" s="47"/>
      <c r="I3729" s="51"/>
      <c r="J3729" s="51"/>
      <c r="P3729" s="44"/>
    </row>
    <row r="3730" spans="6:16" ht="12.75">
      <c r="F3730" s="47"/>
      <c r="I3730" s="51"/>
      <c r="J3730" s="51"/>
      <c r="P3730" s="44"/>
    </row>
    <row r="3731" spans="6:16" ht="12.75">
      <c r="F3731" s="47"/>
      <c r="I3731" s="51"/>
      <c r="J3731" s="51"/>
      <c r="P3731" s="44"/>
    </row>
    <row r="3732" spans="6:16" ht="12.75">
      <c r="F3732" s="47"/>
      <c r="I3732" s="51"/>
      <c r="J3732" s="51"/>
      <c r="P3732" s="44"/>
    </row>
    <row r="3733" spans="6:16" ht="12.75">
      <c r="F3733" s="47"/>
      <c r="I3733" s="51"/>
      <c r="J3733" s="51"/>
      <c r="P3733" s="44"/>
    </row>
    <row r="3734" spans="6:16" ht="12.75">
      <c r="F3734" s="47"/>
      <c r="I3734" s="51"/>
      <c r="J3734" s="51"/>
      <c r="P3734" s="44"/>
    </row>
    <row r="3735" spans="6:16" ht="12.75">
      <c r="F3735" s="47"/>
      <c r="I3735" s="51"/>
      <c r="J3735" s="51"/>
      <c r="P3735" s="44"/>
    </row>
    <row r="3736" spans="6:16" ht="12.75">
      <c r="F3736" s="47"/>
      <c r="I3736" s="51"/>
      <c r="J3736" s="51"/>
      <c r="P3736" s="44"/>
    </row>
    <row r="3737" spans="6:16" ht="12.75">
      <c r="F3737" s="47"/>
      <c r="I3737" s="51"/>
      <c r="J3737" s="51"/>
      <c r="P3737" s="44"/>
    </row>
    <row r="3738" spans="6:16" ht="12.75">
      <c r="F3738" s="47"/>
      <c r="I3738" s="51"/>
      <c r="J3738" s="51"/>
      <c r="P3738" s="44"/>
    </row>
    <row r="3739" spans="6:16" ht="12.75">
      <c r="F3739" s="47"/>
      <c r="I3739" s="51"/>
      <c r="J3739" s="51"/>
      <c r="P3739" s="44"/>
    </row>
    <row r="3740" spans="6:16" ht="12.75">
      <c r="F3740" s="47"/>
      <c r="I3740" s="51"/>
      <c r="J3740" s="51"/>
      <c r="P3740" s="44"/>
    </row>
    <row r="3741" spans="6:16" ht="12.75">
      <c r="F3741" s="47"/>
      <c r="I3741" s="51"/>
      <c r="J3741" s="51"/>
      <c r="P3741" s="44"/>
    </row>
    <row r="3742" spans="6:16" ht="12.75">
      <c r="F3742" s="47"/>
      <c r="I3742" s="51"/>
      <c r="J3742" s="51"/>
      <c r="P3742" s="44"/>
    </row>
    <row r="3743" spans="6:16" ht="12.75">
      <c r="F3743" s="47"/>
      <c r="I3743" s="51"/>
      <c r="J3743" s="51"/>
      <c r="P3743" s="44"/>
    </row>
    <row r="3744" spans="6:16" ht="12.75">
      <c r="F3744" s="47"/>
      <c r="I3744" s="51"/>
      <c r="J3744" s="51"/>
      <c r="P3744" s="44"/>
    </row>
    <row r="3745" spans="6:16" ht="12.75">
      <c r="F3745" s="47"/>
      <c r="I3745" s="51"/>
      <c r="J3745" s="51"/>
      <c r="P3745" s="44"/>
    </row>
    <row r="3746" spans="6:16" ht="12.75">
      <c r="F3746" s="47"/>
      <c r="I3746" s="51"/>
      <c r="J3746" s="51"/>
      <c r="P3746" s="44"/>
    </row>
    <row r="3747" spans="6:16" ht="12.75">
      <c r="F3747" s="47"/>
      <c r="I3747" s="51"/>
      <c r="J3747" s="51"/>
      <c r="P3747" s="44"/>
    </row>
    <row r="3748" spans="6:16" ht="12.75">
      <c r="F3748" s="47"/>
      <c r="I3748" s="51"/>
      <c r="J3748" s="51"/>
      <c r="P3748" s="44"/>
    </row>
    <row r="3749" spans="6:16" ht="12.75">
      <c r="F3749" s="47"/>
      <c r="I3749" s="51"/>
      <c r="J3749" s="51"/>
      <c r="P3749" s="44"/>
    </row>
    <row r="3750" spans="6:16" ht="12.75">
      <c r="F3750" s="47"/>
      <c r="I3750" s="51"/>
      <c r="J3750" s="51"/>
      <c r="P3750" s="44"/>
    </row>
    <row r="3751" spans="6:16" ht="12.75">
      <c r="F3751" s="47"/>
      <c r="I3751" s="51"/>
      <c r="J3751" s="51"/>
      <c r="P3751" s="44"/>
    </row>
    <row r="3752" spans="6:16" ht="12.75">
      <c r="F3752" s="47"/>
      <c r="I3752" s="51"/>
      <c r="J3752" s="51"/>
      <c r="P3752" s="44"/>
    </row>
    <row r="3753" spans="6:16" ht="12.75">
      <c r="F3753" s="47"/>
      <c r="I3753" s="51"/>
      <c r="J3753" s="51"/>
      <c r="P3753" s="44"/>
    </row>
    <row r="3754" spans="6:16" ht="12.75">
      <c r="F3754" s="47"/>
      <c r="I3754" s="51"/>
      <c r="J3754" s="51"/>
      <c r="P3754" s="44"/>
    </row>
    <row r="3755" spans="6:16" ht="12.75">
      <c r="F3755" s="47"/>
      <c r="I3755" s="51"/>
      <c r="J3755" s="51"/>
      <c r="P3755" s="44"/>
    </row>
    <row r="3756" spans="6:16" ht="12.75">
      <c r="F3756" s="47"/>
      <c r="I3756" s="51"/>
      <c r="J3756" s="51"/>
      <c r="P3756" s="44"/>
    </row>
    <row r="3757" spans="6:16" ht="12.75">
      <c r="F3757" s="47"/>
      <c r="I3757" s="51"/>
      <c r="J3757" s="51"/>
      <c r="P3757" s="44"/>
    </row>
    <row r="3758" spans="6:16" ht="12.75">
      <c r="F3758" s="47"/>
      <c r="I3758" s="51"/>
      <c r="J3758" s="51"/>
      <c r="P3758" s="44"/>
    </row>
    <row r="3759" spans="6:16" ht="12.75">
      <c r="F3759" s="47"/>
      <c r="I3759" s="51"/>
      <c r="J3759" s="51"/>
      <c r="P3759" s="44"/>
    </row>
    <row r="3760" spans="6:16" ht="12.75">
      <c r="F3760" s="47"/>
      <c r="I3760" s="51"/>
      <c r="J3760" s="51"/>
      <c r="P3760" s="44"/>
    </row>
    <row r="3761" spans="6:16" ht="12.75">
      <c r="F3761" s="47"/>
      <c r="I3761" s="51"/>
      <c r="J3761" s="51"/>
      <c r="P3761" s="44"/>
    </row>
    <row r="3762" spans="6:16" ht="12.75">
      <c r="F3762" s="47"/>
      <c r="I3762" s="51"/>
      <c r="J3762" s="51"/>
      <c r="P3762" s="44"/>
    </row>
    <row r="3763" spans="6:16" ht="12.75">
      <c r="F3763" s="47"/>
      <c r="I3763" s="51"/>
      <c r="J3763" s="51"/>
      <c r="P3763" s="44"/>
    </row>
    <row r="3764" spans="6:16" ht="12.75">
      <c r="F3764" s="47"/>
      <c r="I3764" s="51"/>
      <c r="J3764" s="51"/>
      <c r="P3764" s="44"/>
    </row>
    <row r="3765" spans="6:16" ht="12.75">
      <c r="F3765" s="47"/>
      <c r="I3765" s="51"/>
      <c r="J3765" s="51"/>
      <c r="P3765" s="44"/>
    </row>
    <row r="3766" spans="6:16" ht="12.75">
      <c r="F3766" s="47"/>
      <c r="I3766" s="51"/>
      <c r="J3766" s="51"/>
      <c r="P3766" s="44"/>
    </row>
    <row r="3767" spans="6:16" ht="12.75">
      <c r="F3767" s="47"/>
      <c r="I3767" s="51"/>
      <c r="J3767" s="51"/>
      <c r="P3767" s="44"/>
    </row>
    <row r="3768" spans="6:16" ht="12.75">
      <c r="F3768" s="47"/>
      <c r="I3768" s="51"/>
      <c r="J3768" s="51"/>
      <c r="P3768" s="44"/>
    </row>
    <row r="3769" spans="6:16" ht="12.75">
      <c r="F3769" s="47"/>
      <c r="I3769" s="51"/>
      <c r="J3769" s="51"/>
      <c r="P3769" s="44"/>
    </row>
    <row r="3770" spans="6:16" ht="12.75">
      <c r="F3770" s="47"/>
      <c r="I3770" s="51"/>
      <c r="J3770" s="51"/>
      <c r="P3770" s="44"/>
    </row>
    <row r="3771" spans="6:16" ht="12.75">
      <c r="F3771" s="47"/>
      <c r="I3771" s="51"/>
      <c r="J3771" s="51"/>
      <c r="P3771" s="44"/>
    </row>
    <row r="3772" spans="6:16" ht="12.75">
      <c r="F3772" s="47"/>
      <c r="I3772" s="51"/>
      <c r="J3772" s="51"/>
      <c r="P3772" s="44"/>
    </row>
    <row r="3773" spans="6:16" ht="12.75">
      <c r="F3773" s="47"/>
      <c r="I3773" s="51"/>
      <c r="J3773" s="51"/>
      <c r="P3773" s="44"/>
    </row>
    <row r="3774" spans="6:16" ht="12.75">
      <c r="F3774" s="47"/>
      <c r="I3774" s="51"/>
      <c r="J3774" s="51"/>
      <c r="P3774" s="44"/>
    </row>
    <row r="3775" spans="6:16" ht="12.75">
      <c r="F3775" s="47"/>
      <c r="I3775" s="51"/>
      <c r="J3775" s="51"/>
      <c r="P3775" s="44"/>
    </row>
    <row r="3776" spans="6:16" ht="12.75">
      <c r="F3776" s="47"/>
      <c r="I3776" s="51"/>
      <c r="J3776" s="51"/>
      <c r="P3776" s="44"/>
    </row>
    <row r="3777" spans="6:16" ht="12.75">
      <c r="F3777" s="47"/>
      <c r="I3777" s="51"/>
      <c r="J3777" s="51"/>
      <c r="P3777" s="44"/>
    </row>
    <row r="3778" spans="6:16" ht="12.75">
      <c r="F3778" s="47"/>
      <c r="I3778" s="51"/>
      <c r="J3778" s="51"/>
      <c r="P3778" s="44"/>
    </row>
    <row r="3779" spans="6:16" ht="12.75">
      <c r="F3779" s="47"/>
      <c r="I3779" s="51"/>
      <c r="J3779" s="51"/>
      <c r="P3779" s="44"/>
    </row>
    <row r="3780" spans="6:16" ht="12.75">
      <c r="F3780" s="47"/>
      <c r="I3780" s="51"/>
      <c r="J3780" s="51"/>
      <c r="P3780" s="44"/>
    </row>
    <row r="3781" spans="6:16" ht="12.75">
      <c r="F3781" s="47"/>
      <c r="I3781" s="51"/>
      <c r="J3781" s="51"/>
      <c r="P3781" s="44"/>
    </row>
    <row r="3782" spans="6:16" ht="12.75">
      <c r="F3782" s="47"/>
      <c r="I3782" s="51"/>
      <c r="J3782" s="51"/>
      <c r="P3782" s="44"/>
    </row>
    <row r="3783" spans="6:16" ht="12.75">
      <c r="F3783" s="47"/>
      <c r="I3783" s="51"/>
      <c r="J3783" s="51"/>
      <c r="P3783" s="44"/>
    </row>
    <row r="3784" spans="6:16" ht="12.75">
      <c r="F3784" s="47"/>
      <c r="I3784" s="51"/>
      <c r="J3784" s="51"/>
      <c r="P3784" s="44"/>
    </row>
    <row r="3785" spans="6:16" ht="12.75">
      <c r="F3785" s="47"/>
      <c r="I3785" s="51"/>
      <c r="J3785" s="51"/>
      <c r="P3785" s="44"/>
    </row>
    <row r="3786" spans="6:16" ht="12.75">
      <c r="F3786" s="47"/>
      <c r="I3786" s="51"/>
      <c r="J3786" s="51"/>
      <c r="P3786" s="44"/>
    </row>
    <row r="3787" spans="6:16" ht="12.75">
      <c r="F3787" s="47"/>
      <c r="I3787" s="51"/>
      <c r="J3787" s="51"/>
      <c r="P3787" s="44"/>
    </row>
    <row r="3788" spans="6:16" ht="12.75">
      <c r="F3788" s="47"/>
      <c r="I3788" s="51"/>
      <c r="J3788" s="51"/>
      <c r="P3788" s="44"/>
    </row>
    <row r="3789" spans="6:16" ht="12.75">
      <c r="F3789" s="47"/>
      <c r="I3789" s="51"/>
      <c r="J3789" s="51"/>
      <c r="P3789" s="44"/>
    </row>
    <row r="3790" spans="6:16" ht="12.75">
      <c r="F3790" s="47"/>
      <c r="I3790" s="51"/>
      <c r="J3790" s="51"/>
      <c r="P3790" s="44"/>
    </row>
    <row r="3791" spans="6:16" ht="12.75">
      <c r="F3791" s="47"/>
      <c r="I3791" s="51"/>
      <c r="J3791" s="51"/>
      <c r="P3791" s="44"/>
    </row>
    <row r="3792" spans="6:16" ht="12.75">
      <c r="F3792" s="47"/>
      <c r="I3792" s="51"/>
      <c r="J3792" s="51"/>
      <c r="P3792" s="44"/>
    </row>
    <row r="3793" spans="6:16" ht="12.75">
      <c r="F3793" s="47"/>
      <c r="I3793" s="51"/>
      <c r="J3793" s="51"/>
      <c r="P3793" s="44"/>
    </row>
    <row r="3794" spans="6:16" ht="12.75">
      <c r="F3794" s="47"/>
      <c r="I3794" s="51"/>
      <c r="J3794" s="51"/>
      <c r="P3794" s="44"/>
    </row>
    <row r="3795" spans="6:16" ht="12.75">
      <c r="F3795" s="47"/>
      <c r="I3795" s="51"/>
      <c r="J3795" s="51"/>
      <c r="P3795" s="44"/>
    </row>
    <row r="3796" spans="6:16" ht="12.75">
      <c r="F3796" s="47"/>
      <c r="I3796" s="51"/>
      <c r="J3796" s="51"/>
      <c r="P3796" s="44"/>
    </row>
    <row r="3797" spans="6:16" ht="12.75">
      <c r="F3797" s="47"/>
      <c r="I3797" s="51"/>
      <c r="J3797" s="51"/>
      <c r="P3797" s="44"/>
    </row>
    <row r="3798" spans="6:16" ht="12.75">
      <c r="F3798" s="47"/>
      <c r="I3798" s="51"/>
      <c r="J3798" s="51"/>
      <c r="P3798" s="44"/>
    </row>
    <row r="3799" spans="6:16" ht="12.75">
      <c r="F3799" s="47"/>
      <c r="I3799" s="51"/>
      <c r="J3799" s="51"/>
      <c r="P3799" s="44"/>
    </row>
    <row r="3800" spans="6:16" ht="12.75">
      <c r="F3800" s="47"/>
      <c r="I3800" s="51"/>
      <c r="J3800" s="51"/>
      <c r="P3800" s="44"/>
    </row>
    <row r="3801" spans="6:16" ht="12.75">
      <c r="F3801" s="47"/>
      <c r="I3801" s="51"/>
      <c r="J3801" s="51"/>
      <c r="P3801" s="44"/>
    </row>
    <row r="3802" spans="6:16" ht="12.75">
      <c r="F3802" s="47"/>
      <c r="I3802" s="51"/>
      <c r="J3802" s="51"/>
      <c r="P3802" s="44"/>
    </row>
    <row r="3803" spans="6:16" ht="12.75">
      <c r="F3803" s="47"/>
      <c r="I3803" s="51"/>
      <c r="J3803" s="51"/>
      <c r="P3803" s="44"/>
    </row>
    <row r="3804" spans="6:16" ht="12.75">
      <c r="F3804" s="47"/>
      <c r="I3804" s="51"/>
      <c r="J3804" s="51"/>
      <c r="P3804" s="44"/>
    </row>
    <row r="3805" spans="6:16" ht="12.75">
      <c r="F3805" s="47"/>
      <c r="I3805" s="51"/>
      <c r="J3805" s="51"/>
      <c r="P3805" s="44"/>
    </row>
    <row r="3806" spans="6:16" ht="12.75">
      <c r="F3806" s="47"/>
      <c r="I3806" s="51"/>
      <c r="J3806" s="51"/>
      <c r="P3806" s="44"/>
    </row>
    <row r="3807" spans="6:16" ht="12.75">
      <c r="F3807" s="47"/>
      <c r="I3807" s="51"/>
      <c r="J3807" s="51"/>
      <c r="P3807" s="44"/>
    </row>
    <row r="3808" spans="6:16" ht="12.75">
      <c r="F3808" s="47"/>
      <c r="I3808" s="51"/>
      <c r="J3808" s="51"/>
      <c r="P3808" s="44"/>
    </row>
    <row r="3809" spans="6:16" ht="12.75">
      <c r="F3809" s="47"/>
      <c r="I3809" s="51"/>
      <c r="J3809" s="51"/>
      <c r="P3809" s="44"/>
    </row>
    <row r="3810" spans="6:16" ht="12.75">
      <c r="F3810" s="47"/>
      <c r="I3810" s="51"/>
      <c r="J3810" s="51"/>
      <c r="P3810" s="44"/>
    </row>
    <row r="3811" spans="6:16" ht="12.75">
      <c r="F3811" s="47"/>
      <c r="I3811" s="51"/>
      <c r="J3811" s="51"/>
      <c r="P3811" s="44"/>
    </row>
    <row r="3812" spans="6:16" ht="12.75">
      <c r="F3812" s="47"/>
      <c r="I3812" s="51"/>
      <c r="J3812" s="51"/>
      <c r="P3812" s="44"/>
    </row>
    <row r="3813" spans="6:16" ht="12.75">
      <c r="F3813" s="47"/>
      <c r="I3813" s="51"/>
      <c r="J3813" s="51"/>
      <c r="P3813" s="44"/>
    </row>
    <row r="3814" spans="6:16" ht="12.75">
      <c r="F3814" s="47"/>
      <c r="I3814" s="51"/>
      <c r="J3814" s="51"/>
      <c r="P3814" s="44"/>
    </row>
    <row r="3815" spans="6:16" ht="12.75">
      <c r="F3815" s="47"/>
      <c r="I3815" s="51"/>
      <c r="J3815" s="51"/>
      <c r="P3815" s="44"/>
    </row>
    <row r="3816" spans="6:16" ht="12.75">
      <c r="F3816" s="47"/>
      <c r="I3816" s="51"/>
      <c r="J3816" s="51"/>
      <c r="P3816" s="44"/>
    </row>
    <row r="3817" spans="6:16" ht="12.75">
      <c r="F3817" s="47"/>
      <c r="I3817" s="51"/>
      <c r="J3817" s="51"/>
      <c r="P3817" s="44"/>
    </row>
    <row r="3818" spans="6:16" ht="12.75">
      <c r="F3818" s="47"/>
      <c r="I3818" s="51"/>
      <c r="J3818" s="51"/>
      <c r="P3818" s="44"/>
    </row>
    <row r="3819" spans="6:16" ht="12.75">
      <c r="F3819" s="47"/>
      <c r="I3819" s="51"/>
      <c r="J3819" s="51"/>
      <c r="P3819" s="44"/>
    </row>
    <row r="3820" spans="6:16" ht="12.75">
      <c r="F3820" s="47"/>
      <c r="I3820" s="51"/>
      <c r="J3820" s="51"/>
      <c r="P3820" s="44"/>
    </row>
    <row r="3821" spans="6:16" ht="12.75">
      <c r="F3821" s="47"/>
      <c r="I3821" s="51"/>
      <c r="J3821" s="51"/>
      <c r="P3821" s="44"/>
    </row>
    <row r="3822" spans="6:16" ht="12.75">
      <c r="F3822" s="47"/>
      <c r="I3822" s="51"/>
      <c r="J3822" s="51"/>
      <c r="P3822" s="44"/>
    </row>
    <row r="3823" spans="6:16" ht="12.75">
      <c r="F3823" s="47"/>
      <c r="I3823" s="51"/>
      <c r="J3823" s="51"/>
      <c r="P3823" s="44"/>
    </row>
    <row r="3824" spans="6:16" ht="12.75">
      <c r="F3824" s="47"/>
      <c r="I3824" s="51"/>
      <c r="J3824" s="51"/>
      <c r="P3824" s="44"/>
    </row>
    <row r="3825" spans="6:16" ht="12.75">
      <c r="F3825" s="47"/>
      <c r="I3825" s="51"/>
      <c r="J3825" s="51"/>
      <c r="P3825" s="44"/>
    </row>
    <row r="3826" spans="6:16" ht="12.75">
      <c r="F3826" s="47"/>
      <c r="I3826" s="51"/>
      <c r="J3826" s="51"/>
      <c r="P3826" s="44"/>
    </row>
    <row r="3827" spans="6:16" ht="12.75">
      <c r="F3827" s="47"/>
      <c r="I3827" s="51"/>
      <c r="J3827" s="51"/>
      <c r="P3827" s="44"/>
    </row>
    <row r="3828" spans="6:16" ht="12.75">
      <c r="F3828" s="47"/>
      <c r="I3828" s="51"/>
      <c r="J3828" s="51"/>
      <c r="P3828" s="44"/>
    </row>
    <row r="3829" spans="6:16" ht="12.75">
      <c r="F3829" s="47"/>
      <c r="I3829" s="51"/>
      <c r="J3829" s="51"/>
      <c r="P3829" s="44"/>
    </row>
    <row r="3830" spans="6:16" ht="12.75">
      <c r="F3830" s="47"/>
      <c r="I3830" s="51"/>
      <c r="J3830" s="51"/>
      <c r="P3830" s="44"/>
    </row>
    <row r="3831" spans="6:16" ht="12.75">
      <c r="F3831" s="47"/>
      <c r="I3831" s="51"/>
      <c r="J3831" s="51"/>
      <c r="P3831" s="44"/>
    </row>
    <row r="3832" spans="6:16" ht="12.75">
      <c r="F3832" s="47"/>
      <c r="I3832" s="51"/>
      <c r="J3832" s="51"/>
      <c r="P3832" s="44"/>
    </row>
    <row r="3833" spans="6:16" ht="12.75">
      <c r="F3833" s="47"/>
      <c r="I3833" s="51"/>
      <c r="J3833" s="51"/>
      <c r="P3833" s="44"/>
    </row>
    <row r="3834" spans="6:16" ht="12.75">
      <c r="F3834" s="47"/>
      <c r="I3834" s="51"/>
      <c r="J3834" s="51"/>
      <c r="P3834" s="44"/>
    </row>
    <row r="3835" spans="6:16" ht="12.75">
      <c r="F3835" s="47"/>
      <c r="I3835" s="51"/>
      <c r="J3835" s="51"/>
      <c r="P3835" s="44"/>
    </row>
    <row r="3836" spans="6:16" ht="12.75">
      <c r="F3836" s="47"/>
      <c r="I3836" s="51"/>
      <c r="J3836" s="51"/>
      <c r="P3836" s="44"/>
    </row>
    <row r="3837" spans="6:16" ht="12.75">
      <c r="F3837" s="47"/>
      <c r="I3837" s="51"/>
      <c r="J3837" s="51"/>
      <c r="P3837" s="44"/>
    </row>
    <row r="3838" spans="6:16" ht="12.75">
      <c r="F3838" s="47"/>
      <c r="I3838" s="51"/>
      <c r="J3838" s="51"/>
      <c r="P3838" s="44"/>
    </row>
    <row r="3839" spans="6:16" ht="12.75">
      <c r="F3839" s="47"/>
      <c r="I3839" s="51"/>
      <c r="J3839" s="51"/>
      <c r="P3839" s="44"/>
    </row>
    <row r="3840" spans="6:16" ht="12.75">
      <c r="F3840" s="47"/>
      <c r="I3840" s="51"/>
      <c r="J3840" s="51"/>
      <c r="P3840" s="44"/>
    </row>
    <row r="3841" spans="6:16" ht="12.75">
      <c r="F3841" s="47"/>
      <c r="I3841" s="51"/>
      <c r="J3841" s="51"/>
      <c r="P3841" s="44"/>
    </row>
    <row r="3842" spans="6:16" ht="12.75">
      <c r="F3842" s="47"/>
      <c r="I3842" s="51"/>
      <c r="J3842" s="51"/>
      <c r="P3842" s="44"/>
    </row>
    <row r="3843" spans="6:16" ht="12.75">
      <c r="F3843" s="47"/>
      <c r="I3843" s="51"/>
      <c r="J3843" s="51"/>
      <c r="P3843" s="44"/>
    </row>
    <row r="3844" spans="6:16" ht="12.75">
      <c r="F3844" s="47"/>
      <c r="I3844" s="51"/>
      <c r="J3844" s="51"/>
      <c r="P3844" s="44"/>
    </row>
    <row r="3845" spans="6:16" ht="12.75">
      <c r="F3845" s="47"/>
      <c r="I3845" s="51"/>
      <c r="J3845" s="51"/>
      <c r="P3845" s="44"/>
    </row>
    <row r="3846" spans="6:16" ht="12.75">
      <c r="F3846" s="47"/>
      <c r="I3846" s="51"/>
      <c r="J3846" s="51"/>
      <c r="P3846" s="44"/>
    </row>
    <row r="3847" spans="6:16" ht="12.75">
      <c r="F3847" s="47"/>
      <c r="I3847" s="51"/>
      <c r="J3847" s="51"/>
      <c r="P3847" s="44"/>
    </row>
    <row r="3848" spans="6:16" ht="12.75">
      <c r="F3848" s="47"/>
      <c r="I3848" s="51"/>
      <c r="J3848" s="51"/>
      <c r="P3848" s="44"/>
    </row>
    <row r="3849" spans="6:16" ht="12.75">
      <c r="F3849" s="47"/>
      <c r="I3849" s="51"/>
      <c r="J3849" s="51"/>
      <c r="P3849" s="44"/>
    </row>
    <row r="3850" spans="6:16" ht="12.75">
      <c r="F3850" s="47"/>
      <c r="I3850" s="51"/>
      <c r="J3850" s="51"/>
      <c r="P3850" s="44"/>
    </row>
    <row r="3851" spans="6:16" ht="12.75">
      <c r="F3851" s="47"/>
      <c r="I3851" s="51"/>
      <c r="J3851" s="51"/>
      <c r="P3851" s="44"/>
    </row>
    <row r="3852" spans="6:16" ht="12.75">
      <c r="F3852" s="47"/>
      <c r="I3852" s="51"/>
      <c r="J3852" s="51"/>
      <c r="P3852" s="44"/>
    </row>
    <row r="3853" spans="6:16" ht="12.75">
      <c r="F3853" s="47"/>
      <c r="I3853" s="51"/>
      <c r="J3853" s="51"/>
      <c r="P3853" s="44"/>
    </row>
    <row r="3854" spans="6:16" ht="12.75">
      <c r="F3854" s="47"/>
      <c r="I3854" s="51"/>
      <c r="J3854" s="51"/>
      <c r="P3854" s="44"/>
    </row>
    <row r="3855" spans="6:16" ht="12.75">
      <c r="F3855" s="47"/>
      <c r="I3855" s="51"/>
      <c r="J3855" s="51"/>
      <c r="P3855" s="44"/>
    </row>
    <row r="3856" spans="6:16" ht="12.75">
      <c r="F3856" s="47"/>
      <c r="I3856" s="51"/>
      <c r="J3856" s="51"/>
      <c r="P3856" s="44"/>
    </row>
    <row r="3857" spans="6:16" ht="12.75">
      <c r="F3857" s="47"/>
      <c r="I3857" s="51"/>
      <c r="J3857" s="51"/>
      <c r="P3857" s="44"/>
    </row>
    <row r="3858" spans="6:16" ht="12.75">
      <c r="F3858" s="47"/>
      <c r="I3858" s="51"/>
      <c r="J3858" s="51"/>
      <c r="P3858" s="44"/>
    </row>
    <row r="3859" spans="6:16" ht="12.75">
      <c r="F3859" s="47"/>
      <c r="I3859" s="51"/>
      <c r="J3859" s="51"/>
      <c r="P3859" s="44"/>
    </row>
    <row r="3860" spans="6:16" ht="12.75">
      <c r="F3860" s="47"/>
      <c r="I3860" s="51"/>
      <c r="J3860" s="51"/>
      <c r="P3860" s="44"/>
    </row>
    <row r="3861" spans="6:16" ht="12.75">
      <c r="F3861" s="47"/>
      <c r="I3861" s="51"/>
      <c r="J3861" s="51"/>
      <c r="P3861" s="44"/>
    </row>
    <row r="3862" spans="6:16" ht="12.75">
      <c r="F3862" s="47"/>
      <c r="I3862" s="51"/>
      <c r="J3862" s="51"/>
      <c r="P3862" s="44"/>
    </row>
    <row r="3863" spans="6:16" ht="12.75">
      <c r="F3863" s="47"/>
      <c r="I3863" s="51"/>
      <c r="J3863" s="51"/>
      <c r="P3863" s="44"/>
    </row>
    <row r="3864" spans="6:16" ht="12.75">
      <c r="F3864" s="47"/>
      <c r="I3864" s="51"/>
      <c r="J3864" s="51"/>
      <c r="P3864" s="44"/>
    </row>
    <row r="3865" spans="6:16" ht="12.75">
      <c r="F3865" s="47"/>
      <c r="I3865" s="51"/>
      <c r="J3865" s="51"/>
      <c r="P3865" s="44"/>
    </row>
    <row r="3866" spans="6:16" ht="12.75">
      <c r="F3866" s="47"/>
      <c r="I3866" s="51"/>
      <c r="J3866" s="51"/>
      <c r="P3866" s="44"/>
    </row>
    <row r="3867" spans="6:16" ht="12.75">
      <c r="F3867" s="47"/>
      <c r="I3867" s="51"/>
      <c r="J3867" s="51"/>
      <c r="P3867" s="44"/>
    </row>
    <row r="3868" spans="6:16" ht="12.75">
      <c r="F3868" s="47"/>
      <c r="I3868" s="51"/>
      <c r="J3868" s="51"/>
      <c r="P3868" s="44"/>
    </row>
    <row r="3869" spans="6:16" ht="12.75">
      <c r="F3869" s="47"/>
      <c r="I3869" s="51"/>
      <c r="J3869" s="51"/>
      <c r="P3869" s="44"/>
    </row>
    <row r="3870" spans="6:16" ht="12.75">
      <c r="F3870" s="47"/>
      <c r="I3870" s="51"/>
      <c r="J3870" s="51"/>
      <c r="P3870" s="44"/>
    </row>
    <row r="3871" spans="6:16" ht="12.75">
      <c r="F3871" s="47"/>
      <c r="I3871" s="51"/>
      <c r="J3871" s="51"/>
      <c r="P3871" s="44"/>
    </row>
    <row r="3872" spans="6:16" ht="12.75">
      <c r="F3872" s="47"/>
      <c r="I3872" s="51"/>
      <c r="J3872" s="51"/>
      <c r="P3872" s="44"/>
    </row>
    <row r="3873" spans="6:16" ht="12.75">
      <c r="F3873" s="47"/>
      <c r="I3873" s="51"/>
      <c r="J3873" s="51"/>
      <c r="P3873" s="44"/>
    </row>
    <row r="3874" spans="6:16" ht="12.75">
      <c r="F3874" s="47"/>
      <c r="I3874" s="51"/>
      <c r="J3874" s="51"/>
      <c r="P3874" s="44"/>
    </row>
    <row r="3875" spans="6:16" ht="12.75">
      <c r="F3875" s="47"/>
      <c r="I3875" s="51"/>
      <c r="J3875" s="51"/>
      <c r="P3875" s="44"/>
    </row>
    <row r="3876" spans="6:16" ht="12.75">
      <c r="F3876" s="47"/>
      <c r="I3876" s="51"/>
      <c r="J3876" s="51"/>
      <c r="P3876" s="44"/>
    </row>
    <row r="3877" spans="6:16" ht="12.75">
      <c r="F3877" s="47"/>
      <c r="I3877" s="51"/>
      <c r="J3877" s="51"/>
      <c r="P3877" s="44"/>
    </row>
    <row r="3878" spans="6:16" ht="12.75">
      <c r="F3878" s="47"/>
      <c r="I3878" s="51"/>
      <c r="J3878" s="51"/>
      <c r="P3878" s="44"/>
    </row>
    <row r="3879" spans="6:16" ht="12.75">
      <c r="F3879" s="47"/>
      <c r="I3879" s="51"/>
      <c r="J3879" s="51"/>
      <c r="P3879" s="44"/>
    </row>
    <row r="3880" spans="6:16" ht="12.75">
      <c r="F3880" s="47"/>
      <c r="I3880" s="51"/>
      <c r="J3880" s="51"/>
      <c r="P3880" s="44"/>
    </row>
    <row r="3881" spans="6:16" ht="12.75">
      <c r="F3881" s="47"/>
      <c r="I3881" s="51"/>
      <c r="J3881" s="51"/>
      <c r="P3881" s="44"/>
    </row>
    <row r="3882" spans="6:16" ht="12.75">
      <c r="F3882" s="47"/>
      <c r="I3882" s="51"/>
      <c r="J3882" s="51"/>
      <c r="P3882" s="44"/>
    </row>
    <row r="3883" spans="6:16" ht="12.75">
      <c r="F3883" s="47"/>
      <c r="I3883" s="51"/>
      <c r="J3883" s="51"/>
      <c r="P3883" s="44"/>
    </row>
    <row r="3884" spans="6:16" ht="12.75">
      <c r="F3884" s="47"/>
      <c r="I3884" s="51"/>
      <c r="J3884" s="51"/>
      <c r="P3884" s="44"/>
    </row>
    <row r="3885" spans="6:16" ht="12.75">
      <c r="F3885" s="47"/>
      <c r="I3885" s="51"/>
      <c r="J3885" s="51"/>
      <c r="P3885" s="44"/>
    </row>
    <row r="3886" spans="6:16" ht="12.75">
      <c r="F3886" s="47"/>
      <c r="I3886" s="51"/>
      <c r="J3886" s="51"/>
      <c r="P3886" s="44"/>
    </row>
    <row r="3887" spans="6:16" ht="12.75">
      <c r="F3887" s="47"/>
      <c r="I3887" s="51"/>
      <c r="J3887" s="51"/>
      <c r="P3887" s="44"/>
    </row>
    <row r="3888" spans="6:16" ht="12.75">
      <c r="F3888" s="47"/>
      <c r="I3888" s="51"/>
      <c r="J3888" s="51"/>
      <c r="P3888" s="44"/>
    </row>
    <row r="3889" spans="6:16" ht="12.75">
      <c r="F3889" s="47"/>
      <c r="I3889" s="51"/>
      <c r="J3889" s="51"/>
      <c r="P3889" s="44"/>
    </row>
    <row r="3890" spans="6:16" ht="12.75">
      <c r="F3890" s="47"/>
      <c r="I3890" s="51"/>
      <c r="J3890" s="51"/>
      <c r="P3890" s="44"/>
    </row>
    <row r="3891" spans="6:16" ht="12.75">
      <c r="F3891" s="47"/>
      <c r="I3891" s="51"/>
      <c r="J3891" s="51"/>
      <c r="P3891" s="44"/>
    </row>
    <row r="3892" spans="6:16" ht="12.75">
      <c r="F3892" s="47"/>
      <c r="I3892" s="51"/>
      <c r="J3892" s="51"/>
      <c r="P3892" s="44"/>
    </row>
    <row r="3893" spans="6:16" ht="12.75">
      <c r="F3893" s="47"/>
      <c r="I3893" s="51"/>
      <c r="J3893" s="51"/>
      <c r="P3893" s="44"/>
    </row>
    <row r="3894" spans="6:16" ht="12.75">
      <c r="F3894" s="47"/>
      <c r="I3894" s="51"/>
      <c r="J3894" s="51"/>
      <c r="P3894" s="44"/>
    </row>
    <row r="3895" spans="6:16" ht="12.75">
      <c r="F3895" s="47"/>
      <c r="I3895" s="51"/>
      <c r="J3895" s="51"/>
      <c r="P3895" s="44"/>
    </row>
    <row r="3896" spans="6:16" ht="12.75">
      <c r="F3896" s="47"/>
      <c r="I3896" s="51"/>
      <c r="J3896" s="51"/>
      <c r="P3896" s="44"/>
    </row>
    <row r="3897" spans="6:16" ht="12.75">
      <c r="F3897" s="47"/>
      <c r="I3897" s="51"/>
      <c r="J3897" s="51"/>
      <c r="P3897" s="44"/>
    </row>
    <row r="3898" spans="6:16" ht="12.75">
      <c r="F3898" s="47"/>
      <c r="I3898" s="51"/>
      <c r="J3898" s="51"/>
      <c r="P3898" s="44"/>
    </row>
    <row r="3899" spans="6:16" ht="12.75">
      <c r="F3899" s="47"/>
      <c r="I3899" s="51"/>
      <c r="J3899" s="51"/>
      <c r="P3899" s="44"/>
    </row>
    <row r="3900" spans="6:16" ht="12.75">
      <c r="F3900" s="47"/>
      <c r="I3900" s="51"/>
      <c r="J3900" s="51"/>
      <c r="P3900" s="44"/>
    </row>
    <row r="3901" spans="6:16" ht="12.75">
      <c r="F3901" s="47"/>
      <c r="I3901" s="51"/>
      <c r="J3901" s="51"/>
      <c r="P3901" s="44"/>
    </row>
    <row r="3902" spans="6:16" ht="12.75">
      <c r="F3902" s="47"/>
      <c r="I3902" s="51"/>
      <c r="J3902" s="51"/>
      <c r="P3902" s="44"/>
    </row>
    <row r="3903" spans="6:16" ht="12.75">
      <c r="F3903" s="47"/>
      <c r="I3903" s="51"/>
      <c r="J3903" s="51"/>
      <c r="P3903" s="44"/>
    </row>
    <row r="3904" spans="6:16" ht="12.75">
      <c r="F3904" s="47"/>
      <c r="I3904" s="51"/>
      <c r="J3904" s="51"/>
      <c r="P3904" s="44"/>
    </row>
    <row r="3905" spans="6:16" ht="12.75">
      <c r="F3905" s="47"/>
      <c r="I3905" s="51"/>
      <c r="J3905" s="51"/>
      <c r="P3905" s="44"/>
    </row>
    <row r="3906" spans="6:16" ht="12.75">
      <c r="F3906" s="47"/>
      <c r="I3906" s="51"/>
      <c r="J3906" s="51"/>
      <c r="P3906" s="44"/>
    </row>
    <row r="3907" spans="6:16" ht="12.75">
      <c r="F3907" s="47"/>
      <c r="I3907" s="51"/>
      <c r="J3907" s="51"/>
      <c r="P3907" s="44"/>
    </row>
    <row r="3908" spans="6:16" ht="12.75">
      <c r="F3908" s="47"/>
      <c r="I3908" s="51"/>
      <c r="J3908" s="51"/>
      <c r="P3908" s="44"/>
    </row>
    <row r="3909" spans="6:16" ht="12.75">
      <c r="F3909" s="47"/>
      <c r="I3909" s="51"/>
      <c r="J3909" s="51"/>
      <c r="P3909" s="44"/>
    </row>
    <row r="3910" spans="6:16" ht="12.75">
      <c r="F3910" s="47"/>
      <c r="I3910" s="51"/>
      <c r="J3910" s="51"/>
      <c r="P3910" s="44"/>
    </row>
    <row r="3911" spans="6:16" ht="12.75">
      <c r="F3911" s="47"/>
      <c r="I3911" s="51"/>
      <c r="J3911" s="51"/>
      <c r="P3911" s="44"/>
    </row>
    <row r="3912" spans="6:16" ht="12.75">
      <c r="F3912" s="47"/>
      <c r="I3912" s="51"/>
      <c r="J3912" s="51"/>
      <c r="P3912" s="44"/>
    </row>
    <row r="3913" spans="6:16" ht="12.75">
      <c r="F3913" s="47"/>
      <c r="I3913" s="51"/>
      <c r="J3913" s="51"/>
      <c r="P3913" s="44"/>
    </row>
    <row r="3914" spans="6:16" ht="12.75">
      <c r="F3914" s="47"/>
      <c r="I3914" s="51"/>
      <c r="J3914" s="51"/>
      <c r="P3914" s="44"/>
    </row>
    <row r="3915" spans="6:16" ht="12.75">
      <c r="F3915" s="47"/>
      <c r="I3915" s="51"/>
      <c r="J3915" s="51"/>
      <c r="P3915" s="44"/>
    </row>
    <row r="3916" spans="6:16" ht="12.75">
      <c r="F3916" s="47"/>
      <c r="I3916" s="51"/>
      <c r="J3916" s="51"/>
      <c r="P3916" s="44"/>
    </row>
    <row r="3917" spans="6:16" ht="12.75">
      <c r="F3917" s="47"/>
      <c r="I3917" s="51"/>
      <c r="J3917" s="51"/>
      <c r="P3917" s="44"/>
    </row>
    <row r="3918" spans="6:16" ht="12.75">
      <c r="F3918" s="47"/>
      <c r="I3918" s="51"/>
      <c r="J3918" s="51"/>
      <c r="P3918" s="44"/>
    </row>
    <row r="3919" spans="6:16" ht="12.75">
      <c r="F3919" s="47"/>
      <c r="I3919" s="51"/>
      <c r="J3919" s="51"/>
      <c r="P3919" s="44"/>
    </row>
    <row r="3920" spans="6:16" ht="12.75">
      <c r="F3920" s="47"/>
      <c r="I3920" s="51"/>
      <c r="J3920" s="51"/>
      <c r="P3920" s="44"/>
    </row>
    <row r="3921" spans="6:16" ht="12.75">
      <c r="F3921" s="47"/>
      <c r="I3921" s="51"/>
      <c r="J3921" s="51"/>
      <c r="P3921" s="44"/>
    </row>
    <row r="3922" spans="6:16" ht="12.75">
      <c r="F3922" s="47"/>
      <c r="I3922" s="51"/>
      <c r="J3922" s="51"/>
      <c r="P3922" s="44"/>
    </row>
    <row r="3923" spans="6:16" ht="12.75">
      <c r="F3923" s="47"/>
      <c r="I3923" s="51"/>
      <c r="J3923" s="51"/>
      <c r="P3923" s="44"/>
    </row>
    <row r="3924" spans="6:16" ht="12.75">
      <c r="F3924" s="47"/>
      <c r="I3924" s="51"/>
      <c r="J3924" s="51"/>
      <c r="P3924" s="44"/>
    </row>
    <row r="3925" spans="6:16" ht="12.75">
      <c r="F3925" s="47"/>
      <c r="I3925" s="51"/>
      <c r="J3925" s="51"/>
      <c r="P3925" s="44"/>
    </row>
    <row r="3926" spans="6:16" ht="12.75">
      <c r="F3926" s="47"/>
      <c r="I3926" s="51"/>
      <c r="J3926" s="51"/>
      <c r="P3926" s="44"/>
    </row>
    <row r="3927" spans="6:16" ht="12.75">
      <c r="F3927" s="47"/>
      <c r="I3927" s="51"/>
      <c r="J3927" s="51"/>
      <c r="P3927" s="44"/>
    </row>
    <row r="3928" spans="6:16" ht="12.75">
      <c r="F3928" s="47"/>
      <c r="I3928" s="51"/>
      <c r="J3928" s="51"/>
      <c r="P3928" s="44"/>
    </row>
    <row r="3929" spans="6:16" ht="12.75">
      <c r="F3929" s="47"/>
      <c r="I3929" s="51"/>
      <c r="J3929" s="51"/>
      <c r="P3929" s="44"/>
    </row>
    <row r="3930" spans="6:16" ht="12.75">
      <c r="F3930" s="47"/>
      <c r="I3930" s="51"/>
      <c r="J3930" s="51"/>
      <c r="P3930" s="44"/>
    </row>
    <row r="3931" spans="6:16" ht="12.75">
      <c r="F3931" s="47"/>
      <c r="I3931" s="51"/>
      <c r="J3931" s="51"/>
      <c r="P3931" s="44"/>
    </row>
    <row r="3932" spans="6:16" ht="12.75">
      <c r="F3932" s="47"/>
      <c r="I3932" s="51"/>
      <c r="J3932" s="51"/>
      <c r="P3932" s="44"/>
    </row>
    <row r="3933" spans="6:16" ht="12.75">
      <c r="F3933" s="47"/>
      <c r="I3933" s="51"/>
      <c r="J3933" s="51"/>
      <c r="P3933" s="44"/>
    </row>
    <row r="3934" spans="6:16" ht="12.75">
      <c r="F3934" s="47"/>
      <c r="I3934" s="51"/>
      <c r="J3934" s="51"/>
      <c r="P3934" s="44"/>
    </row>
    <row r="3935" spans="6:16" ht="12.75">
      <c r="F3935" s="47"/>
      <c r="I3935" s="51"/>
      <c r="J3935" s="51"/>
      <c r="P3935" s="44"/>
    </row>
    <row r="3936" spans="6:16" ht="12.75">
      <c r="F3936" s="47"/>
      <c r="I3936" s="51"/>
      <c r="J3936" s="51"/>
      <c r="P3936" s="44"/>
    </row>
    <row r="3937" spans="6:16" ht="12.75">
      <c r="F3937" s="47"/>
      <c r="I3937" s="51"/>
      <c r="J3937" s="51"/>
      <c r="P3937" s="44"/>
    </row>
    <row r="3938" spans="6:16" ht="12.75">
      <c r="F3938" s="47"/>
      <c r="I3938" s="51"/>
      <c r="J3938" s="51"/>
      <c r="P3938" s="44"/>
    </row>
    <row r="3939" spans="6:16" ht="12.75">
      <c r="F3939" s="47"/>
      <c r="I3939" s="51"/>
      <c r="J3939" s="51"/>
      <c r="P3939" s="44"/>
    </row>
    <row r="3940" spans="6:16" ht="12.75">
      <c r="F3940" s="47"/>
      <c r="I3940" s="51"/>
      <c r="J3940" s="51"/>
      <c r="P3940" s="44"/>
    </row>
    <row r="3941" spans="6:16" ht="12.75">
      <c r="F3941" s="47"/>
      <c r="I3941" s="51"/>
      <c r="J3941" s="51"/>
      <c r="P3941" s="44"/>
    </row>
    <row r="3942" spans="6:16" ht="12.75">
      <c r="F3942" s="47"/>
      <c r="I3942" s="51"/>
      <c r="J3942" s="51"/>
      <c r="P3942" s="44"/>
    </row>
    <row r="3943" spans="6:16" ht="12.75">
      <c r="F3943" s="47"/>
      <c r="I3943" s="51"/>
      <c r="J3943" s="51"/>
      <c r="P3943" s="44"/>
    </row>
    <row r="3944" spans="6:16" ht="12.75">
      <c r="F3944" s="47"/>
      <c r="I3944" s="51"/>
      <c r="J3944" s="51"/>
      <c r="P3944" s="44"/>
    </row>
    <row r="3945" spans="6:16" ht="12.75">
      <c r="F3945" s="47"/>
      <c r="I3945" s="51"/>
      <c r="J3945" s="51"/>
      <c r="P3945" s="44"/>
    </row>
    <row r="3946" spans="6:16" ht="12.75">
      <c r="F3946" s="47"/>
      <c r="I3946" s="51"/>
      <c r="J3946" s="51"/>
      <c r="P3946" s="44"/>
    </row>
    <row r="3947" spans="6:16" ht="12.75">
      <c r="F3947" s="47"/>
      <c r="I3947" s="51"/>
      <c r="J3947" s="51"/>
      <c r="P3947" s="44"/>
    </row>
    <row r="3948" spans="6:16" ht="12.75">
      <c r="F3948" s="47"/>
      <c r="I3948" s="51"/>
      <c r="J3948" s="51"/>
      <c r="P3948" s="44"/>
    </row>
    <row r="3949" spans="6:16" ht="12.75">
      <c r="F3949" s="47"/>
      <c r="I3949" s="51"/>
      <c r="J3949" s="51"/>
      <c r="P3949" s="44"/>
    </row>
    <row r="3950" spans="6:16" ht="12.75">
      <c r="F3950" s="47"/>
      <c r="I3950" s="51"/>
      <c r="J3950" s="51"/>
      <c r="P3950" s="44"/>
    </row>
    <row r="3951" spans="6:16" ht="12.75">
      <c r="F3951" s="47"/>
      <c r="I3951" s="51"/>
      <c r="J3951" s="51"/>
      <c r="P3951" s="44"/>
    </row>
    <row r="3952" spans="6:16" ht="12.75">
      <c r="F3952" s="47"/>
      <c r="I3952" s="51"/>
      <c r="J3952" s="51"/>
      <c r="P3952" s="44"/>
    </row>
    <row r="3953" spans="6:16" ht="12.75">
      <c r="F3953" s="47"/>
      <c r="I3953" s="51"/>
      <c r="J3953" s="51"/>
      <c r="P3953" s="44"/>
    </row>
    <row r="3954" spans="6:16" ht="12.75">
      <c r="F3954" s="47"/>
      <c r="I3954" s="51"/>
      <c r="J3954" s="51"/>
      <c r="P3954" s="44"/>
    </row>
    <row r="3955" spans="6:16" ht="12.75">
      <c r="F3955" s="47"/>
      <c r="I3955" s="51"/>
      <c r="J3955" s="51"/>
      <c r="P3955" s="44"/>
    </row>
    <row r="3956" spans="6:16" ht="12.75">
      <c r="F3956" s="47"/>
      <c r="I3956" s="51"/>
      <c r="J3956" s="51"/>
      <c r="P3956" s="44"/>
    </row>
    <row r="3957" spans="6:16" ht="12.75">
      <c r="F3957" s="47"/>
      <c r="I3957" s="51"/>
      <c r="J3957" s="51"/>
      <c r="P3957" s="44"/>
    </row>
    <row r="3958" spans="6:16" ht="12.75">
      <c r="F3958" s="47"/>
      <c r="I3958" s="51"/>
      <c r="J3958" s="51"/>
      <c r="P3958" s="44"/>
    </row>
    <row r="3959" spans="6:16" ht="12.75">
      <c r="F3959" s="47"/>
      <c r="I3959" s="51"/>
      <c r="J3959" s="51"/>
      <c r="P3959" s="44"/>
    </row>
    <row r="3960" spans="6:16" ht="12.75">
      <c r="F3960" s="47"/>
      <c r="I3960" s="51"/>
      <c r="J3960" s="51"/>
      <c r="P3960" s="44"/>
    </row>
    <row r="3961" spans="6:16" ht="12.75">
      <c r="F3961" s="47"/>
      <c r="I3961" s="51"/>
      <c r="J3961" s="51"/>
      <c r="P3961" s="44"/>
    </row>
    <row r="3962" spans="6:16" ht="12.75">
      <c r="F3962" s="47"/>
      <c r="I3962" s="51"/>
      <c r="J3962" s="51"/>
      <c r="P3962" s="44"/>
    </row>
    <row r="3963" spans="6:16" ht="12.75">
      <c r="F3963" s="47"/>
      <c r="I3963" s="51"/>
      <c r="J3963" s="51"/>
      <c r="P3963" s="44"/>
    </row>
    <row r="3964" spans="6:16" ht="12.75">
      <c r="F3964" s="47"/>
      <c r="I3964" s="51"/>
      <c r="J3964" s="51"/>
      <c r="P3964" s="44"/>
    </row>
    <row r="3965" spans="6:16" ht="12.75">
      <c r="F3965" s="47"/>
      <c r="I3965" s="51"/>
      <c r="J3965" s="51"/>
      <c r="P3965" s="44"/>
    </row>
    <row r="3966" spans="6:16" ht="12.75">
      <c r="F3966" s="47"/>
      <c r="I3966" s="51"/>
      <c r="J3966" s="51"/>
      <c r="P3966" s="44"/>
    </row>
    <row r="3967" spans="6:16" ht="12.75">
      <c r="F3967" s="47"/>
      <c r="I3967" s="51"/>
      <c r="J3967" s="51"/>
      <c r="P3967" s="44"/>
    </row>
    <row r="3968" spans="6:16" ht="12.75">
      <c r="F3968" s="47"/>
      <c r="I3968" s="51"/>
      <c r="J3968" s="51"/>
      <c r="P3968" s="44"/>
    </row>
    <row r="3969" spans="6:16" ht="12.75">
      <c r="F3969" s="47"/>
      <c r="I3969" s="51"/>
      <c r="J3969" s="51"/>
      <c r="P3969" s="44"/>
    </row>
    <row r="3970" spans="6:16" ht="12.75">
      <c r="F3970" s="47"/>
      <c r="I3970" s="51"/>
      <c r="J3970" s="51"/>
      <c r="P3970" s="44"/>
    </row>
    <row r="3971" spans="6:16" ht="12.75">
      <c r="F3971" s="47"/>
      <c r="I3971" s="51"/>
      <c r="J3971" s="51"/>
      <c r="P3971" s="44"/>
    </row>
    <row r="3972" spans="6:16" ht="12.75">
      <c r="F3972" s="47"/>
      <c r="I3972" s="51"/>
      <c r="J3972" s="51"/>
      <c r="P3972" s="44"/>
    </row>
    <row r="3973" spans="6:16" ht="12.75">
      <c r="F3973" s="47"/>
      <c r="I3973" s="51"/>
      <c r="J3973" s="51"/>
      <c r="P3973" s="44"/>
    </row>
    <row r="3974" spans="6:16" ht="12.75">
      <c r="F3974" s="47"/>
      <c r="I3974" s="51"/>
      <c r="J3974" s="51"/>
      <c r="P3974" s="44"/>
    </row>
    <row r="3975" spans="6:16" ht="12.75">
      <c r="F3975" s="47"/>
      <c r="I3975" s="51"/>
      <c r="J3975" s="51"/>
      <c r="P3975" s="44"/>
    </row>
    <row r="3976" spans="6:16" ht="12.75">
      <c r="F3976" s="47"/>
      <c r="I3976" s="51"/>
      <c r="J3976" s="51"/>
      <c r="P3976" s="44"/>
    </row>
    <row r="3977" spans="6:16" ht="12.75">
      <c r="F3977" s="47"/>
      <c r="I3977" s="51"/>
      <c r="J3977" s="51"/>
      <c r="P3977" s="44"/>
    </row>
    <row r="3978" spans="6:16" ht="12.75">
      <c r="F3978" s="47"/>
      <c r="I3978" s="51"/>
      <c r="J3978" s="51"/>
      <c r="P3978" s="44"/>
    </row>
    <row r="3979" spans="6:16" ht="12.75">
      <c r="F3979" s="47"/>
      <c r="I3979" s="51"/>
      <c r="J3979" s="51"/>
      <c r="P3979" s="44"/>
    </row>
    <row r="3980" spans="6:16" ht="12.75">
      <c r="F3980" s="47"/>
      <c r="I3980" s="51"/>
      <c r="J3980" s="51"/>
      <c r="P3980" s="44"/>
    </row>
    <row r="3981" spans="6:16" ht="12.75">
      <c r="F3981" s="47"/>
      <c r="I3981" s="51"/>
      <c r="J3981" s="51"/>
      <c r="P3981" s="44"/>
    </row>
    <row r="3982" spans="6:16" ht="12.75">
      <c r="F3982" s="47"/>
      <c r="I3982" s="51"/>
      <c r="J3982" s="51"/>
      <c r="P3982" s="44"/>
    </row>
    <row r="3983" spans="6:16" ht="12.75">
      <c r="F3983" s="47"/>
      <c r="I3983" s="51"/>
      <c r="J3983" s="51"/>
      <c r="P3983" s="44"/>
    </row>
    <row r="3984" spans="6:16" ht="12.75">
      <c r="F3984" s="47"/>
      <c r="I3984" s="51"/>
      <c r="J3984" s="51"/>
      <c r="P3984" s="44"/>
    </row>
    <row r="3985" spans="6:16" ht="12.75">
      <c r="F3985" s="47"/>
      <c r="I3985" s="51"/>
      <c r="J3985" s="51"/>
      <c r="P3985" s="44"/>
    </row>
    <row r="3986" spans="6:16" ht="12.75">
      <c r="F3986" s="47"/>
      <c r="I3986" s="51"/>
      <c r="J3986" s="51"/>
      <c r="P3986" s="44"/>
    </row>
    <row r="3987" spans="6:16" ht="12.75">
      <c r="F3987" s="47"/>
      <c r="I3987" s="51"/>
      <c r="J3987" s="51"/>
      <c r="P3987" s="44"/>
    </row>
    <row r="3988" spans="6:16" ht="12.75">
      <c r="F3988" s="47"/>
      <c r="I3988" s="51"/>
      <c r="J3988" s="51"/>
      <c r="P3988" s="44"/>
    </row>
    <row r="3989" spans="6:16" ht="12.75">
      <c r="F3989" s="47"/>
      <c r="I3989" s="51"/>
      <c r="J3989" s="51"/>
      <c r="P3989" s="44"/>
    </row>
    <row r="3990" spans="6:16" ht="12.75">
      <c r="F3990" s="47"/>
      <c r="I3990" s="51"/>
      <c r="J3990" s="51"/>
      <c r="P3990" s="44"/>
    </row>
    <row r="3991" spans="6:16" ht="12.75">
      <c r="F3991" s="47"/>
      <c r="I3991" s="51"/>
      <c r="J3991" s="51"/>
      <c r="P3991" s="44"/>
    </row>
    <row r="3992" spans="6:16" ht="12.75">
      <c r="F3992" s="47"/>
      <c r="I3992" s="51"/>
      <c r="J3992" s="51"/>
      <c r="P3992" s="44"/>
    </row>
    <row r="3993" spans="6:16" ht="12.75">
      <c r="F3993" s="47"/>
      <c r="I3993" s="51"/>
      <c r="J3993" s="51"/>
      <c r="P3993" s="44"/>
    </row>
    <row r="3994" spans="6:16" ht="12.75">
      <c r="F3994" s="47"/>
      <c r="I3994" s="51"/>
      <c r="J3994" s="51"/>
      <c r="P3994" s="44"/>
    </row>
    <row r="3995" spans="6:16" ht="12.75">
      <c r="F3995" s="47"/>
      <c r="I3995" s="51"/>
      <c r="J3995" s="51"/>
      <c r="P3995" s="44"/>
    </row>
    <row r="3996" spans="6:16" ht="12.75">
      <c r="F3996" s="47"/>
      <c r="I3996" s="51"/>
      <c r="J3996" s="51"/>
      <c r="P3996" s="44"/>
    </row>
    <row r="3997" spans="6:16" ht="12.75">
      <c r="F3997" s="47"/>
      <c r="I3997" s="51"/>
      <c r="J3997" s="51"/>
      <c r="P3997" s="44"/>
    </row>
    <row r="3998" spans="6:16" ht="12.75">
      <c r="F3998" s="47"/>
      <c r="I3998" s="51"/>
      <c r="J3998" s="51"/>
      <c r="P3998" s="44"/>
    </row>
    <row r="3999" spans="6:16" ht="12.75">
      <c r="F3999" s="47"/>
      <c r="I3999" s="51"/>
      <c r="J3999" s="51"/>
      <c r="P3999" s="44"/>
    </row>
    <row r="4000" spans="6:16" ht="12.75">
      <c r="F4000" s="47"/>
      <c r="I4000" s="51"/>
      <c r="J4000" s="51"/>
      <c r="P4000" s="44"/>
    </row>
    <row r="4001" spans="6:16" ht="12.75">
      <c r="F4001" s="47"/>
      <c r="I4001" s="51"/>
      <c r="J4001" s="51"/>
      <c r="P4001" s="44"/>
    </row>
    <row r="4002" spans="6:16" ht="12.75">
      <c r="F4002" s="47"/>
      <c r="I4002" s="51"/>
      <c r="J4002" s="51"/>
      <c r="P4002" s="44"/>
    </row>
    <row r="4003" spans="6:16" ht="12.75">
      <c r="F4003" s="47"/>
      <c r="I4003" s="51"/>
      <c r="J4003" s="51"/>
      <c r="P4003" s="44"/>
    </row>
    <row r="4004" spans="6:16" ht="12.75">
      <c r="F4004" s="47"/>
      <c r="I4004" s="51"/>
      <c r="J4004" s="51"/>
      <c r="P4004" s="44"/>
    </row>
    <row r="4005" spans="6:16" ht="12.75">
      <c r="F4005" s="47"/>
      <c r="I4005" s="51"/>
      <c r="J4005" s="51"/>
      <c r="P4005" s="44"/>
    </row>
    <row r="4006" spans="6:16" ht="12.75">
      <c r="F4006" s="47"/>
      <c r="I4006" s="51"/>
      <c r="J4006" s="51"/>
      <c r="P4006" s="44"/>
    </row>
    <row r="4007" spans="6:16" ht="12.75">
      <c r="F4007" s="47"/>
      <c r="I4007" s="51"/>
      <c r="J4007" s="51"/>
      <c r="P4007" s="44"/>
    </row>
    <row r="4008" spans="6:16" ht="12.75">
      <c r="F4008" s="47"/>
      <c r="I4008" s="51"/>
      <c r="J4008" s="51"/>
      <c r="P4008" s="44"/>
    </row>
    <row r="4009" spans="6:16" ht="12.75">
      <c r="F4009" s="47"/>
      <c r="I4009" s="51"/>
      <c r="J4009" s="51"/>
      <c r="P4009" s="44"/>
    </row>
    <row r="4010" spans="6:16" ht="12.75">
      <c r="F4010" s="47"/>
      <c r="I4010" s="51"/>
      <c r="J4010" s="51"/>
      <c r="P4010" s="44"/>
    </row>
    <row r="4011" spans="6:16" ht="12.75">
      <c r="F4011" s="47"/>
      <c r="I4011" s="51"/>
      <c r="J4011" s="51"/>
      <c r="P4011" s="44"/>
    </row>
    <row r="4012" spans="6:16" ht="12.75">
      <c r="F4012" s="47"/>
      <c r="I4012" s="51"/>
      <c r="J4012" s="51"/>
      <c r="P4012" s="44"/>
    </row>
    <row r="4013" spans="6:16" ht="12.75">
      <c r="F4013" s="47"/>
      <c r="I4013" s="51"/>
      <c r="J4013" s="51"/>
      <c r="P4013" s="44"/>
    </row>
    <row r="4014" spans="6:16" ht="12.75">
      <c r="F4014" s="47"/>
      <c r="I4014" s="51"/>
      <c r="J4014" s="51"/>
      <c r="P4014" s="44"/>
    </row>
    <row r="4015" spans="6:16" ht="12.75">
      <c r="F4015" s="47"/>
      <c r="I4015" s="51"/>
      <c r="J4015" s="51"/>
      <c r="P4015" s="44"/>
    </row>
    <row r="4016" spans="6:16" ht="12.75">
      <c r="F4016" s="47"/>
      <c r="I4016" s="51"/>
      <c r="J4016" s="51"/>
      <c r="P4016" s="44"/>
    </row>
    <row r="4017" spans="6:16" ht="12.75">
      <c r="F4017" s="47"/>
      <c r="I4017" s="51"/>
      <c r="J4017" s="51"/>
      <c r="P4017" s="44"/>
    </row>
    <row r="4018" spans="6:16" ht="12.75">
      <c r="F4018" s="47"/>
      <c r="I4018" s="51"/>
      <c r="J4018" s="51"/>
      <c r="P4018" s="44"/>
    </row>
    <row r="4019" spans="6:16" ht="12.75">
      <c r="F4019" s="47"/>
      <c r="I4019" s="51"/>
      <c r="J4019" s="51"/>
      <c r="P4019" s="44"/>
    </row>
    <row r="4020" spans="6:16" ht="12.75">
      <c r="F4020" s="47"/>
      <c r="I4020" s="51"/>
      <c r="J4020" s="51"/>
      <c r="P4020" s="44"/>
    </row>
    <row r="4021" spans="6:16" ht="12.75">
      <c r="F4021" s="47"/>
      <c r="I4021" s="51"/>
      <c r="J4021" s="51"/>
      <c r="P4021" s="44"/>
    </row>
    <row r="4022" spans="6:16" ht="12.75">
      <c r="F4022" s="47"/>
      <c r="I4022" s="51"/>
      <c r="J4022" s="51"/>
      <c r="P4022" s="44"/>
    </row>
    <row r="4023" spans="6:16" ht="12.75">
      <c r="F4023" s="47"/>
      <c r="I4023" s="51"/>
      <c r="J4023" s="51"/>
      <c r="P4023" s="44"/>
    </row>
    <row r="4024" spans="6:16" ht="12.75">
      <c r="F4024" s="47"/>
      <c r="I4024" s="51"/>
      <c r="J4024" s="51"/>
      <c r="P4024" s="44"/>
    </row>
    <row r="4025" spans="6:16" ht="12.75">
      <c r="F4025" s="47"/>
      <c r="I4025" s="51"/>
      <c r="J4025" s="51"/>
      <c r="P4025" s="44"/>
    </row>
    <row r="4026" spans="6:16" ht="12.75">
      <c r="F4026" s="47"/>
      <c r="I4026" s="51"/>
      <c r="J4026" s="51"/>
      <c r="P4026" s="44"/>
    </row>
    <row r="4027" spans="6:16" ht="12.75">
      <c r="F4027" s="47"/>
      <c r="I4027" s="51"/>
      <c r="J4027" s="51"/>
      <c r="P4027" s="44"/>
    </row>
    <row r="4028" spans="6:16" ht="12.75">
      <c r="F4028" s="47"/>
      <c r="I4028" s="51"/>
      <c r="J4028" s="51"/>
      <c r="P4028" s="44"/>
    </row>
    <row r="4029" spans="6:16" ht="12.75">
      <c r="F4029" s="47"/>
      <c r="I4029" s="51"/>
      <c r="J4029" s="51"/>
      <c r="P4029" s="44"/>
    </row>
    <row r="4030" spans="6:16" ht="12.75">
      <c r="F4030" s="47"/>
      <c r="I4030" s="51"/>
      <c r="J4030" s="51"/>
      <c r="P4030" s="44"/>
    </row>
    <row r="4031" spans="6:16" ht="12.75">
      <c r="F4031" s="47"/>
      <c r="I4031" s="51"/>
      <c r="J4031" s="51"/>
      <c r="P4031" s="44"/>
    </row>
    <row r="4032" spans="6:16" ht="12.75">
      <c r="F4032" s="47"/>
      <c r="I4032" s="51"/>
      <c r="J4032" s="51"/>
      <c r="P4032" s="44"/>
    </row>
    <row r="4033" spans="6:16" ht="12.75">
      <c r="F4033" s="47"/>
      <c r="I4033" s="51"/>
      <c r="J4033" s="51"/>
      <c r="P4033" s="44"/>
    </row>
    <row r="4034" spans="6:16" ht="12.75">
      <c r="F4034" s="47"/>
      <c r="I4034" s="51"/>
      <c r="J4034" s="51"/>
      <c r="P4034" s="44"/>
    </row>
    <row r="4035" spans="6:16" ht="12.75">
      <c r="F4035" s="47"/>
      <c r="I4035" s="51"/>
      <c r="J4035" s="51"/>
      <c r="P4035" s="44"/>
    </row>
    <row r="4036" spans="6:16" ht="12.75">
      <c r="F4036" s="47"/>
      <c r="I4036" s="51"/>
      <c r="J4036" s="51"/>
      <c r="P4036" s="44"/>
    </row>
    <row r="4037" spans="6:16" ht="12.75">
      <c r="F4037" s="47"/>
      <c r="I4037" s="51"/>
      <c r="J4037" s="51"/>
      <c r="P4037" s="44"/>
    </row>
    <row r="4038" spans="6:16" ht="12.75">
      <c r="F4038" s="47"/>
      <c r="I4038" s="51"/>
      <c r="J4038" s="51"/>
      <c r="P4038" s="44"/>
    </row>
    <row r="4039" spans="6:16" ht="12.75">
      <c r="F4039" s="47"/>
      <c r="I4039" s="51"/>
      <c r="J4039" s="51"/>
      <c r="P4039" s="44"/>
    </row>
    <row r="4040" spans="6:16" ht="12.75">
      <c r="F4040" s="47"/>
      <c r="I4040" s="51"/>
      <c r="J4040" s="51"/>
      <c r="P4040" s="44"/>
    </row>
    <row r="4041" spans="6:16" ht="12.75">
      <c r="F4041" s="47"/>
      <c r="I4041" s="51"/>
      <c r="J4041" s="51"/>
      <c r="P4041" s="44"/>
    </row>
    <row r="4042" spans="6:16" ht="12.75">
      <c r="F4042" s="47"/>
      <c r="I4042" s="51"/>
      <c r="J4042" s="51"/>
      <c r="P4042" s="44"/>
    </row>
    <row r="4043" spans="6:16" ht="12.75">
      <c r="F4043" s="47"/>
      <c r="I4043" s="51"/>
      <c r="J4043" s="51"/>
      <c r="P4043" s="44"/>
    </row>
    <row r="4044" spans="6:16" ht="12.75">
      <c r="F4044" s="47"/>
      <c r="I4044" s="51"/>
      <c r="J4044" s="51"/>
      <c r="P4044" s="44"/>
    </row>
    <row r="4045" spans="6:16" ht="12.75">
      <c r="F4045" s="47"/>
      <c r="I4045" s="51"/>
      <c r="J4045" s="51"/>
      <c r="P4045" s="44"/>
    </row>
    <row r="4046" spans="6:16" ht="12.75">
      <c r="F4046" s="47"/>
      <c r="I4046" s="51"/>
      <c r="J4046" s="51"/>
      <c r="P4046" s="44"/>
    </row>
    <row r="4047" spans="6:16" ht="12.75">
      <c r="F4047" s="47"/>
      <c r="I4047" s="51"/>
      <c r="J4047" s="51"/>
      <c r="P4047" s="44"/>
    </row>
    <row r="4048" spans="6:16" ht="12.75">
      <c r="F4048" s="47"/>
      <c r="I4048" s="51"/>
      <c r="J4048" s="51"/>
      <c r="P4048" s="44"/>
    </row>
    <row r="4049" spans="6:16" ht="12.75">
      <c r="F4049" s="47"/>
      <c r="I4049" s="51"/>
      <c r="J4049" s="51"/>
      <c r="P4049" s="44"/>
    </row>
    <row r="4050" spans="6:16" ht="12.75">
      <c r="F4050" s="47"/>
      <c r="I4050" s="51"/>
      <c r="J4050" s="51"/>
      <c r="P4050" s="44"/>
    </row>
    <row r="4051" spans="6:16" ht="12.75">
      <c r="F4051" s="47"/>
      <c r="I4051" s="51"/>
      <c r="J4051" s="51"/>
      <c r="P4051" s="44"/>
    </row>
    <row r="4052" spans="6:16" ht="12.75">
      <c r="F4052" s="47"/>
      <c r="I4052" s="51"/>
      <c r="J4052" s="51"/>
      <c r="P4052" s="44"/>
    </row>
    <row r="4053" spans="6:16" ht="12.75">
      <c r="F4053" s="47"/>
      <c r="I4053" s="51"/>
      <c r="J4053" s="51"/>
      <c r="P4053" s="44"/>
    </row>
    <row r="4054" spans="6:16" ht="12.75">
      <c r="F4054" s="47"/>
      <c r="I4054" s="51"/>
      <c r="J4054" s="51"/>
      <c r="P4054" s="44"/>
    </row>
    <row r="4055" spans="6:16" ht="12.75">
      <c r="F4055" s="47"/>
      <c r="I4055" s="51"/>
      <c r="J4055" s="51"/>
      <c r="P4055" s="44"/>
    </row>
    <row r="4056" spans="6:16" ht="12.75">
      <c r="F4056" s="47"/>
      <c r="I4056" s="51"/>
      <c r="J4056" s="51"/>
      <c r="P4056" s="44"/>
    </row>
    <row r="4057" spans="6:16" ht="12.75">
      <c r="F4057" s="47"/>
      <c r="I4057" s="51"/>
      <c r="J4057" s="51"/>
      <c r="P4057" s="44"/>
    </row>
    <row r="4058" spans="6:16" ht="12.75">
      <c r="F4058" s="47"/>
      <c r="I4058" s="51"/>
      <c r="J4058" s="51"/>
      <c r="P4058" s="44"/>
    </row>
    <row r="4059" spans="6:16" ht="12.75">
      <c r="F4059" s="47"/>
      <c r="I4059" s="51"/>
      <c r="J4059" s="51"/>
      <c r="P4059" s="44"/>
    </row>
    <row r="4060" spans="6:16" ht="12.75">
      <c r="F4060" s="47"/>
      <c r="I4060" s="51"/>
      <c r="J4060" s="51"/>
      <c r="P4060" s="44"/>
    </row>
    <row r="4061" spans="6:16" ht="12.75">
      <c r="F4061" s="47"/>
      <c r="I4061" s="51"/>
      <c r="J4061" s="51"/>
      <c r="P4061" s="44"/>
    </row>
    <row r="4062" spans="6:16" ht="12.75">
      <c r="F4062" s="47"/>
      <c r="I4062" s="51"/>
      <c r="J4062" s="51"/>
      <c r="P4062" s="44"/>
    </row>
    <row r="4063" spans="6:16" ht="12.75">
      <c r="F4063" s="47"/>
      <c r="I4063" s="51"/>
      <c r="J4063" s="51"/>
      <c r="P4063" s="44"/>
    </row>
    <row r="4064" spans="6:16" ht="12.75">
      <c r="F4064" s="47"/>
      <c r="I4064" s="51"/>
      <c r="J4064" s="51"/>
      <c r="P4064" s="44"/>
    </row>
    <row r="4065" spans="6:16" ht="12.75">
      <c r="F4065" s="47"/>
      <c r="I4065" s="51"/>
      <c r="J4065" s="51"/>
      <c r="P4065" s="44"/>
    </row>
    <row r="4066" spans="6:16" ht="12.75">
      <c r="F4066" s="47"/>
      <c r="I4066" s="51"/>
      <c r="J4066" s="51"/>
      <c r="P4066" s="44"/>
    </row>
    <row r="4067" spans="6:16" ht="12.75">
      <c r="F4067" s="47"/>
      <c r="I4067" s="51"/>
      <c r="J4067" s="51"/>
      <c r="P4067" s="44"/>
    </row>
    <row r="4068" spans="6:16" ht="12.75">
      <c r="F4068" s="47"/>
      <c r="I4068" s="51"/>
      <c r="J4068" s="51"/>
      <c r="P4068" s="44"/>
    </row>
    <row r="4069" spans="6:16" ht="12.75">
      <c r="F4069" s="47"/>
      <c r="I4069" s="51"/>
      <c r="J4069" s="51"/>
      <c r="P4069" s="44"/>
    </row>
    <row r="4070" spans="6:16" ht="12.75">
      <c r="F4070" s="47"/>
      <c r="I4070" s="51"/>
      <c r="J4070" s="51"/>
      <c r="P4070" s="44"/>
    </row>
    <row r="4071" spans="6:16" ht="12.75">
      <c r="F4071" s="47"/>
      <c r="I4071" s="51"/>
      <c r="J4071" s="51"/>
      <c r="P4071" s="44"/>
    </row>
    <row r="4072" spans="6:16" ht="12.75">
      <c r="F4072" s="47"/>
      <c r="I4072" s="51"/>
      <c r="J4072" s="51"/>
      <c r="P4072" s="44"/>
    </row>
    <row r="4073" spans="6:16" ht="12.75">
      <c r="F4073" s="47"/>
      <c r="I4073" s="51"/>
      <c r="J4073" s="51"/>
      <c r="P4073" s="44"/>
    </row>
    <row r="4074" spans="6:16" ht="12.75">
      <c r="F4074" s="47"/>
      <c r="I4074" s="51"/>
      <c r="J4074" s="51"/>
      <c r="P4074" s="44"/>
    </row>
    <row r="4075" spans="6:16" ht="12.75">
      <c r="F4075" s="47"/>
      <c r="I4075" s="51"/>
      <c r="J4075" s="51"/>
      <c r="P4075" s="44"/>
    </row>
    <row r="4076" spans="6:16" ht="12.75">
      <c r="F4076" s="47"/>
      <c r="I4076" s="51"/>
      <c r="J4076" s="51"/>
      <c r="P4076" s="44"/>
    </row>
    <row r="4077" spans="6:16" ht="12.75">
      <c r="F4077" s="47"/>
      <c r="I4077" s="51"/>
      <c r="J4077" s="51"/>
      <c r="P4077" s="44"/>
    </row>
    <row r="4078" spans="6:16" ht="12.75">
      <c r="F4078" s="47"/>
      <c r="I4078" s="51"/>
      <c r="J4078" s="51"/>
      <c r="P4078" s="44"/>
    </row>
    <row r="4079" spans="6:16" ht="12.75">
      <c r="F4079" s="47"/>
      <c r="I4079" s="51"/>
      <c r="J4079" s="51"/>
      <c r="P4079" s="44"/>
    </row>
    <row r="4080" spans="6:16" ht="12.75">
      <c r="F4080" s="47"/>
      <c r="I4080" s="51"/>
      <c r="J4080" s="51"/>
      <c r="P4080" s="44"/>
    </row>
    <row r="4081" spans="6:16" ht="12.75">
      <c r="F4081" s="47"/>
      <c r="I4081" s="51"/>
      <c r="J4081" s="51"/>
      <c r="P4081" s="44"/>
    </row>
    <row r="4082" spans="6:16" ht="12.75">
      <c r="F4082" s="47"/>
      <c r="I4082" s="51"/>
      <c r="J4082" s="51"/>
      <c r="P4082" s="44"/>
    </row>
    <row r="4083" spans="6:16" ht="12.75">
      <c r="F4083" s="47"/>
      <c r="I4083" s="51"/>
      <c r="J4083" s="51"/>
      <c r="P4083" s="44"/>
    </row>
    <row r="4084" spans="6:16" ht="12.75">
      <c r="F4084" s="47"/>
      <c r="I4084" s="51"/>
      <c r="J4084" s="51"/>
      <c r="P4084" s="44"/>
    </row>
    <row r="4085" spans="6:16" ht="12.75">
      <c r="F4085" s="47"/>
      <c r="I4085" s="51"/>
      <c r="J4085" s="51"/>
      <c r="P4085" s="44"/>
    </row>
    <row r="4086" spans="6:16" ht="12.75">
      <c r="F4086" s="47"/>
      <c r="I4086" s="51"/>
      <c r="J4086" s="51"/>
      <c r="P4086" s="44"/>
    </row>
    <row r="4087" spans="6:16" ht="12.75">
      <c r="F4087" s="47"/>
      <c r="I4087" s="51"/>
      <c r="J4087" s="51"/>
      <c r="P4087" s="44"/>
    </row>
    <row r="4088" spans="6:16" ht="12.75">
      <c r="F4088" s="47"/>
      <c r="I4088" s="51"/>
      <c r="J4088" s="51"/>
      <c r="P4088" s="44"/>
    </row>
    <row r="4089" spans="6:16" ht="12.75">
      <c r="F4089" s="47"/>
      <c r="I4089" s="51"/>
      <c r="J4089" s="51"/>
      <c r="P4089" s="44"/>
    </row>
    <row r="4090" spans="6:16" ht="12.75">
      <c r="F4090" s="47"/>
      <c r="I4090" s="51"/>
      <c r="J4090" s="51"/>
      <c r="P4090" s="44"/>
    </row>
    <row r="4091" spans="6:16" ht="12.75">
      <c r="F4091" s="47"/>
      <c r="I4091" s="51"/>
      <c r="J4091" s="51"/>
      <c r="P4091" s="44"/>
    </row>
    <row r="4092" spans="6:16" ht="12.75">
      <c r="F4092" s="47"/>
      <c r="I4092" s="51"/>
      <c r="J4092" s="51"/>
      <c r="P4092" s="44"/>
    </row>
    <row r="4093" spans="6:16" ht="12.75">
      <c r="F4093" s="47"/>
      <c r="I4093" s="51"/>
      <c r="J4093" s="51"/>
      <c r="P4093" s="44"/>
    </row>
    <row r="4094" spans="6:16" ht="12.75">
      <c r="F4094" s="47"/>
      <c r="I4094" s="51"/>
      <c r="J4094" s="51"/>
      <c r="P4094" s="44"/>
    </row>
    <row r="4095" spans="6:16" ht="12.75">
      <c r="F4095" s="47"/>
      <c r="I4095" s="51"/>
      <c r="J4095" s="51"/>
      <c r="P4095" s="44"/>
    </row>
    <row r="4096" spans="6:16" ht="12.75">
      <c r="F4096" s="47"/>
      <c r="I4096" s="51"/>
      <c r="J4096" s="51"/>
      <c r="P4096" s="44"/>
    </row>
    <row r="4097" spans="6:16" ht="12.75">
      <c r="F4097" s="47"/>
      <c r="I4097" s="51"/>
      <c r="J4097" s="51"/>
      <c r="P4097" s="44"/>
    </row>
    <row r="4098" spans="6:16" ht="12.75">
      <c r="F4098" s="47"/>
      <c r="I4098" s="51"/>
      <c r="J4098" s="51"/>
      <c r="P4098" s="44"/>
    </row>
    <row r="4099" spans="6:16" ht="12.75">
      <c r="F4099" s="47"/>
      <c r="I4099" s="51"/>
      <c r="J4099" s="51"/>
      <c r="P4099" s="44"/>
    </row>
    <row r="4100" spans="6:16" ht="12.75">
      <c r="F4100" s="47"/>
      <c r="I4100" s="51"/>
      <c r="J4100" s="51"/>
      <c r="P4100" s="44"/>
    </row>
    <row r="4101" spans="6:16" ht="12.75">
      <c r="F4101" s="47"/>
      <c r="I4101" s="51"/>
      <c r="J4101" s="51"/>
      <c r="P4101" s="44"/>
    </row>
    <row r="4102" spans="6:16" ht="12.75">
      <c r="F4102" s="47"/>
      <c r="I4102" s="51"/>
      <c r="J4102" s="51"/>
      <c r="P4102" s="44"/>
    </row>
    <row r="4103" spans="6:16" ht="12.75">
      <c r="F4103" s="47"/>
      <c r="I4103" s="51"/>
      <c r="J4103" s="51"/>
      <c r="P4103" s="44"/>
    </row>
    <row r="4104" spans="6:16" ht="12.75">
      <c r="F4104" s="47"/>
      <c r="I4104" s="51"/>
      <c r="J4104" s="51"/>
      <c r="P4104" s="44"/>
    </row>
    <row r="4105" spans="6:16" ht="12.75">
      <c r="F4105" s="47"/>
      <c r="I4105" s="51"/>
      <c r="J4105" s="51"/>
      <c r="P4105" s="44"/>
    </row>
    <row r="4106" spans="6:16" ht="12.75">
      <c r="F4106" s="47"/>
      <c r="P4106" s="44"/>
    </row>
    <row r="4107" spans="6:16" ht="12.75">
      <c r="F4107" s="47"/>
      <c r="P4107" s="44"/>
    </row>
    <row r="4108" spans="6:16" ht="12.75">
      <c r="F4108" s="47"/>
      <c r="P4108" s="44"/>
    </row>
    <row r="4109" spans="6:16" ht="12.75">
      <c r="F4109" s="47"/>
      <c r="P4109" s="44"/>
    </row>
    <row r="4110" spans="6:16" ht="12.75">
      <c r="F4110" s="47"/>
      <c r="P4110" s="44"/>
    </row>
    <row r="4111" spans="6:16" ht="12.75">
      <c r="F4111" s="47"/>
      <c r="P4111" s="44"/>
    </row>
    <row r="4112" spans="6:16" ht="12.75">
      <c r="F4112" s="47"/>
      <c r="P4112" s="44"/>
    </row>
    <row r="4113" spans="6:16" ht="12.75">
      <c r="F4113" s="47"/>
      <c r="P4113" s="44"/>
    </row>
    <row r="4114" spans="6:16" ht="12.75">
      <c r="F4114" s="47"/>
      <c r="P4114" s="44"/>
    </row>
    <row r="4115" spans="6:16" ht="12.75">
      <c r="F4115" s="47"/>
      <c r="P4115" s="44"/>
    </row>
    <row r="4116" spans="6:16" ht="12.75">
      <c r="F4116" s="47"/>
      <c r="P4116" s="44"/>
    </row>
    <row r="4117" spans="6:16" ht="12.75">
      <c r="F4117" s="47"/>
      <c r="P4117" s="44"/>
    </row>
    <row r="4118" spans="6:16" ht="12.75">
      <c r="F4118" s="47"/>
      <c r="P4118" s="44"/>
    </row>
    <row r="4119" spans="6:16" ht="12.75">
      <c r="F4119" s="47"/>
      <c r="P4119" s="44"/>
    </row>
    <row r="4120" spans="6:16" ht="12.75">
      <c r="F4120" s="47"/>
      <c r="P4120" s="44"/>
    </row>
    <row r="4121" spans="6:16" ht="12.75">
      <c r="F4121" s="47"/>
      <c r="P4121" s="44"/>
    </row>
    <row r="4122" spans="6:16" ht="12.75">
      <c r="F4122" s="47"/>
      <c r="P4122" s="44"/>
    </row>
    <row r="4123" spans="6:16" ht="12.75">
      <c r="F4123" s="47"/>
      <c r="P4123" s="44"/>
    </row>
    <row r="4124" spans="6:16" ht="12.75">
      <c r="F4124" s="47"/>
      <c r="P4124" s="44"/>
    </row>
    <row r="4125" spans="6:16" ht="12.75">
      <c r="F4125" s="47"/>
      <c r="P4125" s="44"/>
    </row>
    <row r="4126" spans="6:16" ht="12.75">
      <c r="F4126" s="47"/>
      <c r="P4126" s="44"/>
    </row>
    <row r="4127" spans="6:16" ht="12.75">
      <c r="F4127" s="47"/>
      <c r="P4127" s="44"/>
    </row>
    <row r="4128" spans="6:16" ht="12.75">
      <c r="F4128" s="47"/>
      <c r="P4128" s="44"/>
    </row>
    <row r="4129" spans="6:16" ht="12.75">
      <c r="F4129" s="47"/>
      <c r="P4129" s="44"/>
    </row>
    <row r="4130" spans="6:16" ht="12.75">
      <c r="F4130" s="47"/>
      <c r="P4130" s="44"/>
    </row>
    <row r="4131" spans="6:16" ht="12.75">
      <c r="F4131" s="47"/>
      <c r="P4131" s="44"/>
    </row>
    <row r="4132" spans="6:16" ht="12.75">
      <c r="F4132" s="47"/>
      <c r="P4132" s="44"/>
    </row>
    <row r="4133" spans="6:16" ht="12.75">
      <c r="F4133" s="47"/>
      <c r="P4133" s="44"/>
    </row>
    <row r="4134" spans="6:16" ht="12.75">
      <c r="F4134" s="47"/>
      <c r="P4134" s="44"/>
    </row>
    <row r="4135" spans="6:16" ht="12.75">
      <c r="F4135" s="47"/>
      <c r="P4135" s="44"/>
    </row>
    <row r="4136" spans="6:16" ht="12.75">
      <c r="F4136" s="47"/>
      <c r="P4136" s="44"/>
    </row>
    <row r="4137" spans="6:16" ht="12.75">
      <c r="F4137" s="47"/>
      <c r="P4137" s="44"/>
    </row>
    <row r="4138" spans="6:16" ht="12.75">
      <c r="F4138" s="47"/>
      <c r="P4138" s="44"/>
    </row>
    <row r="4139" spans="6:16" ht="12.75">
      <c r="F4139" s="47"/>
      <c r="P4139" s="44"/>
    </row>
    <row r="4140" spans="6:16" ht="12.75">
      <c r="F4140" s="47"/>
      <c r="P4140" s="44"/>
    </row>
    <row r="4141" spans="6:16" ht="12.75">
      <c r="F4141" s="47"/>
      <c r="P4141" s="44"/>
    </row>
    <row r="4142" spans="6:16" ht="12.75">
      <c r="F4142" s="47"/>
      <c r="P4142" s="44"/>
    </row>
    <row r="4143" spans="6:16" ht="12.75">
      <c r="F4143" s="47"/>
      <c r="P4143" s="44"/>
    </row>
    <row r="4144" spans="6:16" ht="12.75">
      <c r="F4144" s="47"/>
      <c r="P4144" s="44"/>
    </row>
    <row r="4145" spans="6:16" ht="12.75">
      <c r="F4145" s="47"/>
      <c r="P4145" s="44"/>
    </row>
    <row r="4146" spans="6:16" ht="12.75">
      <c r="F4146" s="47"/>
      <c r="P4146" s="44"/>
    </row>
    <row r="4147" spans="6:16" ht="12.75">
      <c r="F4147" s="47"/>
      <c r="P4147" s="44"/>
    </row>
    <row r="4148" spans="6:16" ht="12.75">
      <c r="F4148" s="47"/>
      <c r="P4148" s="44"/>
    </row>
    <row r="4149" spans="6:16" ht="12.75">
      <c r="F4149" s="47"/>
      <c r="P4149" s="44"/>
    </row>
    <row r="4150" spans="6:16" ht="12.75">
      <c r="F4150" s="47"/>
      <c r="P4150" s="44"/>
    </row>
    <row r="4151" spans="6:16" ht="12.75">
      <c r="F4151" s="47"/>
      <c r="P4151" s="44"/>
    </row>
    <row r="4152" spans="6:16" ht="12.75">
      <c r="F4152" s="47"/>
      <c r="P4152" s="44"/>
    </row>
    <row r="4153" spans="6:16" ht="12.75">
      <c r="F4153" s="47"/>
      <c r="P4153" s="44"/>
    </row>
    <row r="4154" spans="6:16" ht="12.75">
      <c r="F4154" s="47"/>
      <c r="P4154" s="44"/>
    </row>
    <row r="4155" spans="6:16" ht="12.75">
      <c r="F4155" s="47"/>
      <c r="P4155" s="44"/>
    </row>
    <row r="4156" spans="6:16" ht="12.75">
      <c r="F4156" s="47"/>
      <c r="P4156" s="44"/>
    </row>
    <row r="4157" spans="6:16" ht="12.75">
      <c r="F4157" s="47"/>
      <c r="P4157" s="44"/>
    </row>
    <row r="4158" spans="6:16" ht="12.75">
      <c r="F4158" s="47"/>
      <c r="P4158" s="44"/>
    </row>
    <row r="4159" spans="6:16" ht="12.75">
      <c r="F4159" s="47"/>
      <c r="P4159" s="44"/>
    </row>
    <row r="4160" spans="6:16" ht="12.75">
      <c r="F4160" s="47"/>
      <c r="P4160" s="44"/>
    </row>
    <row r="4161" spans="6:16" ht="12.75">
      <c r="F4161" s="47"/>
      <c r="P4161" s="44"/>
    </row>
    <row r="4162" spans="6:16" ht="12.75">
      <c r="F4162" s="47"/>
      <c r="P4162" s="44"/>
    </row>
    <row r="4163" spans="6:16" ht="12.75">
      <c r="F4163" s="47"/>
      <c r="P4163" s="44"/>
    </row>
    <row r="4164" spans="6:16" ht="12.75">
      <c r="F4164" s="47"/>
      <c r="P4164" s="44"/>
    </row>
    <row r="4165" spans="6:16" ht="12.75">
      <c r="F4165" s="47"/>
      <c r="P4165" s="44"/>
    </row>
    <row r="4166" spans="6:16" ht="12.75">
      <c r="F4166" s="47"/>
      <c r="P4166" s="44"/>
    </row>
    <row r="4167" spans="6:16" ht="12.75">
      <c r="F4167" s="47"/>
      <c r="P4167" s="44"/>
    </row>
    <row r="4168" spans="6:16" ht="12.75">
      <c r="F4168" s="47"/>
      <c r="P4168" s="44"/>
    </row>
    <row r="4169" spans="6:16" ht="12.75">
      <c r="F4169" s="47"/>
      <c r="P4169" s="44"/>
    </row>
    <row r="4170" spans="6:16" ht="12.75">
      <c r="F4170" s="47"/>
      <c r="P4170" s="44"/>
    </row>
    <row r="4171" spans="6:16" ht="12.75">
      <c r="F4171" s="47"/>
      <c r="P4171" s="44"/>
    </row>
    <row r="4172" spans="6:16" ht="12.75">
      <c r="F4172" s="47"/>
      <c r="P4172" s="44"/>
    </row>
    <row r="4173" spans="6:16" ht="12.75">
      <c r="F4173" s="47"/>
      <c r="P4173" s="44"/>
    </row>
    <row r="4174" spans="6:16" ht="12.75">
      <c r="F4174" s="47"/>
      <c r="P4174" s="44"/>
    </row>
    <row r="4175" spans="6:16" ht="12.75">
      <c r="F4175" s="47"/>
      <c r="P4175" s="44"/>
    </row>
    <row r="4176" spans="6:16" ht="12.75">
      <c r="F4176" s="47"/>
      <c r="P4176" s="44"/>
    </row>
    <row r="4177" spans="6:16" ht="12.75">
      <c r="F4177" s="47"/>
      <c r="P4177" s="44"/>
    </row>
    <row r="4178" spans="6:16" ht="12.75">
      <c r="F4178" s="47"/>
      <c r="P4178" s="44"/>
    </row>
    <row r="4179" spans="6:16" ht="12.75">
      <c r="F4179" s="47"/>
      <c r="P4179" s="44"/>
    </row>
    <row r="4180" spans="6:16" ht="12.75">
      <c r="F4180" s="47"/>
      <c r="P4180" s="44"/>
    </row>
    <row r="4181" spans="6:16" ht="12.75">
      <c r="F4181" s="47"/>
      <c r="P4181" s="44"/>
    </row>
    <row r="4182" spans="6:16" ht="12.75">
      <c r="F4182" s="47"/>
      <c r="P4182" s="44"/>
    </row>
    <row r="4183" spans="6:16" ht="12.75">
      <c r="F4183" s="47"/>
      <c r="P4183" s="44"/>
    </row>
    <row r="4184" spans="6:16" ht="12.75">
      <c r="F4184" s="47"/>
      <c r="P4184" s="44"/>
    </row>
    <row r="4185" spans="6:16" ht="12.75">
      <c r="F4185" s="47"/>
      <c r="P4185" s="44"/>
    </row>
    <row r="4186" spans="6:16" ht="12.75">
      <c r="F4186" s="47"/>
      <c r="P4186" s="44"/>
    </row>
    <row r="4187" spans="6:16" ht="12.75">
      <c r="F4187" s="47"/>
      <c r="P4187" s="44"/>
    </row>
    <row r="4188" spans="6:16" ht="12.75">
      <c r="F4188" s="47"/>
      <c r="P4188" s="44"/>
    </row>
    <row r="4189" spans="6:16" ht="12.75">
      <c r="F4189" s="47"/>
      <c r="P4189" s="44"/>
    </row>
    <row r="4190" spans="6:16" ht="12.75">
      <c r="F4190" s="47"/>
      <c r="P4190" s="44"/>
    </row>
    <row r="4191" spans="6:16" ht="12.75">
      <c r="F4191" s="47"/>
      <c r="P4191" s="44"/>
    </row>
    <row r="4192" spans="6:16" ht="12.75">
      <c r="F4192" s="47"/>
      <c r="P4192" s="44"/>
    </row>
    <row r="4193" spans="6:16" ht="12.75">
      <c r="F4193" s="47"/>
      <c r="P4193" s="44"/>
    </row>
    <row r="4194" spans="6:16" ht="12.75">
      <c r="F4194" s="47"/>
      <c r="P4194" s="44"/>
    </row>
    <row r="4195" spans="6:16" ht="12.75">
      <c r="F4195" s="47"/>
      <c r="P4195" s="44"/>
    </row>
    <row r="4196" spans="6:16" ht="12.75">
      <c r="F4196" s="47"/>
      <c r="P4196" s="44"/>
    </row>
    <row r="4197" spans="6:16" ht="12.75">
      <c r="F4197" s="47"/>
      <c r="P4197" s="44"/>
    </row>
    <row r="4198" spans="6:16" ht="12.75">
      <c r="F4198" s="47"/>
      <c r="P4198" s="44"/>
    </row>
    <row r="4199" spans="6:16" ht="12.75">
      <c r="F4199" s="47"/>
      <c r="P4199" s="44"/>
    </row>
    <row r="4200" spans="6:16" ht="12.75">
      <c r="F4200" s="47"/>
      <c r="P4200" s="44"/>
    </row>
    <row r="4201" spans="6:16" ht="12.75">
      <c r="F4201" s="47"/>
      <c r="P4201" s="44"/>
    </row>
    <row r="4202" spans="6:16" ht="12.75">
      <c r="F4202" s="47"/>
      <c r="P4202" s="44"/>
    </row>
    <row r="4203" spans="6:16" ht="12.75">
      <c r="F4203" s="47"/>
      <c r="P4203" s="44"/>
    </row>
    <row r="4204" spans="6:16" ht="12.75">
      <c r="F4204" s="47"/>
      <c r="P4204" s="44"/>
    </row>
    <row r="4205" spans="6:16" ht="12.75">
      <c r="F4205" s="47"/>
      <c r="P4205" s="44"/>
    </row>
    <row r="4206" spans="6:16" ht="12.75">
      <c r="F4206" s="47"/>
      <c r="P4206" s="44"/>
    </row>
    <row r="4207" spans="6:16" ht="12.75">
      <c r="F4207" s="47"/>
      <c r="P4207" s="44"/>
    </row>
    <row r="4208" spans="6:16" ht="12.75">
      <c r="F4208" s="47"/>
      <c r="P4208" s="44"/>
    </row>
    <row r="4209" spans="6:16" ht="12.75">
      <c r="F4209" s="47"/>
      <c r="P4209" s="44"/>
    </row>
    <row r="4210" spans="6:16" ht="12.75">
      <c r="F4210" s="47"/>
      <c r="P4210" s="44"/>
    </row>
    <row r="4211" spans="6:16" ht="12.75">
      <c r="F4211" s="47"/>
      <c r="P4211" s="44"/>
    </row>
    <row r="4212" spans="6:16" ht="12.75">
      <c r="F4212" s="47"/>
      <c r="P4212" s="44"/>
    </row>
    <row r="4213" spans="6:16" ht="12.75">
      <c r="F4213" s="47"/>
      <c r="P4213" s="44"/>
    </row>
    <row r="4214" spans="6:16" ht="12.75">
      <c r="F4214" s="47"/>
      <c r="P4214" s="44"/>
    </row>
    <row r="4215" spans="6:16" ht="12.75">
      <c r="F4215" s="47"/>
      <c r="P4215" s="44"/>
    </row>
    <row r="4216" spans="6:16" ht="12.75">
      <c r="F4216" s="47"/>
      <c r="P4216" s="44"/>
    </row>
    <row r="4217" spans="6:16" ht="12.75">
      <c r="F4217" s="47"/>
      <c r="P4217" s="44"/>
    </row>
    <row r="4218" spans="6:16" ht="12.75">
      <c r="F4218" s="47"/>
      <c r="P4218" s="44"/>
    </row>
    <row r="4219" spans="6:16" ht="12.75">
      <c r="F4219" s="47"/>
      <c r="P4219" s="44"/>
    </row>
    <row r="4220" spans="6:16" ht="12.75">
      <c r="F4220" s="47"/>
      <c r="P4220" s="44"/>
    </row>
    <row r="4221" spans="6:16" ht="12.75">
      <c r="F4221" s="47"/>
      <c r="P4221" s="44"/>
    </row>
    <row r="4222" spans="6:16" ht="12.75">
      <c r="F4222" s="47"/>
      <c r="P4222" s="44"/>
    </row>
    <row r="4223" spans="6:16" ht="12.75">
      <c r="F4223" s="47"/>
      <c r="P4223" s="44"/>
    </row>
    <row r="4224" spans="6:16" ht="12.75">
      <c r="F4224" s="47"/>
      <c r="P4224" s="44"/>
    </row>
    <row r="4225" spans="6:16" ht="12.75">
      <c r="F4225" s="47"/>
      <c r="P4225" s="44"/>
    </row>
    <row r="4226" spans="6:16" ht="12.75">
      <c r="F4226" s="47"/>
      <c r="P4226" s="44"/>
    </row>
    <row r="4227" spans="6:16" ht="12.75">
      <c r="F4227" s="47"/>
      <c r="P4227" s="44"/>
    </row>
    <row r="4228" spans="6:16" ht="12.75">
      <c r="F4228" s="47"/>
      <c r="P4228" s="44"/>
    </row>
    <row r="4229" spans="6:16" ht="12.75">
      <c r="F4229" s="47"/>
      <c r="P4229" s="44"/>
    </row>
    <row r="4230" spans="6:16" ht="12.75">
      <c r="F4230" s="47"/>
      <c r="P4230" s="44"/>
    </row>
    <row r="4231" spans="6:16" ht="12.75">
      <c r="F4231" s="47"/>
      <c r="P4231" s="44"/>
    </row>
    <row r="4232" spans="6:16" ht="12.75">
      <c r="F4232" s="47"/>
      <c r="P4232" s="44"/>
    </row>
    <row r="4233" spans="6:16" ht="12.75">
      <c r="F4233" s="47"/>
      <c r="P4233" s="44"/>
    </row>
    <row r="4234" spans="6:16" ht="12.75">
      <c r="F4234" s="47"/>
      <c r="P4234" s="44"/>
    </row>
    <row r="4235" spans="6:16" ht="12.75">
      <c r="F4235" s="47"/>
      <c r="P4235" s="44"/>
    </row>
    <row r="4236" spans="6:16" ht="12.75">
      <c r="F4236" s="47"/>
      <c r="P4236" s="44"/>
    </row>
    <row r="4237" spans="6:16" ht="12.75">
      <c r="F4237" s="47"/>
      <c r="P4237" s="44"/>
    </row>
    <row r="4238" spans="6:16" ht="12.75">
      <c r="F4238" s="47"/>
      <c r="P4238" s="44"/>
    </row>
    <row r="4239" spans="6:16" ht="12.75">
      <c r="F4239" s="47"/>
      <c r="P4239" s="44"/>
    </row>
    <row r="4240" spans="6:16" ht="12.75">
      <c r="F4240" s="47"/>
      <c r="P4240" s="44"/>
    </row>
    <row r="4241" spans="6:16" ht="12.75">
      <c r="F4241" s="47"/>
      <c r="P4241" s="44"/>
    </row>
    <row r="4242" spans="6:16" ht="12.75">
      <c r="F4242" s="47"/>
      <c r="P4242" s="44"/>
    </row>
    <row r="4243" spans="6:16" ht="12.75">
      <c r="F4243" s="47"/>
      <c r="P4243" s="44"/>
    </row>
    <row r="4244" spans="6:16" ht="12.75">
      <c r="F4244" s="47"/>
      <c r="P4244" s="44"/>
    </row>
    <row r="4245" spans="6:16" ht="12.75">
      <c r="F4245" s="47"/>
      <c r="P4245" s="44"/>
    </row>
    <row r="4246" spans="6:16" ht="12.75">
      <c r="F4246" s="47"/>
      <c r="P4246" s="44"/>
    </row>
    <row r="4247" spans="6:16" ht="12.75">
      <c r="F4247" s="47"/>
      <c r="P4247" s="44"/>
    </row>
    <row r="4248" spans="6:16" ht="12.75">
      <c r="F4248" s="47"/>
      <c r="P4248" s="44"/>
    </row>
    <row r="4249" spans="6:16" ht="12.75">
      <c r="F4249" s="47"/>
      <c r="P4249" s="44"/>
    </row>
    <row r="4250" spans="6:16" ht="12.75">
      <c r="F4250" s="47"/>
      <c r="P4250" s="44"/>
    </row>
    <row r="4251" spans="6:16" ht="12.75">
      <c r="F4251" s="47"/>
      <c r="P4251" s="44"/>
    </row>
    <row r="4252" spans="6:16" ht="12.75">
      <c r="F4252" s="47"/>
      <c r="P4252" s="44"/>
    </row>
    <row r="4253" spans="6:16" ht="12.75">
      <c r="F4253" s="47"/>
      <c r="P4253" s="44"/>
    </row>
    <row r="4254" spans="6:16" ht="12.75">
      <c r="F4254" s="47"/>
      <c r="P4254" s="44"/>
    </row>
    <row r="4255" spans="6:16" ht="12.75">
      <c r="F4255" s="47"/>
      <c r="P4255" s="44"/>
    </row>
    <row r="4256" spans="6:16" ht="12.75">
      <c r="F4256" s="47"/>
      <c r="P4256" s="44"/>
    </row>
    <row r="4257" spans="6:16" ht="12.75">
      <c r="F4257" s="47"/>
      <c r="P4257" s="44"/>
    </row>
    <row r="4258" spans="6:16" ht="12.75">
      <c r="F4258" s="47"/>
      <c r="P4258" s="44"/>
    </row>
    <row r="4259" spans="6:16" ht="12.75">
      <c r="F4259" s="47"/>
      <c r="P4259" s="44"/>
    </row>
    <row r="4260" spans="6:16" ht="12.75">
      <c r="F4260" s="47"/>
      <c r="P4260" s="44"/>
    </row>
    <row r="4261" spans="6:16" ht="12.75">
      <c r="F4261" s="47"/>
      <c r="P4261" s="44"/>
    </row>
    <row r="4262" spans="6:16" ht="12.75">
      <c r="F4262" s="47"/>
      <c r="P4262" s="44"/>
    </row>
    <row r="4263" spans="6:16" ht="12.75">
      <c r="F4263" s="47"/>
      <c r="P4263" s="44"/>
    </row>
    <row r="4264" spans="6:16" ht="12.75">
      <c r="F4264" s="47"/>
      <c r="P4264" s="44"/>
    </row>
    <row r="4265" spans="6:16" ht="12.75">
      <c r="F4265" s="47"/>
      <c r="P4265" s="44"/>
    </row>
    <row r="4266" spans="6:16" ht="12.75">
      <c r="F4266" s="47"/>
      <c r="P4266" s="44"/>
    </row>
    <row r="4267" spans="6:16" ht="12.75">
      <c r="F4267" s="47"/>
      <c r="P4267" s="44"/>
    </row>
    <row r="4268" spans="6:16" ht="12.75">
      <c r="F4268" s="47"/>
      <c r="P4268" s="44"/>
    </row>
    <row r="4269" spans="6:16" ht="12.75">
      <c r="F4269" s="47"/>
      <c r="P4269" s="44"/>
    </row>
    <row r="4270" spans="6:16" ht="12.75">
      <c r="F4270" s="47"/>
      <c r="P4270" s="44"/>
    </row>
    <row r="4271" spans="6:16" ht="12.75">
      <c r="F4271" s="47"/>
      <c r="P4271" s="44"/>
    </row>
    <row r="4272" spans="6:16" ht="12.75">
      <c r="F4272" s="47"/>
      <c r="P4272" s="44"/>
    </row>
    <row r="4273" spans="6:16" ht="12.75">
      <c r="F4273" s="47"/>
      <c r="P4273" s="44"/>
    </row>
    <row r="4274" spans="6:16" ht="12.75">
      <c r="F4274" s="47"/>
      <c r="P4274" s="44"/>
    </row>
    <row r="4275" spans="6:16" ht="12.75">
      <c r="F4275" s="47"/>
      <c r="P4275" s="44"/>
    </row>
    <row r="4276" spans="6:16" ht="12.75">
      <c r="F4276" s="47"/>
      <c r="P4276" s="44"/>
    </row>
    <row r="4277" spans="6:16" ht="12.75">
      <c r="F4277" s="47"/>
      <c r="P4277" s="44"/>
    </row>
    <row r="4278" spans="6:16" ht="12.75">
      <c r="F4278" s="47"/>
      <c r="P4278" s="44"/>
    </row>
    <row r="4279" spans="6:16" ht="12.75">
      <c r="F4279" s="47"/>
      <c r="P4279" s="44"/>
    </row>
    <row r="4280" spans="6:16" ht="12.75">
      <c r="F4280" s="47"/>
      <c r="P4280" s="44"/>
    </row>
    <row r="4281" spans="6:16" ht="12.75">
      <c r="F4281" s="47"/>
      <c r="P4281" s="44"/>
    </row>
    <row r="4282" spans="6:16" ht="12.75">
      <c r="F4282" s="47"/>
      <c r="P4282" s="44"/>
    </row>
    <row r="4283" spans="6:16" ht="12.75">
      <c r="F4283" s="47"/>
      <c r="P4283" s="44"/>
    </row>
    <row r="4284" spans="6:16" ht="12.75">
      <c r="F4284" s="47"/>
      <c r="P4284" s="44"/>
    </row>
    <row r="4285" spans="6:16" ht="12.75">
      <c r="F4285" s="47"/>
      <c r="P4285" s="44"/>
    </row>
    <row r="4286" spans="6:16" ht="12.75">
      <c r="F4286" s="47"/>
      <c r="P4286" s="44"/>
    </row>
    <row r="4287" spans="6:16" ht="12.75">
      <c r="F4287" s="47"/>
      <c r="P4287" s="44"/>
    </row>
    <row r="4288" spans="6:16" ht="12.75">
      <c r="F4288" s="47"/>
      <c r="P4288" s="44"/>
    </row>
    <row r="4289" spans="6:16" ht="12.75">
      <c r="F4289" s="47"/>
      <c r="P4289" s="44"/>
    </row>
    <row r="4290" spans="6:16" ht="12.75">
      <c r="F4290" s="47"/>
      <c r="P4290" s="44"/>
    </row>
    <row r="4291" spans="6:16" ht="12.75">
      <c r="F4291" s="47"/>
      <c r="P4291" s="44"/>
    </row>
    <row r="4292" spans="6:16" ht="12.75">
      <c r="F4292" s="47"/>
      <c r="P4292" s="44"/>
    </row>
    <row r="4293" spans="6:16" ht="12.75">
      <c r="F4293" s="47"/>
      <c r="P4293" s="44"/>
    </row>
    <row r="4294" spans="6:16" ht="12.75">
      <c r="F4294" s="47"/>
      <c r="P4294" s="44"/>
    </row>
    <row r="4295" spans="6:16" ht="12.75">
      <c r="F4295" s="47"/>
      <c r="P4295" s="44"/>
    </row>
    <row r="4296" spans="6:16" ht="12.75">
      <c r="F4296" s="47"/>
      <c r="P4296" s="44"/>
    </row>
    <row r="4297" spans="6:16" ht="12.75">
      <c r="F4297" s="47"/>
      <c r="P4297" s="44"/>
    </row>
    <row r="4298" spans="6:16" ht="12.75">
      <c r="F4298" s="47"/>
      <c r="P4298" s="44"/>
    </row>
    <row r="4299" spans="6:16" ht="12.75">
      <c r="F4299" s="47"/>
      <c r="P4299" s="44"/>
    </row>
    <row r="4300" spans="6:16" ht="12.75">
      <c r="F4300" s="47"/>
      <c r="P4300" s="44"/>
    </row>
    <row r="4301" spans="6:16" ht="12.75">
      <c r="F4301" s="47"/>
      <c r="P4301" s="44"/>
    </row>
    <row r="4302" spans="6:16" ht="12.75">
      <c r="F4302" s="47"/>
      <c r="P4302" s="44"/>
    </row>
    <row r="4303" spans="6:16" ht="12.75">
      <c r="F4303" s="47"/>
      <c r="P4303" s="44"/>
    </row>
    <row r="4304" spans="6:16" ht="12.75">
      <c r="F4304" s="47"/>
      <c r="P4304" s="44"/>
    </row>
    <row r="4305" spans="6:16" ht="12.75">
      <c r="F4305" s="47"/>
      <c r="P4305" s="44"/>
    </row>
    <row r="4306" spans="6:16" ht="12.75">
      <c r="F4306" s="47"/>
      <c r="P4306" s="44"/>
    </row>
    <row r="4307" spans="6:16" ht="12.75">
      <c r="F4307" s="47"/>
      <c r="P4307" s="44"/>
    </row>
    <row r="4308" spans="6:16" ht="12.75">
      <c r="F4308" s="47"/>
      <c r="P4308" s="44"/>
    </row>
    <row r="4309" spans="6:16" ht="12.75">
      <c r="F4309" s="47"/>
      <c r="P4309" s="44"/>
    </row>
    <row r="4310" spans="6:16" ht="12.75">
      <c r="F4310" s="47"/>
      <c r="P4310" s="44"/>
    </row>
    <row r="4311" spans="6:16" ht="12.75">
      <c r="F4311" s="47"/>
      <c r="P4311" s="44"/>
    </row>
    <row r="4312" spans="6:16" ht="12.75">
      <c r="F4312" s="47"/>
      <c r="P4312" s="44"/>
    </row>
    <row r="4313" spans="6:16" ht="12.75">
      <c r="F4313" s="47"/>
      <c r="P4313" s="44"/>
    </row>
    <row r="4314" spans="6:16" ht="12.75">
      <c r="F4314" s="47"/>
      <c r="P4314" s="44"/>
    </row>
    <row r="4315" spans="6:16" ht="12.75">
      <c r="F4315" s="47"/>
      <c r="P4315" s="44"/>
    </row>
    <row r="4316" spans="6:16" ht="12.75">
      <c r="F4316" s="47"/>
      <c r="P4316" s="44"/>
    </row>
    <row r="4317" spans="6:16" ht="12.75">
      <c r="F4317" s="47"/>
      <c r="P4317" s="44"/>
    </row>
    <row r="4318" spans="6:16" ht="12.75">
      <c r="F4318" s="47"/>
      <c r="P4318" s="44"/>
    </row>
    <row r="4319" spans="6:16" ht="12.75">
      <c r="F4319" s="47"/>
      <c r="P4319" s="44"/>
    </row>
    <row r="4320" spans="6:16" ht="12.75">
      <c r="F4320" s="47"/>
      <c r="P4320" s="44"/>
    </row>
    <row r="4321" spans="6:16" ht="12.75">
      <c r="F4321" s="47"/>
      <c r="P4321" s="44"/>
    </row>
    <row r="4322" spans="6:16" ht="12.75">
      <c r="F4322" s="47"/>
      <c r="P4322" s="44"/>
    </row>
    <row r="4323" spans="6:16" ht="12.75">
      <c r="F4323" s="47"/>
      <c r="P4323" s="44"/>
    </row>
    <row r="4324" spans="6:16" ht="12.75">
      <c r="F4324" s="47"/>
      <c r="P4324" s="44"/>
    </row>
    <row r="4325" spans="6:16" ht="12.75">
      <c r="F4325" s="47"/>
      <c r="P4325" s="44"/>
    </row>
    <row r="4326" spans="6:16" ht="12.75">
      <c r="F4326" s="47"/>
      <c r="P4326" s="44"/>
    </row>
    <row r="4327" spans="6:16" ht="12.75">
      <c r="F4327" s="47"/>
      <c r="P4327" s="44"/>
    </row>
    <row r="4328" spans="6:16" ht="12.75">
      <c r="F4328" s="47"/>
      <c r="P4328" s="44"/>
    </row>
    <row r="4329" spans="6:16" ht="12.75">
      <c r="F4329" s="47"/>
      <c r="P4329" s="44"/>
    </row>
    <row r="4330" spans="6:16" ht="12.75">
      <c r="F4330" s="47"/>
      <c r="P4330" s="44"/>
    </row>
    <row r="4331" spans="6:16" ht="12.75">
      <c r="F4331" s="47"/>
      <c r="P4331" s="44"/>
    </row>
    <row r="4332" spans="6:16" ht="12.75">
      <c r="F4332" s="47"/>
      <c r="P4332" s="44"/>
    </row>
    <row r="4333" spans="6:16" ht="12.75">
      <c r="F4333" s="47"/>
      <c r="P4333" s="44"/>
    </row>
    <row r="4334" spans="6:16" ht="12.75">
      <c r="F4334" s="47"/>
      <c r="P4334" s="44"/>
    </row>
    <row r="4335" spans="6:16" ht="12.75">
      <c r="F4335" s="47"/>
      <c r="P4335" s="44"/>
    </row>
    <row r="4336" spans="6:16" ht="12.75">
      <c r="F4336" s="47"/>
      <c r="P4336" s="44"/>
    </row>
    <row r="4337" spans="6:16" ht="12.75">
      <c r="F4337" s="47"/>
      <c r="P4337" s="44"/>
    </row>
    <row r="4338" spans="6:16" ht="12.75">
      <c r="F4338" s="47"/>
      <c r="P4338" s="44"/>
    </row>
    <row r="4339" spans="6:16" ht="12.75">
      <c r="F4339" s="47"/>
      <c r="P4339" s="44"/>
    </row>
    <row r="4340" spans="6:16" ht="12.75">
      <c r="F4340" s="47"/>
      <c r="P4340" s="44"/>
    </row>
    <row r="4341" spans="6:16" ht="12.75">
      <c r="F4341" s="47"/>
      <c r="P4341" s="44"/>
    </row>
    <row r="4342" spans="6:16" ht="12.75">
      <c r="F4342" s="47"/>
      <c r="P4342" s="44"/>
    </row>
    <row r="4343" spans="6:16" ht="12.75">
      <c r="F4343" s="47"/>
      <c r="P4343" s="44"/>
    </row>
    <row r="4344" spans="6:16" ht="12.75">
      <c r="F4344" s="47"/>
      <c r="P4344" s="44"/>
    </row>
    <row r="4345" spans="6:16" ht="12.75">
      <c r="F4345" s="47"/>
      <c r="P4345" s="44"/>
    </row>
    <row r="4346" spans="6:16" ht="12.75">
      <c r="F4346" s="47"/>
      <c r="P4346" s="44"/>
    </row>
    <row r="4347" spans="6:16" ht="12.75">
      <c r="F4347" s="47"/>
      <c r="P4347" s="44"/>
    </row>
    <row r="4348" spans="6:16" ht="12.75">
      <c r="F4348" s="47"/>
      <c r="P4348" s="44"/>
    </row>
    <row r="4349" spans="6:16" ht="12.75">
      <c r="F4349" s="47"/>
      <c r="P4349" s="44"/>
    </row>
    <row r="4350" spans="6:16" ht="12.75">
      <c r="F4350" s="47"/>
      <c r="P4350" s="44"/>
    </row>
    <row r="4351" spans="6:16" ht="12.75">
      <c r="F4351" s="47"/>
      <c r="P4351" s="44"/>
    </row>
    <row r="4352" spans="6:16" ht="12.75">
      <c r="F4352" s="47"/>
      <c r="P4352" s="44"/>
    </row>
    <row r="4353" spans="6:16" ht="12.75">
      <c r="F4353" s="47"/>
      <c r="P4353" s="44"/>
    </row>
    <row r="4354" spans="6:16" ht="12.75">
      <c r="F4354" s="47"/>
      <c r="P4354" s="44"/>
    </row>
    <row r="4355" spans="6:16" ht="12.75">
      <c r="F4355" s="47"/>
      <c r="P4355" s="44"/>
    </row>
    <row r="4356" spans="6:16" ht="12.75">
      <c r="F4356" s="47"/>
      <c r="P4356" s="44"/>
    </row>
    <row r="4357" spans="6:16" ht="12.75">
      <c r="F4357" s="47"/>
      <c r="P4357" s="44"/>
    </row>
    <row r="4358" spans="6:16" ht="12.75">
      <c r="F4358" s="47"/>
      <c r="P4358" s="44"/>
    </row>
    <row r="4359" spans="6:16" ht="12.75">
      <c r="F4359" s="47"/>
      <c r="P4359" s="44"/>
    </row>
    <row r="4360" spans="6:16" ht="12.75">
      <c r="F4360" s="47"/>
      <c r="P4360" s="44"/>
    </row>
    <row r="4361" spans="6:16" ht="12.75">
      <c r="F4361" s="47"/>
      <c r="P4361" s="44"/>
    </row>
    <row r="4362" spans="6:16" ht="12.75">
      <c r="F4362" s="47"/>
      <c r="P4362" s="44"/>
    </row>
    <row r="4363" spans="6:16" ht="12.75">
      <c r="F4363" s="47"/>
      <c r="P4363" s="44"/>
    </row>
    <row r="4364" spans="6:16" ht="12.75">
      <c r="F4364" s="47"/>
      <c r="P4364" s="44"/>
    </row>
    <row r="4365" spans="6:16" ht="12.75">
      <c r="F4365" s="47"/>
      <c r="P4365" s="44"/>
    </row>
    <row r="4366" spans="6:16" ht="12.75">
      <c r="F4366" s="47"/>
      <c r="P4366" s="44"/>
    </row>
    <row r="4367" spans="6:16" ht="12.75">
      <c r="F4367" s="47"/>
      <c r="P4367" s="44"/>
    </row>
    <row r="4368" spans="6:16" ht="12.75">
      <c r="F4368" s="47"/>
      <c r="P4368" s="44"/>
    </row>
    <row r="4369" spans="6:16" ht="12.75">
      <c r="F4369" s="47"/>
      <c r="P4369" s="44"/>
    </row>
    <row r="4370" spans="6:16" ht="12.75">
      <c r="F4370" s="47"/>
      <c r="P4370" s="44"/>
    </row>
    <row r="4371" spans="6:16" ht="12.75">
      <c r="F4371" s="47"/>
      <c r="P4371" s="44"/>
    </row>
    <row r="4372" spans="6:16" ht="12.75">
      <c r="F4372" s="47"/>
      <c r="P4372" s="44"/>
    </row>
    <row r="4373" spans="6:16" ht="12.75">
      <c r="F4373" s="47"/>
      <c r="P4373" s="44"/>
    </row>
    <row r="4374" spans="6:16" ht="12.75">
      <c r="F4374" s="47"/>
      <c r="P4374" s="44"/>
    </row>
    <row r="4375" spans="6:16" ht="12.75">
      <c r="F4375" s="47"/>
      <c r="P4375" s="44"/>
    </row>
    <row r="4376" spans="6:16" ht="12.75">
      <c r="F4376" s="47"/>
      <c r="P4376" s="44"/>
    </row>
    <row r="4377" spans="6:16" ht="12.75">
      <c r="F4377" s="47"/>
      <c r="P4377" s="44"/>
    </row>
    <row r="4378" spans="6:16" ht="12.75">
      <c r="F4378" s="47"/>
      <c r="P4378" s="44"/>
    </row>
    <row r="4379" spans="6:16" ht="12.75">
      <c r="F4379" s="47"/>
      <c r="P4379" s="44"/>
    </row>
    <row r="4380" spans="6:16" ht="12.75">
      <c r="F4380" s="47"/>
      <c r="P4380" s="44"/>
    </row>
    <row r="4381" spans="6:16" ht="12.75">
      <c r="F4381" s="47"/>
      <c r="P4381" s="44"/>
    </row>
    <row r="4382" spans="6:16" ht="12.75">
      <c r="F4382" s="47"/>
      <c r="P4382" s="44"/>
    </row>
    <row r="4383" spans="6:16" ht="12.75">
      <c r="F4383" s="47"/>
      <c r="P4383" s="44"/>
    </row>
    <row r="4384" spans="6:16" ht="12.75">
      <c r="F4384" s="47"/>
      <c r="P4384" s="44"/>
    </row>
    <row r="4385" spans="6:16" ht="12.75">
      <c r="F4385" s="47"/>
      <c r="P4385" s="44"/>
    </row>
    <row r="4386" spans="6:16" ht="12.75">
      <c r="F4386" s="47"/>
      <c r="P4386" s="44"/>
    </row>
    <row r="4387" spans="6:16" ht="12.75">
      <c r="F4387" s="47"/>
      <c r="P4387" s="44"/>
    </row>
    <row r="4388" spans="6:16" ht="12.75">
      <c r="F4388" s="47"/>
      <c r="P4388" s="44"/>
    </row>
    <row r="4389" spans="6:16" ht="12.75">
      <c r="F4389" s="47"/>
      <c r="P4389" s="44"/>
    </row>
    <row r="4390" spans="6:16" ht="12.75">
      <c r="F4390" s="47"/>
      <c r="P4390" s="44"/>
    </row>
    <row r="4391" spans="6:16" ht="12.75">
      <c r="F4391" s="47"/>
      <c r="P4391" s="44"/>
    </row>
    <row r="4392" spans="6:16" ht="12.75">
      <c r="F4392" s="47"/>
      <c r="P4392" s="44"/>
    </row>
    <row r="4393" spans="6:16" ht="12.75">
      <c r="F4393" s="47"/>
      <c r="P4393" s="44"/>
    </row>
    <row r="4394" spans="6:16" ht="12.75">
      <c r="F4394" s="47"/>
      <c r="P4394" s="44"/>
    </row>
    <row r="4395" spans="6:16" ht="12.75">
      <c r="F4395" s="47"/>
      <c r="P4395" s="44"/>
    </row>
    <row r="4396" spans="6:16" ht="12.75">
      <c r="F4396" s="47"/>
      <c r="P4396" s="44"/>
    </row>
    <row r="4397" spans="6:16" ht="12.75">
      <c r="F4397" s="47"/>
      <c r="P4397" s="44"/>
    </row>
    <row r="4398" spans="6:16" ht="12.75">
      <c r="F4398" s="47"/>
      <c r="P4398" s="44"/>
    </row>
    <row r="4399" spans="6:16" ht="12.75">
      <c r="F4399" s="47"/>
      <c r="P4399" s="44"/>
    </row>
    <row r="4400" spans="6:16" ht="12.75">
      <c r="F4400" s="47"/>
      <c r="P4400" s="44"/>
    </row>
    <row r="4401" spans="6:16" ht="12.75">
      <c r="F4401" s="47"/>
      <c r="P4401" s="44"/>
    </row>
    <row r="4402" spans="6:16" ht="12.75">
      <c r="F4402" s="47"/>
      <c r="P4402" s="44"/>
    </row>
    <row r="4403" spans="6:16" ht="12.75">
      <c r="F4403" s="47"/>
      <c r="P4403" s="44"/>
    </row>
    <row r="4404" spans="6:16" ht="12.75">
      <c r="F4404" s="47"/>
      <c r="P4404" s="44"/>
    </row>
    <row r="4405" spans="6:16" ht="12.75">
      <c r="F4405" s="47"/>
      <c r="P4405" s="44"/>
    </row>
    <row r="4406" spans="6:16" ht="12.75">
      <c r="F4406" s="47"/>
      <c r="P4406" s="44"/>
    </row>
    <row r="4407" spans="6:16" ht="12.75">
      <c r="F4407" s="47"/>
      <c r="P4407" s="44"/>
    </row>
    <row r="4408" spans="6:16" ht="12.75">
      <c r="F4408" s="47"/>
      <c r="P4408" s="44"/>
    </row>
    <row r="4409" spans="6:16" ht="12.75">
      <c r="F4409" s="47"/>
      <c r="P4409" s="44"/>
    </row>
    <row r="4410" spans="6:16" ht="12.75">
      <c r="F4410" s="47"/>
      <c r="P4410" s="44"/>
    </row>
    <row r="4411" spans="6:16" ht="12.75">
      <c r="F4411" s="47"/>
      <c r="P4411" s="44"/>
    </row>
    <row r="4412" spans="6:16" ht="12.75">
      <c r="F4412" s="47"/>
      <c r="P4412" s="44"/>
    </row>
    <row r="4413" spans="6:16" ht="12.75">
      <c r="F4413" s="47"/>
      <c r="P4413" s="44"/>
    </row>
    <row r="4414" spans="6:16" ht="12.75">
      <c r="F4414" s="47"/>
      <c r="P4414" s="44"/>
    </row>
    <row r="4415" spans="6:16" ht="12.75">
      <c r="F4415" s="47"/>
      <c r="P4415" s="44"/>
    </row>
    <row r="4416" spans="6:16" ht="12.75">
      <c r="F4416" s="47"/>
      <c r="P4416" s="44"/>
    </row>
    <row r="4417" spans="6:16" ht="12.75">
      <c r="F4417" s="47"/>
      <c r="P4417" s="44"/>
    </row>
    <row r="4418" spans="6:16" ht="12.75">
      <c r="F4418" s="47"/>
      <c r="P4418" s="44"/>
    </row>
    <row r="4419" spans="6:16" ht="12.75">
      <c r="F4419" s="47"/>
      <c r="P4419" s="44"/>
    </row>
    <row r="4420" spans="6:16" ht="12.75">
      <c r="F4420" s="47"/>
      <c r="P4420" s="44"/>
    </row>
    <row r="4421" spans="6:16" ht="12.75">
      <c r="F4421" s="47"/>
      <c r="P4421" s="44"/>
    </row>
    <row r="4422" spans="6:16" ht="12.75">
      <c r="F4422" s="47"/>
      <c r="P4422" s="44"/>
    </row>
    <row r="4423" spans="6:16" ht="12.75">
      <c r="F4423" s="47"/>
      <c r="P4423" s="44"/>
    </row>
    <row r="4424" spans="6:16" ht="12.75">
      <c r="F4424" s="47"/>
      <c r="P4424" s="44"/>
    </row>
    <row r="4425" spans="6:16" ht="12.75">
      <c r="F4425" s="47"/>
      <c r="P4425" s="44"/>
    </row>
    <row r="4426" spans="6:16" ht="12.75">
      <c r="F4426" s="47"/>
      <c r="P4426" s="44"/>
    </row>
    <row r="4427" spans="6:16" ht="12.75">
      <c r="F4427" s="47"/>
      <c r="P4427" s="44"/>
    </row>
    <row r="4428" spans="6:16" ht="12.75">
      <c r="F4428" s="47"/>
      <c r="P4428" s="44"/>
    </row>
    <row r="4429" spans="6:16" ht="12.75">
      <c r="F4429" s="47"/>
      <c r="P4429" s="44"/>
    </row>
    <row r="4430" spans="6:16" ht="12.75">
      <c r="F4430" s="47"/>
      <c r="P4430" s="44"/>
    </row>
    <row r="4431" spans="6:16" ht="12.75">
      <c r="F4431" s="47"/>
      <c r="P4431" s="44"/>
    </row>
    <row r="4432" spans="6:16" ht="12.75">
      <c r="F4432" s="47"/>
      <c r="P4432" s="44"/>
    </row>
    <row r="4433" spans="6:16" ht="12.75">
      <c r="F4433" s="47"/>
      <c r="P4433" s="44"/>
    </row>
    <row r="4434" spans="6:16" ht="12.75">
      <c r="F4434" s="47"/>
      <c r="P4434" s="44"/>
    </row>
    <row r="4435" spans="6:16" ht="12.75">
      <c r="F4435" s="47"/>
      <c r="P4435" s="44"/>
    </row>
    <row r="4436" spans="6:16" ht="12.75">
      <c r="F4436" s="47"/>
      <c r="P4436" s="44"/>
    </row>
    <row r="4437" spans="6:16" ht="12.75">
      <c r="F4437" s="47"/>
      <c r="P4437" s="44"/>
    </row>
    <row r="4438" spans="6:16" ht="12.75">
      <c r="F4438" s="47"/>
      <c r="P4438" s="44"/>
    </row>
    <row r="4439" spans="6:16" ht="12.75">
      <c r="F4439" s="47"/>
      <c r="P4439" s="44"/>
    </row>
    <row r="4440" spans="6:16" ht="12.75">
      <c r="F4440" s="47"/>
      <c r="P4440" s="44"/>
    </row>
    <row r="4441" spans="6:16" ht="12.75">
      <c r="F4441" s="47"/>
      <c r="P4441" s="44"/>
    </row>
    <row r="4442" spans="6:16" ht="12.75">
      <c r="F4442" s="47"/>
      <c r="P4442" s="44"/>
    </row>
    <row r="4443" spans="6:16" ht="12.75">
      <c r="F4443" s="47"/>
      <c r="P4443" s="44"/>
    </row>
    <row r="4444" spans="6:16" ht="12.75">
      <c r="F4444" s="47"/>
      <c r="P4444" s="44"/>
    </row>
    <row r="4445" spans="6:16" ht="12.75">
      <c r="F4445" s="47"/>
      <c r="P4445" s="44"/>
    </row>
    <row r="4446" spans="6:16" ht="12.75">
      <c r="F4446" s="47"/>
      <c r="P4446" s="44"/>
    </row>
    <row r="4447" spans="6:16" ht="12.75">
      <c r="F4447" s="47"/>
      <c r="P4447" s="44"/>
    </row>
    <row r="4448" spans="6:16" ht="12.75">
      <c r="F4448" s="47"/>
      <c r="P4448" s="44"/>
    </row>
    <row r="4449" spans="6:16" ht="12.75">
      <c r="F4449" s="47"/>
      <c r="P4449" s="44"/>
    </row>
    <row r="4450" spans="6:16" ht="12.75">
      <c r="F4450" s="47"/>
      <c r="P4450" s="44"/>
    </row>
    <row r="4451" spans="6:16" ht="12.75">
      <c r="F4451" s="47"/>
      <c r="P4451" s="44"/>
    </row>
    <row r="4452" spans="6:16" ht="12.75">
      <c r="F4452" s="47"/>
      <c r="P4452" s="44"/>
    </row>
    <row r="4453" spans="6:16" ht="12.75">
      <c r="F4453" s="47"/>
      <c r="P4453" s="44"/>
    </row>
    <row r="4454" spans="6:16" ht="12.75">
      <c r="F4454" s="47"/>
      <c r="P4454" s="44"/>
    </row>
    <row r="4455" spans="6:16" ht="12.75">
      <c r="F4455" s="47"/>
      <c r="P4455" s="44"/>
    </row>
    <row r="4456" spans="6:16" ht="12.75">
      <c r="F4456" s="47"/>
      <c r="P4456" s="44"/>
    </row>
    <row r="4457" spans="6:16" ht="12.75">
      <c r="F4457" s="47"/>
      <c r="P4457" s="44"/>
    </row>
    <row r="4458" spans="6:16" ht="12.75">
      <c r="F4458" s="47"/>
      <c r="P4458" s="44"/>
    </row>
    <row r="4459" spans="6:16" ht="12.75">
      <c r="F4459" s="47"/>
      <c r="P4459" s="44"/>
    </row>
    <row r="4460" spans="6:16" ht="12.75">
      <c r="F4460" s="47"/>
      <c r="P4460" s="44"/>
    </row>
    <row r="4461" spans="6:16" ht="12.75">
      <c r="F4461" s="47"/>
      <c r="P4461" s="44"/>
    </row>
    <row r="4462" spans="6:16" ht="12.75">
      <c r="F4462" s="47"/>
      <c r="P4462" s="44"/>
    </row>
    <row r="4463" spans="6:16" ht="12.75">
      <c r="F4463" s="47"/>
      <c r="P4463" s="44"/>
    </row>
    <row r="4464" spans="6:16" ht="12.75">
      <c r="F4464" s="47"/>
      <c r="P4464" s="44"/>
    </row>
    <row r="4465" spans="6:16" ht="12.75">
      <c r="F4465" s="47"/>
      <c r="P4465" s="44"/>
    </row>
    <row r="4466" spans="6:16" ht="12.75">
      <c r="F4466" s="47"/>
      <c r="P4466" s="44"/>
    </row>
    <row r="4467" spans="6:16" ht="12.75">
      <c r="F4467" s="47"/>
      <c r="P4467" s="44"/>
    </row>
    <row r="4468" spans="6:16" ht="12.75">
      <c r="F4468" s="47"/>
      <c r="P4468" s="44"/>
    </row>
    <row r="4469" spans="6:16" ht="12.75">
      <c r="F4469" s="47"/>
      <c r="P4469" s="44"/>
    </row>
    <row r="4470" spans="6:16" ht="12.75">
      <c r="F4470" s="47"/>
      <c r="P4470" s="44"/>
    </row>
    <row r="4471" spans="6:16" ht="12.75">
      <c r="F4471" s="47"/>
      <c r="P4471" s="44"/>
    </row>
    <row r="4472" spans="6:16" ht="12.75">
      <c r="F4472" s="47"/>
      <c r="P4472" s="44"/>
    </row>
    <row r="4473" spans="6:16" ht="12.75">
      <c r="F4473" s="47"/>
      <c r="P4473" s="44"/>
    </row>
    <row r="4474" spans="6:16" ht="12.75">
      <c r="F4474" s="47"/>
      <c r="P4474" s="44"/>
    </row>
    <row r="4475" spans="6:16" ht="12.75">
      <c r="F4475" s="47"/>
      <c r="P4475" s="44"/>
    </row>
    <row r="4476" spans="6:16" ht="12.75">
      <c r="F4476" s="47"/>
      <c r="P4476" s="44"/>
    </row>
    <row r="4477" spans="6:16" ht="12.75">
      <c r="F4477" s="47"/>
      <c r="P4477" s="44"/>
    </row>
    <row r="4478" spans="6:16" ht="12.75">
      <c r="F4478" s="47"/>
      <c r="P4478" s="44"/>
    </row>
    <row r="4479" spans="6:16" ht="12.75">
      <c r="F4479" s="47"/>
      <c r="P4479" s="44"/>
    </row>
    <row r="4480" spans="6:16" ht="12.75">
      <c r="F4480" s="47"/>
      <c r="P4480" s="44"/>
    </row>
    <row r="4481" spans="6:16" ht="12.75">
      <c r="F4481" s="47"/>
      <c r="P4481" s="44"/>
    </row>
    <row r="4482" spans="6:16" ht="12.75">
      <c r="F4482" s="47"/>
      <c r="P4482" s="44"/>
    </row>
    <row r="4483" spans="6:16" ht="12.75">
      <c r="F4483" s="47"/>
      <c r="P4483" s="44"/>
    </row>
    <row r="4484" spans="6:16" ht="12.75">
      <c r="F4484" s="47"/>
      <c r="P4484" s="44"/>
    </row>
    <row r="4485" spans="6:16" ht="12.75">
      <c r="F4485" s="47"/>
      <c r="P4485" s="44"/>
    </row>
    <row r="4486" spans="6:16" ht="12.75">
      <c r="F4486" s="47"/>
      <c r="P4486" s="44"/>
    </row>
    <row r="4487" spans="6:16" ht="12.75">
      <c r="F4487" s="47"/>
      <c r="P4487" s="44"/>
    </row>
    <row r="4488" spans="6:16" ht="12.75">
      <c r="F4488" s="47"/>
      <c r="P4488" s="44"/>
    </row>
    <row r="4489" spans="6:16" ht="12.75">
      <c r="F4489" s="47"/>
      <c r="P4489" s="44"/>
    </row>
    <row r="4490" spans="6:16" ht="12.75">
      <c r="F4490" s="47"/>
      <c r="P4490" s="44"/>
    </row>
    <row r="4491" spans="6:16" ht="12.75">
      <c r="F4491" s="47"/>
      <c r="P4491" s="44"/>
    </row>
    <row r="4492" spans="6:16" ht="12.75">
      <c r="F4492" s="47"/>
      <c r="P4492" s="44"/>
    </row>
    <row r="4493" spans="6:16" ht="12.75">
      <c r="F4493" s="47"/>
      <c r="P4493" s="44"/>
    </row>
    <row r="4494" spans="6:16" ht="12.75">
      <c r="F4494" s="47"/>
      <c r="P4494" s="44"/>
    </row>
    <row r="4495" spans="6:16" ht="12.75">
      <c r="F4495" s="47"/>
      <c r="P4495" s="44"/>
    </row>
    <row r="4496" spans="6:16" ht="12.75">
      <c r="F4496" s="47"/>
      <c r="P4496" s="44"/>
    </row>
    <row r="4497" spans="6:16" ht="12.75">
      <c r="F4497" s="47"/>
      <c r="P4497" s="44"/>
    </row>
    <row r="4498" spans="6:16" ht="12.75">
      <c r="F4498" s="47"/>
      <c r="P4498" s="44"/>
    </row>
    <row r="4499" spans="6:16" ht="12.75">
      <c r="F4499" s="47"/>
      <c r="P4499" s="44"/>
    </row>
    <row r="4500" spans="6:16" ht="12.75">
      <c r="F4500" s="47"/>
      <c r="P4500" s="44"/>
    </row>
    <row r="4501" spans="6:16" ht="12.75">
      <c r="F4501" s="47"/>
      <c r="P4501" s="44"/>
    </row>
    <row r="4502" spans="6:16" ht="12.75">
      <c r="F4502" s="47"/>
      <c r="P4502" s="44"/>
    </row>
    <row r="4503" spans="6:16" ht="12.75">
      <c r="F4503" s="47"/>
      <c r="P4503" s="44"/>
    </row>
    <row r="4504" spans="6:16" ht="12.75">
      <c r="F4504" s="47"/>
      <c r="P4504" s="44"/>
    </row>
    <row r="4505" spans="6:16" ht="12.75">
      <c r="F4505" s="47"/>
      <c r="P4505" s="44"/>
    </row>
    <row r="4506" spans="6:16" ht="12.75">
      <c r="F4506" s="47"/>
      <c r="P4506" s="44"/>
    </row>
    <row r="4507" spans="6:16" ht="12.75">
      <c r="F4507" s="47"/>
      <c r="P4507" s="44"/>
    </row>
    <row r="4508" spans="6:16" ht="12.75">
      <c r="F4508" s="47"/>
      <c r="P4508" s="44"/>
    </row>
    <row r="4509" spans="6:16" ht="12.75">
      <c r="F4509" s="47"/>
      <c r="P4509" s="44"/>
    </row>
    <row r="4510" spans="6:16" ht="12.75">
      <c r="F4510" s="47"/>
      <c r="P4510" s="44"/>
    </row>
    <row r="4511" spans="6:16" ht="12.75">
      <c r="F4511" s="47"/>
      <c r="P4511" s="44"/>
    </row>
    <row r="4512" spans="6:16" ht="12.75">
      <c r="F4512" s="47"/>
      <c r="P4512" s="44"/>
    </row>
    <row r="4513" spans="6:16" ht="12.75">
      <c r="F4513" s="47"/>
      <c r="P4513" s="44"/>
    </row>
    <row r="4514" spans="6:16" ht="12.75">
      <c r="F4514" s="47"/>
      <c r="P4514" s="44"/>
    </row>
    <row r="4515" spans="6:16" ht="12.75">
      <c r="F4515" s="47"/>
      <c r="P4515" s="44"/>
    </row>
    <row r="4516" spans="6:16" ht="12.75">
      <c r="F4516" s="47"/>
      <c r="P4516" s="44"/>
    </row>
    <row r="4517" spans="6:16" ht="12.75">
      <c r="F4517" s="47"/>
      <c r="P4517" s="44"/>
    </row>
    <row r="4518" spans="6:16" ht="12.75">
      <c r="F4518" s="47"/>
      <c r="P4518" s="44"/>
    </row>
    <row r="4519" spans="6:16" ht="12.75">
      <c r="F4519" s="47"/>
      <c r="P4519" s="44"/>
    </row>
    <row r="4520" spans="6:16" ht="12.75">
      <c r="F4520" s="47"/>
      <c r="P4520" s="44"/>
    </row>
    <row r="4521" spans="6:16" ht="12.75">
      <c r="F4521" s="47"/>
      <c r="P4521" s="44"/>
    </row>
    <row r="4522" spans="6:16" ht="12.75">
      <c r="F4522" s="47"/>
      <c r="P4522" s="44"/>
    </row>
    <row r="4523" spans="6:16" ht="12.75">
      <c r="F4523" s="47"/>
      <c r="P4523" s="44"/>
    </row>
    <row r="4524" spans="6:16" ht="12.75">
      <c r="F4524" s="47"/>
      <c r="P4524" s="44"/>
    </row>
    <row r="4525" spans="6:16" ht="12.75">
      <c r="F4525" s="47"/>
      <c r="P4525" s="44"/>
    </row>
    <row r="4526" spans="6:16" ht="12.75">
      <c r="F4526" s="47"/>
      <c r="P4526" s="44"/>
    </row>
    <row r="4527" spans="6:16" ht="12.75">
      <c r="F4527" s="47"/>
      <c r="P4527" s="44"/>
    </row>
    <row r="4528" spans="6:16" ht="12.75">
      <c r="F4528" s="47"/>
      <c r="P4528" s="44"/>
    </row>
    <row r="4529" spans="6:16" ht="12.75">
      <c r="F4529" s="47"/>
      <c r="P4529" s="44"/>
    </row>
    <row r="4530" spans="6:16" ht="12.75">
      <c r="F4530" s="47"/>
      <c r="P4530" s="44"/>
    </row>
    <row r="4531" spans="6:16" ht="12.75">
      <c r="F4531" s="47"/>
      <c r="P4531" s="44"/>
    </row>
    <row r="4532" spans="6:16" ht="12.75">
      <c r="F4532" s="47"/>
      <c r="P4532" s="44"/>
    </row>
    <row r="4533" spans="6:16" ht="12.75">
      <c r="F4533" s="47"/>
      <c r="P4533" s="44"/>
    </row>
    <row r="4534" spans="6:16" ht="12.75">
      <c r="F4534" s="47"/>
      <c r="P4534" s="44"/>
    </row>
    <row r="4535" spans="6:16" ht="12.75">
      <c r="F4535" s="47"/>
      <c r="P4535" s="44"/>
    </row>
    <row r="4536" spans="6:16" ht="12.75">
      <c r="F4536" s="47"/>
      <c r="P4536" s="44"/>
    </row>
    <row r="4537" spans="6:16" ht="12.75">
      <c r="F4537" s="47"/>
      <c r="P4537" s="44"/>
    </row>
    <row r="4538" spans="6:16" ht="12.75">
      <c r="F4538" s="47"/>
      <c r="P4538" s="44"/>
    </row>
    <row r="4539" spans="6:16" ht="12.75">
      <c r="F4539" s="47"/>
      <c r="P4539" s="44"/>
    </row>
    <row r="4540" spans="6:16" ht="12.75">
      <c r="F4540" s="47"/>
      <c r="P4540" s="44"/>
    </row>
    <row r="4541" spans="6:16" ht="12.75">
      <c r="F4541" s="47"/>
      <c r="P4541" s="44"/>
    </row>
    <row r="4542" spans="6:16" ht="12.75">
      <c r="F4542" s="47"/>
      <c r="P4542" s="44"/>
    </row>
    <row r="4543" spans="6:16" ht="12.75">
      <c r="F4543" s="47"/>
      <c r="P4543" s="44"/>
    </row>
    <row r="4544" spans="6:16" ht="12.75">
      <c r="F4544" s="47"/>
      <c r="P4544" s="44"/>
    </row>
    <row r="4545" spans="6:16" ht="12.75">
      <c r="F4545" s="47"/>
      <c r="P4545" s="44"/>
    </row>
    <row r="4546" spans="6:16" ht="12.75">
      <c r="F4546" s="47"/>
      <c r="P4546" s="44"/>
    </row>
    <row r="4547" spans="6:16" ht="12.75">
      <c r="F4547" s="47"/>
      <c r="P4547" s="44"/>
    </row>
    <row r="4548" spans="6:16" ht="12.75">
      <c r="F4548" s="47"/>
      <c r="P4548" s="44"/>
    </row>
    <row r="4549" spans="6:16" ht="12.75">
      <c r="F4549" s="47"/>
      <c r="P4549" s="44"/>
    </row>
    <row r="4550" spans="6:16" ht="12.75">
      <c r="F4550" s="47"/>
      <c r="P4550" s="44"/>
    </row>
    <row r="4551" spans="6:16" ht="12.75">
      <c r="F4551" s="47"/>
      <c r="P4551" s="44"/>
    </row>
    <row r="4552" spans="6:16" ht="12.75">
      <c r="F4552" s="47"/>
      <c r="P4552" s="44"/>
    </row>
    <row r="4553" spans="6:16" ht="12.75">
      <c r="F4553" s="47"/>
      <c r="P4553" s="44"/>
    </row>
    <row r="4554" spans="6:16" ht="12.75">
      <c r="F4554" s="47"/>
      <c r="P4554" s="44"/>
    </row>
    <row r="4555" spans="6:16" ht="12.75">
      <c r="F4555" s="47"/>
      <c r="P4555" s="44"/>
    </row>
    <row r="4556" spans="6:16" ht="12.75">
      <c r="F4556" s="47"/>
      <c r="P4556" s="44"/>
    </row>
    <row r="4557" spans="6:16" ht="12.75">
      <c r="F4557" s="47"/>
      <c r="P4557" s="44"/>
    </row>
    <row r="4558" spans="6:16" ht="12.75">
      <c r="F4558" s="47"/>
      <c r="P4558" s="44"/>
    </row>
    <row r="4559" spans="6:16" ht="12.75">
      <c r="F4559" s="47"/>
      <c r="P4559" s="44"/>
    </row>
    <row r="4560" spans="6:16" ht="12.75">
      <c r="F4560" s="47"/>
      <c r="P4560" s="44"/>
    </row>
    <row r="4561" spans="6:16" ht="12.75">
      <c r="F4561" s="47"/>
      <c r="P4561" s="44"/>
    </row>
    <row r="4562" spans="6:16" ht="12.75">
      <c r="F4562" s="47"/>
      <c r="P4562" s="44"/>
    </row>
    <row r="4563" spans="6:16" ht="12.75">
      <c r="F4563" s="47"/>
      <c r="P4563" s="44"/>
    </row>
    <row r="4564" spans="6:16" ht="12.75">
      <c r="F4564" s="47"/>
      <c r="P4564" s="44"/>
    </row>
    <row r="4565" spans="6:16" ht="12.75">
      <c r="F4565" s="47"/>
      <c r="P4565" s="44"/>
    </row>
    <row r="4566" spans="6:16" ht="12.75">
      <c r="F4566" s="47"/>
      <c r="P4566" s="44"/>
    </row>
    <row r="4567" spans="6:16" ht="12.75">
      <c r="F4567" s="47"/>
      <c r="P4567" s="44"/>
    </row>
    <row r="4568" spans="6:16" ht="12.75">
      <c r="F4568" s="47"/>
      <c r="P4568" s="44"/>
    </row>
    <row r="4569" spans="6:16" ht="12.75">
      <c r="F4569" s="47"/>
      <c r="P4569" s="44"/>
    </row>
    <row r="4570" spans="6:16" ht="12.75">
      <c r="F4570" s="47"/>
      <c r="P4570" s="44"/>
    </row>
    <row r="4571" spans="6:16" ht="12.75">
      <c r="F4571" s="47"/>
      <c r="P4571" s="44"/>
    </row>
    <row r="4572" spans="6:16" ht="12.75">
      <c r="F4572" s="47"/>
      <c r="P4572" s="44"/>
    </row>
    <row r="4573" spans="6:16" ht="12.75">
      <c r="F4573" s="47"/>
      <c r="P4573" s="44"/>
    </row>
    <row r="4574" spans="6:16" ht="12.75">
      <c r="F4574" s="47"/>
      <c r="P4574" s="44"/>
    </row>
    <row r="4575" spans="6:16" ht="12.75">
      <c r="F4575" s="47"/>
      <c r="P4575" s="44"/>
    </row>
    <row r="4576" spans="6:16" ht="12.75">
      <c r="F4576" s="47"/>
      <c r="P4576" s="44"/>
    </row>
    <row r="4577" spans="6:16" ht="12.75">
      <c r="F4577" s="47"/>
      <c r="P4577" s="44"/>
    </row>
    <row r="4578" spans="6:16" ht="12.75">
      <c r="F4578" s="47"/>
      <c r="P4578" s="44"/>
    </row>
    <row r="4579" spans="6:16" ht="12.75">
      <c r="F4579" s="47"/>
      <c r="P4579" s="44"/>
    </row>
    <row r="4580" spans="6:16" ht="12.75">
      <c r="F4580" s="47"/>
      <c r="P4580" s="44"/>
    </row>
    <row r="4581" spans="6:16" ht="12.75">
      <c r="F4581" s="47"/>
      <c r="P4581" s="44"/>
    </row>
    <row r="4582" spans="6:16" ht="12.75">
      <c r="F4582" s="47"/>
      <c r="P4582" s="44"/>
    </row>
    <row r="4583" spans="6:16" ht="12.75">
      <c r="F4583" s="47"/>
      <c r="P4583" s="44"/>
    </row>
    <row r="4584" spans="6:16" ht="12.75">
      <c r="F4584" s="47"/>
      <c r="P4584" s="44"/>
    </row>
    <row r="4585" spans="6:16" ht="12.75">
      <c r="F4585" s="47"/>
      <c r="P4585" s="44"/>
    </row>
    <row r="4586" spans="6:16" ht="12.75">
      <c r="F4586" s="47"/>
      <c r="P4586" s="44"/>
    </row>
    <row r="4587" spans="6:16" ht="12.75">
      <c r="F4587" s="47"/>
      <c r="P4587" s="44"/>
    </row>
    <row r="4588" spans="6:16" ht="12.75">
      <c r="F4588" s="47"/>
      <c r="P4588" s="44"/>
    </row>
    <row r="4589" spans="6:16" ht="12.75">
      <c r="F4589" s="47"/>
      <c r="P4589" s="44"/>
    </row>
    <row r="4590" spans="6:16" ht="12.75">
      <c r="F4590" s="47"/>
      <c r="P4590" s="44"/>
    </row>
    <row r="4591" spans="6:16" ht="12.75">
      <c r="F4591" s="47"/>
      <c r="P4591" s="44"/>
    </row>
    <row r="4592" spans="6:16" ht="12.75">
      <c r="F4592" s="47"/>
      <c r="P4592" s="44"/>
    </row>
    <row r="4593" spans="6:16" ht="12.75">
      <c r="F4593" s="47"/>
      <c r="P4593" s="44"/>
    </row>
    <row r="4594" spans="6:16" ht="12.75">
      <c r="F4594" s="47"/>
      <c r="P4594" s="44"/>
    </row>
    <row r="4595" spans="6:16" ht="12.75">
      <c r="F4595" s="47"/>
      <c r="P4595" s="44"/>
    </row>
    <row r="4596" spans="6:16" ht="12.75">
      <c r="F4596" s="47"/>
      <c r="P4596" s="44"/>
    </row>
    <row r="4597" spans="6:16" ht="12.75">
      <c r="F4597" s="47"/>
      <c r="P4597" s="44"/>
    </row>
    <row r="4598" spans="6:16" ht="12.75">
      <c r="F4598" s="47"/>
      <c r="P4598" s="44"/>
    </row>
    <row r="4599" spans="6:16" ht="12.75">
      <c r="F4599" s="47"/>
      <c r="P4599" s="44"/>
    </row>
    <row r="4600" spans="6:16" ht="12.75">
      <c r="F4600" s="47"/>
      <c r="P4600" s="44"/>
    </row>
    <row r="4601" spans="6:16" ht="12.75">
      <c r="F4601" s="47"/>
      <c r="P4601" s="44"/>
    </row>
    <row r="4602" spans="6:16" ht="12.75">
      <c r="F4602" s="47"/>
      <c r="P4602" s="44"/>
    </row>
    <row r="4603" spans="6:16" ht="12.75">
      <c r="F4603" s="47"/>
      <c r="P4603" s="44"/>
    </row>
    <row r="4604" spans="6:16" ht="12.75">
      <c r="F4604" s="47"/>
      <c r="P4604" s="44"/>
    </row>
    <row r="4605" spans="6:16" ht="12.75">
      <c r="F4605" s="47"/>
      <c r="P4605" s="44"/>
    </row>
    <row r="4606" spans="6:16" ht="12.75">
      <c r="F4606" s="47"/>
      <c r="P4606" s="44"/>
    </row>
    <row r="4607" spans="6:16" ht="12.75">
      <c r="F4607" s="47"/>
      <c r="P4607" s="44"/>
    </row>
    <row r="4608" spans="6:16" ht="12.75">
      <c r="F4608" s="47"/>
      <c r="P4608" s="44"/>
    </row>
    <row r="4609" spans="6:16" ht="12.75">
      <c r="F4609" s="47"/>
      <c r="P4609" s="44"/>
    </row>
    <row r="4610" spans="6:16" ht="12.75">
      <c r="F4610" s="47"/>
      <c r="P4610" s="44"/>
    </row>
    <row r="4611" spans="6:16" ht="12.75">
      <c r="F4611" s="47"/>
      <c r="P4611" s="44"/>
    </row>
    <row r="4612" spans="6:16" ht="12.75">
      <c r="F4612" s="47"/>
      <c r="P4612" s="44"/>
    </row>
    <row r="4613" spans="6:16" ht="12.75">
      <c r="F4613" s="47"/>
      <c r="P4613" s="44"/>
    </row>
    <row r="4614" spans="6:16" ht="12.75">
      <c r="F4614" s="47"/>
      <c r="P4614" s="44"/>
    </row>
    <row r="4615" spans="6:16" ht="12.75">
      <c r="F4615" s="47"/>
      <c r="P4615" s="44"/>
    </row>
    <row r="4616" spans="6:16" ht="12.75">
      <c r="F4616" s="47"/>
      <c r="P4616" s="44"/>
    </row>
    <row r="4617" spans="6:16" ht="12.75">
      <c r="F4617" s="47"/>
      <c r="P4617" s="44"/>
    </row>
    <row r="4618" spans="6:16" ht="12.75">
      <c r="F4618" s="47"/>
      <c r="P4618" s="44"/>
    </row>
    <row r="4619" spans="6:16" ht="12.75">
      <c r="F4619" s="47"/>
      <c r="P4619" s="44"/>
    </row>
    <row r="4620" spans="6:16" ht="12.75">
      <c r="F4620" s="47"/>
      <c r="P4620" s="44"/>
    </row>
    <row r="4621" spans="6:16" ht="12.75">
      <c r="F4621" s="47"/>
      <c r="P4621" s="44"/>
    </row>
    <row r="4622" spans="6:16" ht="12.75">
      <c r="F4622" s="47"/>
      <c r="P4622" s="44"/>
    </row>
    <row r="4623" spans="6:16" ht="12.75">
      <c r="F4623" s="47"/>
      <c r="P4623" s="44"/>
    </row>
    <row r="4624" spans="6:16" ht="12.75">
      <c r="F4624" s="47"/>
      <c r="P4624" s="44"/>
    </row>
    <row r="4625" spans="6:16" ht="12.75">
      <c r="F4625" s="47"/>
      <c r="P4625" s="44"/>
    </row>
    <row r="4626" spans="6:16" ht="12.75">
      <c r="F4626" s="47"/>
      <c r="P4626" s="44"/>
    </row>
    <row r="4627" spans="6:16" ht="12.75">
      <c r="F4627" s="47"/>
      <c r="P4627" s="44"/>
    </row>
    <row r="4628" spans="6:16" ht="12.75">
      <c r="F4628" s="47"/>
      <c r="P4628" s="44"/>
    </row>
    <row r="4629" spans="6:16" ht="12.75">
      <c r="F4629" s="47"/>
      <c r="P4629" s="44"/>
    </row>
    <row r="4630" spans="6:16" ht="12.75">
      <c r="F4630" s="47"/>
      <c r="P4630" s="44"/>
    </row>
    <row r="4631" spans="6:16" ht="12.75">
      <c r="F4631" s="47"/>
      <c r="P4631" s="44"/>
    </row>
    <row r="4632" spans="6:16" ht="12.75">
      <c r="F4632" s="47"/>
      <c r="P4632" s="44"/>
    </row>
    <row r="4633" spans="6:16" ht="12.75">
      <c r="F4633" s="47"/>
      <c r="P4633" s="44"/>
    </row>
    <row r="4634" spans="6:16" ht="12.75">
      <c r="F4634" s="47"/>
      <c r="P4634" s="44"/>
    </row>
    <row r="4635" spans="6:16" ht="12.75">
      <c r="F4635" s="47"/>
      <c r="P4635" s="44"/>
    </row>
    <row r="4636" spans="6:16" ht="12.75">
      <c r="F4636" s="47"/>
      <c r="P4636" s="44"/>
    </row>
    <row r="4637" spans="6:16" ht="12.75">
      <c r="F4637" s="47"/>
      <c r="P4637" s="44"/>
    </row>
    <row r="4638" spans="6:16" ht="12.75">
      <c r="F4638" s="47"/>
      <c r="P4638" s="44"/>
    </row>
    <row r="4639" spans="6:16" ht="12.75">
      <c r="F4639" s="47"/>
      <c r="P4639" s="44"/>
    </row>
    <row r="4640" spans="6:16" ht="12.75">
      <c r="F4640" s="47"/>
      <c r="P4640" s="44"/>
    </row>
    <row r="4641" spans="6:16" ht="12.75">
      <c r="F4641" s="47"/>
      <c r="P4641" s="44"/>
    </row>
    <row r="4642" spans="6:16" ht="12.75">
      <c r="F4642" s="47"/>
      <c r="P4642" s="44"/>
    </row>
    <row r="4643" spans="6:16" ht="12.75">
      <c r="F4643" s="47"/>
      <c r="P4643" s="44"/>
    </row>
    <row r="4644" spans="6:16" ht="12.75">
      <c r="F4644" s="47"/>
      <c r="P4644" s="44"/>
    </row>
    <row r="4645" spans="6:16" ht="12.75">
      <c r="F4645" s="47"/>
      <c r="P4645" s="44"/>
    </row>
    <row r="4646" spans="6:16" ht="12.75">
      <c r="F4646" s="47"/>
      <c r="P4646" s="44"/>
    </row>
    <row r="4647" spans="6:16" ht="12.75">
      <c r="F4647" s="47"/>
      <c r="P4647" s="44"/>
    </row>
    <row r="4648" spans="6:16" ht="12.75">
      <c r="F4648" s="47"/>
      <c r="P4648" s="44"/>
    </row>
    <row r="4649" spans="6:16" ht="12.75">
      <c r="F4649" s="47"/>
      <c r="P4649" s="44"/>
    </row>
    <row r="4650" spans="6:16" ht="12.75">
      <c r="F4650" s="47"/>
      <c r="P4650" s="44"/>
    </row>
    <row r="4651" spans="6:16" ht="12.75">
      <c r="F4651" s="47"/>
      <c r="P4651" s="44"/>
    </row>
    <row r="4652" spans="6:16" ht="12.75">
      <c r="F4652" s="47"/>
      <c r="P4652" s="44"/>
    </row>
    <row r="4653" spans="6:16" ht="12.75">
      <c r="F4653" s="47"/>
      <c r="P4653" s="44"/>
    </row>
    <row r="4654" spans="6:16" ht="12.75">
      <c r="F4654" s="47"/>
      <c r="P4654" s="44"/>
    </row>
    <row r="4655" spans="6:16" ht="12.75">
      <c r="F4655" s="47"/>
      <c r="P4655" s="44"/>
    </row>
    <row r="4656" spans="6:16" ht="12.75">
      <c r="F4656" s="47"/>
      <c r="P4656" s="44"/>
    </row>
    <row r="4657" spans="6:16" ht="12.75">
      <c r="F4657" s="47"/>
      <c r="P4657" s="44"/>
    </row>
    <row r="4658" spans="6:16" ht="12.75">
      <c r="F4658" s="47"/>
      <c r="P4658" s="44"/>
    </row>
    <row r="4659" spans="6:16" ht="12.75">
      <c r="F4659" s="47"/>
      <c r="P4659" s="44"/>
    </row>
    <row r="4660" spans="6:16" ht="12.75">
      <c r="F4660" s="47"/>
      <c r="P4660" s="44"/>
    </row>
    <row r="4661" spans="6:16" ht="12.75">
      <c r="F4661" s="47"/>
      <c r="P4661" s="44"/>
    </row>
    <row r="4662" spans="6:16" ht="12.75">
      <c r="F4662" s="47"/>
      <c r="P4662" s="44"/>
    </row>
    <row r="4663" spans="6:16" ht="12.75">
      <c r="F4663" s="47"/>
      <c r="P4663" s="44"/>
    </row>
    <row r="4664" spans="6:16" ht="12.75">
      <c r="F4664" s="47"/>
      <c r="P4664" s="44"/>
    </row>
    <row r="4665" spans="6:16" ht="12.75">
      <c r="F4665" s="47"/>
      <c r="P4665" s="44"/>
    </row>
    <row r="4666" spans="6:16" ht="12.75">
      <c r="F4666" s="47"/>
      <c r="P4666" s="44"/>
    </row>
    <row r="4667" spans="6:16" ht="12.75">
      <c r="F4667" s="47"/>
      <c r="P4667" s="44"/>
    </row>
    <row r="4668" spans="6:16" ht="12.75">
      <c r="F4668" s="47"/>
      <c r="P4668" s="44"/>
    </row>
    <row r="4669" spans="6:16" ht="12.75">
      <c r="F4669" s="47"/>
      <c r="P4669" s="44"/>
    </row>
    <row r="4670" spans="6:16" ht="12.75">
      <c r="F4670" s="47"/>
      <c r="P4670" s="44"/>
    </row>
    <row r="4671" spans="6:16" ht="12.75">
      <c r="F4671" s="47"/>
      <c r="P4671" s="44"/>
    </row>
    <row r="4672" spans="6:16" ht="12.75">
      <c r="F4672" s="47"/>
      <c r="P4672" s="44"/>
    </row>
    <row r="4673" spans="6:16" ht="12.75">
      <c r="F4673" s="47"/>
      <c r="P4673" s="44"/>
    </row>
    <row r="4674" spans="6:16" ht="12.75">
      <c r="F4674" s="47"/>
      <c r="P4674" s="44"/>
    </row>
    <row r="4675" spans="6:16" ht="12.75">
      <c r="F4675" s="47"/>
      <c r="P4675" s="44"/>
    </row>
    <row r="4676" spans="6:16" ht="12.75">
      <c r="F4676" s="47"/>
      <c r="P4676" s="44"/>
    </row>
    <row r="4677" spans="6:16" ht="12.75">
      <c r="F4677" s="47"/>
      <c r="P4677" s="44"/>
    </row>
    <row r="4678" spans="6:16" ht="12.75">
      <c r="F4678" s="47"/>
      <c r="P4678" s="44"/>
    </row>
    <row r="4679" spans="6:16" ht="12.75">
      <c r="F4679" s="47"/>
      <c r="P4679" s="44"/>
    </row>
    <row r="4680" spans="6:16" ht="12.75">
      <c r="F4680" s="47"/>
      <c r="P4680" s="44"/>
    </row>
    <row r="4681" spans="6:16" ht="12.75">
      <c r="F4681" s="47"/>
      <c r="P4681" s="44"/>
    </row>
    <row r="4682" spans="6:16" ht="12.75">
      <c r="F4682" s="47"/>
      <c r="P4682" s="44"/>
    </row>
    <row r="4683" spans="6:16" ht="12.75">
      <c r="F4683" s="47"/>
      <c r="P4683" s="44"/>
    </row>
    <row r="4684" spans="6:16" ht="12.75">
      <c r="F4684" s="47"/>
      <c r="P4684" s="44"/>
    </row>
    <row r="4685" spans="6:16" ht="12.75">
      <c r="F4685" s="47"/>
      <c r="P4685" s="44"/>
    </row>
    <row r="4686" spans="6:16" ht="12.75">
      <c r="F4686" s="47"/>
      <c r="P4686" s="44"/>
    </row>
    <row r="4687" spans="6:16" ht="12.75">
      <c r="F4687" s="47"/>
      <c r="P4687" s="44"/>
    </row>
    <row r="4688" spans="6:16" ht="12.75">
      <c r="F4688" s="47"/>
      <c r="P4688" s="44"/>
    </row>
    <row r="4689" spans="6:16" ht="12.75">
      <c r="F4689" s="47"/>
      <c r="P4689" s="44"/>
    </row>
    <row r="4690" spans="6:16" ht="12.75">
      <c r="F4690" s="47"/>
      <c r="P4690" s="44"/>
    </row>
    <row r="4691" spans="6:16" ht="12.75">
      <c r="F4691" s="47"/>
      <c r="P4691" s="44"/>
    </row>
    <row r="4692" spans="6:16" ht="12.75">
      <c r="F4692" s="47"/>
      <c r="P4692" s="44"/>
    </row>
    <row r="4693" spans="6:16" ht="12.75">
      <c r="F4693" s="47"/>
      <c r="P4693" s="44"/>
    </row>
    <row r="4694" spans="6:16" ht="12.75">
      <c r="F4694" s="47"/>
      <c r="P4694" s="44"/>
    </row>
    <row r="4695" spans="6:16" ht="12.75">
      <c r="F4695" s="47"/>
      <c r="P4695" s="44"/>
    </row>
    <row r="4696" spans="6:16" ht="12.75">
      <c r="F4696" s="47"/>
      <c r="P4696" s="44"/>
    </row>
    <row r="4697" spans="6:16" ht="12.75">
      <c r="F4697" s="47"/>
      <c r="P4697" s="44"/>
    </row>
    <row r="4698" spans="6:16" ht="12.75">
      <c r="F4698" s="47"/>
      <c r="P4698" s="44"/>
    </row>
    <row r="4699" spans="6:16" ht="12.75">
      <c r="F4699" s="47"/>
      <c r="P4699" s="44"/>
    </row>
    <row r="4700" spans="6:16" ht="12.75">
      <c r="F4700" s="47"/>
      <c r="P4700" s="44"/>
    </row>
    <row r="4701" spans="6:16" ht="12.75">
      <c r="F4701" s="47"/>
      <c r="P4701" s="44"/>
    </row>
    <row r="4702" spans="6:16" ht="12.75">
      <c r="F4702" s="47"/>
      <c r="P4702" s="44"/>
    </row>
    <row r="4703" spans="6:16" ht="12.75">
      <c r="F4703" s="47"/>
      <c r="P4703" s="44"/>
    </row>
    <row r="4704" spans="6:16" ht="12.75">
      <c r="F4704" s="47"/>
      <c r="P4704" s="44"/>
    </row>
    <row r="4705" spans="6:16" ht="12.75">
      <c r="F4705" s="47"/>
      <c r="P4705" s="44"/>
    </row>
    <row r="4706" spans="6:16" ht="12.75">
      <c r="F4706" s="47"/>
      <c r="P4706" s="44"/>
    </row>
    <row r="4707" spans="6:16" ht="12.75">
      <c r="F4707" s="47"/>
      <c r="P4707" s="44"/>
    </row>
    <row r="4708" spans="6:16" ht="12.75">
      <c r="F4708" s="47"/>
      <c r="P4708" s="44"/>
    </row>
    <row r="4709" spans="6:16" ht="12.75">
      <c r="F4709" s="47"/>
      <c r="P4709" s="44"/>
    </row>
    <row r="4710" spans="6:16" ht="12.75">
      <c r="F4710" s="47"/>
      <c r="P4710" s="44"/>
    </row>
    <row r="4711" spans="6:16" ht="12.75">
      <c r="F4711" s="47"/>
      <c r="P4711" s="44"/>
    </row>
    <row r="4712" spans="6:16" ht="12.75">
      <c r="F4712" s="47"/>
      <c r="P4712" s="44"/>
    </row>
    <row r="4713" spans="6:16" ht="12.75">
      <c r="F4713" s="47"/>
      <c r="P4713" s="44"/>
    </row>
    <row r="4714" spans="6:16" ht="12.75">
      <c r="F4714" s="47"/>
      <c r="P4714" s="44"/>
    </row>
    <row r="4715" spans="6:16" ht="12.75">
      <c r="F4715" s="47"/>
      <c r="P4715" s="44"/>
    </row>
    <row r="4716" spans="6:16" ht="12.75">
      <c r="F4716" s="47"/>
      <c r="P4716" s="44"/>
    </row>
    <row r="4717" spans="6:16" ht="12.75">
      <c r="F4717" s="47"/>
      <c r="P4717" s="44"/>
    </row>
    <row r="4718" spans="6:16" ht="12.75">
      <c r="F4718" s="47"/>
      <c r="P4718" s="44"/>
    </row>
    <row r="4719" spans="6:16" ht="12.75">
      <c r="F4719" s="47"/>
      <c r="P4719" s="44"/>
    </row>
    <row r="4720" spans="6:16" ht="12.75">
      <c r="F4720" s="47"/>
      <c r="P4720" s="44"/>
    </row>
    <row r="4721" spans="6:16" ht="12.75">
      <c r="F4721" s="47"/>
      <c r="P4721" s="44"/>
    </row>
    <row r="4722" spans="6:16" ht="12.75">
      <c r="F4722" s="47"/>
      <c r="P4722" s="44"/>
    </row>
    <row r="4723" spans="6:16" ht="12.75">
      <c r="F4723" s="47"/>
      <c r="P4723" s="44"/>
    </row>
    <row r="4724" spans="6:16" ht="12.75">
      <c r="F4724" s="47"/>
      <c r="P4724" s="44"/>
    </row>
    <row r="4725" spans="6:16" ht="12.75">
      <c r="F4725" s="47"/>
      <c r="P4725" s="44"/>
    </row>
    <row r="4726" spans="6:16" ht="12.75">
      <c r="F4726" s="47"/>
      <c r="P4726" s="44"/>
    </row>
    <row r="4727" spans="6:16" ht="12.75">
      <c r="F4727" s="47"/>
      <c r="P4727" s="44"/>
    </row>
    <row r="4728" spans="6:16" ht="12.75">
      <c r="F4728" s="47"/>
      <c r="P4728" s="44"/>
    </row>
    <row r="4729" spans="6:16" ht="12.75">
      <c r="F4729" s="47"/>
      <c r="P4729" s="44"/>
    </row>
    <row r="4730" spans="6:16" ht="12.75">
      <c r="F4730" s="47"/>
      <c r="P4730" s="44"/>
    </row>
    <row r="4731" spans="6:16" ht="12.75">
      <c r="F4731" s="47"/>
      <c r="P4731" s="44"/>
    </row>
    <row r="4732" spans="6:16" ht="12.75">
      <c r="F4732" s="47"/>
      <c r="P4732" s="44"/>
    </row>
    <row r="4733" spans="6:16" ht="12.75">
      <c r="F4733" s="47"/>
      <c r="P4733" s="44"/>
    </row>
    <row r="4734" spans="6:16" ht="12.75">
      <c r="F4734" s="47"/>
      <c r="P4734" s="44"/>
    </row>
    <row r="4735" spans="6:16" ht="12.75">
      <c r="F4735" s="47"/>
      <c r="P4735" s="44"/>
    </row>
    <row r="4736" spans="6:16" ht="12.75">
      <c r="F4736" s="47"/>
      <c r="P4736" s="44"/>
    </row>
    <row r="4737" spans="6:16" ht="12.75">
      <c r="F4737" s="47"/>
      <c r="P4737" s="44"/>
    </row>
    <row r="4738" spans="6:16" ht="12.75">
      <c r="F4738" s="47"/>
      <c r="P4738" s="44"/>
    </row>
    <row r="4739" spans="6:16" ht="12.75">
      <c r="F4739" s="47"/>
      <c r="P4739" s="44"/>
    </row>
    <row r="4740" spans="6:16" ht="12.75">
      <c r="F4740" s="47"/>
      <c r="P4740" s="44"/>
    </row>
    <row r="4741" spans="6:16" ht="12.75">
      <c r="F4741" s="47"/>
      <c r="P4741" s="44"/>
    </row>
    <row r="4742" spans="6:16" ht="12.75">
      <c r="F4742" s="47"/>
      <c r="P4742" s="44"/>
    </row>
    <row r="4743" spans="6:16" ht="12.75">
      <c r="F4743" s="47"/>
      <c r="P4743" s="44"/>
    </row>
    <row r="4744" spans="6:16" ht="12.75">
      <c r="F4744" s="47"/>
      <c r="P4744" s="44"/>
    </row>
    <row r="4745" spans="6:16" ht="12.75">
      <c r="F4745" s="47"/>
      <c r="P4745" s="44"/>
    </row>
    <row r="4746" spans="6:16" ht="12.75">
      <c r="F4746" s="47"/>
      <c r="P4746" s="44"/>
    </row>
    <row r="4747" spans="6:16" ht="12.75">
      <c r="F4747" s="47"/>
      <c r="P4747" s="44"/>
    </row>
    <row r="4748" spans="6:16" ht="12.75">
      <c r="F4748" s="47"/>
      <c r="P4748" s="44"/>
    </row>
    <row r="4749" spans="6:16" ht="12.75">
      <c r="F4749" s="47"/>
      <c r="P4749" s="44"/>
    </row>
    <row r="4750" spans="6:16" ht="12.75">
      <c r="F4750" s="47"/>
      <c r="P4750" s="44"/>
    </row>
    <row r="4751" spans="6:16" ht="12.75">
      <c r="F4751" s="47"/>
      <c r="P4751" s="44"/>
    </row>
    <row r="4752" spans="6:16" ht="12.75">
      <c r="F4752" s="47"/>
      <c r="P4752" s="44"/>
    </row>
    <row r="4753" spans="6:16" ht="12.75">
      <c r="F4753" s="47"/>
      <c r="P4753" s="44"/>
    </row>
    <row r="4754" spans="6:16" ht="12.75">
      <c r="F4754" s="47"/>
      <c r="P4754" s="44"/>
    </row>
    <row r="4755" spans="6:16" ht="12.75">
      <c r="F4755" s="47"/>
      <c r="P4755" s="44"/>
    </row>
    <row r="4756" spans="6:16" ht="12.75">
      <c r="F4756" s="47"/>
      <c r="P4756" s="44"/>
    </row>
    <row r="4757" spans="6:16" ht="12.75">
      <c r="F4757" s="47"/>
      <c r="P4757" s="44"/>
    </row>
    <row r="4758" spans="6:16" ht="12.75">
      <c r="F4758" s="47"/>
      <c r="P4758" s="44"/>
    </row>
    <row r="4759" spans="6:16" ht="12.75">
      <c r="F4759" s="47"/>
      <c r="P4759" s="44"/>
    </row>
    <row r="4760" spans="6:16" ht="12.75">
      <c r="F4760" s="47"/>
      <c r="P4760" s="44"/>
    </row>
    <row r="4761" spans="6:16" ht="12.75">
      <c r="F4761" s="47"/>
      <c r="P4761" s="44"/>
    </row>
    <row r="4762" spans="6:16" ht="12.75">
      <c r="F4762" s="47"/>
      <c r="P4762" s="44"/>
    </row>
    <row r="4763" spans="6:16" ht="12.75">
      <c r="F4763" s="47"/>
      <c r="P4763" s="44"/>
    </row>
    <row r="4764" spans="6:16" ht="12.75">
      <c r="F4764" s="47"/>
      <c r="P4764" s="44"/>
    </row>
    <row r="4765" spans="6:16" ht="12.75">
      <c r="F4765" s="47"/>
      <c r="P4765" s="44"/>
    </row>
    <row r="4766" spans="6:16" ht="12.75">
      <c r="F4766" s="47"/>
      <c r="P4766" s="44"/>
    </row>
    <row r="4767" spans="6:16" ht="12.75">
      <c r="F4767" s="47"/>
      <c r="P4767" s="44"/>
    </row>
    <row r="4768" spans="6:16" ht="12.75">
      <c r="F4768" s="47"/>
      <c r="P4768" s="44"/>
    </row>
    <row r="4769" spans="6:16" ht="12.75">
      <c r="F4769" s="47"/>
      <c r="P4769" s="44"/>
    </row>
    <row r="4770" spans="6:16" ht="12.75">
      <c r="F4770" s="47"/>
      <c r="P4770" s="44"/>
    </row>
    <row r="4771" spans="6:16" ht="12.75">
      <c r="F4771" s="47"/>
      <c r="P4771" s="44"/>
    </row>
    <row r="4772" spans="6:16" ht="12.75">
      <c r="F4772" s="47"/>
      <c r="P4772" s="44"/>
    </row>
    <row r="4773" spans="6:16" ht="12.75">
      <c r="F4773" s="47"/>
      <c r="P4773" s="44"/>
    </row>
    <row r="4774" spans="6:16" ht="12.75">
      <c r="F4774" s="47"/>
      <c r="P4774" s="44"/>
    </row>
    <row r="4775" spans="6:16" ht="12.75">
      <c r="F4775" s="47"/>
      <c r="P4775" s="44"/>
    </row>
    <row r="4776" spans="6:16" ht="12.75">
      <c r="F4776" s="47"/>
      <c r="P4776" s="44"/>
    </row>
    <row r="4777" spans="6:16" ht="12.75">
      <c r="F4777" s="47"/>
      <c r="P4777" s="44"/>
    </row>
    <row r="4778" spans="6:16" ht="12.75">
      <c r="F4778" s="47"/>
      <c r="P4778" s="44"/>
    </row>
    <row r="4779" spans="6:16" ht="12.75">
      <c r="F4779" s="47"/>
      <c r="P4779" s="44"/>
    </row>
    <row r="4780" spans="6:16" ht="12.75">
      <c r="F4780" s="47"/>
      <c r="P4780" s="44"/>
    </row>
    <row r="4781" spans="6:16" ht="12.75">
      <c r="F4781" s="47"/>
      <c r="P4781" s="44"/>
    </row>
    <row r="4782" spans="6:16" ht="12.75">
      <c r="F4782" s="47"/>
      <c r="P4782" s="44"/>
    </row>
    <row r="4783" spans="6:16" ht="12.75">
      <c r="F4783" s="47"/>
      <c r="P4783" s="44"/>
    </row>
    <row r="4784" spans="6:16" ht="12.75">
      <c r="F4784" s="47"/>
      <c r="P4784" s="44"/>
    </row>
    <row r="4785" spans="6:16" ht="12.75">
      <c r="F4785" s="47"/>
      <c r="P4785" s="44"/>
    </row>
    <row r="4786" spans="6:16" ht="12.75">
      <c r="F4786" s="47"/>
      <c r="P4786" s="44"/>
    </row>
    <row r="4787" spans="6:16" ht="12.75">
      <c r="F4787" s="47"/>
      <c r="P4787" s="44"/>
    </row>
    <row r="4788" spans="6:16" ht="12.75">
      <c r="F4788" s="47"/>
      <c r="P4788" s="44"/>
    </row>
    <row r="4789" spans="6:16" ht="12.75">
      <c r="F4789" s="47"/>
      <c r="P4789" s="44"/>
    </row>
    <row r="4790" spans="6:16" ht="12.75">
      <c r="F4790" s="47"/>
      <c r="P4790" s="44"/>
    </row>
    <row r="4791" spans="6:16" ht="12.75">
      <c r="F4791" s="47"/>
      <c r="P4791" s="44"/>
    </row>
    <row r="4792" spans="6:16" ht="12.75">
      <c r="F4792" s="47"/>
      <c r="P4792" s="44"/>
    </row>
    <row r="4793" spans="6:16" ht="12.75">
      <c r="F4793" s="47"/>
      <c r="P4793" s="44"/>
    </row>
    <row r="4794" spans="6:16" ht="12.75">
      <c r="F4794" s="47"/>
      <c r="P4794" s="44"/>
    </row>
    <row r="4795" spans="6:16" ht="12.75">
      <c r="F4795" s="47"/>
      <c r="P4795" s="44"/>
    </row>
    <row r="4796" spans="6:16" ht="12.75">
      <c r="F4796" s="47"/>
      <c r="P4796" s="44"/>
    </row>
    <row r="4797" spans="6:16" ht="12.75">
      <c r="F4797" s="47"/>
      <c r="P4797" s="44"/>
    </row>
    <row r="4798" spans="6:16" ht="12.75">
      <c r="F4798" s="47"/>
      <c r="P4798" s="44"/>
    </row>
    <row r="4799" spans="6:16" ht="12.75">
      <c r="F4799" s="47"/>
      <c r="P4799" s="44"/>
    </row>
    <row r="4800" spans="6:16" ht="12.75">
      <c r="F4800" s="47"/>
      <c r="P4800" s="44"/>
    </row>
    <row r="4801" spans="6:16" ht="12.75">
      <c r="F4801" s="47"/>
      <c r="P4801" s="44"/>
    </row>
    <row r="4802" spans="6:16" ht="12.75">
      <c r="F4802" s="47"/>
      <c r="P4802" s="44"/>
    </row>
    <row r="4803" spans="6:16" ht="12.75">
      <c r="F4803" s="47"/>
      <c r="P4803" s="44"/>
    </row>
    <row r="4804" spans="6:16" ht="12.75">
      <c r="F4804" s="47"/>
      <c r="P4804" s="44"/>
    </row>
    <row r="4805" spans="6:16" ht="12.75">
      <c r="F4805" s="47"/>
      <c r="P4805" s="44"/>
    </row>
    <row r="4806" spans="6:16" ht="12.75">
      <c r="F4806" s="47"/>
      <c r="P4806" s="44"/>
    </row>
    <row r="4807" spans="6:16" ht="12.75">
      <c r="F4807" s="47"/>
      <c r="P4807" s="44"/>
    </row>
    <row r="4808" spans="6:16" ht="12.75">
      <c r="F4808" s="47"/>
      <c r="P4808" s="44"/>
    </row>
    <row r="4809" spans="6:16" ht="12.75">
      <c r="F4809" s="47"/>
      <c r="P4809" s="44"/>
    </row>
    <row r="4810" spans="6:16" ht="12.75">
      <c r="F4810" s="47"/>
      <c r="P4810" s="44"/>
    </row>
    <row r="4811" spans="6:16" ht="12.75">
      <c r="F4811" s="47"/>
      <c r="P4811" s="44"/>
    </row>
    <row r="4812" spans="6:16" ht="12.75">
      <c r="F4812" s="47"/>
      <c r="P4812" s="44"/>
    </row>
    <row r="4813" spans="6:16" ht="12.75">
      <c r="F4813" s="47"/>
      <c r="P4813" s="44"/>
    </row>
    <row r="4814" spans="6:16" ht="12.75">
      <c r="F4814" s="47"/>
      <c r="P4814" s="44"/>
    </row>
    <row r="4815" spans="6:16" ht="12.75">
      <c r="F4815" s="47"/>
      <c r="P4815" s="44"/>
    </row>
    <row r="4816" spans="6:16" ht="12.75">
      <c r="F4816" s="47"/>
      <c r="P4816" s="44"/>
    </row>
    <row r="4817" spans="6:16" ht="12.75">
      <c r="F4817" s="47"/>
      <c r="P4817" s="44"/>
    </row>
    <row r="4818" spans="6:16" ht="12.75">
      <c r="F4818" s="47"/>
      <c r="P4818" s="44"/>
    </row>
    <row r="4819" spans="6:16" ht="12.75">
      <c r="F4819" s="47"/>
      <c r="P4819" s="44"/>
    </row>
    <row r="4820" spans="6:16" ht="12.75">
      <c r="F4820" s="47"/>
      <c r="P4820" s="44"/>
    </row>
    <row r="4821" spans="6:16" ht="12.75">
      <c r="F4821" s="47"/>
      <c r="P4821" s="44"/>
    </row>
    <row r="4822" spans="6:16" ht="12.75">
      <c r="F4822" s="47"/>
      <c r="P4822" s="44"/>
    </row>
    <row r="4823" spans="6:16" ht="12.75">
      <c r="F4823" s="47"/>
      <c r="P4823" s="44"/>
    </row>
    <row r="4824" spans="6:16" ht="12.75">
      <c r="F4824" s="47"/>
      <c r="P4824" s="44"/>
    </row>
    <row r="4825" spans="6:16" ht="12.75">
      <c r="F4825" s="47"/>
      <c r="P4825" s="44"/>
    </row>
    <row r="4826" spans="6:16" ht="12.75">
      <c r="F4826" s="47"/>
      <c r="P4826" s="44"/>
    </row>
    <row r="4827" spans="6:16" ht="12.75">
      <c r="F4827" s="47"/>
      <c r="P4827" s="44"/>
    </row>
    <row r="4828" spans="6:16" ht="12.75">
      <c r="F4828" s="47"/>
      <c r="P4828" s="44"/>
    </row>
    <row r="4829" spans="6:16" ht="12.75">
      <c r="F4829" s="47"/>
      <c r="P4829" s="44"/>
    </row>
    <row r="4830" spans="6:16" ht="12.75">
      <c r="F4830" s="47"/>
      <c r="P4830" s="44"/>
    </row>
    <row r="4831" spans="6:16" ht="12.75">
      <c r="F4831" s="47"/>
      <c r="P4831" s="44"/>
    </row>
    <row r="4832" spans="6:16" ht="12.75">
      <c r="F4832" s="47"/>
      <c r="P4832" s="44"/>
    </row>
    <row r="4833" spans="6:16" ht="12.75">
      <c r="F4833" s="47"/>
      <c r="P4833" s="44"/>
    </row>
    <row r="4834" spans="6:16" ht="12.75">
      <c r="F4834" s="47"/>
      <c r="P4834" s="44"/>
    </row>
    <row r="4835" spans="6:16" ht="12.75">
      <c r="F4835" s="47"/>
      <c r="P4835" s="44"/>
    </row>
    <row r="4836" spans="6:16" ht="12.75">
      <c r="F4836" s="47"/>
      <c r="P4836" s="44"/>
    </row>
    <row r="4837" spans="6:16" ht="12.75">
      <c r="F4837" s="47"/>
      <c r="P4837" s="44"/>
    </row>
    <row r="4838" spans="6:16" ht="12.75">
      <c r="F4838" s="47"/>
      <c r="P4838" s="44"/>
    </row>
    <row r="4839" spans="6:16" ht="12.75">
      <c r="F4839" s="47"/>
      <c r="P4839" s="44"/>
    </row>
    <row r="4840" spans="6:16" ht="12.75">
      <c r="F4840" s="47"/>
      <c r="P4840" s="44"/>
    </row>
    <row r="4841" spans="6:16" ht="12.75">
      <c r="F4841" s="47"/>
      <c r="P4841" s="44"/>
    </row>
    <row r="4842" spans="6:16" ht="12.75">
      <c r="F4842" s="47"/>
      <c r="P4842" s="44"/>
    </row>
    <row r="4843" spans="6:16" ht="12.75">
      <c r="F4843" s="47"/>
      <c r="P4843" s="44"/>
    </row>
    <row r="4844" spans="6:16" ht="12.75">
      <c r="F4844" s="47"/>
      <c r="P4844" s="44"/>
    </row>
    <row r="4845" spans="6:16" ht="12.75">
      <c r="F4845" s="47"/>
      <c r="P4845" s="44"/>
    </row>
    <row r="4846" spans="6:16" ht="12.75">
      <c r="F4846" s="47"/>
      <c r="P4846" s="44"/>
    </row>
    <row r="4847" spans="6:16" ht="12.75">
      <c r="F4847" s="47"/>
      <c r="P4847" s="44"/>
    </row>
    <row r="4848" spans="6:16" ht="12.75">
      <c r="F4848" s="47"/>
      <c r="P4848" s="44"/>
    </row>
    <row r="4849" ht="12.75">
      <c r="P4849" s="44"/>
    </row>
    <row r="4850" ht="12.75">
      <c r="P4850" s="44"/>
    </row>
    <row r="4851" ht="12.75">
      <c r="P4851" s="44"/>
    </row>
    <row r="4852" ht="12.75">
      <c r="P4852" s="44"/>
    </row>
    <row r="4853" ht="12.75">
      <c r="P4853" s="44"/>
    </row>
    <row r="4854" ht="12.75">
      <c r="P4854" s="44"/>
    </row>
    <row r="4855" ht="12.75">
      <c r="P4855" s="44"/>
    </row>
    <row r="4856" ht="12.75">
      <c r="P4856" s="44"/>
    </row>
    <row r="4857" ht="12.75">
      <c r="P4857" s="44"/>
    </row>
    <row r="4858" ht="12.75">
      <c r="P4858" s="44"/>
    </row>
    <row r="4859" ht="12.75">
      <c r="P4859" s="44"/>
    </row>
    <row r="4860" ht="12.75">
      <c r="P4860" s="44"/>
    </row>
    <row r="4861" ht="12.75">
      <c r="P4861" s="44"/>
    </row>
    <row r="4862" ht="12.75">
      <c r="P4862" s="44"/>
    </row>
    <row r="4863" ht="12.75">
      <c r="P4863" s="44"/>
    </row>
    <row r="4864" ht="12.75">
      <c r="P4864" s="44"/>
    </row>
    <row r="4865" ht="12.75">
      <c r="P4865" s="44"/>
    </row>
    <row r="4866" ht="12.75">
      <c r="P4866" s="44"/>
    </row>
    <row r="4867" ht="12.75">
      <c r="P4867" s="44"/>
    </row>
    <row r="4868" ht="12.75">
      <c r="P4868" s="44"/>
    </row>
    <row r="4869" ht="12.75">
      <c r="P4869" s="44"/>
    </row>
    <row r="4870" ht="12.75">
      <c r="P4870" s="44"/>
    </row>
    <row r="4871" ht="12.75">
      <c r="P4871" s="44"/>
    </row>
    <row r="4872" ht="12.75">
      <c r="P4872" s="44"/>
    </row>
    <row r="4873" ht="12.75">
      <c r="P4873" s="44"/>
    </row>
    <row r="4874" ht="12.75">
      <c r="P4874" s="44"/>
    </row>
    <row r="4875" ht="12.75">
      <c r="P4875" s="44"/>
    </row>
    <row r="4876" ht="12.75">
      <c r="P4876" s="44"/>
    </row>
    <row r="4877" ht="12.75">
      <c r="P4877" s="44"/>
    </row>
    <row r="4878" ht="12.75">
      <c r="P4878" s="44"/>
    </row>
    <row r="4879" ht="12.75">
      <c r="P4879" s="44"/>
    </row>
    <row r="4880" ht="12.75">
      <c r="P4880" s="44"/>
    </row>
    <row r="4881" ht="12.75">
      <c r="P4881" s="44"/>
    </row>
    <row r="4882" ht="12.75">
      <c r="P4882" s="44"/>
    </row>
    <row r="4883" ht="12.75">
      <c r="P4883" s="44"/>
    </row>
    <row r="4884" ht="12.75">
      <c r="P4884" s="44"/>
    </row>
    <row r="4885" ht="12.75">
      <c r="P4885" s="44"/>
    </row>
    <row r="4886" ht="12.75">
      <c r="P4886" s="44"/>
    </row>
    <row r="4887" ht="12.75">
      <c r="P4887" s="44"/>
    </row>
    <row r="4888" ht="12.75">
      <c r="P4888" s="44"/>
    </row>
    <row r="4889" ht="12.75">
      <c r="P4889" s="44"/>
    </row>
    <row r="4890" ht="12.75">
      <c r="P4890" s="44"/>
    </row>
    <row r="4891" ht="12.75">
      <c r="P4891" s="44"/>
    </row>
    <row r="4892" ht="12.75">
      <c r="P4892" s="44"/>
    </row>
    <row r="4893" ht="12.75">
      <c r="P4893" s="44"/>
    </row>
    <row r="4894" ht="12.75">
      <c r="P4894" s="44"/>
    </row>
    <row r="4895" ht="12.75">
      <c r="P4895" s="44"/>
    </row>
    <row r="4896" ht="12.75">
      <c r="P4896" s="44"/>
    </row>
    <row r="4897" ht="12.75">
      <c r="P4897" s="44"/>
    </row>
    <row r="4898" ht="12.75">
      <c r="P4898" s="44"/>
    </row>
    <row r="4899" ht="12.75">
      <c r="P4899" s="44"/>
    </row>
    <row r="4900" ht="12.75">
      <c r="P4900" s="44"/>
    </row>
    <row r="4901" ht="12.75">
      <c r="P4901" s="44"/>
    </row>
    <row r="4902" ht="12.75">
      <c r="P4902" s="44"/>
    </row>
    <row r="4903" ht="12.75">
      <c r="P4903" s="44"/>
    </row>
    <row r="4904" ht="12.75">
      <c r="P4904" s="44"/>
    </row>
    <row r="4905" ht="12.75">
      <c r="P4905" s="44"/>
    </row>
    <row r="4906" ht="12.75">
      <c r="P4906" s="44"/>
    </row>
    <row r="4907" ht="12.75">
      <c r="P4907" s="44"/>
    </row>
    <row r="4908" ht="12.75">
      <c r="P4908" s="44"/>
    </row>
    <row r="4909" ht="12.75">
      <c r="P4909" s="44"/>
    </row>
    <row r="4910" ht="12.75">
      <c r="P4910" s="44"/>
    </row>
    <row r="4911" ht="12.75">
      <c r="P4911" s="44"/>
    </row>
    <row r="4912" ht="12.75">
      <c r="P4912" s="44"/>
    </row>
    <row r="4913" ht="12.75">
      <c r="P4913" s="44"/>
    </row>
    <row r="4914" ht="12.75">
      <c r="P4914" s="44"/>
    </row>
    <row r="4915" ht="12.75">
      <c r="P4915" s="44"/>
    </row>
    <row r="4916" ht="12.75">
      <c r="P4916" s="44"/>
    </row>
    <row r="4917" ht="12.75">
      <c r="P4917" s="44"/>
    </row>
    <row r="4918" ht="12.75">
      <c r="P4918" s="44"/>
    </row>
    <row r="4919" ht="12.75">
      <c r="P4919" s="44"/>
    </row>
    <row r="4920" ht="12.75">
      <c r="P4920" s="44"/>
    </row>
    <row r="4921" ht="12.75">
      <c r="P4921" s="44"/>
    </row>
    <row r="4922" ht="12.75">
      <c r="P4922" s="44"/>
    </row>
    <row r="4923" ht="12.75">
      <c r="P4923" s="44"/>
    </row>
    <row r="4924" ht="12.75">
      <c r="P4924" s="44"/>
    </row>
    <row r="4925" ht="12.75">
      <c r="P4925" s="44"/>
    </row>
    <row r="4926" ht="12.75">
      <c r="P4926" s="44"/>
    </row>
    <row r="4927" ht="12.75">
      <c r="P4927" s="44"/>
    </row>
    <row r="4928" ht="12.75">
      <c r="P4928" s="44"/>
    </row>
    <row r="4929" ht="12.75">
      <c r="P4929" s="44"/>
    </row>
    <row r="4930" ht="12.75">
      <c r="P4930" s="44"/>
    </row>
    <row r="4931" ht="12.75">
      <c r="P4931" s="44"/>
    </row>
    <row r="4932" ht="12.75">
      <c r="P4932" s="44"/>
    </row>
    <row r="4933" ht="12.75">
      <c r="P4933" s="44"/>
    </row>
    <row r="4934" ht="12.75">
      <c r="P4934" s="44"/>
    </row>
    <row r="4935" ht="12.75">
      <c r="P4935" s="44"/>
    </row>
    <row r="4936" ht="12.75">
      <c r="P4936" s="44"/>
    </row>
    <row r="4937" ht="12.75">
      <c r="P4937" s="44"/>
    </row>
    <row r="4938" ht="12.75">
      <c r="P4938" s="44"/>
    </row>
    <row r="4939" ht="12.75">
      <c r="P4939" s="44"/>
    </row>
    <row r="4940" ht="12.75">
      <c r="P4940" s="44"/>
    </row>
    <row r="4941" ht="12.75">
      <c r="P4941" s="44"/>
    </row>
    <row r="4942" ht="12.75">
      <c r="P4942" s="44"/>
    </row>
    <row r="4943" ht="12.75">
      <c r="P4943" s="44"/>
    </row>
    <row r="4944" ht="12.75">
      <c r="P4944" s="44"/>
    </row>
    <row r="4945" ht="12.75">
      <c r="P4945" s="44"/>
    </row>
    <row r="4946" ht="12.75">
      <c r="P4946" s="44"/>
    </row>
    <row r="4947" ht="12.75">
      <c r="P4947" s="44"/>
    </row>
    <row r="4948" ht="12.75">
      <c r="P4948" s="44"/>
    </row>
    <row r="4949" ht="12.75">
      <c r="P4949" s="44"/>
    </row>
    <row r="4950" ht="12.75">
      <c r="P4950" s="44"/>
    </row>
    <row r="4951" ht="12.75">
      <c r="P4951" s="44"/>
    </row>
    <row r="4952" ht="12.75">
      <c r="P4952" s="44"/>
    </row>
    <row r="4953" ht="12.75">
      <c r="P4953" s="44"/>
    </row>
    <row r="4954" ht="12.75">
      <c r="P4954" s="44"/>
    </row>
    <row r="4955" ht="12.75">
      <c r="P4955" s="44"/>
    </row>
    <row r="4956" ht="12.75">
      <c r="P4956" s="44"/>
    </row>
    <row r="4957" ht="12.75">
      <c r="P4957" s="44"/>
    </row>
    <row r="4958" ht="12.75">
      <c r="P4958" s="44"/>
    </row>
    <row r="4959" ht="12.75">
      <c r="P4959" s="44"/>
    </row>
    <row r="4960" ht="12.75">
      <c r="P4960" s="44"/>
    </row>
    <row r="4961" ht="12.75">
      <c r="P4961" s="44"/>
    </row>
    <row r="4962" ht="12.75">
      <c r="P4962" s="44"/>
    </row>
    <row r="4963" ht="12.75">
      <c r="P4963" s="44"/>
    </row>
    <row r="4964" ht="12.75">
      <c r="P4964" s="44"/>
    </row>
    <row r="4965" ht="12.75">
      <c r="P4965" s="44"/>
    </row>
    <row r="4966" ht="12.75">
      <c r="P4966" s="44"/>
    </row>
    <row r="4967" ht="12.75">
      <c r="P4967" s="44"/>
    </row>
    <row r="4968" ht="12.75">
      <c r="P4968" s="44"/>
    </row>
    <row r="4969" ht="12.75">
      <c r="P4969" s="44"/>
    </row>
    <row r="4970" ht="12.75">
      <c r="P4970" s="44"/>
    </row>
    <row r="4971" ht="12.75">
      <c r="P4971" s="44"/>
    </row>
    <row r="4972" ht="12.75">
      <c r="P4972" s="44"/>
    </row>
    <row r="4973" ht="12.75">
      <c r="P4973" s="44"/>
    </row>
    <row r="4974" ht="12.75">
      <c r="P4974" s="44"/>
    </row>
    <row r="4975" ht="12.75">
      <c r="P4975" s="44"/>
    </row>
    <row r="4976" ht="12.75">
      <c r="P4976" s="44"/>
    </row>
    <row r="4977" ht="12.75">
      <c r="P4977" s="44"/>
    </row>
    <row r="4978" ht="12.75">
      <c r="P4978" s="44"/>
    </row>
    <row r="4979" ht="12.75">
      <c r="P4979" s="44"/>
    </row>
    <row r="4980" ht="12.75">
      <c r="P4980" s="44"/>
    </row>
    <row r="4981" ht="12.75">
      <c r="P4981" s="44"/>
    </row>
    <row r="4982" ht="12.75">
      <c r="P4982" s="44"/>
    </row>
    <row r="4983" ht="12.75">
      <c r="P4983" s="44"/>
    </row>
    <row r="4984" ht="12.75">
      <c r="P4984" s="44"/>
    </row>
    <row r="4985" ht="12.75">
      <c r="P4985" s="44"/>
    </row>
    <row r="4986" ht="12.75">
      <c r="P4986" s="44"/>
    </row>
    <row r="4987" ht="12.75">
      <c r="P4987" s="44"/>
    </row>
    <row r="4988" ht="12.75">
      <c r="P4988" s="44"/>
    </row>
    <row r="4989" ht="12.75">
      <c r="P4989" s="44"/>
    </row>
    <row r="4990" ht="12.75">
      <c r="P4990" s="44"/>
    </row>
    <row r="4991" ht="12.75">
      <c r="P4991" s="44"/>
    </row>
    <row r="4992" ht="12.75">
      <c r="P4992" s="44"/>
    </row>
    <row r="4993" ht="12.75">
      <c r="P4993" s="44"/>
    </row>
    <row r="4994" ht="12.75">
      <c r="P4994" s="44"/>
    </row>
    <row r="4995" ht="12.75">
      <c r="P4995" s="44"/>
    </row>
    <row r="4996" ht="12.75">
      <c r="P4996" s="44"/>
    </row>
    <row r="4997" ht="12.75">
      <c r="P4997" s="44"/>
    </row>
    <row r="4998" ht="12.75">
      <c r="P4998" s="44"/>
    </row>
    <row r="4999" ht="12.75">
      <c r="P4999" s="44"/>
    </row>
    <row r="5000" ht="12.75">
      <c r="P5000" s="44"/>
    </row>
    <row r="5001" ht="12.75">
      <c r="P5001" s="44"/>
    </row>
    <row r="5002" ht="12.75">
      <c r="P5002" s="44"/>
    </row>
    <row r="5003" ht="12.75">
      <c r="P5003" s="44"/>
    </row>
    <row r="5004" ht="12.75">
      <c r="P5004" s="44"/>
    </row>
    <row r="5005" ht="12.75">
      <c r="P5005" s="44"/>
    </row>
    <row r="5006" ht="12.75">
      <c r="P5006" s="44"/>
    </row>
    <row r="5007" ht="12.75">
      <c r="P5007" s="44"/>
    </row>
    <row r="5008" ht="12.75">
      <c r="P5008" s="44"/>
    </row>
    <row r="5009" ht="12.75">
      <c r="P5009" s="44"/>
    </row>
    <row r="5010" ht="12.75">
      <c r="P5010" s="44"/>
    </row>
    <row r="5011" ht="12.75">
      <c r="P5011" s="44"/>
    </row>
    <row r="5012" ht="12.75">
      <c r="P5012" s="44"/>
    </row>
    <row r="5013" ht="12.75">
      <c r="P5013" s="44"/>
    </row>
    <row r="5014" ht="12.75">
      <c r="P5014" s="44"/>
    </row>
    <row r="5015" ht="12.75">
      <c r="P5015" s="44"/>
    </row>
    <row r="5016" ht="12.75">
      <c r="P5016" s="44"/>
    </row>
    <row r="5017" ht="12.75">
      <c r="P5017" s="44"/>
    </row>
    <row r="5018" ht="12.75">
      <c r="P5018" s="44"/>
    </row>
    <row r="5019" ht="12.75">
      <c r="P5019" s="44"/>
    </row>
    <row r="5020" ht="12.75">
      <c r="P5020" s="44"/>
    </row>
    <row r="5021" ht="12.75">
      <c r="P5021" s="44"/>
    </row>
    <row r="5022" ht="12.75">
      <c r="P5022" s="44"/>
    </row>
    <row r="5023" ht="12.75">
      <c r="P5023" s="44"/>
    </row>
    <row r="5024" ht="12.75">
      <c r="P5024" s="44"/>
    </row>
    <row r="5025" ht="12.75">
      <c r="P5025" s="44"/>
    </row>
    <row r="5026" ht="12.75">
      <c r="P5026" s="44"/>
    </row>
    <row r="5027" ht="12.75">
      <c r="P5027" s="44"/>
    </row>
    <row r="5028" ht="12.75">
      <c r="P5028" s="44"/>
    </row>
    <row r="5029" ht="12.75">
      <c r="P5029" s="44"/>
    </row>
    <row r="5030" ht="12.75">
      <c r="P5030" s="44"/>
    </row>
    <row r="5031" ht="12.75">
      <c r="P5031" s="44"/>
    </row>
    <row r="5032" ht="12.75">
      <c r="P5032" s="44"/>
    </row>
    <row r="5033" ht="12.75">
      <c r="P5033" s="44"/>
    </row>
    <row r="5034" ht="12.75">
      <c r="P5034" s="44"/>
    </row>
    <row r="5035" ht="12.75">
      <c r="P5035" s="44"/>
    </row>
    <row r="5036" ht="12.75">
      <c r="P5036" s="44"/>
    </row>
    <row r="5037" ht="12.75">
      <c r="P5037" s="44"/>
    </row>
    <row r="5038" ht="12.75">
      <c r="P5038" s="44"/>
    </row>
    <row r="5039" ht="12.75">
      <c r="P5039" s="44"/>
    </row>
    <row r="5040" ht="12.75">
      <c r="P5040" s="44"/>
    </row>
    <row r="5041" ht="12.75">
      <c r="P5041" s="44"/>
    </row>
    <row r="5042" ht="12.75">
      <c r="P5042" s="44"/>
    </row>
    <row r="5043" ht="12.75">
      <c r="P5043" s="44"/>
    </row>
    <row r="5044" ht="12.75">
      <c r="P5044" s="44"/>
    </row>
    <row r="5045" ht="12.75">
      <c r="P5045" s="44"/>
    </row>
    <row r="5046" ht="12.75">
      <c r="P5046" s="44"/>
    </row>
    <row r="5047" ht="12.75">
      <c r="P5047" s="44"/>
    </row>
    <row r="5048" ht="12.75">
      <c r="P5048" s="44"/>
    </row>
    <row r="5049" ht="12.75">
      <c r="P5049" s="44"/>
    </row>
    <row r="5050" ht="12.75">
      <c r="P5050" s="44"/>
    </row>
    <row r="5051" ht="12.75">
      <c r="P5051" s="44"/>
    </row>
    <row r="5052" ht="12.75">
      <c r="P5052" s="44"/>
    </row>
    <row r="5053" ht="12.75">
      <c r="P5053" s="44"/>
    </row>
    <row r="5054" ht="12.75">
      <c r="P5054" s="44"/>
    </row>
    <row r="5055" ht="12.75">
      <c r="P5055" s="44"/>
    </row>
    <row r="5056" ht="12.75">
      <c r="P5056" s="44"/>
    </row>
    <row r="5057" ht="12.75">
      <c r="P5057" s="44"/>
    </row>
    <row r="5058" ht="12.75">
      <c r="P5058" s="44"/>
    </row>
    <row r="5059" ht="12.75">
      <c r="P5059" s="44"/>
    </row>
    <row r="5060" ht="12.75">
      <c r="P5060" s="44"/>
    </row>
    <row r="5061" ht="12.75">
      <c r="P5061" s="44"/>
    </row>
    <row r="5062" ht="12.75">
      <c r="P5062" s="44"/>
    </row>
    <row r="5063" ht="12.75">
      <c r="P5063" s="44"/>
    </row>
    <row r="5064" ht="12.75">
      <c r="P5064" s="44"/>
    </row>
    <row r="5065" ht="12.75">
      <c r="P5065" s="44"/>
    </row>
    <row r="5066" ht="12.75">
      <c r="P5066" s="44"/>
    </row>
    <row r="5067" ht="12.75">
      <c r="P5067" s="44"/>
    </row>
    <row r="5068" ht="12.75">
      <c r="P5068" s="44"/>
    </row>
    <row r="5069" ht="12.75">
      <c r="P5069" s="44"/>
    </row>
    <row r="5070" ht="12.75">
      <c r="P5070" s="44"/>
    </row>
    <row r="5071" ht="12.75">
      <c r="P5071" s="44"/>
    </row>
    <row r="5072" ht="12.75">
      <c r="P5072" s="44"/>
    </row>
    <row r="5073" ht="12.75">
      <c r="P5073" s="44"/>
    </row>
    <row r="5074" ht="12.75">
      <c r="P5074" s="44"/>
    </row>
    <row r="5075" ht="12.75">
      <c r="P5075" s="44"/>
    </row>
    <row r="5076" ht="12.75">
      <c r="P5076" s="44"/>
    </row>
    <row r="5077" ht="12.75">
      <c r="P5077" s="44"/>
    </row>
    <row r="5078" ht="12.75">
      <c r="P5078" s="44"/>
    </row>
    <row r="5079" ht="12.75">
      <c r="P5079" s="44"/>
    </row>
    <row r="5080" ht="12.75">
      <c r="P5080" s="44"/>
    </row>
    <row r="5081" ht="12.75">
      <c r="P5081" s="44"/>
    </row>
    <row r="5082" ht="12.75">
      <c r="P5082" s="44"/>
    </row>
    <row r="5083" ht="12.75">
      <c r="P5083" s="44"/>
    </row>
    <row r="5084" ht="12.75">
      <c r="P5084" s="44"/>
    </row>
    <row r="5085" ht="12.75">
      <c r="P5085" s="44"/>
    </row>
    <row r="5086" ht="12.75">
      <c r="P5086" s="44"/>
    </row>
    <row r="5087" ht="12.75">
      <c r="P5087" s="44"/>
    </row>
    <row r="5088" ht="12.75">
      <c r="P5088" s="44"/>
    </row>
    <row r="5089" ht="12.75">
      <c r="P5089" s="44"/>
    </row>
    <row r="5090" ht="12.75">
      <c r="P5090" s="44"/>
    </row>
    <row r="5091" ht="12.75">
      <c r="P5091" s="44"/>
    </row>
    <row r="5092" ht="12.75">
      <c r="P5092" s="44"/>
    </row>
    <row r="5093" ht="12.75">
      <c r="P5093" s="44"/>
    </row>
    <row r="5094" ht="12.75">
      <c r="P5094" s="44"/>
    </row>
    <row r="5095" ht="12.75">
      <c r="P5095" s="44"/>
    </row>
    <row r="5096" ht="12.75">
      <c r="P5096" s="44"/>
    </row>
    <row r="5097" ht="12.75">
      <c r="P5097" s="44"/>
    </row>
    <row r="5098" ht="12.75">
      <c r="P5098" s="44"/>
    </row>
    <row r="5099" ht="12.75">
      <c r="P5099" s="44"/>
    </row>
    <row r="5100" ht="12.75">
      <c r="P5100" s="44"/>
    </row>
    <row r="5101" ht="12.75">
      <c r="P5101" s="44"/>
    </row>
    <row r="5102" ht="12.75">
      <c r="P5102" s="44"/>
    </row>
    <row r="5103" ht="12.75">
      <c r="P5103" s="44"/>
    </row>
    <row r="5104" ht="12.75">
      <c r="P5104" s="44"/>
    </row>
    <row r="5105" ht="12.75">
      <c r="P5105" s="44"/>
    </row>
    <row r="5106" ht="12.75">
      <c r="P5106" s="44"/>
    </row>
    <row r="5107" ht="12.75">
      <c r="P5107" s="44"/>
    </row>
    <row r="5108" ht="12.75">
      <c r="P5108" s="44"/>
    </row>
    <row r="5109" ht="12.75">
      <c r="P5109" s="44"/>
    </row>
    <row r="5110" ht="12.75">
      <c r="P5110" s="44"/>
    </row>
    <row r="5111" ht="12.75">
      <c r="P5111" s="44"/>
    </row>
    <row r="5112" ht="12.75">
      <c r="P5112" s="44"/>
    </row>
    <row r="5113" ht="12.75">
      <c r="P5113" s="44"/>
    </row>
    <row r="5114" ht="12.75">
      <c r="P5114" s="44"/>
    </row>
    <row r="5115" ht="12.75">
      <c r="P5115" s="44"/>
    </row>
    <row r="5116" ht="12.75">
      <c r="P5116" s="44"/>
    </row>
    <row r="5117" ht="12.75">
      <c r="P5117" s="44"/>
    </row>
    <row r="5118" ht="12.75">
      <c r="P5118" s="44"/>
    </row>
    <row r="5119" ht="12.75">
      <c r="P5119" s="44"/>
    </row>
    <row r="5120" ht="12.75">
      <c r="P5120" s="44"/>
    </row>
    <row r="5121" ht="12.75">
      <c r="P5121" s="44"/>
    </row>
    <row r="5122" ht="12.75">
      <c r="P5122" s="44"/>
    </row>
    <row r="5123" ht="12.75">
      <c r="P5123" s="44"/>
    </row>
    <row r="5124" ht="12.75">
      <c r="P5124" s="44"/>
    </row>
    <row r="5125" ht="12.75">
      <c r="P5125" s="44"/>
    </row>
    <row r="5126" ht="12.75">
      <c r="P5126" s="44"/>
    </row>
    <row r="5127" ht="12.75">
      <c r="P5127" s="44"/>
    </row>
    <row r="5128" ht="12.75">
      <c r="P5128" s="44"/>
    </row>
    <row r="5129" ht="12.75">
      <c r="P5129" s="44"/>
    </row>
    <row r="5130" ht="12.75">
      <c r="P5130" s="44"/>
    </row>
    <row r="5131" ht="12.75">
      <c r="P5131" s="44"/>
    </row>
    <row r="5132" ht="12.75">
      <c r="P5132" s="44"/>
    </row>
    <row r="5133" ht="12.75">
      <c r="P5133" s="44"/>
    </row>
    <row r="5134" ht="12.75">
      <c r="P5134" s="44"/>
    </row>
    <row r="5135" ht="12.75">
      <c r="P5135" s="44"/>
    </row>
    <row r="5136" ht="12.75">
      <c r="P5136" s="44"/>
    </row>
    <row r="5137" ht="12.75">
      <c r="P5137" s="44"/>
    </row>
    <row r="5138" ht="12.75">
      <c r="P5138" s="44"/>
    </row>
    <row r="5139" ht="12.75">
      <c r="P5139" s="44"/>
    </row>
    <row r="5140" ht="12.75">
      <c r="P5140" s="44"/>
    </row>
    <row r="5141" ht="12.75">
      <c r="P5141" s="44"/>
    </row>
    <row r="5142" ht="12.75">
      <c r="P5142" s="44"/>
    </row>
    <row r="5143" ht="12.75">
      <c r="P5143" s="44"/>
    </row>
    <row r="5144" ht="12.75">
      <c r="P5144" s="44"/>
    </row>
    <row r="5145" ht="12.75">
      <c r="P5145" s="44"/>
    </row>
    <row r="5146" ht="12.75">
      <c r="P5146" s="44"/>
    </row>
    <row r="5147" ht="12.75">
      <c r="P5147" s="44"/>
    </row>
    <row r="5148" ht="12.75">
      <c r="P5148" s="44"/>
    </row>
    <row r="5149" ht="12.75">
      <c r="P5149" s="44"/>
    </row>
    <row r="5150" ht="12.75">
      <c r="P5150" s="44"/>
    </row>
    <row r="5151" ht="12.75">
      <c r="P5151" s="44"/>
    </row>
    <row r="5152" ht="12.75">
      <c r="P5152" s="44"/>
    </row>
    <row r="5153" ht="12.75">
      <c r="P5153" s="44"/>
    </row>
    <row r="5154" ht="12.75">
      <c r="P5154" s="44"/>
    </row>
    <row r="5155" ht="12.75">
      <c r="P5155" s="44"/>
    </row>
    <row r="5156" ht="12.75">
      <c r="P5156" s="44"/>
    </row>
    <row r="5157" ht="12.75">
      <c r="P5157" s="44"/>
    </row>
    <row r="5158" ht="12.75">
      <c r="P5158" s="44"/>
    </row>
    <row r="5159" ht="12.75">
      <c r="P5159" s="44"/>
    </row>
    <row r="5160" ht="12.75">
      <c r="P5160" s="44"/>
    </row>
    <row r="5161" ht="12.75">
      <c r="P5161" s="44"/>
    </row>
    <row r="5162" ht="12.75">
      <c r="P5162" s="44"/>
    </row>
    <row r="5163" ht="12.75">
      <c r="P5163" s="44"/>
    </row>
    <row r="5164" ht="12.75">
      <c r="P5164" s="44"/>
    </row>
    <row r="5165" ht="12.75">
      <c r="P5165" s="44"/>
    </row>
    <row r="5166" ht="12.75">
      <c r="P5166" s="44"/>
    </row>
    <row r="5167" ht="12.75">
      <c r="P5167" s="44"/>
    </row>
    <row r="5168" ht="12.75">
      <c r="P5168" s="44"/>
    </row>
    <row r="5169" ht="12.75">
      <c r="P5169" s="44"/>
    </row>
    <row r="5170" ht="12.75">
      <c r="P5170" s="44"/>
    </row>
    <row r="5171" ht="12.75">
      <c r="P5171" s="44"/>
    </row>
    <row r="5172" ht="12.75">
      <c r="P5172" s="44"/>
    </row>
    <row r="5173" ht="12.75">
      <c r="P5173" s="44"/>
    </row>
    <row r="5174" ht="12.75">
      <c r="P5174" s="44"/>
    </row>
    <row r="5175" ht="12.75">
      <c r="P5175" s="44"/>
    </row>
    <row r="5176" ht="12.75">
      <c r="P5176" s="44"/>
    </row>
    <row r="5177" ht="12.75">
      <c r="P5177" s="44"/>
    </row>
    <row r="5178" ht="12.75">
      <c r="P5178" s="44"/>
    </row>
    <row r="5179" ht="12.75">
      <c r="P5179" s="44"/>
    </row>
    <row r="5180" ht="12.75">
      <c r="P5180" s="44"/>
    </row>
    <row r="5181" ht="12.75">
      <c r="P5181" s="44"/>
    </row>
    <row r="5182" ht="12.75">
      <c r="P5182" s="44"/>
    </row>
    <row r="5183" ht="12.75">
      <c r="P5183" s="44"/>
    </row>
    <row r="5184" ht="12.75">
      <c r="P5184" s="44"/>
    </row>
    <row r="5185" ht="12.75">
      <c r="P5185" s="44"/>
    </row>
    <row r="5186" ht="12.75">
      <c r="P5186" s="44"/>
    </row>
    <row r="5187" ht="12.75">
      <c r="P5187" s="44"/>
    </row>
    <row r="5188" ht="12.75">
      <c r="P5188" s="44"/>
    </row>
    <row r="5189" ht="12.75">
      <c r="P5189" s="44"/>
    </row>
    <row r="5190" ht="12.75">
      <c r="P5190" s="44"/>
    </row>
    <row r="5191" ht="12.75">
      <c r="P5191" s="44"/>
    </row>
    <row r="5192" ht="12.75">
      <c r="P5192" s="44"/>
    </row>
    <row r="5193" ht="12.75">
      <c r="P5193" s="44"/>
    </row>
    <row r="5194" ht="12.75">
      <c r="P5194" s="44"/>
    </row>
    <row r="5195" ht="12.75">
      <c r="P5195" s="44"/>
    </row>
    <row r="5196" ht="12.75">
      <c r="P5196" s="44"/>
    </row>
    <row r="5197" ht="12.75">
      <c r="P5197" s="44"/>
    </row>
    <row r="5198" ht="12.75">
      <c r="P5198" s="44"/>
    </row>
    <row r="5199" ht="12.75">
      <c r="P5199" s="44"/>
    </row>
    <row r="5200" ht="12.75">
      <c r="P5200" s="44"/>
    </row>
    <row r="5201" ht="12.75">
      <c r="P5201" s="44"/>
    </row>
    <row r="5202" ht="12.75">
      <c r="P5202" s="44"/>
    </row>
    <row r="5203" ht="12.75">
      <c r="P5203" s="44"/>
    </row>
    <row r="5204" ht="12.75">
      <c r="P5204" s="44"/>
    </row>
    <row r="5205" ht="12.75">
      <c r="P5205" s="44"/>
    </row>
    <row r="5206" ht="12.75">
      <c r="P5206" s="44"/>
    </row>
    <row r="5207" ht="12.75">
      <c r="P5207" s="44"/>
    </row>
    <row r="5208" ht="12.75">
      <c r="P5208" s="44"/>
    </row>
    <row r="5209" ht="12.75">
      <c r="P5209" s="44"/>
    </row>
    <row r="5210" ht="12.75">
      <c r="P5210" s="44"/>
    </row>
    <row r="5211" ht="12.75">
      <c r="P5211" s="44"/>
    </row>
    <row r="5212" ht="12.75">
      <c r="P5212" s="44"/>
    </row>
    <row r="5213" ht="12.75">
      <c r="P5213" s="44"/>
    </row>
    <row r="5214" ht="12.75">
      <c r="P5214" s="44"/>
    </row>
    <row r="5215" ht="12.75">
      <c r="P5215" s="44"/>
    </row>
    <row r="5216" ht="12.75">
      <c r="P5216" s="44"/>
    </row>
    <row r="5217" ht="12.75">
      <c r="P5217" s="44"/>
    </row>
    <row r="5218" ht="12.75">
      <c r="P5218" s="44"/>
    </row>
    <row r="5219" ht="12.75">
      <c r="P5219" s="44"/>
    </row>
    <row r="5220" ht="12.75">
      <c r="P5220" s="44"/>
    </row>
    <row r="5221" ht="12.75">
      <c r="P5221" s="44"/>
    </row>
    <row r="5222" ht="12.75">
      <c r="P5222" s="44"/>
    </row>
    <row r="5223" ht="12.75">
      <c r="P5223" s="44"/>
    </row>
    <row r="5224" ht="12.75">
      <c r="P5224" s="44"/>
    </row>
    <row r="5225" ht="12.75">
      <c r="P5225" s="44"/>
    </row>
    <row r="5226" ht="12.75">
      <c r="P5226" s="44"/>
    </row>
    <row r="5227" ht="12.75">
      <c r="P5227" s="44"/>
    </row>
    <row r="5228" ht="12.75">
      <c r="P5228" s="44"/>
    </row>
    <row r="5229" ht="12.75">
      <c r="P5229" s="44"/>
    </row>
    <row r="5230" ht="12.75">
      <c r="P5230" s="44"/>
    </row>
    <row r="5231" ht="12.75">
      <c r="P5231" s="44"/>
    </row>
    <row r="5232" ht="12.75">
      <c r="P5232" s="44"/>
    </row>
    <row r="5233" ht="12.75">
      <c r="P5233" s="44"/>
    </row>
    <row r="5234" ht="12.75">
      <c r="P5234" s="44"/>
    </row>
    <row r="5235" ht="12.75">
      <c r="P5235" s="44"/>
    </row>
    <row r="5236" ht="12.75">
      <c r="P5236" s="44"/>
    </row>
    <row r="5237" ht="12.75">
      <c r="P5237" s="44"/>
    </row>
    <row r="5238" ht="12.75">
      <c r="P5238" s="44"/>
    </row>
    <row r="5239" ht="12.75">
      <c r="P5239" s="44"/>
    </row>
    <row r="5240" ht="12.75">
      <c r="P5240" s="44"/>
    </row>
    <row r="5241" ht="12.75">
      <c r="P5241" s="44"/>
    </row>
    <row r="5242" ht="12.75">
      <c r="P5242" s="44"/>
    </row>
    <row r="5243" ht="12.75">
      <c r="P5243" s="44"/>
    </row>
    <row r="5244" ht="12.75">
      <c r="P5244" s="44"/>
    </row>
    <row r="5245" ht="12.75">
      <c r="P5245" s="44"/>
    </row>
    <row r="5246" ht="12.75">
      <c r="P5246" s="44"/>
    </row>
    <row r="5247" ht="12.75">
      <c r="P5247" s="44"/>
    </row>
    <row r="5248" ht="12.75">
      <c r="P5248" s="44"/>
    </row>
    <row r="5249" ht="12.75">
      <c r="P5249" s="44"/>
    </row>
    <row r="5250" ht="12.75">
      <c r="P5250" s="44"/>
    </row>
    <row r="5251" ht="12.75">
      <c r="P5251" s="44"/>
    </row>
    <row r="5252" ht="12.75">
      <c r="P5252" s="44"/>
    </row>
    <row r="5253" ht="12.75">
      <c r="P5253" s="44"/>
    </row>
    <row r="5254" ht="12.75">
      <c r="P5254" s="44"/>
    </row>
    <row r="5255" ht="12.75">
      <c r="P5255" s="44"/>
    </row>
    <row r="5256" ht="12.75">
      <c r="P5256" s="44"/>
    </row>
    <row r="5257" ht="12.75">
      <c r="P5257" s="44"/>
    </row>
    <row r="5258" ht="12.75">
      <c r="P5258" s="44"/>
    </row>
    <row r="5259" ht="12.75">
      <c r="P5259" s="44"/>
    </row>
    <row r="5260" ht="12.75">
      <c r="P5260" s="44"/>
    </row>
    <row r="5261" ht="12.75">
      <c r="P5261" s="44"/>
    </row>
    <row r="5262" ht="12.75">
      <c r="P5262" s="44"/>
    </row>
    <row r="5263" ht="12.75">
      <c r="P5263" s="44"/>
    </row>
    <row r="5264" ht="12.75">
      <c r="P5264" s="44"/>
    </row>
    <row r="5265" ht="12.75">
      <c r="P5265" s="44"/>
    </row>
    <row r="5266" ht="12.75">
      <c r="P5266" s="44"/>
    </row>
    <row r="5267" ht="12.75">
      <c r="P5267" s="44"/>
    </row>
    <row r="5268" ht="12.75">
      <c r="P5268" s="44"/>
    </row>
    <row r="5269" ht="12.75">
      <c r="P5269" s="44"/>
    </row>
    <row r="5270" ht="12.75">
      <c r="P5270" s="44"/>
    </row>
    <row r="5271" ht="12.75">
      <c r="P5271" s="44"/>
    </row>
    <row r="5272" ht="12.75">
      <c r="P5272" s="44"/>
    </row>
    <row r="5273" ht="12.75">
      <c r="P5273" s="44"/>
    </row>
    <row r="5274" ht="12.75">
      <c r="P5274" s="44"/>
    </row>
    <row r="5275" ht="12.75">
      <c r="P5275" s="44"/>
    </row>
    <row r="5276" ht="12.75">
      <c r="P5276" s="44"/>
    </row>
    <row r="5277" ht="12.75">
      <c r="P5277" s="44"/>
    </row>
    <row r="5278" ht="12.75">
      <c r="P5278" s="44"/>
    </row>
    <row r="5279" ht="12.75">
      <c r="P5279" s="44"/>
    </row>
    <row r="5280" ht="12.75">
      <c r="P5280" s="44"/>
    </row>
    <row r="5281" ht="12.75">
      <c r="P5281" s="44"/>
    </row>
    <row r="5282" ht="12.75">
      <c r="P5282" s="44"/>
    </row>
    <row r="5283" ht="12.75">
      <c r="P5283" s="44"/>
    </row>
    <row r="5284" ht="12.75">
      <c r="P5284" s="44"/>
    </row>
    <row r="5285" ht="12.75">
      <c r="P5285" s="44"/>
    </row>
    <row r="5286" ht="12.75">
      <c r="P5286" s="44"/>
    </row>
    <row r="5287" ht="12.75">
      <c r="P5287" s="44"/>
    </row>
    <row r="5288" ht="12.75">
      <c r="P5288" s="44"/>
    </row>
    <row r="5289" ht="12.75">
      <c r="P5289" s="44"/>
    </row>
    <row r="5290" ht="12.75">
      <c r="P5290" s="44"/>
    </row>
    <row r="5291" ht="12.75">
      <c r="P5291" s="44"/>
    </row>
    <row r="5292" ht="12.75">
      <c r="P5292" s="44"/>
    </row>
    <row r="5293" ht="12.75">
      <c r="P5293" s="44"/>
    </row>
    <row r="5294" ht="12.75">
      <c r="P5294" s="44"/>
    </row>
    <row r="5295" ht="12.75">
      <c r="P5295" s="44"/>
    </row>
    <row r="5296" ht="12.75">
      <c r="P5296" s="44"/>
    </row>
    <row r="5297" ht="12.75">
      <c r="P5297" s="44"/>
    </row>
    <row r="5298" ht="12.75">
      <c r="P5298" s="44"/>
    </row>
    <row r="5299" ht="12.75">
      <c r="P5299" s="44"/>
    </row>
    <row r="5300" ht="12.75">
      <c r="P5300" s="44"/>
    </row>
    <row r="5301" ht="12.75">
      <c r="P5301" s="44"/>
    </row>
    <row r="5302" ht="12.75">
      <c r="P5302" s="44"/>
    </row>
    <row r="5303" ht="12.75">
      <c r="P5303" s="44"/>
    </row>
    <row r="5304" ht="12.75">
      <c r="P5304" s="44"/>
    </row>
    <row r="5305" ht="12.75">
      <c r="P5305" s="44"/>
    </row>
    <row r="5306" ht="12.75">
      <c r="P5306" s="44"/>
    </row>
    <row r="5307" ht="12.75">
      <c r="P5307" s="44"/>
    </row>
    <row r="5308" ht="12.75">
      <c r="P5308" s="44"/>
    </row>
    <row r="5309" ht="12.75">
      <c r="P5309" s="44"/>
    </row>
    <row r="5310" ht="12.75">
      <c r="P5310" s="44"/>
    </row>
    <row r="5311" ht="12.75">
      <c r="P5311" s="44"/>
    </row>
    <row r="5312" ht="12.75">
      <c r="P5312" s="44"/>
    </row>
    <row r="5313" ht="12.75">
      <c r="P5313" s="44"/>
    </row>
    <row r="5314" ht="12.75">
      <c r="P5314" s="44"/>
    </row>
    <row r="5315" ht="12.75">
      <c r="P5315" s="44"/>
    </row>
    <row r="5316" ht="12.75">
      <c r="P5316" s="44"/>
    </row>
    <row r="5317" ht="12.75">
      <c r="P5317" s="44"/>
    </row>
    <row r="5318" ht="12.75">
      <c r="P5318" s="44"/>
    </row>
    <row r="5319" ht="12.75">
      <c r="P5319" s="44"/>
    </row>
    <row r="5320" ht="12.75">
      <c r="P5320" s="44"/>
    </row>
    <row r="5321" ht="12.75">
      <c r="P5321" s="44"/>
    </row>
    <row r="5322" ht="12.75">
      <c r="P5322" s="44"/>
    </row>
    <row r="5323" ht="12.75">
      <c r="P5323" s="44"/>
    </row>
    <row r="5324" ht="12.75">
      <c r="P5324" s="44"/>
    </row>
    <row r="5325" ht="12.75">
      <c r="P5325" s="44"/>
    </row>
    <row r="5326" ht="12.75">
      <c r="P5326" s="44"/>
    </row>
    <row r="5327" ht="12.75">
      <c r="P5327" s="44"/>
    </row>
    <row r="5328" ht="12.75">
      <c r="P5328" s="44"/>
    </row>
    <row r="5329" ht="12.75">
      <c r="P5329" s="44"/>
    </row>
    <row r="5330" ht="12.75">
      <c r="P5330" s="44"/>
    </row>
    <row r="5331" ht="12.75">
      <c r="P5331" s="44"/>
    </row>
    <row r="5332" ht="12.75">
      <c r="P5332" s="44"/>
    </row>
    <row r="5333" ht="12.75">
      <c r="P5333" s="44"/>
    </row>
    <row r="5334" ht="12.75">
      <c r="P5334" s="44"/>
    </row>
    <row r="5335" ht="12.75">
      <c r="P5335" s="44"/>
    </row>
    <row r="5336" ht="12.75">
      <c r="P5336" s="44"/>
    </row>
    <row r="5337" ht="12.75">
      <c r="P5337" s="44"/>
    </row>
    <row r="5338" ht="12.75">
      <c r="P5338" s="44"/>
    </row>
    <row r="5339" ht="12.75">
      <c r="P5339" s="44"/>
    </row>
    <row r="5340" ht="12.75">
      <c r="P5340" s="44"/>
    </row>
    <row r="5341" ht="12.75">
      <c r="P5341" s="44"/>
    </row>
    <row r="5342" ht="12.75">
      <c r="P5342" s="44"/>
    </row>
    <row r="5343" ht="12.75">
      <c r="P5343" s="44"/>
    </row>
    <row r="5344" ht="12.75">
      <c r="P5344" s="44"/>
    </row>
    <row r="5345" ht="12.75">
      <c r="P5345" s="44"/>
    </row>
    <row r="5346" ht="12.75">
      <c r="P5346" s="44"/>
    </row>
    <row r="5347" ht="12.75">
      <c r="P5347" s="44"/>
    </row>
    <row r="5348" ht="12.75">
      <c r="P5348" s="44"/>
    </row>
    <row r="5349" ht="12.75">
      <c r="P5349" s="44"/>
    </row>
    <row r="5350" ht="12.75">
      <c r="P5350" s="44"/>
    </row>
    <row r="5351" ht="12.75">
      <c r="P5351" s="44"/>
    </row>
    <row r="5352" ht="12.75">
      <c r="P5352" s="44"/>
    </row>
    <row r="5353" ht="12.75">
      <c r="P5353" s="44"/>
    </row>
    <row r="5354" ht="12.75">
      <c r="P5354" s="44"/>
    </row>
    <row r="5355" ht="12.75">
      <c r="P5355" s="44"/>
    </row>
    <row r="5356" ht="12.75">
      <c r="P5356" s="44"/>
    </row>
    <row r="5357" ht="12.75">
      <c r="P5357" s="44"/>
    </row>
    <row r="5358" ht="12.75">
      <c r="P5358" s="44"/>
    </row>
    <row r="5359" ht="12.75">
      <c r="P5359" s="44"/>
    </row>
    <row r="5360" ht="12.75">
      <c r="P5360" s="44"/>
    </row>
    <row r="5361" ht="12.75">
      <c r="P5361" s="44"/>
    </row>
    <row r="5362" ht="12.75">
      <c r="P5362" s="44"/>
    </row>
    <row r="5363" ht="12.75">
      <c r="P5363" s="44"/>
    </row>
    <row r="5364" ht="12.75">
      <c r="P5364" s="44"/>
    </row>
    <row r="5365" ht="12.75">
      <c r="P5365" s="44"/>
    </row>
    <row r="5366" ht="12.75">
      <c r="P5366" s="44"/>
    </row>
    <row r="5367" ht="12.75">
      <c r="P5367" s="44"/>
    </row>
    <row r="5368" ht="12.75">
      <c r="P5368" s="44"/>
    </row>
    <row r="5369" ht="12.75">
      <c r="P5369" s="44"/>
    </row>
    <row r="5370" ht="12.75">
      <c r="P5370" s="44"/>
    </row>
    <row r="5371" ht="12.75">
      <c r="P5371" s="44"/>
    </row>
    <row r="5372" ht="12.75">
      <c r="P5372" s="44"/>
    </row>
    <row r="5373" ht="12.75">
      <c r="P5373" s="44"/>
    </row>
    <row r="5374" ht="12.75">
      <c r="P5374" s="44"/>
    </row>
    <row r="5375" ht="12.75">
      <c r="P5375" s="44"/>
    </row>
    <row r="5376" ht="12.75">
      <c r="P5376" s="44"/>
    </row>
    <row r="5377" ht="12.75">
      <c r="P5377" s="44"/>
    </row>
    <row r="5378" ht="12.75">
      <c r="P5378" s="44"/>
    </row>
    <row r="5379" ht="12.75">
      <c r="P5379" s="44"/>
    </row>
    <row r="5380" ht="12.75">
      <c r="P5380" s="44"/>
    </row>
    <row r="5381" ht="12.75">
      <c r="P5381" s="44"/>
    </row>
    <row r="5382" ht="12.75">
      <c r="P5382" s="44"/>
    </row>
    <row r="5383" ht="12.75">
      <c r="P5383" s="44"/>
    </row>
    <row r="5384" ht="12.75">
      <c r="P5384" s="44"/>
    </row>
    <row r="5385" ht="12.75">
      <c r="P5385" s="44"/>
    </row>
    <row r="5386" ht="12.75">
      <c r="P5386" s="44"/>
    </row>
    <row r="5387" ht="12.75">
      <c r="P5387" s="44"/>
    </row>
    <row r="5388" ht="12.75">
      <c r="P5388" s="44"/>
    </row>
    <row r="5389" ht="12.75">
      <c r="P5389" s="44"/>
    </row>
    <row r="5390" ht="12.75">
      <c r="P5390" s="44"/>
    </row>
    <row r="5391" ht="12.75">
      <c r="P5391" s="44"/>
    </row>
    <row r="5392" ht="12.75">
      <c r="P5392" s="44"/>
    </row>
    <row r="5393" ht="12.75">
      <c r="P5393" s="44"/>
    </row>
    <row r="5394" ht="12.75">
      <c r="P5394" s="44"/>
    </row>
    <row r="5395" ht="12.75">
      <c r="P5395" s="44"/>
    </row>
    <row r="5396" ht="12.75">
      <c r="P5396" s="44"/>
    </row>
    <row r="5397" ht="12.75">
      <c r="P5397" s="44"/>
    </row>
    <row r="5398" ht="12.75">
      <c r="P5398" s="44"/>
    </row>
    <row r="5399" ht="12.75">
      <c r="P5399" s="44"/>
    </row>
    <row r="5400" ht="12.75">
      <c r="P5400" s="44"/>
    </row>
    <row r="5401" ht="12.75">
      <c r="P5401" s="44"/>
    </row>
    <row r="5402" ht="12.75">
      <c r="P5402" s="44"/>
    </row>
    <row r="5403" ht="12.75">
      <c r="P5403" s="44"/>
    </row>
    <row r="5404" ht="12.75">
      <c r="P5404" s="44"/>
    </row>
    <row r="5405" ht="12.75">
      <c r="P5405" s="44"/>
    </row>
    <row r="5406" ht="12.75">
      <c r="P5406" s="44"/>
    </row>
    <row r="5407" ht="12.75">
      <c r="P5407" s="44"/>
    </row>
    <row r="5408" ht="12.75">
      <c r="P5408" s="44"/>
    </row>
    <row r="5409" ht="12.75">
      <c r="P5409" s="44"/>
    </row>
    <row r="5410" ht="12.75">
      <c r="P5410" s="44"/>
    </row>
    <row r="5411" ht="12.75">
      <c r="P5411" s="44"/>
    </row>
    <row r="5412" ht="12.75">
      <c r="P5412" s="44"/>
    </row>
    <row r="5413" ht="12.75">
      <c r="P5413" s="44"/>
    </row>
    <row r="5414" ht="12.75">
      <c r="P5414" s="44"/>
    </row>
    <row r="5415" ht="12.75">
      <c r="P5415" s="44"/>
    </row>
    <row r="5416" ht="12.75">
      <c r="P5416" s="44"/>
    </row>
    <row r="5417" ht="12.75">
      <c r="P5417" s="44"/>
    </row>
    <row r="5418" ht="12.75">
      <c r="P5418" s="44"/>
    </row>
    <row r="5419" ht="12.75">
      <c r="P5419" s="44"/>
    </row>
    <row r="5420" ht="12.75">
      <c r="P5420" s="44"/>
    </row>
    <row r="5421" ht="12.75">
      <c r="P5421" s="44"/>
    </row>
    <row r="5422" ht="12.75">
      <c r="P5422" s="44"/>
    </row>
    <row r="5423" ht="12.75">
      <c r="P5423" s="44"/>
    </row>
    <row r="5424" ht="12.75">
      <c r="P5424" s="44"/>
    </row>
    <row r="5425" ht="12.75">
      <c r="P5425" s="44"/>
    </row>
    <row r="5426" ht="12.75">
      <c r="P5426" s="44"/>
    </row>
    <row r="5427" ht="12.75">
      <c r="P5427" s="44"/>
    </row>
    <row r="5428" ht="12.75">
      <c r="P5428" s="44"/>
    </row>
    <row r="5429" ht="12.75">
      <c r="P5429" s="44"/>
    </row>
    <row r="5430" ht="12.75">
      <c r="P5430" s="44"/>
    </row>
    <row r="5431" ht="12.75">
      <c r="P5431" s="44"/>
    </row>
    <row r="5432" ht="12.75">
      <c r="P5432" s="44"/>
    </row>
    <row r="5433" ht="12.75">
      <c r="P5433" s="44"/>
    </row>
    <row r="5434" ht="12.75">
      <c r="P5434" s="44"/>
    </row>
    <row r="5435" ht="12.75">
      <c r="P5435" s="44"/>
    </row>
    <row r="5436" ht="12.75">
      <c r="P5436" s="44"/>
    </row>
    <row r="5437" ht="12.75">
      <c r="P5437" s="44"/>
    </row>
    <row r="5438" ht="12.75">
      <c r="P5438" s="44"/>
    </row>
    <row r="5439" ht="12.75">
      <c r="P5439" s="44"/>
    </row>
    <row r="5440" ht="12.75">
      <c r="P5440" s="44"/>
    </row>
    <row r="5441" ht="12.75">
      <c r="P5441" s="44"/>
    </row>
    <row r="5442" ht="12.75">
      <c r="P5442" s="44"/>
    </row>
    <row r="5443" ht="12.75">
      <c r="P5443" s="44"/>
    </row>
    <row r="5444" ht="12.75">
      <c r="P5444" s="44"/>
    </row>
    <row r="5445" ht="12.75">
      <c r="P5445" s="44"/>
    </row>
    <row r="5446" ht="12.75">
      <c r="P5446" s="44"/>
    </row>
    <row r="5447" ht="12.75">
      <c r="P5447" s="44"/>
    </row>
    <row r="5448" ht="12.75">
      <c r="P5448" s="44"/>
    </row>
    <row r="5449" ht="12.75">
      <c r="P5449" s="44"/>
    </row>
    <row r="5450" ht="12.75">
      <c r="P5450" s="44"/>
    </row>
    <row r="5451" ht="12.75">
      <c r="P5451" s="44"/>
    </row>
    <row r="5452" ht="12.75">
      <c r="P5452" s="44"/>
    </row>
    <row r="5453" ht="12.75">
      <c r="P5453" s="44"/>
    </row>
    <row r="5454" ht="12.75">
      <c r="P5454" s="44"/>
    </row>
    <row r="5455" ht="12.75">
      <c r="P5455" s="44"/>
    </row>
    <row r="5456" ht="12.75">
      <c r="P5456" s="44"/>
    </row>
    <row r="5457" ht="12.75">
      <c r="P5457" s="44"/>
    </row>
    <row r="5458" ht="12.75">
      <c r="P5458" s="44"/>
    </row>
    <row r="5459" ht="12.75">
      <c r="P5459" s="44"/>
    </row>
    <row r="5460" ht="12.75">
      <c r="P5460" s="44"/>
    </row>
    <row r="5461" ht="12.75">
      <c r="P5461" s="44"/>
    </row>
    <row r="5462" ht="12.75">
      <c r="P5462" s="44"/>
    </row>
    <row r="5463" ht="12.75">
      <c r="P5463" s="44"/>
    </row>
    <row r="5464" ht="12.75">
      <c r="P5464" s="44"/>
    </row>
    <row r="5465" ht="12.75">
      <c r="P5465" s="44"/>
    </row>
    <row r="5466" ht="12.75">
      <c r="P5466" s="44"/>
    </row>
    <row r="5467" ht="12.75">
      <c r="P5467" s="44"/>
    </row>
    <row r="5468" ht="12.75">
      <c r="P5468" s="44"/>
    </row>
    <row r="5469" ht="12.75">
      <c r="P5469" s="44"/>
    </row>
    <row r="5470" ht="12.75">
      <c r="P5470" s="44"/>
    </row>
    <row r="5471" ht="12.75">
      <c r="P5471" s="44"/>
    </row>
    <row r="5472" ht="12.75">
      <c r="P5472" s="44"/>
    </row>
    <row r="5473" ht="12.75">
      <c r="P5473" s="44"/>
    </row>
    <row r="5474" ht="12.75">
      <c r="P5474" s="44"/>
    </row>
    <row r="5475" ht="12.75">
      <c r="P5475" s="44"/>
    </row>
    <row r="5476" ht="12.75">
      <c r="P5476" s="44"/>
    </row>
    <row r="5477" ht="12.75">
      <c r="P5477" s="44"/>
    </row>
    <row r="5478" ht="12.75">
      <c r="P5478" s="44"/>
    </row>
    <row r="5479" ht="12.75">
      <c r="P5479" s="44"/>
    </row>
    <row r="5480" ht="12.75">
      <c r="P5480" s="44"/>
    </row>
    <row r="5481" ht="12.75">
      <c r="P5481" s="44"/>
    </row>
    <row r="5482" ht="12.75">
      <c r="P5482" s="44"/>
    </row>
    <row r="5483" ht="12.75">
      <c r="P5483" s="44"/>
    </row>
    <row r="5484" ht="12.75">
      <c r="P5484" s="44"/>
    </row>
    <row r="5485" ht="12.75">
      <c r="P5485" s="44"/>
    </row>
    <row r="5486" ht="12.75">
      <c r="P5486" s="44"/>
    </row>
    <row r="5487" ht="12.75">
      <c r="P5487" s="44"/>
    </row>
    <row r="5488" ht="12.75">
      <c r="P5488" s="44"/>
    </row>
    <row r="5489" ht="12.75">
      <c r="P5489" s="44"/>
    </row>
    <row r="5490" ht="12.75">
      <c r="P5490" s="44"/>
    </row>
    <row r="5491" ht="12.75">
      <c r="P5491" s="44"/>
    </row>
    <row r="5492" ht="12.75">
      <c r="P5492" s="44"/>
    </row>
    <row r="5493" ht="12.75">
      <c r="P5493" s="44"/>
    </row>
    <row r="5494" ht="12.75">
      <c r="P5494" s="44"/>
    </row>
    <row r="5495" ht="12.75">
      <c r="P5495" s="44"/>
    </row>
    <row r="5496" ht="12.75">
      <c r="P5496" s="44"/>
    </row>
    <row r="5497" ht="12.75">
      <c r="P5497" s="44"/>
    </row>
    <row r="5498" ht="12.75">
      <c r="P5498" s="44"/>
    </row>
    <row r="5499" ht="12.75">
      <c r="P5499" s="44"/>
    </row>
    <row r="5500" ht="12.75">
      <c r="P5500" s="44"/>
    </row>
    <row r="5501" ht="12.75">
      <c r="P5501" s="44"/>
    </row>
    <row r="5502" ht="12.75">
      <c r="P5502" s="44"/>
    </row>
    <row r="5503" ht="12.75">
      <c r="P5503" s="44"/>
    </row>
    <row r="5504" ht="12.75">
      <c r="P5504" s="44"/>
    </row>
    <row r="5505" ht="12.75">
      <c r="P5505" s="44"/>
    </row>
    <row r="5506" ht="12.75">
      <c r="P5506" s="44"/>
    </row>
    <row r="5507" ht="12.75">
      <c r="P5507" s="44"/>
    </row>
    <row r="5508" ht="12.75">
      <c r="P5508" s="44"/>
    </row>
    <row r="5509" ht="12.75">
      <c r="P5509" s="44"/>
    </row>
    <row r="5510" ht="12.75">
      <c r="P5510" s="44"/>
    </row>
    <row r="5511" ht="12.75">
      <c r="P5511" s="44"/>
    </row>
    <row r="5512" ht="12.75">
      <c r="P5512" s="44"/>
    </row>
    <row r="5513" ht="12.75">
      <c r="P5513" s="44"/>
    </row>
    <row r="5514" ht="12.75">
      <c r="P5514" s="44"/>
    </row>
    <row r="5515" ht="12.75">
      <c r="P5515" s="44"/>
    </row>
    <row r="5516" ht="12.75">
      <c r="P5516" s="44"/>
    </row>
    <row r="5517" ht="12.75">
      <c r="P5517" s="44"/>
    </row>
    <row r="5518" ht="12.75">
      <c r="P5518" s="44"/>
    </row>
    <row r="5519" ht="12.75">
      <c r="P5519" s="44"/>
    </row>
    <row r="5520" ht="12.75">
      <c r="P5520" s="44"/>
    </row>
    <row r="5521" ht="12.75">
      <c r="P5521" s="44"/>
    </row>
    <row r="5522" ht="12.75">
      <c r="P5522" s="44"/>
    </row>
    <row r="5523" ht="12.75">
      <c r="P5523" s="44"/>
    </row>
    <row r="5524" ht="12.75">
      <c r="P5524" s="44"/>
    </row>
    <row r="5525" ht="12.75">
      <c r="P5525" s="44"/>
    </row>
    <row r="5526" ht="12.75">
      <c r="P5526" s="44"/>
    </row>
    <row r="5527" ht="12.75">
      <c r="P5527" s="44"/>
    </row>
    <row r="5528" ht="12.75">
      <c r="P5528" s="44"/>
    </row>
    <row r="5529" ht="12.75">
      <c r="P5529" s="44"/>
    </row>
    <row r="5530" ht="12.75">
      <c r="P5530" s="44"/>
    </row>
    <row r="5531" ht="12.75">
      <c r="P5531" s="44"/>
    </row>
    <row r="5532" ht="12.75">
      <c r="P5532" s="44"/>
    </row>
    <row r="5533" ht="12.75">
      <c r="P5533" s="44"/>
    </row>
    <row r="5534" ht="12.75">
      <c r="P5534" s="44"/>
    </row>
    <row r="5535" ht="12.75">
      <c r="P5535" s="44"/>
    </row>
    <row r="5536" ht="12.75">
      <c r="P5536" s="44"/>
    </row>
    <row r="5537" ht="12.75">
      <c r="P5537" s="44"/>
    </row>
    <row r="5538" ht="12.75">
      <c r="P5538" s="44"/>
    </row>
    <row r="5539" ht="12.75">
      <c r="P5539" s="44"/>
    </row>
    <row r="5540" ht="12.75">
      <c r="P5540" s="44"/>
    </row>
    <row r="5541" ht="12.75">
      <c r="P5541" s="44"/>
    </row>
    <row r="5542" ht="12.75">
      <c r="P5542" s="44"/>
    </row>
    <row r="5543" ht="12.75">
      <c r="P5543" s="44"/>
    </row>
    <row r="5544" ht="12.75">
      <c r="P5544" s="44"/>
    </row>
    <row r="5545" ht="12.75">
      <c r="P5545" s="44"/>
    </row>
    <row r="5546" ht="12.75">
      <c r="P5546" s="44"/>
    </row>
    <row r="5547" ht="12.75">
      <c r="P5547" s="44"/>
    </row>
    <row r="5548" ht="12.75">
      <c r="P5548" s="44"/>
    </row>
    <row r="5549" ht="12.75">
      <c r="P5549" s="44"/>
    </row>
    <row r="5550" ht="12.75">
      <c r="P5550" s="44"/>
    </row>
    <row r="5551" ht="12.75">
      <c r="P5551" s="44"/>
    </row>
    <row r="5552" ht="12.75">
      <c r="P5552" s="44"/>
    </row>
    <row r="5553" ht="12.75">
      <c r="P5553" s="44"/>
    </row>
    <row r="5554" ht="12.75">
      <c r="P5554" s="44"/>
    </row>
    <row r="5555" ht="12.75">
      <c r="P5555" s="44"/>
    </row>
    <row r="5556" ht="12.75">
      <c r="P5556" s="44"/>
    </row>
    <row r="5557" ht="12.75">
      <c r="P5557" s="44"/>
    </row>
    <row r="5558" ht="12.75">
      <c r="P5558" s="44"/>
    </row>
    <row r="5559" ht="12.75">
      <c r="P5559" s="44"/>
    </row>
    <row r="5560" ht="12.75">
      <c r="P5560" s="44"/>
    </row>
    <row r="5561" ht="12.75">
      <c r="P5561" s="44"/>
    </row>
    <row r="5562" ht="12.75">
      <c r="P5562" s="44"/>
    </row>
    <row r="5563" ht="12.75">
      <c r="P5563" s="44"/>
    </row>
    <row r="5564" ht="12.75">
      <c r="P5564" s="44"/>
    </row>
    <row r="5565" ht="12.75">
      <c r="P5565" s="44"/>
    </row>
    <row r="5566" ht="12.75">
      <c r="P5566" s="44"/>
    </row>
    <row r="5567" ht="12.75">
      <c r="P5567" s="44"/>
    </row>
    <row r="5568" ht="12.75">
      <c r="P5568" s="44"/>
    </row>
    <row r="5569" ht="12.75">
      <c r="P5569" s="44"/>
    </row>
    <row r="5570" ht="12.75">
      <c r="P5570" s="44"/>
    </row>
    <row r="5571" ht="12.75">
      <c r="P5571" s="44"/>
    </row>
    <row r="5572" ht="12.75">
      <c r="P5572" s="44"/>
    </row>
    <row r="5573" ht="12.75">
      <c r="P5573" s="44"/>
    </row>
    <row r="5574" ht="12.75">
      <c r="P5574" s="44"/>
    </row>
    <row r="5575" ht="12.75">
      <c r="P5575" s="44"/>
    </row>
    <row r="5576" ht="12.75">
      <c r="P5576" s="44"/>
    </row>
    <row r="5577" ht="12.75">
      <c r="P5577" s="44"/>
    </row>
    <row r="5578" ht="12.75">
      <c r="P5578" s="44"/>
    </row>
    <row r="5579" ht="12.75">
      <c r="P5579" s="44"/>
    </row>
    <row r="5580" ht="12.75">
      <c r="P5580" s="44"/>
    </row>
    <row r="5581" ht="12.75">
      <c r="P5581" s="44"/>
    </row>
    <row r="5582" ht="12.75">
      <c r="P5582" s="44"/>
    </row>
    <row r="5583" ht="12.75">
      <c r="P5583" s="44"/>
    </row>
    <row r="5584" ht="12.75">
      <c r="P5584" s="44"/>
    </row>
    <row r="5585" ht="12.75">
      <c r="P5585" s="44"/>
    </row>
    <row r="5586" ht="12.75">
      <c r="P5586" s="44"/>
    </row>
    <row r="5587" ht="12.75">
      <c r="P5587" s="44"/>
    </row>
    <row r="5588" ht="12.75">
      <c r="P5588" s="44"/>
    </row>
    <row r="5589" ht="12.75">
      <c r="P5589" s="44"/>
    </row>
    <row r="5590" ht="12.75">
      <c r="P5590" s="44"/>
    </row>
    <row r="5591" ht="12.75">
      <c r="P5591" s="44"/>
    </row>
    <row r="5592" ht="12.75">
      <c r="P5592" s="44"/>
    </row>
    <row r="5593" ht="12.75">
      <c r="P5593" s="44"/>
    </row>
    <row r="5594" ht="12.75">
      <c r="P5594" s="44"/>
    </row>
    <row r="5595" ht="12.75">
      <c r="P5595" s="44"/>
    </row>
    <row r="5596" ht="12.75">
      <c r="P5596" s="44"/>
    </row>
    <row r="5597" ht="12.75">
      <c r="P5597" s="44"/>
    </row>
    <row r="5598" ht="12.75">
      <c r="P5598" s="44"/>
    </row>
    <row r="5599" ht="12.75">
      <c r="P5599" s="44"/>
    </row>
    <row r="5600" ht="12.75">
      <c r="P5600" s="44"/>
    </row>
    <row r="5601" ht="12.75">
      <c r="P5601" s="44"/>
    </row>
    <row r="5602" ht="12.75">
      <c r="P5602" s="44"/>
    </row>
    <row r="5603" ht="12.75">
      <c r="P5603" s="44"/>
    </row>
    <row r="5604" ht="12.75">
      <c r="P5604" s="44"/>
    </row>
    <row r="5605" ht="12.75">
      <c r="P5605" s="44"/>
    </row>
    <row r="5606" ht="12.75">
      <c r="P5606" s="44"/>
    </row>
    <row r="5607" ht="12.75">
      <c r="P5607" s="44"/>
    </row>
    <row r="5608" ht="12.75">
      <c r="P5608" s="44"/>
    </row>
    <row r="5609" ht="12.75">
      <c r="P5609" s="44"/>
    </row>
    <row r="5610" ht="12.75">
      <c r="P5610" s="44"/>
    </row>
    <row r="5611" ht="12.75">
      <c r="P5611" s="44"/>
    </row>
    <row r="5612" ht="12.75">
      <c r="P5612" s="44"/>
    </row>
    <row r="5613" ht="12.75">
      <c r="P5613" s="44"/>
    </row>
    <row r="5614" ht="12.75">
      <c r="P5614" s="44"/>
    </row>
    <row r="5615" ht="12.75">
      <c r="P5615" s="44"/>
    </row>
    <row r="5616" ht="12.75">
      <c r="P5616" s="44"/>
    </row>
    <row r="5617" ht="12.75">
      <c r="P5617" s="44"/>
    </row>
    <row r="5618" ht="12.75">
      <c r="P5618" s="44"/>
    </row>
    <row r="5619" ht="12.75">
      <c r="P5619" s="44"/>
    </row>
    <row r="5620" ht="12.75">
      <c r="P5620" s="44"/>
    </row>
    <row r="5621" ht="12.75">
      <c r="P5621" s="44"/>
    </row>
    <row r="5622" ht="12.75">
      <c r="P5622" s="44"/>
    </row>
    <row r="5623" ht="12.75">
      <c r="P5623" s="44"/>
    </row>
    <row r="5624" ht="12.75">
      <c r="P5624" s="44"/>
    </row>
    <row r="5625" ht="12.75">
      <c r="P5625" s="44"/>
    </row>
    <row r="5626" ht="12.75">
      <c r="P5626" s="44"/>
    </row>
    <row r="5627" ht="12.75">
      <c r="P5627" s="44"/>
    </row>
    <row r="5628" ht="12.75">
      <c r="P5628" s="44"/>
    </row>
    <row r="5629" ht="12.75">
      <c r="P5629" s="44"/>
    </row>
    <row r="5630" ht="12.75">
      <c r="P5630" s="44"/>
    </row>
    <row r="5631" ht="12.75">
      <c r="P5631" s="44"/>
    </row>
    <row r="5632" ht="12.75">
      <c r="P5632" s="44"/>
    </row>
    <row r="5633" ht="12.75">
      <c r="P5633" s="44"/>
    </row>
    <row r="5634" ht="12.75">
      <c r="P5634" s="44"/>
    </row>
    <row r="5635" ht="12.75">
      <c r="P5635" s="44"/>
    </row>
    <row r="5636" ht="12.75">
      <c r="P5636" s="44"/>
    </row>
    <row r="5637" ht="12.75">
      <c r="P5637" s="44"/>
    </row>
    <row r="5638" ht="12.75">
      <c r="P5638" s="44"/>
    </row>
    <row r="5639" ht="12.75">
      <c r="P5639" s="44"/>
    </row>
    <row r="5640" ht="12.75">
      <c r="P5640" s="44"/>
    </row>
    <row r="5641" ht="12.75">
      <c r="P5641" s="44"/>
    </row>
    <row r="5642" ht="12.75">
      <c r="P5642" s="44"/>
    </row>
    <row r="5643" ht="12.75">
      <c r="P5643" s="44"/>
    </row>
    <row r="5644" ht="12.75">
      <c r="P5644" s="44"/>
    </row>
    <row r="5645" ht="12.75">
      <c r="P5645" s="44"/>
    </row>
    <row r="5646" ht="12.75">
      <c r="P5646" s="44"/>
    </row>
    <row r="5647" ht="12.75">
      <c r="P5647" s="44"/>
    </row>
    <row r="5648" ht="12.75">
      <c r="P5648" s="44"/>
    </row>
    <row r="5649" ht="12.75">
      <c r="P5649" s="44"/>
    </row>
    <row r="5650" ht="12.75">
      <c r="P5650" s="44"/>
    </row>
    <row r="5651" ht="12.75">
      <c r="P5651" s="44"/>
    </row>
    <row r="5652" ht="12.75">
      <c r="P5652" s="44"/>
    </row>
    <row r="5653" ht="12.75">
      <c r="P5653" s="44"/>
    </row>
    <row r="5654" ht="12.75">
      <c r="P5654" s="44"/>
    </row>
    <row r="5655" ht="12.75">
      <c r="P5655" s="44"/>
    </row>
    <row r="5656" ht="12.75">
      <c r="P5656" s="44"/>
    </row>
    <row r="5657" ht="12.75">
      <c r="P5657" s="44"/>
    </row>
    <row r="5658" ht="12.75">
      <c r="P5658" s="44"/>
    </row>
    <row r="5659" ht="12.75">
      <c r="P5659" s="44"/>
    </row>
    <row r="5660" ht="12.75">
      <c r="P5660" s="44"/>
    </row>
    <row r="5661" ht="12.75">
      <c r="P5661" s="44"/>
    </row>
    <row r="5662" ht="12.75">
      <c r="P5662" s="44"/>
    </row>
    <row r="5663" ht="12.75">
      <c r="P5663" s="44"/>
    </row>
    <row r="5664" ht="12.75">
      <c r="P5664" s="44"/>
    </row>
    <row r="5665" ht="12.75">
      <c r="P5665" s="44"/>
    </row>
    <row r="5666" ht="12.75">
      <c r="P5666" s="44"/>
    </row>
    <row r="5667" ht="12.75">
      <c r="P5667" s="44"/>
    </row>
    <row r="5668" ht="12.75">
      <c r="P5668" s="44"/>
    </row>
    <row r="5669" ht="12.75">
      <c r="P5669" s="44"/>
    </row>
    <row r="5670" ht="12.75">
      <c r="P5670" s="44"/>
    </row>
    <row r="5671" ht="12.75">
      <c r="P5671" s="44"/>
    </row>
    <row r="5672" ht="12.75">
      <c r="P5672" s="44"/>
    </row>
    <row r="5673" ht="12.75">
      <c r="P5673" s="44"/>
    </row>
    <row r="5674" ht="12.75">
      <c r="P5674" s="44"/>
    </row>
    <row r="5675" ht="12.75">
      <c r="P5675" s="44"/>
    </row>
    <row r="5676" ht="12.75">
      <c r="P5676" s="44"/>
    </row>
    <row r="5677" ht="12.75">
      <c r="P5677" s="44"/>
    </row>
    <row r="5678" ht="12.75">
      <c r="P5678" s="44"/>
    </row>
    <row r="5679" ht="12.75">
      <c r="P5679" s="44"/>
    </row>
    <row r="5680" ht="12.75">
      <c r="P5680" s="44"/>
    </row>
    <row r="5681" ht="12.75">
      <c r="P5681" s="44"/>
    </row>
    <row r="5682" ht="12.75">
      <c r="P5682" s="44"/>
    </row>
    <row r="5683" ht="12.75">
      <c r="P5683" s="44"/>
    </row>
    <row r="5684" ht="12.75">
      <c r="P5684" s="44"/>
    </row>
    <row r="5685" ht="12.75">
      <c r="P5685" s="44"/>
    </row>
    <row r="5686" ht="12.75">
      <c r="P5686" s="44"/>
    </row>
    <row r="5687" ht="12.75">
      <c r="P5687" s="44"/>
    </row>
    <row r="5688" ht="12.75">
      <c r="P5688" s="44"/>
    </row>
    <row r="5689" ht="12.75">
      <c r="P5689" s="44"/>
    </row>
    <row r="5690" ht="12.75">
      <c r="P5690" s="44"/>
    </row>
    <row r="5691" ht="12.75">
      <c r="P5691" s="44"/>
    </row>
    <row r="5692" ht="12.75">
      <c r="P5692" s="44"/>
    </row>
    <row r="5693" ht="12.75">
      <c r="P5693" s="44"/>
    </row>
    <row r="5694" ht="12.75">
      <c r="P5694" s="44"/>
    </row>
    <row r="5695" ht="12.75">
      <c r="P5695" s="44"/>
    </row>
    <row r="5696" ht="12.75">
      <c r="P5696" s="44"/>
    </row>
    <row r="5697" ht="12.75">
      <c r="P5697" s="44"/>
    </row>
    <row r="5698" ht="12.75">
      <c r="P5698" s="44"/>
    </row>
    <row r="5699" ht="12.75">
      <c r="P5699" s="44"/>
    </row>
    <row r="5700" ht="12.75">
      <c r="P5700" s="44"/>
    </row>
    <row r="5701" ht="12.75">
      <c r="P5701" s="44"/>
    </row>
    <row r="5702" ht="12.75">
      <c r="P5702" s="44"/>
    </row>
    <row r="5703" ht="12.75">
      <c r="P5703" s="44"/>
    </row>
    <row r="5704" ht="12.75">
      <c r="P5704" s="44"/>
    </row>
    <row r="5705" ht="12.75">
      <c r="P5705" s="44"/>
    </row>
    <row r="5706" ht="12.75">
      <c r="P5706" s="44"/>
    </row>
    <row r="5707" ht="12.75">
      <c r="P5707" s="44"/>
    </row>
    <row r="5708" ht="12.75">
      <c r="P5708" s="44"/>
    </row>
    <row r="5709" ht="12.75">
      <c r="P5709" s="44"/>
    </row>
    <row r="5710" ht="12.75">
      <c r="P5710" s="44"/>
    </row>
    <row r="5711" ht="12.75">
      <c r="P5711" s="44"/>
    </row>
    <row r="5712" ht="12.75">
      <c r="P5712" s="44"/>
    </row>
    <row r="5713" ht="12.75">
      <c r="P5713" s="44"/>
    </row>
    <row r="5714" ht="12.75">
      <c r="P5714" s="44"/>
    </row>
    <row r="5715" ht="12.75">
      <c r="P5715" s="44"/>
    </row>
    <row r="5716" ht="12.75">
      <c r="P5716" s="44"/>
    </row>
    <row r="5717" ht="12.75">
      <c r="P5717" s="44"/>
    </row>
    <row r="5718" ht="12.75">
      <c r="P5718" s="44"/>
    </row>
    <row r="5719" ht="12.75">
      <c r="P5719" s="44"/>
    </row>
    <row r="5720" ht="12.75">
      <c r="P5720" s="44"/>
    </row>
    <row r="5721" ht="12.75">
      <c r="P5721" s="44"/>
    </row>
    <row r="5722" ht="12.75">
      <c r="P5722" s="44"/>
    </row>
    <row r="5723" ht="12.75">
      <c r="P5723" s="44"/>
    </row>
    <row r="5724" ht="12.75">
      <c r="P5724" s="44"/>
    </row>
    <row r="5725" ht="12.75">
      <c r="P5725" s="44"/>
    </row>
    <row r="5726" ht="12.75">
      <c r="P5726" s="44"/>
    </row>
    <row r="5727" ht="12.75">
      <c r="P5727" s="44"/>
    </row>
    <row r="5728" ht="12.75">
      <c r="P5728" s="44"/>
    </row>
    <row r="5729" ht="12.75">
      <c r="P5729" s="44"/>
    </row>
    <row r="5730" ht="12.75">
      <c r="P5730" s="44"/>
    </row>
    <row r="5731" ht="12.75">
      <c r="P5731" s="44"/>
    </row>
    <row r="5732" ht="12.75">
      <c r="P5732" s="44"/>
    </row>
    <row r="5733" ht="12.75">
      <c r="P5733" s="44"/>
    </row>
    <row r="5734" ht="12.75">
      <c r="P5734" s="44"/>
    </row>
    <row r="5735" ht="12.75">
      <c r="P5735" s="44"/>
    </row>
    <row r="5736" ht="12.75">
      <c r="P5736" s="44"/>
    </row>
    <row r="5737" ht="12.75">
      <c r="P5737" s="44"/>
    </row>
    <row r="5738" ht="12.75">
      <c r="P5738" s="44"/>
    </row>
    <row r="5739" ht="12.75">
      <c r="P5739" s="44"/>
    </row>
    <row r="5740" ht="12.75">
      <c r="P5740" s="44"/>
    </row>
    <row r="5741" ht="12.75">
      <c r="P5741" s="44"/>
    </row>
    <row r="5742" ht="12.75">
      <c r="P5742" s="44"/>
    </row>
    <row r="5743" ht="12.75">
      <c r="P5743" s="44"/>
    </row>
    <row r="5744" ht="12.75">
      <c r="P5744" s="44"/>
    </row>
    <row r="5745" ht="12.75">
      <c r="P5745" s="44"/>
    </row>
    <row r="5746" ht="12.75">
      <c r="P5746" s="44"/>
    </row>
    <row r="5747" ht="12.75">
      <c r="P5747" s="44"/>
    </row>
    <row r="5748" ht="12.75">
      <c r="P5748" s="44"/>
    </row>
    <row r="5749" ht="12.75">
      <c r="P5749" s="44"/>
    </row>
    <row r="5750" ht="12.75">
      <c r="P5750" s="44"/>
    </row>
    <row r="5751" ht="12.75">
      <c r="P5751" s="44"/>
    </row>
    <row r="5752" ht="12.75">
      <c r="P5752" s="44"/>
    </row>
    <row r="5753" ht="12.75">
      <c r="P5753" s="44"/>
    </row>
    <row r="5754" ht="12.75">
      <c r="P5754" s="44"/>
    </row>
    <row r="5755" ht="12.75">
      <c r="P5755" s="44"/>
    </row>
    <row r="5756" ht="12.75">
      <c r="P5756" s="44"/>
    </row>
    <row r="5757" ht="12.75">
      <c r="P5757" s="44"/>
    </row>
    <row r="5758" ht="12.75">
      <c r="P5758" s="44"/>
    </row>
    <row r="5759" ht="12.75">
      <c r="P5759" s="44"/>
    </row>
    <row r="5760" ht="12.75">
      <c r="P5760" s="44"/>
    </row>
    <row r="5761" ht="12.75">
      <c r="P5761" s="44"/>
    </row>
    <row r="5762" ht="12.75">
      <c r="P5762" s="44"/>
    </row>
    <row r="5763" ht="12.75">
      <c r="P5763" s="44"/>
    </row>
    <row r="5764" ht="12.75">
      <c r="P5764" s="44"/>
    </row>
    <row r="5765" ht="12.75">
      <c r="P5765" s="44"/>
    </row>
    <row r="5766" ht="12.75">
      <c r="P5766" s="44"/>
    </row>
    <row r="5767" ht="12.75">
      <c r="P5767" s="44"/>
    </row>
    <row r="5768" ht="12.75">
      <c r="P5768" s="44"/>
    </row>
    <row r="5769" ht="12.75">
      <c r="P5769" s="44"/>
    </row>
    <row r="5770" ht="12.75">
      <c r="P5770" s="44"/>
    </row>
    <row r="5771" ht="12.75">
      <c r="P5771" s="44"/>
    </row>
    <row r="5772" ht="12.75">
      <c r="P5772" s="44"/>
    </row>
    <row r="5773" ht="12.75">
      <c r="P5773" s="44"/>
    </row>
    <row r="5774" ht="12.75">
      <c r="P5774" s="44"/>
    </row>
    <row r="5775" ht="12.75">
      <c r="P5775" s="44"/>
    </row>
    <row r="5776" ht="12.75">
      <c r="P5776" s="44"/>
    </row>
    <row r="5777" ht="12.75">
      <c r="P5777" s="44"/>
    </row>
    <row r="5778" ht="12.75">
      <c r="P5778" s="44"/>
    </row>
    <row r="5779" ht="12.75">
      <c r="P5779" s="44"/>
    </row>
    <row r="5780" ht="12.75">
      <c r="P5780" s="44"/>
    </row>
    <row r="5781" ht="12.75">
      <c r="P5781" s="44"/>
    </row>
    <row r="5782" ht="12.75">
      <c r="P5782" s="44"/>
    </row>
    <row r="5783" ht="12.75">
      <c r="P5783" s="44"/>
    </row>
    <row r="5784" ht="12.75">
      <c r="P5784" s="44"/>
    </row>
    <row r="5785" ht="12.75">
      <c r="P5785" s="44"/>
    </row>
    <row r="5786" ht="12.75">
      <c r="P5786" s="44"/>
    </row>
    <row r="5787" ht="12.75">
      <c r="P5787" s="44"/>
    </row>
    <row r="5788" ht="12.75">
      <c r="P5788" s="44"/>
    </row>
    <row r="5789" ht="12.75">
      <c r="P5789" s="44"/>
    </row>
    <row r="5790" ht="12.75">
      <c r="P5790" s="44"/>
    </row>
    <row r="5791" ht="12.75">
      <c r="P5791" s="44"/>
    </row>
    <row r="5792" ht="12.75">
      <c r="P5792" s="44"/>
    </row>
    <row r="5793" ht="12.75">
      <c r="P5793" s="44"/>
    </row>
    <row r="5794" ht="12.75">
      <c r="P5794" s="44"/>
    </row>
    <row r="5795" ht="12.75">
      <c r="P5795" s="44"/>
    </row>
    <row r="5796" ht="12.75">
      <c r="P5796" s="44"/>
    </row>
    <row r="5797" ht="12.75">
      <c r="P5797" s="44"/>
    </row>
    <row r="5798" ht="12.75">
      <c r="P5798" s="44"/>
    </row>
    <row r="5799" ht="12.75">
      <c r="P5799" s="44"/>
    </row>
    <row r="5800" ht="12.75">
      <c r="P5800" s="44"/>
    </row>
    <row r="5801" ht="12.75">
      <c r="P5801" s="44"/>
    </row>
    <row r="5802" ht="12.75">
      <c r="P5802" s="44"/>
    </row>
    <row r="5803" ht="12.75">
      <c r="P5803" s="44"/>
    </row>
    <row r="5804" ht="12.75">
      <c r="P5804" s="44"/>
    </row>
    <row r="5805" ht="12.75">
      <c r="P5805" s="44"/>
    </row>
    <row r="5806" ht="12.75">
      <c r="P5806" s="44"/>
    </row>
    <row r="5807" ht="12.75">
      <c r="P5807" s="44"/>
    </row>
    <row r="5808" ht="12.75">
      <c r="P5808" s="44"/>
    </row>
    <row r="5809" ht="12.75">
      <c r="P5809" s="44"/>
    </row>
    <row r="5810" ht="12.75">
      <c r="P5810" s="44"/>
    </row>
    <row r="5811" ht="12.75">
      <c r="P5811" s="44"/>
    </row>
    <row r="5812" ht="12.75">
      <c r="P5812" s="44"/>
    </row>
    <row r="5813" ht="12.75">
      <c r="P5813" s="44"/>
    </row>
    <row r="5814" ht="12.75">
      <c r="P5814" s="44"/>
    </row>
    <row r="5815" ht="12.75">
      <c r="P5815" s="44"/>
    </row>
    <row r="5816" ht="12.75">
      <c r="P5816" s="44"/>
    </row>
    <row r="5817" ht="12.75">
      <c r="P5817" s="44"/>
    </row>
    <row r="5818" ht="12.75">
      <c r="P5818" s="44"/>
    </row>
    <row r="5819" ht="12.75">
      <c r="P5819" s="44"/>
    </row>
    <row r="5820" ht="12.75">
      <c r="P5820" s="44"/>
    </row>
    <row r="5821" ht="12.75">
      <c r="P5821" s="44"/>
    </row>
    <row r="5822" ht="12.75">
      <c r="P5822" s="44"/>
    </row>
    <row r="5823" ht="12.75">
      <c r="P5823" s="44"/>
    </row>
    <row r="5824" ht="12.75">
      <c r="P5824" s="44"/>
    </row>
    <row r="5825" ht="12.75">
      <c r="P5825" s="44"/>
    </row>
    <row r="5826" ht="12.75">
      <c r="P5826" s="44"/>
    </row>
    <row r="5827" ht="12.75">
      <c r="P5827" s="44"/>
    </row>
  </sheetData>
  <printOptions horizontalCentered="1"/>
  <pageMargins left="0.25" right="0.25" top="0.5" bottom="0.5" header="0.25" footer="0.25"/>
  <pageSetup fitToHeight="0" fitToWidth="1" horizontalDpi="600" verticalDpi="600" orientation="landscape" scale="55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2004-09-07T18:04:12Z</cp:lastPrinted>
  <dcterms:created xsi:type="dcterms:W3CDTF">2004-07-06T18:27:42Z</dcterms:created>
  <dcterms:modified xsi:type="dcterms:W3CDTF">2004-09-14T12:50:16Z</dcterms:modified>
  <cp:category/>
  <cp:version/>
  <cp:contentType/>
  <cp:contentStatus/>
</cp:coreProperties>
</file>