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RLIS" sheetId="1" r:id="rId1"/>
    <sheet name="All" sheetId="2" r:id="rId2"/>
  </sheets>
  <definedNames>
    <definedName name="_xlnm.Print_Area" localSheetId="1">'All'!$A$1:$AO$332</definedName>
    <definedName name="_xlnm.Print_Titles" localSheetId="1">'All'!$1:$4</definedName>
    <definedName name="_xlnm.Print_Titles" localSheetId="0">'RLIS'!$3:$5</definedName>
  </definedNames>
  <calcPr fullCalcOnLoad="1"/>
</workbook>
</file>

<file path=xl/sharedStrings.xml><?xml version="1.0" encoding="utf-8"?>
<sst xmlns="http://schemas.openxmlformats.org/spreadsheetml/2006/main" count="2639" uniqueCount="991">
  <si>
    <t>FISCAL YEAR 2004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</si>
  <si>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</si>
  <si>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</si>
  <si>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</si>
  <si>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</si>
  <si>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</si>
  <si>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</si>
  <si>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</si>
  <si>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</si>
  <si>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</si>
  <si>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</si>
  <si>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FY2003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</si>
  <si>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</si>
  <si>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</si>
  <si>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</si>
  <si>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</si>
  <si>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</si>
  <si>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</si>
  <si>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</si>
  <si>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this a change in the preceding column from the FY2002 REAP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</si>
  <si>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</si>
  <si>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</si>
  <si>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</si>
  <si>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</si>
  <si>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</si>
  <si>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</si>
  <si>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</si>
  <si>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</si>
  <si>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</si>
  <si>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</si>
  <si>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</si>
  <si>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</si>
  <si>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</si>
  <si>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</si>
  <si>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</si>
  <si>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</si>
  <si>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</si>
  <si>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</si>
  <si>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</si>
  <si>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</si>
  <si>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</si>
  <si>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</si>
  <si>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</si>
  <si>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</si>
  <si>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</si>
  <si>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21ST CENTURY CHARTER SCHOOL</t>
  </si>
  <si>
    <t>302 S MERIDIAN ST - SUITE 201</t>
  </si>
  <si>
    <t>INDIANAPOLIS</t>
  </si>
  <si>
    <t xml:space="preserve"> </t>
  </si>
  <si>
    <t>NO</t>
  </si>
  <si>
    <t>M</t>
  </si>
  <si>
    <t>N/A</t>
  </si>
  <si>
    <t>ADAMS CENTRAL COMMUNITY SCHOOLS</t>
  </si>
  <si>
    <t>222 W WASHINGTON ST</t>
  </si>
  <si>
    <t>MONROE</t>
  </si>
  <si>
    <t>YES</t>
  </si>
  <si>
    <t>ALEXANDRIA COM SCHOOL CORP</t>
  </si>
  <si>
    <t>202 E WASHINGTON ST</t>
  </si>
  <si>
    <t>ALEXANDRIA</t>
  </si>
  <si>
    <t>4,8</t>
  </si>
  <si>
    <t>ANDERSON COMMUNITY SCHOOL CORP</t>
  </si>
  <si>
    <t>1229 LINCOLN ST</t>
  </si>
  <si>
    <t>ANDERSON</t>
  </si>
  <si>
    <t>2,4,8</t>
  </si>
  <si>
    <t>ARGOS COMMUNITY SCHOOLS</t>
  </si>
  <si>
    <t>410 N 1ST ST</t>
  </si>
  <si>
    <t>ARGOS</t>
  </si>
  <si>
    <t>ATTICA CONSOLIDATED SCH CORP</t>
  </si>
  <si>
    <t>205 COLLEGE ST</t>
  </si>
  <si>
    <t>ATTICA</t>
  </si>
  <si>
    <t>AVON COMMUNITY SCHOOL CORP</t>
  </si>
  <si>
    <t>7203 E US HWY 36</t>
  </si>
  <si>
    <t>AVON</t>
  </si>
  <si>
    <t>3,8</t>
  </si>
  <si>
    <t>BARTHOLOMEW CON SCHOOL CORP</t>
  </si>
  <si>
    <t>2650 HOME AVE</t>
  </si>
  <si>
    <t>COLUMBUS</t>
  </si>
  <si>
    <t>BATESVILLE COMMUNITY SCH CORP</t>
  </si>
  <si>
    <t>PO BOX 121</t>
  </si>
  <si>
    <t>BATESVILLE</t>
  </si>
  <si>
    <t>6,8</t>
  </si>
  <si>
    <t>BAUGO COMMUNITY SCHOOLS</t>
  </si>
  <si>
    <t>29125 CR 22 W</t>
  </si>
  <si>
    <t>ELKHART</t>
  </si>
  <si>
    <t>BEECH GROVE CITY SCHOOLS</t>
  </si>
  <si>
    <t>5334 HORNET AVE</t>
  </si>
  <si>
    <t>BEECH GROVE</t>
  </si>
  <si>
    <t>BENTON COMMUNITY SCHOOL CORP</t>
  </si>
  <si>
    <t>PO BOX 512</t>
  </si>
  <si>
    <t>FOWLER</t>
  </si>
  <si>
    <t>8,N</t>
  </si>
  <si>
    <t>BLACKFORD COUNTY SCHOOLS</t>
  </si>
  <si>
    <t>0668 W 200 S</t>
  </si>
  <si>
    <t>HARTFORD CITY</t>
  </si>
  <si>
    <t>6,7</t>
  </si>
  <si>
    <t>BLOOMFIELD SCHOOL DISTRICT</t>
  </si>
  <si>
    <t>PO BOX 266 500 W SOUTH ST</t>
  </si>
  <si>
    <t>BLOOMFIELD</t>
  </si>
  <si>
    <t>BLUE RIVER CAREER PROGRAMS</t>
  </si>
  <si>
    <t>801 ST JOSEPH ST</t>
  </si>
  <si>
    <t>SHELBYVILLE</t>
  </si>
  <si>
    <t>BLUE RIVER SPECIAL ED COOP</t>
  </si>
  <si>
    <t>1111 W MCKAY RD</t>
  </si>
  <si>
    <t>BLUE RIVER VALLEY SCHOOLS</t>
  </si>
  <si>
    <t>PO BOX 217</t>
  </si>
  <si>
    <t>MOUNT SUMMIT</t>
  </si>
  <si>
    <t>BREMEN PUBLIC SCHOOLS</t>
  </si>
  <si>
    <t>512 W GRANT ST</t>
  </si>
  <si>
    <t>BREMEN</t>
  </si>
  <si>
    <t>BROWN COUNTY SCHOOL CORPORATION</t>
  </si>
  <si>
    <t>PO BOX 38</t>
  </si>
  <si>
    <t>NASHVILLE</t>
  </si>
  <si>
    <t>BROWNSBURG COMMUNITY SCH CORP</t>
  </si>
  <si>
    <t>444 E TILDEN DR</t>
  </si>
  <si>
    <t>BROWNSBURG</t>
  </si>
  <si>
    <t>3,N</t>
  </si>
  <si>
    <t>BROWNSTOWN CNT COM SCH CORP</t>
  </si>
  <si>
    <t>608 W COMMERCE ST</t>
  </si>
  <si>
    <t>BROWNSTOWN</t>
  </si>
  <si>
    <t>C A BEARD MEMORIAL SCHOOL CORP</t>
  </si>
  <si>
    <t>345 N ADAMS ST</t>
  </si>
  <si>
    <t>KNIGHTSTOWN</t>
  </si>
  <si>
    <t>CAMPAGNA ACADEMY CHARTER SCHOOL</t>
  </si>
  <si>
    <t>7403 CLINE AVE</t>
  </si>
  <si>
    <t>SCHEREVILLE</t>
  </si>
  <si>
    <t>CANNELTON CITY SCHOOLS</t>
  </si>
  <si>
    <t>125 S SIXTH ST</t>
  </si>
  <si>
    <t>CANNELTON</t>
  </si>
  <si>
    <t>CARMEL CLAY SCHOOLS</t>
  </si>
  <si>
    <t>5201 E 131ST ST</t>
  </si>
  <si>
    <t>CARMEL</t>
  </si>
  <si>
    <t>CARROLL CONSOLIDATED SCH CORP</t>
  </si>
  <si>
    <t>2 S 3RD ST</t>
  </si>
  <si>
    <t>FLORA</t>
  </si>
  <si>
    <t>CASS TOWNSHIP SCHOOLS</t>
  </si>
  <si>
    <t>CO GOV CMPLX-4TH FLR-809 STATE</t>
  </si>
  <si>
    <t>LAPORTE</t>
  </si>
  <si>
    <t>CASTON SCHOOL CORPORATION</t>
  </si>
  <si>
    <t>BOX 8</t>
  </si>
  <si>
    <t>FULTON</t>
  </si>
  <si>
    <t>CENTER GROVE COM SCH CORP</t>
  </si>
  <si>
    <t>2929 S MORGANTOWN RD</t>
  </si>
  <si>
    <t>GREENWOOD</t>
  </si>
  <si>
    <t>CENTERVILLE-ABINGTON COM SCHS</t>
  </si>
  <si>
    <t>115 W SOUTH ST</t>
  </si>
  <si>
    <t>CENTERVILLE</t>
  </si>
  <si>
    <t>CENTRAL NINE CAREER CENTER</t>
  </si>
  <si>
    <t>1999 US 31 S</t>
  </si>
  <si>
    <t>CENTRAL NOBLE COM SCHOOL CORP</t>
  </si>
  <si>
    <t>200 E MAIN ST</t>
  </si>
  <si>
    <t>ALBION</t>
  </si>
  <si>
    <t>CHRISTEL HOUSE ACADEMY</t>
  </si>
  <si>
    <t>10 W MARKET ST-SUITE 1990</t>
  </si>
  <si>
    <t>CLARK-PLEASANT COM SCHOOL CORP</t>
  </si>
  <si>
    <t>50 CENTER ST</t>
  </si>
  <si>
    <t>WHITELAND</t>
  </si>
  <si>
    <t>CLARKSVILLE COM SCHOOL CORP</t>
  </si>
  <si>
    <t>200 ETTELS LN</t>
  </si>
  <si>
    <t>CLARKSVILLE</t>
  </si>
  <si>
    <t>CLAY COMMUNITY SCHOOLS</t>
  </si>
  <si>
    <t>PO BOX 169</t>
  </si>
  <si>
    <t>KNIGHTSVILLE</t>
  </si>
  <si>
    <t>CLINTON CENTRAL SCHOOL CORP</t>
  </si>
  <si>
    <t>BOX 118</t>
  </si>
  <si>
    <t>MICHIGANTOWN</t>
  </si>
  <si>
    <t>CLINTON PRAIRIE SCHOOL CORP</t>
  </si>
  <si>
    <t>4431 W SR 28</t>
  </si>
  <si>
    <t>FRANKFORT</t>
  </si>
  <si>
    <t>CLOVERDALE COMMUNITY SCHOOLS</t>
  </si>
  <si>
    <t>310 E LOGAN</t>
  </si>
  <si>
    <t>CLOVERDALE</t>
  </si>
  <si>
    <t>COMMUNITY MONTESSORI INC</t>
  </si>
  <si>
    <t>851 HIGHLANDER POINT DR</t>
  </si>
  <si>
    <t>FLOYD KNOBS</t>
  </si>
  <si>
    <t>COMMUNITY SCHOOLS OF FRANKFORT</t>
  </si>
  <si>
    <t>50 S MAISH RD</t>
  </si>
  <si>
    <t>CONCORD COMMUNITY SCHOOLS</t>
  </si>
  <si>
    <t>59040 MINUTEMAN WAY</t>
  </si>
  <si>
    <t>COVERED BRIDGE SPEC ED DIST</t>
  </si>
  <si>
    <t>1320 WALNUT ST</t>
  </si>
  <si>
    <t>TERRE HAUTE</t>
  </si>
  <si>
    <t>COVINGTON COMMUNITY SCH CORP</t>
  </si>
  <si>
    <t>PO BOX 225</t>
  </si>
  <si>
    <t>COVINGTON</t>
  </si>
  <si>
    <t>COWAN COMMUNITY SCHOOL CORP</t>
  </si>
  <si>
    <t>1000 W CR 600 S</t>
  </si>
  <si>
    <t>MUNCIE</t>
  </si>
  <si>
    <t>CRAWFORD CO COM SCHOOL CORP</t>
  </si>
  <si>
    <t>5805 E ADMINISTRATION RD</t>
  </si>
  <si>
    <t>MARENGO</t>
  </si>
  <si>
    <t>CRAWFORDSVILLE COM SCHOOLS</t>
  </si>
  <si>
    <t>1000 FAIRVIEW AVE</t>
  </si>
  <si>
    <t>CRAWFORDSVILLE</t>
  </si>
  <si>
    <t>CROTHERSVILLE COMMUNITY SCHOOLS</t>
  </si>
  <si>
    <t>109 S PRESTON ST</t>
  </si>
  <si>
    <t>CROTHERSVILLE</t>
  </si>
  <si>
    <t>CROWN POINT COMMUNITY SCH CORP</t>
  </si>
  <si>
    <t>200 E NORTH ST</t>
  </si>
  <si>
    <t>CROWN POINT</t>
  </si>
  <si>
    <t>CULVER COMMUNITY SCHOOLS CORP</t>
  </si>
  <si>
    <t>PO BOX 231</t>
  </si>
  <si>
    <t>CULVER</t>
  </si>
  <si>
    <t>DALEVILLE COMMUNITY SCHOOLS</t>
  </si>
  <si>
    <t>8700 S BRONCO DR</t>
  </si>
  <si>
    <t>DALEVILLE</t>
  </si>
  <si>
    <t>DANVILLE COMMUNITY SCHOOL CORP</t>
  </si>
  <si>
    <t>200 WESTVIEW DR - PO BOX 469</t>
  </si>
  <si>
    <t>DANVILLE</t>
  </si>
  <si>
    <t>DECATUR COUNTY COM SCHOOLS</t>
  </si>
  <si>
    <t>1645 W SR 46</t>
  </si>
  <si>
    <t>GREENSBURG</t>
  </si>
  <si>
    <t>DEKALB CO CTL UNITED SCH DIST</t>
  </si>
  <si>
    <t>3326 CR 427</t>
  </si>
  <si>
    <t>WATERLOO</t>
  </si>
  <si>
    <t>DEKALB CO EASTERN COM SCH DIST</t>
  </si>
  <si>
    <t>300 E WASHINGTON ST</t>
  </si>
  <si>
    <t>BUTLER</t>
  </si>
  <si>
    <t>DELAWARE COMMUNITY SCHOOL CORP</t>
  </si>
  <si>
    <t>7821 SR 3 N</t>
  </si>
  <si>
    <t>2,8</t>
  </si>
  <si>
    <t>DELPHI COMMUNITY SCHOOL CORP</t>
  </si>
  <si>
    <t>501 ARMORY RD</t>
  </si>
  <si>
    <t>DELPHI</t>
  </si>
  <si>
    <t>DEWEY TOWNSHIP SCHOOLS</t>
  </si>
  <si>
    <t>DUNELAND SCHOOL CORPORATION</t>
  </si>
  <si>
    <t>700 W PORTER AVE</t>
  </si>
  <si>
    <t>CHESTERTON</t>
  </si>
  <si>
    <t>EAST ALLEN COUNTY SCHOOLS</t>
  </si>
  <si>
    <t>1240 SR 930 E</t>
  </si>
  <si>
    <t>NEW HAVEN</t>
  </si>
  <si>
    <t>EAST GIBSON SCHOOL CORPORATION</t>
  </si>
  <si>
    <t>133 E MORTON ST</t>
  </si>
  <si>
    <t>OAKLAND CITY</t>
  </si>
  <si>
    <t>EAST NOBLE SCHOOL CORP</t>
  </si>
  <si>
    <t>702 E DOWLING ST</t>
  </si>
  <si>
    <t>KENDALLVILLE</t>
  </si>
  <si>
    <t>EAST PORTER COUNTY SCHOOL CORP</t>
  </si>
  <si>
    <t>502 E COLLEGE - PO BOX 370</t>
  </si>
  <si>
    <t>KOUTS</t>
  </si>
  <si>
    <t>EAST WASHINGTON SCHOOL CORP</t>
  </si>
  <si>
    <t>1050 N EASTERN SCHOOL RD</t>
  </si>
  <si>
    <t>PEKIN</t>
  </si>
  <si>
    <t>EASTBROOK COMMUNITY SCH CORP</t>
  </si>
  <si>
    <t>CR 560 S 900 E</t>
  </si>
  <si>
    <t>MARION</t>
  </si>
  <si>
    <t>EASTERN HANCOCK CO COM SCH CORP</t>
  </si>
  <si>
    <t>10370 E 250 N</t>
  </si>
  <si>
    <t>CHARLOTTESVILLE</t>
  </si>
  <si>
    <t>EASTERN HOWARD SCHOOL CORP</t>
  </si>
  <si>
    <t>221 W MAIN SUITE ONE</t>
  </si>
  <si>
    <t>GREENTOWN</t>
  </si>
  <si>
    <t>EASTERN PULASKI COM SCH CORP</t>
  </si>
  <si>
    <t>711 SCHOOL DR</t>
  </si>
  <si>
    <t>WINAMAC</t>
  </si>
  <si>
    <t>EASTERN SCH DIST OF GREENE CO</t>
  </si>
  <si>
    <t>RR 4 BOX 623</t>
  </si>
  <si>
    <t>EDINBURGH COMMUNITY SCH CORP</t>
  </si>
  <si>
    <t>202 S KEELEY ST</t>
  </si>
  <si>
    <t>EDINBURGH</t>
  </si>
  <si>
    <t>ELKHART COMMUNITY SCHOOLS</t>
  </si>
  <si>
    <t>2720 CALIFORNIA RD</t>
  </si>
  <si>
    <t>ELWOOD COMMUNITY SCHOOL CORP</t>
  </si>
  <si>
    <t>1306 N ANDERSON ST</t>
  </si>
  <si>
    <t>ELWOOD</t>
  </si>
  <si>
    <t>EMINENCE COMMUNITY SCHOOL CORP</t>
  </si>
  <si>
    <t>PO BOX 105</t>
  </si>
  <si>
    <t>EMINENCE</t>
  </si>
  <si>
    <t>EVANSVILLE-VANDERBURGH SCH CORP</t>
  </si>
  <si>
    <t>1 SE 9TH ST</t>
  </si>
  <si>
    <t>EVANSVILLE</t>
  </si>
  <si>
    <t>FAIRFIELD COMMUNITY SCHOOLS</t>
  </si>
  <si>
    <t>67240 CR 31</t>
  </si>
  <si>
    <t>GOSHEN</t>
  </si>
  <si>
    <t>FAYETTE COUNTY SCHOOL CORP</t>
  </si>
  <si>
    <t>1401 SPARTAN DR</t>
  </si>
  <si>
    <t>CONNERSVILLE</t>
  </si>
  <si>
    <t>FLANNER HOUSE ELEMENTARY SCHOOL</t>
  </si>
  <si>
    <t>2424 DR MARTIN LUTHER KING JR</t>
  </si>
  <si>
    <t>FLAT ROCK-HAWCREEK SCHOOL CORP</t>
  </si>
  <si>
    <t>BOX 34</t>
  </si>
  <si>
    <t>HOPE</t>
  </si>
  <si>
    <t>FORT WAYNE COMMUNITY SCHOOLS</t>
  </si>
  <si>
    <t>1200 S CLINTON ST</t>
  </si>
  <si>
    <t>FORT WAYNE</t>
  </si>
  <si>
    <t>FRANKLIN COMMUNITY SCHOOL CORP</t>
  </si>
  <si>
    <t>998 GRIZZLY CUB DR</t>
  </si>
  <si>
    <t>FRANKLIN</t>
  </si>
  <si>
    <t>FRANKLIN COUNTY COM SCH CORP</t>
  </si>
  <si>
    <t>1020 FRANKLIN AVE</t>
  </si>
  <si>
    <t>BROOKVILLE</t>
  </si>
  <si>
    <t>FRANKLIN TOWNSHIP COM SCH CORP</t>
  </si>
  <si>
    <t>6141 S FRANKLIN RD</t>
  </si>
  <si>
    <t>1,8</t>
  </si>
  <si>
    <t>FRANKTON-LAPEL COMMUNITY SCHS</t>
  </si>
  <si>
    <t>7916 W 300 N</t>
  </si>
  <si>
    <t>FREMONT COMMUNITY SCHOOLS</t>
  </si>
  <si>
    <t>PO BOX 665</t>
  </si>
  <si>
    <t>FREMONT</t>
  </si>
  <si>
    <t>FRONTIER SCHOOL CORPORATION</t>
  </si>
  <si>
    <t>PO BOX 809</t>
  </si>
  <si>
    <t>CHALMERS</t>
  </si>
  <si>
    <t>GARRETT-KEYSER-BUTLER COM</t>
  </si>
  <si>
    <t>801 E HOUSTON ST</t>
  </si>
  <si>
    <t>GARRETT</t>
  </si>
  <si>
    <t>GARY COMMUNITY SCHOOL CORP</t>
  </si>
  <si>
    <t>620 E 10TH PL</t>
  </si>
  <si>
    <t>GARY</t>
  </si>
  <si>
    <t>GIBSON-PIKE-WARRICK COOP</t>
  </si>
  <si>
    <t>618 E MAIN ST</t>
  </si>
  <si>
    <t>PETERSBURG</t>
  </si>
  <si>
    <t>GOSHEN COMMUNITY SCHOOLS</t>
  </si>
  <si>
    <t>721 E MADISON ST</t>
  </si>
  <si>
    <t>2,4</t>
  </si>
  <si>
    <t>GREATER CLARK COUNTY SCHOOLS</t>
  </si>
  <si>
    <t>2112 UTICA-SELLERSBURG RD</t>
  </si>
  <si>
    <t>JEFFERSONVILLE</t>
  </si>
  <si>
    <t>GREATER JASPER CON SCHS</t>
  </si>
  <si>
    <t>1520 ST CHARLES ST SUITE 1</t>
  </si>
  <si>
    <t>JASPER</t>
  </si>
  <si>
    <t>GREENCASTLE COMMUNITY SCH CORP</t>
  </si>
  <si>
    <t>PO BOX 480</t>
  </si>
  <si>
    <t>GREENCASTLE</t>
  </si>
  <si>
    <t>GREENE-SULLIVAN SP ED COOP</t>
  </si>
  <si>
    <t>77 'A' ST NE</t>
  </si>
  <si>
    <t>LINTON</t>
  </si>
  <si>
    <t>GREENFIELD-CENTRAL COM SCHOOLS</t>
  </si>
  <si>
    <t>110 W NORTH ST</t>
  </si>
  <si>
    <t>GREENFIELD</t>
  </si>
  <si>
    <t>3,8,N</t>
  </si>
  <si>
    <t>GREENSBURG COMMUNITY SCHOOLS</t>
  </si>
  <si>
    <t>504 E CENTRAL AVE</t>
  </si>
  <si>
    <t>GREENWOOD COMMUNITY SCH CORP</t>
  </si>
  <si>
    <t>605 W SMITH VALLEY RD</t>
  </si>
  <si>
    <t>GRIFFITH PUBLIC SCHOOLS</t>
  </si>
  <si>
    <t>132 N BROAD ST</t>
  </si>
  <si>
    <t>GRIFFITH</t>
  </si>
  <si>
    <t>HAMILTON HEIGHTS SCHOOL CORP</t>
  </si>
  <si>
    <t>PO BOX 469</t>
  </si>
  <si>
    <t>ARCADIA</t>
  </si>
  <si>
    <t>HAMILTON SOUTHEASTERN SCHOOLS</t>
  </si>
  <si>
    <t>13485 CUMBERLAND RD</t>
  </si>
  <si>
    <t>FISHERS</t>
  </si>
  <si>
    <t>HANOVER COMMUNITY SCHOOL CORP</t>
  </si>
  <si>
    <t>PO BOX 645</t>
  </si>
  <si>
    <t>CEDAR LAKE</t>
  </si>
  <si>
    <t>HARRISON-WASH COM SCHOOL CORP</t>
  </si>
  <si>
    <t>10290 N CR 600 W</t>
  </si>
  <si>
    <t>GASTON</t>
  </si>
  <si>
    <t>HEARTLAND CAREER CENTER</t>
  </si>
  <si>
    <t>79 S 200 W</t>
  </si>
  <si>
    <t>WABASH</t>
  </si>
  <si>
    <t>HUNTINGTON CO COM SCH CORP</t>
  </si>
  <si>
    <t>1360 WARREN RD</t>
  </si>
  <si>
    <t>HUNTINGTON</t>
  </si>
  <si>
    <t>IN DEPARTMENT OF CORRECTION</t>
  </si>
  <si>
    <t>302 W WASHINGTON ST RM E329</t>
  </si>
  <si>
    <t>1,2,3,4,6</t>
  </si>
  <si>
    <t>IN STATE DEPARTMENT OF HEALTH</t>
  </si>
  <si>
    <t>2 N MERIDIAN ST PO BOX 1964</t>
  </si>
  <si>
    <t>3,7</t>
  </si>
  <si>
    <t>INDIANA SCHOOL FOR THE BLIND</t>
  </si>
  <si>
    <t>7725 N COLLEGE AVE</t>
  </si>
  <si>
    <t>INDIANA SCHOOL FOR THE DEAF</t>
  </si>
  <si>
    <t>1200 E 42ND ST</t>
  </si>
  <si>
    <t>INDIANAPOLIS PUBLIC SCHOOLS</t>
  </si>
  <si>
    <t>120 E WALNUT ST</t>
  </si>
  <si>
    <t>1,N</t>
  </si>
  <si>
    <t>IRVINGTON COMMUNITY SCHOOL</t>
  </si>
  <si>
    <t>345 N KITLEY RD</t>
  </si>
  <si>
    <t>JAC-CEN-DEL COMMUNITY SCH CORP</t>
  </si>
  <si>
    <t>723 N BUCKEYE ST</t>
  </si>
  <si>
    <t>OSGOOD</t>
  </si>
  <si>
    <t>JAY SCHOOL CORP</t>
  </si>
  <si>
    <t>PO BOX 1239</t>
  </si>
  <si>
    <t>PORTLAND</t>
  </si>
  <si>
    <t>JENNINGS COUNTY SCHOOLS</t>
  </si>
  <si>
    <t>34 MAIN ST</t>
  </si>
  <si>
    <t>NORTH VERNON</t>
  </si>
  <si>
    <t>JOHN GLENN SCHOOL CORPORATION</t>
  </si>
  <si>
    <t>101 JOHN GLENN DR</t>
  </si>
  <si>
    <t>WALKERTON</t>
  </si>
  <si>
    <t>KANKAKEE VALLEY SCHOOL CORP</t>
  </si>
  <si>
    <t>PO BOX 278</t>
  </si>
  <si>
    <t>WHEATFIELD</t>
  </si>
  <si>
    <t>KNOX COMMUNITY SCHOOL CORP</t>
  </si>
  <si>
    <t>2 REDSKIN TRL</t>
  </si>
  <si>
    <t>KNOX</t>
  </si>
  <si>
    <t>KOKOMO-CENTER TWP CON SCH CORP</t>
  </si>
  <si>
    <t>PO BOX 2188</t>
  </si>
  <si>
    <t>KOKOMO</t>
  </si>
  <si>
    <t>LAFAYETTE SCHOOL CORPORATION</t>
  </si>
  <si>
    <t>2300 CASON ST</t>
  </si>
  <si>
    <t>LAFAYETTE</t>
  </si>
  <si>
    <t>LAKE CENTRAL SCHOOL CORP</t>
  </si>
  <si>
    <t>8260 WICKER AVE</t>
  </si>
  <si>
    <t>SAINT JOHN</t>
  </si>
  <si>
    <t>LAKE RIDGE SCHOOLS</t>
  </si>
  <si>
    <t>6111 W RIDGE RD</t>
  </si>
  <si>
    <t>2,3</t>
  </si>
  <si>
    <t>LAKE STATION COMMUNITY SCHOOLS</t>
  </si>
  <si>
    <t>2500 PIKE ST</t>
  </si>
  <si>
    <t>LAKE STATION</t>
  </si>
  <si>
    <t>LAKELAND SCHOOL CORPORATION</t>
  </si>
  <si>
    <t>200 S CHERRY ST</t>
  </si>
  <si>
    <t>LAGRANGE</t>
  </si>
  <si>
    <t>LANESVILLE COMMUNITY SCHOOL CORP</t>
  </si>
  <si>
    <t>2725 CRESTVIEW AVE NE</t>
  </si>
  <si>
    <t>LANESVILLE</t>
  </si>
  <si>
    <t>LAPORTE COMMUNITY SCHOOL CORP</t>
  </si>
  <si>
    <t>1921 'A' ST</t>
  </si>
  <si>
    <t>LAWRENCEBURG COM SCHOOL CORP</t>
  </si>
  <si>
    <t>300 TIGER BLVD</t>
  </si>
  <si>
    <t>LAWRENCEBURG</t>
  </si>
  <si>
    <t>LEBANON COMMUNITY SCHOOL CORP</t>
  </si>
  <si>
    <t>1810 N GRANT ST</t>
  </si>
  <si>
    <t>LEBANON</t>
  </si>
  <si>
    <t>LIBERTY-PERRY COM SCHOOL CORP</t>
  </si>
  <si>
    <t>BOX 337</t>
  </si>
  <si>
    <t>SELMA</t>
  </si>
  <si>
    <t>LINTON-STOCKTON SCHOOL CORP</t>
  </si>
  <si>
    <t>801 NE 1ST ST</t>
  </si>
  <si>
    <t>LOGANSPORT COMMUNITY SCH CORP</t>
  </si>
  <si>
    <t>2829 GEORGE ST</t>
  </si>
  <si>
    <t>LOGANSPORT</t>
  </si>
  <si>
    <t>LOOGOOTEE COMMUNITY SCH CORP</t>
  </si>
  <si>
    <t>PO BOX 282</t>
  </si>
  <si>
    <t>LOOGOOTEE</t>
  </si>
  <si>
    <t>M S D BLUFFTON-HARRISON</t>
  </si>
  <si>
    <t>628 S BENNETT ST</t>
  </si>
  <si>
    <t>BLUFFTON</t>
  </si>
  <si>
    <t>M S D BOONE TOWNSHIP</t>
  </si>
  <si>
    <t>307 S MAIN ST</t>
  </si>
  <si>
    <t>HEBRON</t>
  </si>
  <si>
    <t>M S D DECATUR TOWNSHIP</t>
  </si>
  <si>
    <t>5275 KENTUCKY AVE</t>
  </si>
  <si>
    <t>M S D LAWRENCE TOWNSHIP</t>
  </si>
  <si>
    <t>7601 E 56TH ST</t>
  </si>
  <si>
    <t>1,3</t>
  </si>
  <si>
    <t>M S D MARTINSVILLE SCHOOLS</t>
  </si>
  <si>
    <t>PO BOX 1416</t>
  </si>
  <si>
    <t>MARTINSVILLE</t>
  </si>
  <si>
    <t>M S D MOUNT VERNON</t>
  </si>
  <si>
    <t>1000 W 4TH ST</t>
  </si>
  <si>
    <t>MOUNT VERNON</t>
  </si>
  <si>
    <t>M S D NORTH POSEY CO SCHOOLS</t>
  </si>
  <si>
    <t>101 N CHURCH ST</t>
  </si>
  <si>
    <t>POSEYVILLE</t>
  </si>
  <si>
    <t>M S D OF NEW DURHAM TOWNSHIP</t>
  </si>
  <si>
    <t>207 E VALPARAISO ST</t>
  </si>
  <si>
    <t>WESTVILLE</t>
  </si>
  <si>
    <t>M S D PERRY TOWNSHIP</t>
  </si>
  <si>
    <t>6548 ORINOCO AVE</t>
  </si>
  <si>
    <t>M S D PIKE TOWNSHIP</t>
  </si>
  <si>
    <t>6901 ZIONSVILLE RD</t>
  </si>
  <si>
    <t>M S D SHAKAMAK SCHOOLS</t>
  </si>
  <si>
    <t>RR 2 BOX 42</t>
  </si>
  <si>
    <t>JASONVILLE</t>
  </si>
  <si>
    <t>M S D SOUTHWEST ALLEN COUNTY</t>
  </si>
  <si>
    <t>4824 HOMESTEAD RD</t>
  </si>
  <si>
    <t>M S D STEUBEN COUNTY</t>
  </si>
  <si>
    <t>400 S MARTHA ST</t>
  </si>
  <si>
    <t>ANGOLA</t>
  </si>
  <si>
    <t>M S D WABASH COUNTY SCHOOLS</t>
  </si>
  <si>
    <t>204 N 300 W</t>
  </si>
  <si>
    <t>M S D WARREN COUNTY</t>
  </si>
  <si>
    <t>101 N MONROE ST</t>
  </si>
  <si>
    <t>WILLIAMSPORT</t>
  </si>
  <si>
    <t>M S D WARREN TOWNSHIP</t>
  </si>
  <si>
    <t>975 N POST RD</t>
  </si>
  <si>
    <t>M S D WASHINGTON TOWNSHIP</t>
  </si>
  <si>
    <t>8550 WOODFIELD CROSSING BLVD</t>
  </si>
  <si>
    <t>M S D WAYNE TOWNSHIP</t>
  </si>
  <si>
    <t>1220 S HIGH SCH RD</t>
  </si>
  <si>
    <t>MACONAQUAH SCHOOL CORP</t>
  </si>
  <si>
    <t>7932 S STRAWTOWN PK</t>
  </si>
  <si>
    <t>BUNKER HILL</t>
  </si>
  <si>
    <t>MADISON CONSOLIDATED SCHOOLS</t>
  </si>
  <si>
    <t>2421 WILSON AVE</t>
  </si>
  <si>
    <t>MADISON</t>
  </si>
  <si>
    <t>MADISON-GRANT UNITED SCH CORP</t>
  </si>
  <si>
    <t>11580 S/E 00 W</t>
  </si>
  <si>
    <t>FAIRMOUNT</t>
  </si>
  <si>
    <t>6,7,8</t>
  </si>
  <si>
    <t>MANCHESTER COMMUNITY SCHOOLS</t>
  </si>
  <si>
    <t>107 S BUFFALO</t>
  </si>
  <si>
    <t>N MANCHESTER</t>
  </si>
  <si>
    <t>MARION COMMUNITY SCHOOLS</t>
  </si>
  <si>
    <t>1240 S ADAMS PO BOX 2020</t>
  </si>
  <si>
    <t>5,7</t>
  </si>
  <si>
    <t>MARION-ADAMS SCHOOLS</t>
  </si>
  <si>
    <t>509 E 4TH ST</t>
  </si>
  <si>
    <t>SHERIDAN</t>
  </si>
  <si>
    <t>MEDORA COMMUNITY SCHOOL CORP</t>
  </si>
  <si>
    <t>PO BOX 369</t>
  </si>
  <si>
    <t>MEDORA</t>
  </si>
  <si>
    <t>MERRILLVILLE COMMUNITY SCHOOL</t>
  </si>
  <si>
    <t>6701 DELAWARE ST</t>
  </si>
  <si>
    <t>MERRILLVILLE</t>
  </si>
  <si>
    <t>MICHIGAN CITY AREA SCHOOLS</t>
  </si>
  <si>
    <t>408 S CARROLL AVE</t>
  </si>
  <si>
    <t>MICHIGAN CITY</t>
  </si>
  <si>
    <t>MIDDLEBURY COMMUNITY SCHOOLS</t>
  </si>
  <si>
    <t>57853 NORTHRIDGE DR</t>
  </si>
  <si>
    <t>MIDDLEBURY</t>
  </si>
  <si>
    <t>MILAN COMMUNITY SCHOOLS</t>
  </si>
  <si>
    <t>412 E CARR ST</t>
  </si>
  <si>
    <t>MILAN</t>
  </si>
  <si>
    <t>MILL CREEK COMMUNITY SCH CORP</t>
  </si>
  <si>
    <t>6631 S CR 200 W</t>
  </si>
  <si>
    <t>CLAYTON</t>
  </si>
  <si>
    <t>MISSISSINEWA COMMUNITY SCHOOL CORP</t>
  </si>
  <si>
    <t>424 E S 'A' ST</t>
  </si>
  <si>
    <t>GAS CITY</t>
  </si>
  <si>
    <t>MITCHELL COMMUNITY SCHOOLS</t>
  </si>
  <si>
    <t>441 N 8TH ST</t>
  </si>
  <si>
    <t>MITCHELL</t>
  </si>
  <si>
    <t>MONROE CENTRAL SCHOOL CORP</t>
  </si>
  <si>
    <t>1918 N CR 1000 W</t>
  </si>
  <si>
    <t>PARKER CITY</t>
  </si>
  <si>
    <t>MONROE COUNTY COM SCH CORP</t>
  </si>
  <si>
    <t>315 NORTH DR</t>
  </si>
  <si>
    <t>BLOOMINGTON</t>
  </si>
  <si>
    <t>MONROE-GREGG SCHOOL DISTRICT</t>
  </si>
  <si>
    <t>BOX 468 135 S CHESTNUT ST</t>
  </si>
  <si>
    <t>MONROVIA</t>
  </si>
  <si>
    <t>MOORESVILLE CON SCHOOL CORP</t>
  </si>
  <si>
    <t>11 W CARLISLE ST</t>
  </si>
  <si>
    <t>MOORESVILLE</t>
  </si>
  <si>
    <t>MT PLEASANT TWP COM SCH CORP</t>
  </si>
  <si>
    <t>8800 W SMITH ST</t>
  </si>
  <si>
    <t>YORKTOWN</t>
  </si>
  <si>
    <t>MT VERNON COMMUNITY SCH CORP</t>
  </si>
  <si>
    <t>1 SHOPPELL BLVD 1776 W SR 234</t>
  </si>
  <si>
    <t>FORTVILLE</t>
  </si>
  <si>
    <t>MUNCIE COMMUNITY SCHOOLS</t>
  </si>
  <si>
    <t>2501 N OAKWOOD AVE</t>
  </si>
  <si>
    <t>2,4,N</t>
  </si>
  <si>
    <t>NETTLE CREEK SCHOOL CORP</t>
  </si>
  <si>
    <t>297 E NORTHMARKET ST</t>
  </si>
  <si>
    <t>HAGERSTOWN</t>
  </si>
  <si>
    <t>NEW ALBANY-FLOYD CO CON SCH</t>
  </si>
  <si>
    <t>2813 GRANT LINE PO BOX 1087</t>
  </si>
  <si>
    <t>NEW ALBANY</t>
  </si>
  <si>
    <t>NEW CASTLE COMMUNITY SCH CORP</t>
  </si>
  <si>
    <t>322 ELLIOTT AVE</t>
  </si>
  <si>
    <t>NEW CASTLE</t>
  </si>
  <si>
    <t>NEW COMMUNITY SCHOOL</t>
  </si>
  <si>
    <t>620 CUMBERLAND AVE</t>
  </si>
  <si>
    <t>WEST LAFAYETTE</t>
  </si>
  <si>
    <t>NEW HARMONY TOWN &amp; TWP CON SCH</t>
  </si>
  <si>
    <t>PO BOX 396 1000 EAST ST</t>
  </si>
  <si>
    <t>NEW HARMONY</t>
  </si>
  <si>
    <t>NEW PRAIRIE UNITED SCHOOL CORP</t>
  </si>
  <si>
    <t>PO BOX 831</t>
  </si>
  <si>
    <t>NEW CARLISLE</t>
  </si>
  <si>
    <t>NINEVEH-HENSLEY-JACKSON UNITED</t>
  </si>
  <si>
    <t>802 S INDIAN CREEK DR</t>
  </si>
  <si>
    <t>TRAFALGAR</t>
  </si>
  <si>
    <t>NOBLESVILLE SCHOOLS</t>
  </si>
  <si>
    <t>1775 FIELD DR</t>
  </si>
  <si>
    <t>NOBLESVILLE</t>
  </si>
  <si>
    <t>NORTH ADAMS COMMUNITY SCHOOLS</t>
  </si>
  <si>
    <t>625 STADIUM DR PO BOX 670</t>
  </si>
  <si>
    <t>DECATUR</t>
  </si>
  <si>
    <t>NORTH DAVIESS COM SCHOOLS</t>
  </si>
  <si>
    <t>RR 1 BOX 110</t>
  </si>
  <si>
    <t>ELNORA</t>
  </si>
  <si>
    <t>7,N</t>
  </si>
  <si>
    <t>NORTH GIBSON SCHOOL CORP</t>
  </si>
  <si>
    <t>RR 4 BOX 49</t>
  </si>
  <si>
    <t>PRINCETON</t>
  </si>
  <si>
    <t>NORTH HARRISON COM SCHOOL CORP</t>
  </si>
  <si>
    <t>PO BOX 8</t>
  </si>
  <si>
    <t>RAMSEY</t>
  </si>
  <si>
    <t>NORTH JUDSON-SAN PIERRE SCH CORP</t>
  </si>
  <si>
    <t>801 CAMPBELL DR</t>
  </si>
  <si>
    <t>NORTH JUDSON</t>
  </si>
  <si>
    <t>NORTH KNOX SCHOOL CORP</t>
  </si>
  <si>
    <t>PO BOX 187</t>
  </si>
  <si>
    <t>BICKNELL</t>
  </si>
  <si>
    <t>NORTH LAWRENCE COM SCHOOLS</t>
  </si>
  <si>
    <t>PO BOX 729</t>
  </si>
  <si>
    <t>BEDFORD</t>
  </si>
  <si>
    <t>NORTH MIAMI COMMUNITY SCHOOLS</t>
  </si>
  <si>
    <t>PO BOX 218</t>
  </si>
  <si>
    <t>DENVER</t>
  </si>
  <si>
    <t>NORTH MONTGOMERY COM SCH CORP</t>
  </si>
  <si>
    <t>220 S MAIN ST PO BOX 70</t>
  </si>
  <si>
    <t>LINDEN</t>
  </si>
  <si>
    <t>NORTH NEWTON SCHOOL CORP</t>
  </si>
  <si>
    <t>MOROCCO</t>
  </si>
  <si>
    <t>NORTH PUTNAM COMMUNITY SCHOOLS</t>
  </si>
  <si>
    <t>PO BOX 169-300 N WASHINGTON</t>
  </si>
  <si>
    <t>BAINBRIDGE</t>
  </si>
  <si>
    <t>NORTH SPENCER COUNTY SCH CORP</t>
  </si>
  <si>
    <t>PO BOX 316</t>
  </si>
  <si>
    <t>LINCOLN CITY</t>
  </si>
  <si>
    <t>NORTH VERMILLION COM SCH CORP</t>
  </si>
  <si>
    <t>5551 N FALCON DR</t>
  </si>
  <si>
    <t>CAYUGA</t>
  </si>
  <si>
    <t>NORTH WEST HENDRICKS SCHOOLS</t>
  </si>
  <si>
    <t>BOX 70</t>
  </si>
  <si>
    <t>LIZTON</t>
  </si>
  <si>
    <t>NORTH WHITE SCHOOL CORP</t>
  </si>
  <si>
    <t>121 W SR 16</t>
  </si>
  <si>
    <t>MONON</t>
  </si>
  <si>
    <t>NORTHEAST DUBOIS CO SCH CORP</t>
  </si>
  <si>
    <t>5379 E MAIN ST BOX 158</t>
  </si>
  <si>
    <t>DUBOIS</t>
  </si>
  <si>
    <t>NORTHEAST SCHOOL CORP</t>
  </si>
  <si>
    <t>PO BOX 493</t>
  </si>
  <si>
    <t>HYMERA</t>
  </si>
  <si>
    <t>NORTHEASTERN WAYNE SCHOOLS</t>
  </si>
  <si>
    <t>PO BOX 406</t>
  </si>
  <si>
    <t>FOUNTAIN CITY</t>
  </si>
  <si>
    <t>NORTHERN COM SCH TIPTON CO</t>
  </si>
  <si>
    <t>2115 W 500 N</t>
  </si>
  <si>
    <t>SHARPSVILLE</t>
  </si>
  <si>
    <t>NORTHERN WELLS COM SCHOOLS</t>
  </si>
  <si>
    <t>PO BOX 386</t>
  </si>
  <si>
    <t>OSSIAN</t>
  </si>
  <si>
    <t>NORTHWEST ALLEN COUNTY SCHOOLS</t>
  </si>
  <si>
    <t>13119 COLDWATER RD</t>
  </si>
  <si>
    <t>NORTHWEST INDIANA SPEC ED COOP</t>
  </si>
  <si>
    <t>2150 W 97TH PL</t>
  </si>
  <si>
    <t>NORTHWESTERN CON SCHOOL CORP</t>
  </si>
  <si>
    <t>4920 W 600 N</t>
  </si>
  <si>
    <t>FAIRLAND</t>
  </si>
  <si>
    <t>NORTHWESTERN SCHOOL CORP</t>
  </si>
  <si>
    <t>4154 W RD 350 N</t>
  </si>
  <si>
    <t>OAK HILL UNITED SCHOOL CORP</t>
  </si>
  <si>
    <t>1474 N 800 W 27 PO BOX 550</t>
  </si>
  <si>
    <t>CONVERSE</t>
  </si>
  <si>
    <t>OPTIONS CHARTER SCHOOL</t>
  </si>
  <si>
    <t>340 RIDGEPOINT DR</t>
  </si>
  <si>
    <t>OREGON-DAVIS SCHOOL CORP</t>
  </si>
  <si>
    <t>5998 N 750 E</t>
  </si>
  <si>
    <t>HAMLET</t>
  </si>
  <si>
    <t>ORLEANS COMMUNITY SCHOOLS</t>
  </si>
  <si>
    <t>173 W MARLEY ST</t>
  </si>
  <si>
    <t>ORLEANS</t>
  </si>
  <si>
    <t>PAOLI COMMUNITY SCHOOL CORP</t>
  </si>
  <si>
    <t>501 ELM ST - OFC SUPT</t>
  </si>
  <si>
    <t>PAOLI</t>
  </si>
  <si>
    <t>PENN-HARRIS-MADISON SCH CORP</t>
  </si>
  <si>
    <t>55900 BITTERSWEET RD</t>
  </si>
  <si>
    <t>MISHAWAKA</t>
  </si>
  <si>
    <t>PERRY CENTRAL COM SCHOOLS CORP</t>
  </si>
  <si>
    <t>18677 OLD SR 37</t>
  </si>
  <si>
    <t>LEOPOLD</t>
  </si>
  <si>
    <t>PERU COMMUNITY SCHOOLS</t>
  </si>
  <si>
    <t>35 W 3RD ST</t>
  </si>
  <si>
    <t>PERU</t>
  </si>
  <si>
    <t>PIKE COUNTY SCHOOL CORP</t>
  </si>
  <si>
    <t>907 WALNUT ST</t>
  </si>
  <si>
    <t>PIONEER REGIONAL SCHOOL CORP</t>
  </si>
  <si>
    <t>413 S CHICAGO ST-PO BOX 577</t>
  </si>
  <si>
    <t>ROYAL CENTER</t>
  </si>
  <si>
    <t>PLAINFIELD COMMUNITY SCH CORP</t>
  </si>
  <si>
    <t>985 S LONGFELLOW DR</t>
  </si>
  <si>
    <t>PLAINFIELD</t>
  </si>
  <si>
    <t>PLYMOUTH COMMUNITY SCHOOL CORP</t>
  </si>
  <si>
    <t>611 BERKLEY ST</t>
  </si>
  <si>
    <t>PLYMOUTH</t>
  </si>
  <si>
    <t>PORTAGE TOWNSHIP SCHOOLS</t>
  </si>
  <si>
    <t>6240 US HWY 6</t>
  </si>
  <si>
    <t>PORTAGE</t>
  </si>
  <si>
    <t>PORTER COUNTY EDUCATION INTERLOCAL</t>
  </si>
  <si>
    <t>750 RANSOM RD</t>
  </si>
  <si>
    <t>VALPARAISO</t>
  </si>
  <si>
    <t>PORTER TOWNSHIP SCHOOL CORP</t>
  </si>
  <si>
    <t>248 S 500 W</t>
  </si>
  <si>
    <t>PRAIRIE HEIGHTS COM SCH CORP</t>
  </si>
  <si>
    <t>0305 S 1150 E</t>
  </si>
  <si>
    <t>RANDOLPH CENTRAL SCHOOL CORP</t>
  </si>
  <si>
    <t>103 N EAST ST</t>
  </si>
  <si>
    <t>WINCHESTER</t>
  </si>
  <si>
    <t>RANDOLPH EASTERN SCHOOL CORP</t>
  </si>
  <si>
    <t>907 N PLUM ST</t>
  </si>
  <si>
    <t>UNION CITY</t>
  </si>
  <si>
    <t>RANDOLPH SOUTHERN SCHOOL CORP</t>
  </si>
  <si>
    <t>PO BOX 385</t>
  </si>
  <si>
    <t>LYNN</t>
  </si>
  <si>
    <t>RENSSELAER CENTRAL SCHOOL CORP</t>
  </si>
  <si>
    <t>605 GROVE ST</t>
  </si>
  <si>
    <t>RENSSELAER</t>
  </si>
  <si>
    <t>RICHLAND-BEAN BLOSSOM C S C</t>
  </si>
  <si>
    <t>600 S EDGEWOOD DR</t>
  </si>
  <si>
    <t>ELLETTSVILLE</t>
  </si>
  <si>
    <t>4,8,N</t>
  </si>
  <si>
    <t>RICHMOND COMMUNITY SCHOOL CORP</t>
  </si>
  <si>
    <t>300 HUB ETCHISON PKY</t>
  </si>
  <si>
    <t>RICHMOND</t>
  </si>
  <si>
    <t>5,7,N</t>
  </si>
  <si>
    <t>RISING SUN-OHIO CO COM</t>
  </si>
  <si>
    <t>HENRIETTA ST</t>
  </si>
  <si>
    <t>RISING SUN</t>
  </si>
  <si>
    <t>RIVER FOREST COMMUNITY SCH CORP</t>
  </si>
  <si>
    <t>3334 MICHIGAN ST</t>
  </si>
  <si>
    <t>HOBART</t>
  </si>
  <si>
    <t>ROCHESTER COMMUNITY SCH CORP</t>
  </si>
  <si>
    <t>690 ZEBRA LN BOX 108</t>
  </si>
  <si>
    <t>ROCHESTER</t>
  </si>
  <si>
    <t>ROCKVILLE COMMUNITY SCHOOL CORP</t>
  </si>
  <si>
    <t>602 HOWARD AVE</t>
  </si>
  <si>
    <t>ROCKVILLE</t>
  </si>
  <si>
    <t>ROSSVILLE CON SCHOOL DISTRICT</t>
  </si>
  <si>
    <t>PO BOX 11</t>
  </si>
  <si>
    <t>ROSSVILLE</t>
  </si>
  <si>
    <t>RUSH COUNTY SCHOOLS</t>
  </si>
  <si>
    <t>330 W 8TH ST</t>
  </si>
  <si>
    <t>RUSHVILLE</t>
  </si>
  <si>
    <t>SALEM COMMUNITY SCHOOLS</t>
  </si>
  <si>
    <t>500 N HARRISON ST</t>
  </si>
  <si>
    <t>SALEM</t>
  </si>
  <si>
    <t>SCHOOL CITY OF EAST CHICAGO</t>
  </si>
  <si>
    <t>210 E COLUMBUS DR</t>
  </si>
  <si>
    <t>EAST CHICAGO</t>
  </si>
  <si>
    <t>SCHOOL CITY OF HAMMOND</t>
  </si>
  <si>
    <t>41 WILLIAMS ST</t>
  </si>
  <si>
    <t>HAMMOND</t>
  </si>
  <si>
    <t>SCHOOL CITY OF HOBART</t>
  </si>
  <si>
    <t>32 E 7TH ST</t>
  </si>
  <si>
    <t>SCHOOL CITY OF MISHAWAKA</t>
  </si>
  <si>
    <t>1402 S MAIN ST</t>
  </si>
  <si>
    <t>SCHOOL TOWN OF HIGHLAND</t>
  </si>
  <si>
    <t>9145 KENNEDY AVE</t>
  </si>
  <si>
    <t>HIGHLAND</t>
  </si>
  <si>
    <t>SCHOOL TOWN OF MUNSTER</t>
  </si>
  <si>
    <t>8616 COLUMBIA AVE</t>
  </si>
  <si>
    <t>MUNSTER</t>
  </si>
  <si>
    <t>SCHOOL TOWN OF SPEEDWAY</t>
  </si>
  <si>
    <t>5335 W 25TH ST</t>
  </si>
  <si>
    <t>SPEEDWAY</t>
  </si>
  <si>
    <t>SCOTT COUNTY SCHOOL DISTRICT 1</t>
  </si>
  <si>
    <t>PO BOX 9</t>
  </si>
  <si>
    <t>AUSTIN</t>
  </si>
  <si>
    <t>SCOTT COUNTY SCHOOL DISTRICT 2</t>
  </si>
  <si>
    <t>375 E MCCLAIN AVE</t>
  </si>
  <si>
    <t>SCOTTSBURG</t>
  </si>
  <si>
    <t>SEYMOUR COMMUNITY SCHOOLS</t>
  </si>
  <si>
    <t>1638 S WALNUT ST</t>
  </si>
  <si>
    <t>SEYMOUR</t>
  </si>
  <si>
    <t>SHELBY EASTERN SCHOOLS</t>
  </si>
  <si>
    <t>2451 N 600 E</t>
  </si>
  <si>
    <t>SHELBYVILLE CENTRAL SCHOOLS</t>
  </si>
  <si>
    <t>803 ST JOSEPH ST</t>
  </si>
  <si>
    <t>SHENANDOAH SCHOOL CORPORATION</t>
  </si>
  <si>
    <t>5100 N RAIDER RD</t>
  </si>
  <si>
    <t>MIDDLETOWN</t>
  </si>
  <si>
    <t>SHOALS COMMUNITY SCHOOL CORP</t>
  </si>
  <si>
    <t>RR 2 BOX 1C</t>
  </si>
  <si>
    <t>SHOALS</t>
  </si>
  <si>
    <t>SIGNATURE LEARNING CENTER INC</t>
  </si>
  <si>
    <t>610 MAIN ST</t>
  </si>
  <si>
    <t>SMITH-GREEN COMMUNITY SCHOOLS</t>
  </si>
  <si>
    <t>222 W TULLEY ST</t>
  </si>
  <si>
    <t>CHURUBUSCO</t>
  </si>
  <si>
    <t>SOUTH BEND COMMUNITY SCH CORP</t>
  </si>
  <si>
    <t>635 S MAIN ST</t>
  </si>
  <si>
    <t>SOUTH BEND</t>
  </si>
  <si>
    <t>2,4,8,N</t>
  </si>
  <si>
    <t>SOUTH CENTRAL AREA SPECIAL ED</t>
  </si>
  <si>
    <t>9455 W MT TABOR RD</t>
  </si>
  <si>
    <t>CAMPBELLSBURG</t>
  </si>
  <si>
    <t>SOUTH CENTRAL AREA VOCATIONAL</t>
  </si>
  <si>
    <t>7607 E CR 525 S</t>
  </si>
  <si>
    <t>HARDINSBURG</t>
  </si>
  <si>
    <t>SOUTH CENTRAL COM SCHOOL CORP</t>
  </si>
  <si>
    <t>9808 S 600 W</t>
  </si>
  <si>
    <t>UNION MILLS</t>
  </si>
  <si>
    <t>SOUTH DEARBORN COM SCHOOL CORP</t>
  </si>
  <si>
    <t>6109 SQUIRE PL</t>
  </si>
  <si>
    <t>AURORA</t>
  </si>
  <si>
    <t>SOUTH GIBSON SCHOOL CORP</t>
  </si>
  <si>
    <t>204 W VINE ST</t>
  </si>
  <si>
    <t>FORT BRANCH</t>
  </si>
  <si>
    <t>SOUTH HARRISON COM SCHOOLS</t>
  </si>
  <si>
    <t>315 S HARRISON DR</t>
  </si>
  <si>
    <t>CORYDON</t>
  </si>
  <si>
    <t>SOUTH HENRY SCHOOL CORP</t>
  </si>
  <si>
    <t>6449 S CEMETERY DR</t>
  </si>
  <si>
    <t>SPICELAND</t>
  </si>
  <si>
    <t>SOUTH KNOX SCHOOL CORP</t>
  </si>
  <si>
    <t>PO BOX 388</t>
  </si>
  <si>
    <t>MONROE CITY</t>
  </si>
  <si>
    <t>SOUTH MADISON COM SCH CORP</t>
  </si>
  <si>
    <t>201 S EAST ST</t>
  </si>
  <si>
    <t>PENDLETON</t>
  </si>
  <si>
    <t>SOUTH MONTGOMERY COM SCH CORP</t>
  </si>
  <si>
    <t>NEW MARKET</t>
  </si>
  <si>
    <t>SOUTH NEWTON SCHOOL CORP</t>
  </si>
  <si>
    <t>KENTLAND</t>
  </si>
  <si>
    <t>SOUTH PUTNAM COMMUNITY SCHOOLS</t>
  </si>
  <si>
    <t>3999 S US HWY 231</t>
  </si>
  <si>
    <t>SOUTH RIPLEY COM SCH CORP</t>
  </si>
  <si>
    <t>PO BOX 690</t>
  </si>
  <si>
    <t>VERSAILLES</t>
  </si>
  <si>
    <t>SOUTH SPENCER COUNTY SCH CORP</t>
  </si>
  <si>
    <t>PO BOX 26</t>
  </si>
  <si>
    <t>ROCKPORT</t>
  </si>
  <si>
    <t>SOUTH VERMILLION COM SCH CORP</t>
  </si>
  <si>
    <t>PO BOX 387</t>
  </si>
  <si>
    <t>CLINTON</t>
  </si>
  <si>
    <t>SOUTHEAST DUBOIS CO SCH CORP</t>
  </si>
  <si>
    <t>432 E 15TH ST</t>
  </si>
  <si>
    <t>FERDINAND</t>
  </si>
  <si>
    <t>SOUTHEAST FOUNTAIN SCHOOL CORP</t>
  </si>
  <si>
    <t>744 E US HWY 136</t>
  </si>
  <si>
    <t>VEEDERSBURG</t>
  </si>
  <si>
    <t>SOUTHEASTERN CAREER CENTER</t>
  </si>
  <si>
    <t>901 W US 50</t>
  </si>
  <si>
    <t>SOUTHEASTERN SCHOOL CORP</t>
  </si>
  <si>
    <t>6422 E SR 218</t>
  </si>
  <si>
    <t>WALTON</t>
  </si>
  <si>
    <t>SOUTHERN HANCOCK CO COM SCH CORP</t>
  </si>
  <si>
    <t>PO BOX 508</t>
  </si>
  <si>
    <t>NEW PALESTINE</t>
  </si>
  <si>
    <t>SOUTHERN WELLS COM SCHOOLS</t>
  </si>
  <si>
    <t>9120 S 300 W</t>
  </si>
  <si>
    <t>PONETO</t>
  </si>
  <si>
    <t>SOUTHWEST DUBOIS CO SCH CORP</t>
  </si>
  <si>
    <t>PO BOX 398</t>
  </si>
  <si>
    <t>HUNTINGBURG</t>
  </si>
  <si>
    <t>SOUTHWEST PARKE COM SCH CORP</t>
  </si>
  <si>
    <t>RR 1 BOX 71B</t>
  </si>
  <si>
    <t>MONTEZUMA</t>
  </si>
  <si>
    <t>SOUTHWEST SCHOOL CORP</t>
  </si>
  <si>
    <t>31 N COURT ST</t>
  </si>
  <si>
    <t>SULLIVAN</t>
  </si>
  <si>
    <t>SOUTHWESTERN CON SCH SHELBY CO</t>
  </si>
  <si>
    <t>3406 W 600 S</t>
  </si>
  <si>
    <t>SOUTHWESTERN-JEFFERSON CO CON</t>
  </si>
  <si>
    <t>239 S MAIN CROSS ST</t>
  </si>
  <si>
    <t>HANOVER</t>
  </si>
  <si>
    <t>SPENCER-OWEN COMMUNITY SCHOOLS</t>
  </si>
  <si>
    <t>205 E HILLSIDE</t>
  </si>
  <si>
    <t>SPENCER</t>
  </si>
  <si>
    <t>SPRINGS VALLEY COM SCHOOL CORP</t>
  </si>
  <si>
    <t>498 S LARRY BIRD BLVD</t>
  </si>
  <si>
    <t>FRENCH LICK</t>
  </si>
  <si>
    <t>SUNMAN-DEARBORN COM SCH CORP</t>
  </si>
  <si>
    <t>PO BOX 210</t>
  </si>
  <si>
    <t>SUNMAN</t>
  </si>
  <si>
    <t>7,8</t>
  </si>
  <si>
    <t>SWITZERLAND COUNTY SCHOOL CORP</t>
  </si>
  <si>
    <t>305 W SEMINARY ST</t>
  </si>
  <si>
    <t>VEVAY</t>
  </si>
  <si>
    <t>TAYLOR COMMUNITY SCHOOL CORP</t>
  </si>
  <si>
    <t>3750 E CR 300 S</t>
  </si>
  <si>
    <t>TELL CITY-TROY TWP SCHOOL CORP</t>
  </si>
  <si>
    <t>837 17TH ST</t>
  </si>
  <si>
    <t>TELL CITY</t>
  </si>
  <si>
    <t>TIMOTHY L JOHNSON ACADEMY</t>
  </si>
  <si>
    <t>7908 S ANTHONY BLVD</t>
  </si>
  <si>
    <t>TIPPECANOE SCHOOL CORP</t>
  </si>
  <si>
    <t>21 ELSTON RD</t>
  </si>
  <si>
    <t>TIPPECANOE VALLEY SCHOOL CORP</t>
  </si>
  <si>
    <t>8343 S SR 19</t>
  </si>
  <si>
    <t>AKRON</t>
  </si>
  <si>
    <t>TIPTON COMMUNITY SCHOOL CORP</t>
  </si>
  <si>
    <t>221 N MAIN ST SUITE A</t>
  </si>
  <si>
    <t>TIPTON</t>
  </si>
  <si>
    <t>TRI-COUNTY SCHOOL CORP</t>
  </si>
  <si>
    <t>200 W NORTH ST</t>
  </si>
  <si>
    <t>WOLCOTT</t>
  </si>
  <si>
    <t>TRI-CREEK SCHOOL CORP</t>
  </si>
  <si>
    <t>195 W OAKLEY AVE</t>
  </si>
  <si>
    <t>LOWELL</t>
  </si>
  <si>
    <t>TRITON SCHOOL CORPORATION</t>
  </si>
  <si>
    <t>100 TRITON DR</t>
  </si>
  <si>
    <t>BOURBON</t>
  </si>
  <si>
    <t>TURKEY RUN COMMUNITY SCH CORP</t>
  </si>
  <si>
    <t>RR 1 BOX 333</t>
  </si>
  <si>
    <t>MARSHALL</t>
  </si>
  <si>
    <t>TWIN LAKES SCHOOL CORP</t>
  </si>
  <si>
    <t>565 S MAIN ST</t>
  </si>
  <si>
    <t>MONTICELLO</t>
  </si>
  <si>
    <t>TWIN RIVERS VOCATIONAL AREA</t>
  </si>
  <si>
    <t>301 E SOUTH ST</t>
  </si>
  <si>
    <t>WASHINGTON</t>
  </si>
  <si>
    <t>UNION CO/CLG CORNER JOINT SCH DIST</t>
  </si>
  <si>
    <t>107 LAYMAN ST</t>
  </si>
  <si>
    <t>LIBERTY</t>
  </si>
  <si>
    <t>UNION SCHOOL CORPORATION</t>
  </si>
  <si>
    <t>8707 W US HWY 36 PO BOX 148</t>
  </si>
  <si>
    <t>MODOC</t>
  </si>
  <si>
    <t>UNION TOWNSHIP SCHOOL CORP</t>
  </si>
  <si>
    <t>599 W 300 N SUITE A</t>
  </si>
  <si>
    <t>UNION-NORTH UNITED SCHOOL CORP</t>
  </si>
  <si>
    <t>22601 TYLER RD</t>
  </si>
  <si>
    <t>LAKEVILLE</t>
  </si>
  <si>
    <t>UNIVERSITY SCHOOLS</t>
  </si>
  <si>
    <t>DEAN'S OFFICE-TEACHERS CLG BSU</t>
  </si>
  <si>
    <t>VALPARAISO COMMUNITY SCHOOLS</t>
  </si>
  <si>
    <t>3801 N CAMPBELL ST</t>
  </si>
  <si>
    <t>VERITAS ACADEMY</t>
  </si>
  <si>
    <t>814 E LASALLE AVE</t>
  </si>
  <si>
    <t>VIGO COUNTY SCHOOL CORP</t>
  </si>
  <si>
    <t>PO BOX 3703</t>
  </si>
  <si>
    <t>VINCENNES COMMUNITY SCH CORP</t>
  </si>
  <si>
    <t>PO BOX 1267</t>
  </si>
  <si>
    <t>VINCENNES</t>
  </si>
  <si>
    <t>WABASH CITY SCHOOLS</t>
  </si>
  <si>
    <t>1101 COLERAIN ST BOX 744</t>
  </si>
  <si>
    <t>6,N</t>
  </si>
  <si>
    <t>WA-NEE COMMUNITY SCHOOLS</t>
  </si>
  <si>
    <t>1300 N MAIN ST</t>
  </si>
  <si>
    <t>NAPPANEE</t>
  </si>
  <si>
    <t>WARRICK COUNTY SCHOOL CORP</t>
  </si>
  <si>
    <t>BOONVILLE</t>
  </si>
  <si>
    <t>WARSAW COMMUNITY SCHOOLS</t>
  </si>
  <si>
    <t>1 ADMINISTRATION DR POB 288</t>
  </si>
  <si>
    <t>WARSAW</t>
  </si>
  <si>
    <t>WASHINGTON COM SCHOOLS INC</t>
  </si>
  <si>
    <t>WAWASEE COMMUNITY SCHOOL CORP</t>
  </si>
  <si>
    <t>12659 N SYRACUSE WEBSTER RD</t>
  </si>
  <si>
    <t>SYRACUSE</t>
  </si>
  <si>
    <t>WEST CENTRAL SCHOOL CORP</t>
  </si>
  <si>
    <t>117 E MONTGOMERY ST</t>
  </si>
  <si>
    <t>FRANCESVILLE</t>
  </si>
  <si>
    <t>WEST CLARK COMMUNITY SCHOOLS</t>
  </si>
  <si>
    <t>601 RENZ AVE</t>
  </si>
  <si>
    <t>SELLERSBURG</t>
  </si>
  <si>
    <t>WEST LAFAYETTE COM SCHOOL CORP</t>
  </si>
  <si>
    <t>1130 N SALISBURY</t>
  </si>
  <si>
    <t>WEST NOBLE SCHOOL CORPORATION</t>
  </si>
  <si>
    <t>5050 N US 33</t>
  </si>
  <si>
    <t>LIGONIER</t>
  </si>
  <si>
    <t>WEST WASHINGTON SCHOOL CORP</t>
  </si>
  <si>
    <t>9699 W MOUNT TABOR RD</t>
  </si>
  <si>
    <t>WESTERN BOONE CO COM SCH DIST</t>
  </si>
  <si>
    <t>1201 N SR 75</t>
  </si>
  <si>
    <t>THORNTOWN</t>
  </si>
  <si>
    <t>WESTERN SCHOOL CORP</t>
  </si>
  <si>
    <t>600 W 2600 S</t>
  </si>
  <si>
    <t>RUSSIAVILLE</t>
  </si>
  <si>
    <t>WESTERN WAYNE SCHOOLS</t>
  </si>
  <si>
    <t>PERSHING</t>
  </si>
  <si>
    <t>WESTFIELD-WASHINGTON SCHOOLS</t>
  </si>
  <si>
    <t>322 W MAIN ST</t>
  </si>
  <si>
    <t>WESTFIELD</t>
  </si>
  <si>
    <t>WESTVIEW SCHOOL CORPORATION</t>
  </si>
  <si>
    <t>1545 S 600 W</t>
  </si>
  <si>
    <t>TOPEKA</t>
  </si>
  <si>
    <t>WHITE RIVER VALLEY SCH DIST</t>
  </si>
  <si>
    <t>PO BOX 1470</t>
  </si>
  <si>
    <t>SWITZ CITY</t>
  </si>
  <si>
    <t>WHITING SCHOOL CITY</t>
  </si>
  <si>
    <t>1500 CENTER ST</t>
  </si>
  <si>
    <t>WHITING</t>
  </si>
  <si>
    <t>WHITKO COMMUNITY SCHOOL CORP</t>
  </si>
  <si>
    <t>PO BOX 114</t>
  </si>
  <si>
    <t>PIERCETON</t>
  </si>
  <si>
    <t>WHITLEY CO CONS SCHOOLS</t>
  </si>
  <si>
    <t>107 N WALNUT ST SUITE A</t>
  </si>
  <si>
    <t>COLUMBIA CITY</t>
  </si>
  <si>
    <t>ZIONSVILLE COMMUNITY SCHOOLS</t>
  </si>
  <si>
    <t>900 MULBERRY ST</t>
  </si>
  <si>
    <t>ZIONSVILLE</t>
  </si>
  <si>
    <t>Andrew J.  Brown Charter School</t>
  </si>
  <si>
    <t>3800 German Church Road</t>
  </si>
  <si>
    <t>Indianapolis</t>
  </si>
  <si>
    <t>Charter School of the Dunes</t>
  </si>
  <si>
    <t>860 N. Lake Street</t>
  </si>
  <si>
    <t>Gary</t>
  </si>
  <si>
    <t>Flanner House Higher Learning Inc.</t>
  </si>
  <si>
    <t xml:space="preserve">2424 Dr. MLK, Jr. St. </t>
  </si>
  <si>
    <t>Thea Bowman Ldship. Academy</t>
  </si>
  <si>
    <t>975 W. 6th Avenue</t>
  </si>
  <si>
    <t>Tri-State University Middle College (Charter School)</t>
  </si>
  <si>
    <t>1 University Avenue</t>
  </si>
  <si>
    <t>Angola</t>
  </si>
  <si>
    <t>Urban Brightest Comm. Academy</t>
  </si>
  <si>
    <t>2320 Broadway</t>
  </si>
  <si>
    <t>Ft. Wayne</t>
  </si>
  <si>
    <t>IN Aca for Sci Math &amp; Humanities</t>
  </si>
  <si>
    <t>Wagoner Halls Ball St Univ</t>
  </si>
  <si>
    <t>Muncie</t>
  </si>
  <si>
    <t>BARR-REEVE COM SCHOOLS INC</t>
  </si>
  <si>
    <t>BOX 97</t>
  </si>
  <si>
    <t>MONTGOMERY</t>
  </si>
  <si>
    <t>HAMILTON COMMUNITY SCHOOLS</t>
  </si>
  <si>
    <t>901 S WAYNE ST</t>
  </si>
  <si>
    <t>HAMILTON</t>
  </si>
  <si>
    <t>SOUTH ADAMS SCHOOLS</t>
  </si>
  <si>
    <t>1027 US 27 S</t>
  </si>
  <si>
    <t>BERNE</t>
  </si>
  <si>
    <t>Indiana School Districts</t>
  </si>
  <si>
    <t>FISCAL YEAR 2004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</si>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</sst>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3" borderId="2" xfId="0" applyFont="1" applyFill="1" applyBorder="1" applyAlignment="1" applyProtection="1">
      <alignment horizontal="left" textRotation="75" wrapText="1"/>
      <protection locked="0"/>
    </xf>
    <xf numFmtId="0" fontId="3" fillId="4" borderId="2" xfId="0" applyFont="1" applyFill="1" applyBorder="1" applyAlignment="1" applyProtection="1">
      <alignment horizontal="left" textRotation="75" wrapText="1"/>
      <protection locked="0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164" fontId="0" fillId="2" borderId="7" xfId="0" applyNumberFormat="1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9" xfId="0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>
      <alignment/>
    </xf>
    <xf numFmtId="165" fontId="0" fillId="2" borderId="7" xfId="0" applyNumberFormat="1" applyFill="1" applyBorder="1" applyAlignment="1">
      <alignment horizontal="center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/>
    </xf>
    <xf numFmtId="164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0" borderId="13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>
      <alignment/>
    </xf>
    <xf numFmtId="165" fontId="0" fillId="2" borderId="11" xfId="0" applyNumberFormat="1" applyFill="1" applyBorder="1" applyAlignment="1">
      <alignment horizontal="center"/>
    </xf>
    <xf numFmtId="0" fontId="0" fillId="0" borderId="13" xfId="0" applyFill="1" applyBorder="1" applyAlignment="1" applyProtection="1">
      <alignment/>
      <protection locked="0"/>
    </xf>
    <xf numFmtId="0" fontId="0" fillId="2" borderId="14" xfId="0" applyFill="1" applyBorder="1" applyAlignment="1">
      <alignment horizontal="right"/>
    </xf>
    <xf numFmtId="3" fontId="0" fillId="0" borderId="7" xfId="0" applyNumberFormat="1" applyFill="1" applyBorder="1" applyAlignment="1" applyProtection="1">
      <alignment/>
      <protection locked="0"/>
    </xf>
    <xf numFmtId="3" fontId="0" fillId="0" borderId="9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3" fillId="3" borderId="2" xfId="0" applyFont="1" applyFill="1" applyBorder="1" applyAlignment="1">
      <alignment horizontal="left" textRotation="75" wrapText="1"/>
    </xf>
    <xf numFmtId="0" fontId="3" fillId="0" borderId="2" xfId="0" applyFont="1" applyFill="1" applyBorder="1" applyAlignment="1" applyProtection="1">
      <alignment horizontal="left" textRotation="75" wrapText="1"/>
      <protection/>
    </xf>
    <xf numFmtId="0" fontId="3" fillId="4" borderId="2" xfId="0" applyFont="1" applyFill="1" applyBorder="1" applyAlignment="1" applyProtection="1">
      <alignment horizontal="left" textRotation="75" wrapText="1"/>
      <protection/>
    </xf>
    <xf numFmtId="0" fontId="3" fillId="5" borderId="2" xfId="0" applyFont="1" applyFill="1" applyBorder="1" applyAlignment="1" applyProtection="1">
      <alignment horizontal="left" textRotation="75" wrapText="1"/>
      <protection/>
    </xf>
    <xf numFmtId="0" fontId="3" fillId="5" borderId="3" xfId="0" applyFont="1" applyFill="1" applyBorder="1" applyAlignment="1">
      <alignment horizontal="center"/>
    </xf>
    <xf numFmtId="0" fontId="0" fillId="2" borderId="11" xfId="0" applyFill="1" applyBorder="1" applyAlignment="1" applyProtection="1">
      <alignment/>
      <protection locked="0"/>
    </xf>
    <xf numFmtId="3" fontId="0" fillId="2" borderId="11" xfId="0" applyNumberFormat="1" applyFill="1" applyBorder="1" applyAlignment="1" applyProtection="1">
      <alignment/>
      <protection locked="0"/>
    </xf>
    <xf numFmtId="3" fontId="0" fillId="2" borderId="11" xfId="0" applyNumberFormat="1" applyFill="1" applyBorder="1" applyAlignment="1" applyProtection="1">
      <alignment horizontal="center"/>
      <protection locked="0"/>
    </xf>
    <xf numFmtId="3" fontId="0" fillId="0" borderId="11" xfId="0" applyNumberFormat="1" applyFill="1" applyBorder="1" applyAlignment="1">
      <alignment/>
    </xf>
    <xf numFmtId="0" fontId="0" fillId="0" borderId="12" xfId="0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right"/>
    </xf>
    <xf numFmtId="0" fontId="0" fillId="2" borderId="15" xfId="0" applyFill="1" applyBorder="1" applyAlignment="1">
      <alignment/>
    </xf>
    <xf numFmtId="3" fontId="0" fillId="0" borderId="15" xfId="0" applyNumberFormat="1" applyFill="1" applyBorder="1" applyAlignment="1" applyProtection="1">
      <alignment/>
      <protection locked="0"/>
    </xf>
    <xf numFmtId="3" fontId="0" fillId="0" borderId="15" xfId="0" applyNumberFormat="1" applyFill="1" applyBorder="1" applyAlignment="1">
      <alignment/>
    </xf>
    <xf numFmtId="4" fontId="0" fillId="0" borderId="14" xfId="0" applyNumberFormat="1" applyFill="1" applyBorder="1" applyAlignment="1" applyProtection="1">
      <alignment/>
      <protection locked="0"/>
    </xf>
    <xf numFmtId="3" fontId="0" fillId="2" borderId="14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3" fontId="0" fillId="0" borderId="13" xfId="0" applyNumberFormat="1" applyFill="1" applyBorder="1" applyAlignment="1">
      <alignment/>
    </xf>
    <xf numFmtId="0" fontId="3" fillId="2" borderId="17" xfId="0" applyFont="1" applyFill="1" applyBorder="1" applyAlignment="1">
      <alignment horizontal="left" textRotation="75" wrapText="1"/>
    </xf>
    <xf numFmtId="0" fontId="3" fillId="3" borderId="18" xfId="0" applyFont="1" applyFill="1" applyBorder="1" applyAlignment="1" applyProtection="1">
      <alignment horizontal="left" textRotation="75" wrapText="1"/>
      <protection/>
    </xf>
    <xf numFmtId="14" fontId="3" fillId="3" borderId="1" xfId="0" applyNumberFormat="1" applyFont="1" applyFill="1" applyBorder="1" applyAlignment="1" applyProtection="1">
      <alignment horizontal="left" textRotation="75" wrapText="1"/>
      <protection/>
    </xf>
    <xf numFmtId="0" fontId="3" fillId="3" borderId="19" xfId="0" applyFont="1" applyFill="1" applyBorder="1" applyAlignment="1" applyProtection="1">
      <alignment horizontal="left" textRotation="75" wrapText="1"/>
      <protection/>
    </xf>
    <xf numFmtId="0" fontId="3" fillId="0" borderId="20" xfId="0" applyFont="1" applyFill="1" applyBorder="1" applyAlignment="1" applyProtection="1">
      <alignment horizontal="left" textRotation="75" wrapText="1"/>
      <protection/>
    </xf>
    <xf numFmtId="0" fontId="3" fillId="4" borderId="1" xfId="0" applyFont="1" applyFill="1" applyBorder="1" applyAlignment="1" applyProtection="1">
      <alignment horizontal="left" textRotation="75" wrapText="1"/>
      <protection/>
    </xf>
    <xf numFmtId="0" fontId="3" fillId="0" borderId="19" xfId="0" applyFont="1" applyFill="1" applyBorder="1" applyAlignment="1" applyProtection="1">
      <alignment horizontal="left" textRotation="75" wrapText="1"/>
      <protection/>
    </xf>
    <xf numFmtId="0" fontId="3" fillId="0" borderId="17" xfId="0" applyFont="1" applyFill="1" applyBorder="1" applyAlignment="1" applyProtection="1">
      <alignment horizontal="left" textRotation="75" wrapText="1"/>
      <protection/>
    </xf>
    <xf numFmtId="0" fontId="3" fillId="0" borderId="18" xfId="0" applyFont="1" applyFill="1" applyBorder="1" applyAlignment="1" applyProtection="1">
      <alignment horizontal="left" textRotation="75" wrapText="1"/>
      <protection/>
    </xf>
    <xf numFmtId="0" fontId="0" fillId="2" borderId="21" xfId="0" applyFill="1" applyBorder="1" applyAlignment="1">
      <alignment horizontal="right"/>
    </xf>
    <xf numFmtId="4" fontId="0" fillId="0" borderId="10" xfId="0" applyNumberForma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3" fontId="0" fillId="0" borderId="8" xfId="0" applyNumberFormat="1" applyFill="1" applyBorder="1" applyAlignment="1" applyProtection="1">
      <alignment horizontal="center"/>
      <protection locked="0"/>
    </xf>
    <xf numFmtId="3" fontId="0" fillId="0" borderId="21" xfId="0" applyNumberFormat="1" applyFill="1" applyBorder="1" applyAlignment="1" applyProtection="1">
      <alignment/>
      <protection locked="0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/>
      <protection locked="0"/>
    </xf>
    <xf numFmtId="166" fontId="4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98"/>
  <sheetViews>
    <sheetView tabSelected="1" zoomScale="75" zoomScaleNormal="75" workbookViewId="0" topLeftCell="A1">
      <selection activeCell="D4" sqref="D4"/>
    </sheetView>
  </sheetViews>
  <sheetFormatPr defaultColWidth="9.140625" defaultRowHeight="12.75"/>
  <cols>
    <col min="1" max="1" width="7.7109375" style="52" customWidth="1"/>
    <col min="2" max="2" width="6.8515625" style="49" bestFit="1" customWidth="1"/>
    <col min="3" max="3" width="32.28125" style="42" bestFit="1" customWidth="1"/>
    <col min="4" max="4" width="17.7109375" style="42" bestFit="1" customWidth="1"/>
    <col min="5" max="5" width="15.00390625" style="42" bestFit="1" customWidth="1"/>
    <col min="6" max="6" width="6.8515625" style="42" customWidth="1"/>
    <col min="7" max="7" width="7.421875" style="45" bestFit="1" customWidth="1"/>
    <col min="8" max="8" width="11.7109375" style="42" customWidth="1"/>
    <col min="9" max="9" width="4.140625" style="50" bestFit="1" customWidth="1"/>
    <col min="10" max="11" width="7.00390625" style="42" hidden="1" customWidth="1"/>
    <col min="12" max="12" width="8.140625" style="43" bestFit="1" customWidth="1"/>
    <col min="13" max="14" width="7.00390625" style="42" hidden="1" customWidth="1"/>
    <col min="15" max="17" width="7.00390625" style="42" bestFit="1" customWidth="1"/>
    <col min="18" max="21" width="7.00390625" style="44" hidden="1" customWidth="1"/>
    <col min="22" max="22" width="4.140625" style="44" hidden="1" customWidth="1"/>
    <col min="23" max="27" width="4.140625" style="42" hidden="1" customWidth="1"/>
    <col min="28" max="30" width="7.00390625" style="42" hidden="1" customWidth="1"/>
    <col min="31" max="31" width="9.421875" style="42" hidden="1" customWidth="1"/>
    <col min="32" max="33" width="4.140625" style="42" hidden="1" customWidth="1"/>
    <col min="34" max="34" width="5.28125" style="42" hidden="1" customWidth="1"/>
    <col min="35" max="35" width="5.140625" style="42" bestFit="1" customWidth="1"/>
    <col min="36" max="38" width="4.140625" style="42" hidden="1" customWidth="1"/>
    <col min="39" max="39" width="0" style="42" hidden="1" customWidth="1"/>
    <col min="40" max="16384" width="9.140625" style="42" customWidth="1"/>
  </cols>
  <sheetData>
    <row r="1" spans="1:20" ht="12.75" customHeight="1">
      <c r="A1" s="94" t="s">
        <v>989</v>
      </c>
      <c r="B1" s="95"/>
      <c r="G1" s="96"/>
      <c r="I1" s="97"/>
      <c r="K1" s="93"/>
      <c r="L1" s="93"/>
      <c r="M1" s="93"/>
      <c r="N1" s="98"/>
      <c r="Q1" s="98"/>
      <c r="R1" s="93"/>
      <c r="S1" s="93"/>
      <c r="T1" s="93"/>
    </row>
    <row r="2" spans="1:251" ht="33.75" customHeight="1">
      <c r="A2" s="100" t="s">
        <v>990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" ht="15.75">
      <c r="A3" s="99" t="s">
        <v>988</v>
      </c>
      <c r="L3" s="42"/>
      <c r="M3" s="43"/>
      <c r="R3" s="42"/>
      <c r="S3" s="42"/>
      <c r="T3" s="42"/>
      <c r="W3" s="44"/>
      <c r="X3" s="44"/>
      <c r="Y3" s="44"/>
    </row>
    <row r="4" spans="1:38" ht="189.75" customHeight="1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7" t="s">
        <v>7</v>
      </c>
      <c r="H4" s="48" t="s">
        <v>8</v>
      </c>
      <c r="I4" s="73" t="s">
        <v>9</v>
      </c>
      <c r="J4" s="54" t="s">
        <v>10</v>
      </c>
      <c r="K4" s="74" t="s">
        <v>12</v>
      </c>
      <c r="L4" s="75" t="s">
        <v>13</v>
      </c>
      <c r="M4" s="76" t="s">
        <v>14</v>
      </c>
      <c r="N4" s="77" t="s">
        <v>15</v>
      </c>
      <c r="O4" s="78" t="s">
        <v>16</v>
      </c>
      <c r="P4" s="56" t="s">
        <v>17</v>
      </c>
      <c r="Q4" s="56" t="s">
        <v>18</v>
      </c>
      <c r="R4" s="79" t="s">
        <v>20</v>
      </c>
      <c r="S4" s="80" t="s">
        <v>21</v>
      </c>
      <c r="T4" s="55" t="s">
        <v>22</v>
      </c>
      <c r="U4" s="55" t="s">
        <v>23</v>
      </c>
      <c r="V4" s="81" t="s">
        <v>24</v>
      </c>
      <c r="W4" s="4" t="s">
        <v>25</v>
      </c>
      <c r="X4" s="5" t="s">
        <v>26</v>
      </c>
      <c r="Y4" s="5" t="s">
        <v>27</v>
      </c>
      <c r="Z4" s="5" t="s">
        <v>28</v>
      </c>
      <c r="AA4" s="6" t="s">
        <v>29</v>
      </c>
      <c r="AB4" s="6" t="s">
        <v>30</v>
      </c>
      <c r="AC4" s="6" t="s">
        <v>31</v>
      </c>
      <c r="AD4" s="6" t="s">
        <v>32</v>
      </c>
      <c r="AE4" s="6" t="s">
        <v>33</v>
      </c>
      <c r="AF4" s="5" t="s">
        <v>34</v>
      </c>
      <c r="AG4" s="5" t="s">
        <v>35</v>
      </c>
      <c r="AH4" s="5" t="s">
        <v>36</v>
      </c>
      <c r="AI4" s="7" t="s">
        <v>37</v>
      </c>
      <c r="AJ4" s="7" t="s">
        <v>38</v>
      </c>
      <c r="AK4" s="7" t="s">
        <v>39</v>
      </c>
      <c r="AL4" s="7" t="s">
        <v>40</v>
      </c>
    </row>
    <row r="5" spans="1:38" ht="13.5" thickBot="1">
      <c r="A5" s="8">
        <v>1</v>
      </c>
      <c r="B5" s="8">
        <v>2</v>
      </c>
      <c r="C5" s="9">
        <v>3</v>
      </c>
      <c r="D5" s="9"/>
      <c r="E5" s="9">
        <v>4</v>
      </c>
      <c r="F5" s="9">
        <v>5</v>
      </c>
      <c r="G5" s="10"/>
      <c r="H5" s="88"/>
      <c r="I5" s="89">
        <v>6</v>
      </c>
      <c r="J5" s="9">
        <v>7</v>
      </c>
      <c r="K5" s="13">
        <v>8</v>
      </c>
      <c r="L5" s="90">
        <v>9</v>
      </c>
      <c r="M5" s="91">
        <v>10</v>
      </c>
      <c r="N5" s="92">
        <v>11</v>
      </c>
      <c r="O5" s="14">
        <v>12</v>
      </c>
      <c r="P5" s="15">
        <v>13</v>
      </c>
      <c r="Q5" s="15">
        <v>14</v>
      </c>
      <c r="R5" s="91">
        <v>15</v>
      </c>
      <c r="S5" s="11">
        <v>16</v>
      </c>
      <c r="T5" s="12">
        <v>17</v>
      </c>
      <c r="U5" s="12">
        <v>18</v>
      </c>
      <c r="V5" s="13">
        <v>19</v>
      </c>
      <c r="W5" s="17"/>
      <c r="X5" s="9"/>
      <c r="Y5" s="9"/>
      <c r="Z5" s="9"/>
      <c r="AA5" s="9">
        <v>20</v>
      </c>
      <c r="AB5" s="18" t="s">
        <v>41</v>
      </c>
      <c r="AC5" s="9" t="s">
        <v>42</v>
      </c>
      <c r="AD5" s="9" t="s">
        <v>43</v>
      </c>
      <c r="AE5" s="18" t="s">
        <v>44</v>
      </c>
      <c r="AF5" s="18"/>
      <c r="AG5" s="18"/>
      <c r="AH5" s="18"/>
      <c r="AI5" s="9">
        <v>21</v>
      </c>
      <c r="AJ5" s="9" t="s">
        <v>41</v>
      </c>
      <c r="AK5" s="9" t="s">
        <v>42</v>
      </c>
      <c r="AL5" s="9" t="s">
        <v>43</v>
      </c>
    </row>
    <row r="6" spans="1:38" ht="12.75">
      <c r="A6" s="19">
        <v>1800330</v>
      </c>
      <c r="B6" s="19">
        <v>1315</v>
      </c>
      <c r="C6" s="19" t="s">
        <v>979</v>
      </c>
      <c r="D6" s="19" t="s">
        <v>980</v>
      </c>
      <c r="E6" s="19" t="s">
        <v>981</v>
      </c>
      <c r="F6" s="19">
        <v>47558</v>
      </c>
      <c r="G6" s="20">
        <v>97</v>
      </c>
      <c r="H6" s="23">
        <v>8124863220</v>
      </c>
      <c r="I6" s="82">
        <v>7</v>
      </c>
      <c r="J6" s="22" t="s">
        <v>55</v>
      </c>
      <c r="K6" s="24"/>
      <c r="L6" s="83">
        <v>710</v>
      </c>
      <c r="M6" s="84" t="s">
        <v>49</v>
      </c>
      <c r="N6" s="85" t="s">
        <v>49</v>
      </c>
      <c r="O6" s="25">
        <v>25.569044006069802</v>
      </c>
      <c r="P6" s="26" t="str">
        <f>IF(ISNUMBER(O6),IF(O6&gt;=20,"YES","NO"),"M")</f>
        <v>YES</v>
      </c>
      <c r="Q6" s="22" t="s">
        <v>55</v>
      </c>
      <c r="R6" s="86" t="s">
        <v>55</v>
      </c>
      <c r="S6" s="87"/>
      <c r="T6" s="38"/>
      <c r="U6" s="38"/>
      <c r="V6" s="39"/>
      <c r="W6" s="27">
        <f>IF(OR(J6="YES",K6="YES"),1,0)</f>
        <v>1</v>
      </c>
      <c r="X6" s="21">
        <f>IF(OR(AND(ISNUMBER(L6),AND(L6&gt;0,L6&lt;600)),AND(L6&gt;0,M6="YES")),1,0)</f>
        <v>0</v>
      </c>
      <c r="Y6" s="21">
        <f>IF(AND(OR(J6="YES",K6="YES"),(W6=0)),"Trouble",0)</f>
        <v>0</v>
      </c>
      <c r="Z6" s="21">
        <f>IF(AND(OR(AND(ISNUMBER(L6),AND(L6&gt;0,L6&lt;600)),AND(L6&gt;0,M6="YES")),(X6=0)),"Trouble",0)</f>
        <v>0</v>
      </c>
      <c r="AA6" s="22" t="str">
        <f>IF(AND(W6=1,X6=1),"SRSA","-")</f>
        <v>-</v>
      </c>
      <c r="AB6" s="21">
        <f>IF(AND(AA6="-",N6="YES"),"Trouble",0)</f>
        <v>0</v>
      </c>
      <c r="AC6" s="21">
        <f>IF(AND(AND(J6="NO",K6&lt;&gt;"YES"),(N6="YES")),"Trouble",0)</f>
        <v>0</v>
      </c>
      <c r="AD6" s="21">
        <f>IF(OR(AND(OR(AND(ISNUMBER(L6),AND(L6&gt;0,L6&lt;600)),AND(AND(L6&gt;0,M6="YES"),ISNUMBER(L6))),(N6="YES")),N6&lt;&gt;"YES"),0,"Trouble")</f>
        <v>0</v>
      </c>
      <c r="AE6" s="21">
        <f>IF(AND(AA6="SRSA",N6&lt;&gt;"YES"),"Trouble",0)</f>
        <v>0</v>
      </c>
      <c r="AF6" s="21">
        <f>IF(Q6="YES",1,0)</f>
        <v>1</v>
      </c>
      <c r="AG6" s="21">
        <f>IF(AND(ISNUMBER(O6),O6&gt;=20),1,0)</f>
        <v>1</v>
      </c>
      <c r="AH6" s="21" t="str">
        <f>IF(AND(AF6=1,AG6=1),"Initial",0)</f>
        <v>Initial</v>
      </c>
      <c r="AI6" s="22" t="str">
        <f>IF(AND(AND(AH6="Initial",AJ6=0),ISNUMBER(L6)),"RLIS","-")</f>
        <v>RLIS</v>
      </c>
      <c r="AJ6" s="21">
        <f>IF(AND(AA6="SRSA",AH6="Initial"),"SRSA",0)</f>
        <v>0</v>
      </c>
      <c r="AK6" s="21">
        <f>IF(AND(AI6="-",R6="YES"),"Trouble",0)</f>
        <v>0</v>
      </c>
      <c r="AL6" s="21">
        <f>IF(AND(R6&lt;&gt;"YES",AI6="RLIS"),"Trouble",0)</f>
        <v>0</v>
      </c>
    </row>
    <row r="7" spans="1:38" ht="12.75">
      <c r="A7" s="28">
        <v>1804230</v>
      </c>
      <c r="B7" s="28">
        <v>7610</v>
      </c>
      <c r="C7" s="28" t="s">
        <v>982</v>
      </c>
      <c r="D7" s="28" t="s">
        <v>983</v>
      </c>
      <c r="E7" s="28" t="s">
        <v>984</v>
      </c>
      <c r="F7" s="28">
        <v>46742</v>
      </c>
      <c r="G7" s="29">
        <v>9801</v>
      </c>
      <c r="H7" s="32">
        <v>2604882513</v>
      </c>
      <c r="I7" s="65">
        <v>7</v>
      </c>
      <c r="J7" s="31" t="s">
        <v>55</v>
      </c>
      <c r="K7" s="33"/>
      <c r="L7" s="69">
        <v>690</v>
      </c>
      <c r="M7" s="63" t="s">
        <v>49</v>
      </c>
      <c r="N7" s="71" t="s">
        <v>49</v>
      </c>
      <c r="O7" s="34">
        <v>20.469798657718123</v>
      </c>
      <c r="P7" s="35" t="str">
        <f>IF(ISNUMBER(O7),IF(O7&gt;=20,"YES","NO"),"M")</f>
        <v>YES</v>
      </c>
      <c r="Q7" s="31" t="s">
        <v>55</v>
      </c>
      <c r="R7" s="64" t="s">
        <v>55</v>
      </c>
      <c r="S7" s="67"/>
      <c r="T7" s="40"/>
      <c r="U7" s="40"/>
      <c r="V7" s="41"/>
      <c r="W7" s="37">
        <f>IF(OR(J7="YES",K7="YES"),1,0)</f>
        <v>1</v>
      </c>
      <c r="X7" s="30">
        <f>IF(OR(AND(ISNUMBER(L7),AND(L7&gt;0,L7&lt;600)),AND(L7&gt;0,M7="YES")),1,0)</f>
        <v>0</v>
      </c>
      <c r="Y7" s="30">
        <f>IF(AND(OR(J7="YES",K7="YES"),(W7=0)),"Trouble",0)</f>
        <v>0</v>
      </c>
      <c r="Z7" s="30">
        <f>IF(AND(OR(AND(ISNUMBER(L7),AND(L7&gt;0,L7&lt;600)),AND(L7&gt;0,M7="YES")),(X7=0)),"Trouble",0)</f>
        <v>0</v>
      </c>
      <c r="AA7" s="31" t="str">
        <f>IF(AND(W7=1,X7=1),"SRSA","-")</f>
        <v>-</v>
      </c>
      <c r="AB7" s="30">
        <f>IF(AND(AA7="-",N7="YES"),"Trouble",0)</f>
        <v>0</v>
      </c>
      <c r="AC7" s="30">
        <f>IF(AND(AND(J7="NO",K7&lt;&gt;"YES"),(N7="YES")),"Trouble",0)</f>
        <v>0</v>
      </c>
      <c r="AD7" s="30">
        <f>IF(OR(AND(OR(AND(ISNUMBER(L7),AND(L7&gt;0,L7&lt;600)),AND(AND(L7&gt;0,M7="YES"),ISNUMBER(L7))),(N7="YES")),N7&lt;&gt;"YES"),0,"Trouble")</f>
        <v>0</v>
      </c>
      <c r="AE7" s="30">
        <f>IF(AND(AA7="SRSA",N7&lt;&gt;"YES"),"Trouble",0)</f>
        <v>0</v>
      </c>
      <c r="AF7" s="30">
        <f>IF(Q7="YES",1,0)</f>
        <v>1</v>
      </c>
      <c r="AG7" s="30">
        <f>IF(AND(ISNUMBER(O7),O7&gt;=20),1,0)</f>
        <v>1</v>
      </c>
      <c r="AH7" s="30" t="str">
        <f>IF(AND(AF7=1,AG7=1),"Initial",0)</f>
        <v>Initial</v>
      </c>
      <c r="AI7" s="31" t="str">
        <f>IF(AND(AND(AH7="Initial",AJ7=0),ISNUMBER(L7)),"RLIS","-")</f>
        <v>RLIS</v>
      </c>
      <c r="AJ7" s="30">
        <f>IF(AND(AA7="SRSA",AH7="Initial"),"SRSA",0)</f>
        <v>0</v>
      </c>
      <c r="AK7" s="30">
        <f>IF(AND(AI7="-",R7="YES"),"Trouble",0)</f>
        <v>0</v>
      </c>
      <c r="AL7" s="30">
        <f>IF(AND(R7&lt;&gt;"YES",AI7="RLIS"),"Trouble",0)</f>
        <v>0</v>
      </c>
    </row>
    <row r="8" spans="1:38" ht="12.75">
      <c r="A8" s="28">
        <v>1810260</v>
      </c>
      <c r="B8" s="28">
        <v>35</v>
      </c>
      <c r="C8" s="28" t="s">
        <v>985</v>
      </c>
      <c r="D8" s="28" t="s">
        <v>986</v>
      </c>
      <c r="E8" s="28" t="s">
        <v>987</v>
      </c>
      <c r="F8" s="28">
        <v>46711</v>
      </c>
      <c r="G8" s="29">
        <v>2397</v>
      </c>
      <c r="H8" s="32">
        <v>2605893133</v>
      </c>
      <c r="I8" s="65" t="s">
        <v>94</v>
      </c>
      <c r="J8" s="31" t="s">
        <v>49</v>
      </c>
      <c r="K8" s="33"/>
      <c r="L8" s="69">
        <v>1312</v>
      </c>
      <c r="M8" s="63" t="s">
        <v>49</v>
      </c>
      <c r="N8" s="71" t="s">
        <v>49</v>
      </c>
      <c r="O8" s="34">
        <v>22.40032881216605</v>
      </c>
      <c r="P8" s="35" t="str">
        <f>IF(ISNUMBER(O8),IF(O8&gt;=20,"YES","NO"),"M")</f>
        <v>YES</v>
      </c>
      <c r="Q8" s="31" t="s">
        <v>55</v>
      </c>
      <c r="R8" s="64" t="s">
        <v>55</v>
      </c>
      <c r="S8" s="67"/>
      <c r="T8" s="40"/>
      <c r="U8" s="40"/>
      <c r="V8" s="41"/>
      <c r="W8" s="37">
        <f>IF(OR(J8="YES",K8="YES"),1,0)</f>
        <v>0</v>
      </c>
      <c r="X8" s="30">
        <f>IF(OR(AND(ISNUMBER(L8),AND(L8&gt;0,L8&lt;600)),AND(L8&gt;0,M8="YES")),1,0)</f>
        <v>0</v>
      </c>
      <c r="Y8" s="30">
        <f>IF(AND(OR(J8="YES",K8="YES"),(W8=0)),"Trouble",0)</f>
        <v>0</v>
      </c>
      <c r="Z8" s="30">
        <f>IF(AND(OR(AND(ISNUMBER(L8),AND(L8&gt;0,L8&lt;600)),AND(L8&gt;0,M8="YES")),(X8=0)),"Trouble",0)</f>
        <v>0</v>
      </c>
      <c r="AA8" s="31" t="str">
        <f>IF(AND(W8=1,X8=1),"SRSA","-")</f>
        <v>-</v>
      </c>
      <c r="AB8" s="30">
        <f>IF(AND(AA8="-",N8="YES"),"Trouble",0)</f>
        <v>0</v>
      </c>
      <c r="AC8" s="30">
        <f>IF(AND(AND(J8="NO",K8&lt;&gt;"YES"),(N8="YES")),"Trouble",0)</f>
        <v>0</v>
      </c>
      <c r="AD8" s="30">
        <f>IF(OR(AND(OR(AND(ISNUMBER(L8),AND(L8&gt;0,L8&lt;600)),AND(AND(L8&gt;0,M8="YES"),ISNUMBER(L8))),(N8="YES")),N8&lt;&gt;"YES"),0,"Trouble")</f>
        <v>0</v>
      </c>
      <c r="AE8" s="30">
        <f>IF(AND(AA8="SRSA",N8&lt;&gt;"YES"),"Trouble",0)</f>
        <v>0</v>
      </c>
      <c r="AF8" s="30">
        <f>IF(Q8="YES",1,0)</f>
        <v>1</v>
      </c>
      <c r="AG8" s="30">
        <f>IF(AND(ISNUMBER(O8),O8&gt;=20),1,0)</f>
        <v>1</v>
      </c>
      <c r="AH8" s="30" t="str">
        <f>IF(AND(AF8=1,AG8=1),"Initial",0)</f>
        <v>Initial</v>
      </c>
      <c r="AI8" s="31" t="str">
        <f>IF(AND(AND(AH8="Initial",AJ8=0),ISNUMBER(L8)),"RLIS","-")</f>
        <v>RLIS</v>
      </c>
      <c r="AJ8" s="30">
        <f>IF(AND(AA8="SRSA",AH8="Initial"),"SRSA",0)</f>
        <v>0</v>
      </c>
      <c r="AK8" s="30">
        <f>IF(AND(AI8="-",R8="YES"),"Trouble",0)</f>
        <v>0</v>
      </c>
      <c r="AL8" s="30">
        <f>IF(AND(R8&lt;&gt;"YES",AI8="RLIS"),"Trouble",0)</f>
        <v>0</v>
      </c>
    </row>
    <row r="9" spans="1:16" ht="12.75">
      <c r="A9" s="42"/>
      <c r="B9" s="42"/>
      <c r="I9" s="51"/>
      <c r="J9" s="51"/>
      <c r="O9" s="46"/>
      <c r="P9" s="46"/>
    </row>
    <row r="10" spans="1:16" ht="12.75">
      <c r="A10" s="42"/>
      <c r="B10" s="42"/>
      <c r="I10" s="51"/>
      <c r="J10" s="51"/>
      <c r="O10" s="46"/>
      <c r="P10" s="46"/>
    </row>
    <row r="11" spans="1:16" ht="12.75">
      <c r="A11" s="42"/>
      <c r="B11" s="42"/>
      <c r="I11" s="51"/>
      <c r="J11" s="51"/>
      <c r="O11" s="46"/>
      <c r="P11" s="46"/>
    </row>
    <row r="12" spans="1:16" ht="12.75">
      <c r="A12" s="42"/>
      <c r="B12" s="42"/>
      <c r="I12" s="51"/>
      <c r="J12" s="51"/>
      <c r="O12" s="46"/>
      <c r="P12" s="46"/>
    </row>
    <row r="13" spans="1:16" ht="12.75">
      <c r="A13" s="42"/>
      <c r="B13" s="42"/>
      <c r="I13" s="51"/>
      <c r="J13" s="51"/>
      <c r="O13" s="46"/>
      <c r="P13" s="46"/>
    </row>
    <row r="14" spans="1:16" ht="12.75">
      <c r="A14" s="42"/>
      <c r="B14" s="42"/>
      <c r="I14" s="51"/>
      <c r="J14" s="51"/>
      <c r="O14" s="46"/>
      <c r="P14" s="46"/>
    </row>
    <row r="15" spans="1:16" ht="12.75">
      <c r="A15" s="42"/>
      <c r="B15" s="42"/>
      <c r="I15" s="51"/>
      <c r="J15" s="51"/>
      <c r="O15" s="46"/>
      <c r="P15" s="46"/>
    </row>
    <row r="16" spans="1:16" ht="12.75">
      <c r="A16" s="42"/>
      <c r="B16" s="42"/>
      <c r="I16" s="51"/>
      <c r="J16" s="51"/>
      <c r="O16" s="46"/>
      <c r="P16" s="46"/>
    </row>
    <row r="17" spans="1:16" ht="12.75">
      <c r="A17" s="42"/>
      <c r="B17" s="42"/>
      <c r="I17" s="51"/>
      <c r="J17" s="51"/>
      <c r="O17" s="46"/>
      <c r="P17" s="46"/>
    </row>
    <row r="18" spans="1:16" ht="12.75">
      <c r="A18" s="42"/>
      <c r="B18" s="42"/>
      <c r="I18" s="51"/>
      <c r="J18" s="51"/>
      <c r="O18" s="46"/>
      <c r="P18" s="46"/>
    </row>
    <row r="19" spans="1:16" ht="12.75">
      <c r="A19" s="42"/>
      <c r="B19" s="42"/>
      <c r="I19" s="51"/>
      <c r="J19" s="51"/>
      <c r="O19" s="46"/>
      <c r="P19" s="46"/>
    </row>
    <row r="20" spans="1:16" ht="12.75">
      <c r="A20" s="42"/>
      <c r="B20" s="42"/>
      <c r="I20" s="51"/>
      <c r="J20" s="51"/>
      <c r="O20" s="46"/>
      <c r="P20" s="46"/>
    </row>
    <row r="21" spans="1:16" ht="12.75">
      <c r="A21" s="42"/>
      <c r="B21" s="42"/>
      <c r="I21" s="51"/>
      <c r="J21" s="51"/>
      <c r="O21" s="46"/>
      <c r="P21" s="46"/>
    </row>
    <row r="22" spans="1:16" ht="12.75">
      <c r="A22" s="42"/>
      <c r="B22" s="42"/>
      <c r="I22" s="51"/>
      <c r="J22" s="51"/>
      <c r="O22" s="46"/>
      <c r="P22" s="46"/>
    </row>
    <row r="23" spans="1:16" ht="12.75">
      <c r="A23" s="42"/>
      <c r="B23" s="42"/>
      <c r="I23" s="51"/>
      <c r="J23" s="51"/>
      <c r="O23" s="46"/>
      <c r="P23" s="46"/>
    </row>
    <row r="24" spans="1:16" ht="12.75">
      <c r="A24" s="42"/>
      <c r="B24" s="42"/>
      <c r="I24" s="51"/>
      <c r="J24" s="51"/>
      <c r="O24" s="46"/>
      <c r="P24" s="46"/>
    </row>
    <row r="25" spans="1:16" ht="12.75">
      <c r="A25" s="42"/>
      <c r="B25" s="42"/>
      <c r="I25" s="51"/>
      <c r="J25" s="51"/>
      <c r="O25" s="46"/>
      <c r="P25" s="46"/>
    </row>
    <row r="26" spans="1:16" ht="12.75">
      <c r="A26" s="42"/>
      <c r="B26" s="42"/>
      <c r="I26" s="51"/>
      <c r="J26" s="51"/>
      <c r="O26" s="46"/>
      <c r="P26" s="46"/>
    </row>
    <row r="27" spans="1:16" ht="12.75">
      <c r="A27" s="42"/>
      <c r="B27" s="42"/>
      <c r="I27" s="51"/>
      <c r="J27" s="51"/>
      <c r="O27" s="46"/>
      <c r="P27" s="46"/>
    </row>
    <row r="28" spans="1:16" ht="12.75">
      <c r="A28" s="42"/>
      <c r="B28" s="42"/>
      <c r="I28" s="51"/>
      <c r="J28" s="51"/>
      <c r="O28" s="46"/>
      <c r="P28" s="46"/>
    </row>
    <row r="29" spans="1:16" ht="12.75">
      <c r="A29" s="42"/>
      <c r="B29" s="42"/>
      <c r="I29" s="51"/>
      <c r="J29" s="51"/>
      <c r="O29" s="46"/>
      <c r="P29" s="46"/>
    </row>
    <row r="30" spans="1:16" ht="12.75">
      <c r="A30" s="42"/>
      <c r="B30" s="42"/>
      <c r="I30" s="51"/>
      <c r="J30" s="51"/>
      <c r="O30" s="46"/>
      <c r="P30" s="46"/>
    </row>
    <row r="31" spans="1:16" ht="12.75">
      <c r="A31" s="42"/>
      <c r="B31" s="42"/>
      <c r="I31" s="51"/>
      <c r="J31" s="51"/>
      <c r="O31" s="46"/>
      <c r="P31" s="46"/>
    </row>
    <row r="32" spans="1:16" ht="12.75">
      <c r="A32" s="42"/>
      <c r="B32" s="42"/>
      <c r="I32" s="51"/>
      <c r="J32" s="51"/>
      <c r="O32" s="46"/>
      <c r="P32" s="46"/>
    </row>
    <row r="33" spans="1:16" ht="12.75">
      <c r="A33" s="42"/>
      <c r="B33" s="42"/>
      <c r="I33" s="51"/>
      <c r="J33" s="51"/>
      <c r="O33" s="46"/>
      <c r="P33" s="46"/>
    </row>
    <row r="34" spans="1:16" ht="12.75">
      <c r="A34" s="42"/>
      <c r="B34" s="42"/>
      <c r="I34" s="51"/>
      <c r="J34" s="51"/>
      <c r="O34" s="46"/>
      <c r="P34" s="46"/>
    </row>
    <row r="35" spans="1:16" ht="12.75">
      <c r="A35" s="42"/>
      <c r="B35" s="42"/>
      <c r="I35" s="51"/>
      <c r="J35" s="51"/>
      <c r="O35" s="46"/>
      <c r="P35" s="46"/>
    </row>
    <row r="36" spans="1:16" ht="12.75">
      <c r="A36" s="42"/>
      <c r="B36" s="42"/>
      <c r="I36" s="51"/>
      <c r="J36" s="51"/>
      <c r="O36" s="46"/>
      <c r="P36" s="46"/>
    </row>
    <row r="37" spans="1:16" ht="12.75">
      <c r="A37" s="42"/>
      <c r="B37" s="42"/>
      <c r="I37" s="51"/>
      <c r="J37" s="51"/>
      <c r="O37" s="46"/>
      <c r="P37" s="46"/>
    </row>
    <row r="38" spans="1:16" ht="12.75">
      <c r="A38" s="42"/>
      <c r="B38" s="42"/>
      <c r="I38" s="51"/>
      <c r="J38" s="51"/>
      <c r="O38" s="46"/>
      <c r="P38" s="46"/>
    </row>
    <row r="39" spans="1:16" ht="12.75">
      <c r="A39" s="42"/>
      <c r="B39" s="42"/>
      <c r="I39" s="51"/>
      <c r="J39" s="51"/>
      <c r="O39" s="46"/>
      <c r="P39" s="46"/>
    </row>
    <row r="40" spans="1:16" ht="12.75">
      <c r="A40" s="42"/>
      <c r="B40" s="42"/>
      <c r="I40" s="51"/>
      <c r="J40" s="51"/>
      <c r="O40" s="46"/>
      <c r="P40" s="46"/>
    </row>
    <row r="41" spans="1:16" ht="12.75">
      <c r="A41" s="42"/>
      <c r="B41" s="42"/>
      <c r="I41" s="51"/>
      <c r="J41" s="51"/>
      <c r="O41" s="46"/>
      <c r="P41" s="46"/>
    </row>
    <row r="42" spans="1:16" ht="12.75">
      <c r="A42" s="42"/>
      <c r="B42" s="42"/>
      <c r="I42" s="51"/>
      <c r="J42" s="51"/>
      <c r="O42" s="46"/>
      <c r="P42" s="46"/>
    </row>
    <row r="43" spans="1:16" ht="12.75">
      <c r="A43" s="42"/>
      <c r="B43" s="42"/>
      <c r="I43" s="51"/>
      <c r="J43" s="51"/>
      <c r="O43" s="46"/>
      <c r="P43" s="46"/>
    </row>
    <row r="44" spans="1:16" ht="12.75">
      <c r="A44" s="42"/>
      <c r="B44" s="42"/>
      <c r="I44" s="51"/>
      <c r="J44" s="51"/>
      <c r="O44" s="46"/>
      <c r="P44" s="46"/>
    </row>
    <row r="45" spans="1:16" ht="12.75">
      <c r="A45" s="42"/>
      <c r="B45" s="42"/>
      <c r="I45" s="51"/>
      <c r="J45" s="51"/>
      <c r="O45" s="46"/>
      <c r="P45" s="46"/>
    </row>
    <row r="46" spans="1:16" ht="12.75">
      <c r="A46" s="42"/>
      <c r="B46" s="42"/>
      <c r="I46" s="51"/>
      <c r="J46" s="51"/>
      <c r="O46" s="46"/>
      <c r="P46" s="46"/>
    </row>
    <row r="47" spans="1:16" ht="12.75">
      <c r="A47" s="42"/>
      <c r="B47" s="42"/>
      <c r="I47" s="51"/>
      <c r="J47" s="51"/>
      <c r="O47" s="46"/>
      <c r="P47" s="46"/>
    </row>
    <row r="48" spans="1:16" ht="12.75">
      <c r="A48" s="42"/>
      <c r="B48" s="42"/>
      <c r="I48" s="51"/>
      <c r="J48" s="51"/>
      <c r="O48" s="46"/>
      <c r="P48" s="46"/>
    </row>
    <row r="49" spans="1:16" ht="12.75">
      <c r="A49" s="42"/>
      <c r="B49" s="42"/>
      <c r="I49" s="51"/>
      <c r="J49" s="51"/>
      <c r="O49" s="46"/>
      <c r="P49" s="46"/>
    </row>
    <row r="50" spans="1:16" ht="12.75">
      <c r="A50" s="42"/>
      <c r="B50" s="42"/>
      <c r="I50" s="51"/>
      <c r="J50" s="51"/>
      <c r="O50" s="46"/>
      <c r="P50" s="46"/>
    </row>
    <row r="51" spans="1:16" ht="12.75">
      <c r="A51" s="42"/>
      <c r="B51" s="42"/>
      <c r="I51" s="51"/>
      <c r="J51" s="51"/>
      <c r="O51" s="46"/>
      <c r="P51" s="46"/>
    </row>
    <row r="52" spans="1:16" ht="12.75">
      <c r="A52" s="42"/>
      <c r="B52" s="42"/>
      <c r="I52" s="51"/>
      <c r="J52" s="51"/>
      <c r="O52" s="46"/>
      <c r="P52" s="46"/>
    </row>
    <row r="53" spans="1:16" ht="12.75">
      <c r="A53" s="42"/>
      <c r="B53" s="42"/>
      <c r="I53" s="51"/>
      <c r="J53" s="51"/>
      <c r="O53" s="46"/>
      <c r="P53" s="46"/>
    </row>
    <row r="54" spans="1:16" ht="12.75">
      <c r="A54" s="42"/>
      <c r="B54" s="42"/>
      <c r="I54" s="51"/>
      <c r="J54" s="51"/>
      <c r="O54" s="46"/>
      <c r="P54" s="46"/>
    </row>
    <row r="55" spans="1:16" ht="12.75">
      <c r="A55" s="42"/>
      <c r="B55" s="42"/>
      <c r="I55" s="51"/>
      <c r="J55" s="51"/>
      <c r="O55" s="46"/>
      <c r="P55" s="46"/>
    </row>
    <row r="56" spans="1:16" ht="12.75">
      <c r="A56" s="42"/>
      <c r="B56" s="42"/>
      <c r="I56" s="51"/>
      <c r="J56" s="51"/>
      <c r="O56" s="46"/>
      <c r="P56" s="46"/>
    </row>
    <row r="57" spans="1:16" ht="12.75">
      <c r="A57" s="42"/>
      <c r="B57" s="42"/>
      <c r="I57" s="51"/>
      <c r="J57" s="51"/>
      <c r="O57" s="46"/>
      <c r="P57" s="46"/>
    </row>
    <row r="58" spans="1:16" ht="12.75">
      <c r="A58" s="42"/>
      <c r="B58" s="42"/>
      <c r="I58" s="51"/>
      <c r="J58" s="51"/>
      <c r="O58" s="46"/>
      <c r="P58" s="46"/>
    </row>
    <row r="59" spans="1:16" ht="12.75">
      <c r="A59" s="42"/>
      <c r="B59" s="42"/>
      <c r="I59" s="51"/>
      <c r="J59" s="51"/>
      <c r="O59" s="46"/>
      <c r="P59" s="46"/>
    </row>
    <row r="60" spans="1:16" ht="12.75">
      <c r="A60" s="42"/>
      <c r="B60" s="42"/>
      <c r="I60" s="51"/>
      <c r="J60" s="51"/>
      <c r="O60" s="46"/>
      <c r="P60" s="46"/>
    </row>
    <row r="61" spans="1:16" ht="12.75">
      <c r="A61" s="42"/>
      <c r="B61" s="42"/>
      <c r="I61" s="51"/>
      <c r="J61" s="51"/>
      <c r="O61" s="46"/>
      <c r="P61" s="46"/>
    </row>
    <row r="62" spans="1:16" ht="12.75">
      <c r="A62" s="42"/>
      <c r="B62" s="42"/>
      <c r="I62" s="51"/>
      <c r="J62" s="51"/>
      <c r="O62" s="46"/>
      <c r="P62" s="46"/>
    </row>
    <row r="63" spans="1:16" ht="12.75">
      <c r="A63" s="42"/>
      <c r="B63" s="42"/>
      <c r="I63" s="51"/>
      <c r="J63" s="51"/>
      <c r="O63" s="46"/>
      <c r="P63" s="46"/>
    </row>
    <row r="64" spans="1:16" ht="12.75">
      <c r="A64" s="42"/>
      <c r="B64" s="42"/>
      <c r="I64" s="51"/>
      <c r="J64" s="51"/>
      <c r="O64" s="46"/>
      <c r="P64" s="46"/>
    </row>
    <row r="65" spans="1:16" ht="12.75">
      <c r="A65" s="42"/>
      <c r="B65" s="42"/>
      <c r="I65" s="51"/>
      <c r="J65" s="51"/>
      <c r="O65" s="46"/>
      <c r="P65" s="46"/>
    </row>
    <row r="66" spans="1:16" ht="12.75">
      <c r="A66" s="42"/>
      <c r="B66" s="42"/>
      <c r="I66" s="51"/>
      <c r="J66" s="51"/>
      <c r="O66" s="46"/>
      <c r="P66" s="46"/>
    </row>
    <row r="67" spans="1:16" ht="12.75">
      <c r="A67" s="42"/>
      <c r="B67" s="42"/>
      <c r="I67" s="51"/>
      <c r="J67" s="51"/>
      <c r="O67" s="46"/>
      <c r="P67" s="46"/>
    </row>
    <row r="68" spans="1:16" ht="12.75">
      <c r="A68" s="42"/>
      <c r="B68" s="42"/>
      <c r="I68" s="51"/>
      <c r="J68" s="51"/>
      <c r="O68" s="46"/>
      <c r="P68" s="46"/>
    </row>
    <row r="69" spans="1:16" ht="12.75">
      <c r="A69" s="42"/>
      <c r="B69" s="42"/>
      <c r="I69" s="51"/>
      <c r="J69" s="51"/>
      <c r="O69" s="46"/>
      <c r="P69" s="46"/>
    </row>
    <row r="70" spans="1:16" ht="12.75">
      <c r="A70" s="42"/>
      <c r="B70" s="42"/>
      <c r="I70" s="51"/>
      <c r="J70" s="51"/>
      <c r="O70" s="46"/>
      <c r="P70" s="46"/>
    </row>
    <row r="71" spans="1:16" ht="12.75">
      <c r="A71" s="42"/>
      <c r="B71" s="42"/>
      <c r="I71" s="51"/>
      <c r="J71" s="51"/>
      <c r="O71" s="46"/>
      <c r="P71" s="46"/>
    </row>
    <row r="72" spans="1:16" ht="12.75">
      <c r="A72" s="42"/>
      <c r="B72" s="42"/>
      <c r="I72" s="51"/>
      <c r="J72" s="51"/>
      <c r="O72" s="46"/>
      <c r="P72" s="46"/>
    </row>
    <row r="73" spans="1:16" ht="12.75">
      <c r="A73" s="42"/>
      <c r="B73" s="42"/>
      <c r="I73" s="51"/>
      <c r="J73" s="51"/>
      <c r="O73" s="46"/>
      <c r="P73" s="46"/>
    </row>
    <row r="74" spans="1:16" ht="12.75">
      <c r="A74" s="42"/>
      <c r="B74" s="42"/>
      <c r="I74" s="51"/>
      <c r="J74" s="51"/>
      <c r="O74" s="46"/>
      <c r="P74" s="46"/>
    </row>
    <row r="75" spans="1:16" ht="12.75">
      <c r="A75" s="42"/>
      <c r="B75" s="42"/>
      <c r="I75" s="51"/>
      <c r="J75" s="51"/>
      <c r="O75" s="46"/>
      <c r="P75" s="46"/>
    </row>
    <row r="76" spans="1:16" ht="12.75">
      <c r="A76" s="42"/>
      <c r="B76" s="42"/>
      <c r="I76" s="51"/>
      <c r="J76" s="51"/>
      <c r="O76" s="46"/>
      <c r="P76" s="46"/>
    </row>
    <row r="77" spans="1:16" ht="12.75">
      <c r="A77" s="42"/>
      <c r="B77" s="42"/>
      <c r="I77" s="51"/>
      <c r="J77" s="51"/>
      <c r="O77" s="46"/>
      <c r="P77" s="46"/>
    </row>
    <row r="78" spans="1:16" ht="12.75">
      <c r="A78" s="42"/>
      <c r="B78" s="42"/>
      <c r="I78" s="51"/>
      <c r="J78" s="51"/>
      <c r="O78" s="46"/>
      <c r="P78" s="46"/>
    </row>
    <row r="79" spans="1:16" ht="12.75">
      <c r="A79" s="42"/>
      <c r="B79" s="42"/>
      <c r="I79" s="51"/>
      <c r="J79" s="51"/>
      <c r="O79" s="46"/>
      <c r="P79" s="46"/>
    </row>
    <row r="80" spans="1:16" ht="12.75">
      <c r="A80" s="42"/>
      <c r="B80" s="42"/>
      <c r="I80" s="51"/>
      <c r="J80" s="51"/>
      <c r="O80" s="46"/>
      <c r="P80" s="46"/>
    </row>
    <row r="81" spans="1:16" ht="12.75">
      <c r="A81" s="42"/>
      <c r="B81" s="42"/>
      <c r="I81" s="51"/>
      <c r="J81" s="51"/>
      <c r="O81" s="46"/>
      <c r="P81" s="46"/>
    </row>
    <row r="82" spans="1:16" ht="12.75">
      <c r="A82" s="42"/>
      <c r="B82" s="42"/>
      <c r="I82" s="51"/>
      <c r="J82" s="51"/>
      <c r="O82" s="46"/>
      <c r="P82" s="46"/>
    </row>
    <row r="83" spans="1:16" ht="12.75">
      <c r="A83" s="42"/>
      <c r="B83" s="42"/>
      <c r="I83" s="51"/>
      <c r="J83" s="51"/>
      <c r="O83" s="46"/>
      <c r="P83" s="46"/>
    </row>
    <row r="84" spans="1:16" ht="12.75">
      <c r="A84" s="42"/>
      <c r="B84" s="42"/>
      <c r="I84" s="51"/>
      <c r="J84" s="51"/>
      <c r="O84" s="46"/>
      <c r="P84" s="46"/>
    </row>
    <row r="85" spans="1:16" ht="12.75">
      <c r="A85" s="42"/>
      <c r="B85" s="42"/>
      <c r="I85" s="51"/>
      <c r="J85" s="51"/>
      <c r="O85" s="46"/>
      <c r="P85" s="46"/>
    </row>
    <row r="86" spans="1:16" ht="12.75">
      <c r="A86" s="42"/>
      <c r="B86" s="42"/>
      <c r="I86" s="51"/>
      <c r="J86" s="51"/>
      <c r="O86" s="46"/>
      <c r="P86" s="46"/>
    </row>
    <row r="87" spans="1:16" ht="12.75">
      <c r="A87" s="42"/>
      <c r="B87" s="42"/>
      <c r="I87" s="51"/>
      <c r="J87" s="51"/>
      <c r="O87" s="46"/>
      <c r="P87" s="46"/>
    </row>
    <row r="88" spans="1:16" ht="12.75">
      <c r="A88" s="42"/>
      <c r="B88" s="42"/>
      <c r="I88" s="51"/>
      <c r="J88" s="51"/>
      <c r="O88" s="46"/>
      <c r="P88" s="46"/>
    </row>
    <row r="89" spans="1:16" ht="12.75">
      <c r="A89" s="42"/>
      <c r="B89" s="42"/>
      <c r="I89" s="51"/>
      <c r="J89" s="51"/>
      <c r="O89" s="46"/>
      <c r="P89" s="46"/>
    </row>
    <row r="90" spans="1:16" ht="12.75">
      <c r="A90" s="42"/>
      <c r="B90" s="42"/>
      <c r="I90" s="51"/>
      <c r="J90" s="51"/>
      <c r="O90" s="46"/>
      <c r="P90" s="46"/>
    </row>
    <row r="91" spans="1:16" ht="12.75">
      <c r="A91" s="42"/>
      <c r="B91" s="42"/>
      <c r="I91" s="51"/>
      <c r="J91" s="51"/>
      <c r="O91" s="46"/>
      <c r="P91" s="46"/>
    </row>
    <row r="92" spans="1:16" ht="12.75">
      <c r="A92" s="42"/>
      <c r="B92" s="42"/>
      <c r="I92" s="51"/>
      <c r="J92" s="51"/>
      <c r="O92" s="46"/>
      <c r="P92" s="46"/>
    </row>
    <row r="93" spans="1:16" ht="12.75">
      <c r="A93" s="42"/>
      <c r="B93" s="42"/>
      <c r="I93" s="51"/>
      <c r="J93" s="51"/>
      <c r="O93" s="46"/>
      <c r="P93" s="46"/>
    </row>
    <row r="94" spans="1:16" ht="12.75">
      <c r="A94" s="42"/>
      <c r="B94" s="42"/>
      <c r="I94" s="51"/>
      <c r="J94" s="51"/>
      <c r="O94" s="46"/>
      <c r="P94" s="46"/>
    </row>
    <row r="95" spans="1:16" ht="12.75">
      <c r="A95" s="42"/>
      <c r="B95" s="42"/>
      <c r="I95" s="51"/>
      <c r="J95" s="51"/>
      <c r="O95" s="46"/>
      <c r="P95" s="46"/>
    </row>
    <row r="96" spans="1:16" ht="12.75">
      <c r="A96" s="42"/>
      <c r="B96" s="42"/>
      <c r="I96" s="51"/>
      <c r="J96" s="51"/>
      <c r="O96" s="46"/>
      <c r="P96" s="46"/>
    </row>
    <row r="97" spans="1:16" ht="12.75">
      <c r="A97" s="42"/>
      <c r="B97" s="42"/>
      <c r="I97" s="51"/>
      <c r="J97" s="51"/>
      <c r="O97" s="46"/>
      <c r="P97" s="46"/>
    </row>
    <row r="98" spans="1:16" ht="12.75">
      <c r="A98" s="42"/>
      <c r="B98" s="42"/>
      <c r="I98" s="51"/>
      <c r="J98" s="51"/>
      <c r="O98" s="46"/>
      <c r="P98" s="46"/>
    </row>
    <row r="99" spans="1:16" ht="12.75">
      <c r="A99" s="42"/>
      <c r="B99" s="42"/>
      <c r="I99" s="51"/>
      <c r="J99" s="51"/>
      <c r="O99" s="46"/>
      <c r="P99" s="46"/>
    </row>
    <row r="100" spans="1:16" ht="12.75">
      <c r="A100" s="42"/>
      <c r="B100" s="42"/>
      <c r="I100" s="51"/>
      <c r="J100" s="51"/>
      <c r="O100" s="46"/>
      <c r="P100" s="46"/>
    </row>
    <row r="101" spans="1:16" ht="12.75">
      <c r="A101" s="42"/>
      <c r="B101" s="42"/>
      <c r="I101" s="51"/>
      <c r="J101" s="51"/>
      <c r="O101" s="46"/>
      <c r="P101" s="46"/>
    </row>
    <row r="102" spans="1:16" ht="12.75">
      <c r="A102" s="42"/>
      <c r="B102" s="42"/>
      <c r="I102" s="51"/>
      <c r="J102" s="51"/>
      <c r="O102" s="46"/>
      <c r="P102" s="46"/>
    </row>
    <row r="103" spans="1:16" ht="12.75">
      <c r="A103" s="42"/>
      <c r="B103" s="42"/>
      <c r="I103" s="51"/>
      <c r="J103" s="51"/>
      <c r="O103" s="46"/>
      <c r="P103" s="46"/>
    </row>
    <row r="104" spans="1:16" ht="12.75">
      <c r="A104" s="42"/>
      <c r="B104" s="42"/>
      <c r="I104" s="51"/>
      <c r="J104" s="51"/>
      <c r="O104" s="46"/>
      <c r="P104" s="46"/>
    </row>
    <row r="105" spans="1:16" ht="12.75">
      <c r="A105" s="42"/>
      <c r="B105" s="42"/>
      <c r="I105" s="51"/>
      <c r="J105" s="51"/>
      <c r="O105" s="46"/>
      <c r="P105" s="46"/>
    </row>
    <row r="106" spans="1:16" ht="12.75">
      <c r="A106" s="42"/>
      <c r="B106" s="42"/>
      <c r="I106" s="51"/>
      <c r="J106" s="51"/>
      <c r="O106" s="46"/>
      <c r="P106" s="46"/>
    </row>
    <row r="107" spans="1:16" ht="12.75">
      <c r="A107" s="42"/>
      <c r="B107" s="42"/>
      <c r="I107" s="51"/>
      <c r="J107" s="51"/>
      <c r="O107" s="46"/>
      <c r="P107" s="46"/>
    </row>
    <row r="108" spans="1:16" ht="12.75">
      <c r="A108" s="42"/>
      <c r="B108" s="42"/>
      <c r="I108" s="51"/>
      <c r="J108" s="51"/>
      <c r="O108" s="46"/>
      <c r="P108" s="46"/>
    </row>
    <row r="109" spans="1:16" ht="12.75">
      <c r="A109" s="42"/>
      <c r="B109" s="42"/>
      <c r="I109" s="51"/>
      <c r="J109" s="51"/>
      <c r="O109" s="46"/>
      <c r="P109" s="46"/>
    </row>
    <row r="110" spans="1:16" ht="12.75">
      <c r="A110" s="42"/>
      <c r="B110" s="42"/>
      <c r="I110" s="51"/>
      <c r="J110" s="51"/>
      <c r="O110" s="46"/>
      <c r="P110" s="46"/>
    </row>
    <row r="111" spans="1:16" ht="12.75">
      <c r="A111" s="42"/>
      <c r="B111" s="42"/>
      <c r="I111" s="51"/>
      <c r="J111" s="51"/>
      <c r="O111" s="46"/>
      <c r="P111" s="46"/>
    </row>
    <row r="112" spans="1:16" ht="12.75">
      <c r="A112" s="42"/>
      <c r="B112" s="42"/>
      <c r="I112" s="51"/>
      <c r="J112" s="51"/>
      <c r="O112" s="46"/>
      <c r="P112" s="46"/>
    </row>
    <row r="113" spans="1:16" ht="12.75">
      <c r="A113" s="42"/>
      <c r="B113" s="42"/>
      <c r="I113" s="51"/>
      <c r="J113" s="51"/>
      <c r="O113" s="46"/>
      <c r="P113" s="46"/>
    </row>
    <row r="114" spans="1:16" ht="12.75">
      <c r="A114" s="42"/>
      <c r="B114" s="42"/>
      <c r="I114" s="51"/>
      <c r="J114" s="51"/>
      <c r="O114" s="46"/>
      <c r="P114" s="46"/>
    </row>
    <row r="115" spans="1:16" ht="12.75">
      <c r="A115" s="42"/>
      <c r="B115" s="42"/>
      <c r="I115" s="51"/>
      <c r="J115" s="51"/>
      <c r="O115" s="46"/>
      <c r="P115" s="46"/>
    </row>
    <row r="116" spans="1:16" ht="12.75">
      <c r="A116" s="42"/>
      <c r="B116" s="42"/>
      <c r="I116" s="51"/>
      <c r="J116" s="51"/>
      <c r="O116" s="46"/>
      <c r="P116" s="46"/>
    </row>
    <row r="117" spans="1:16" ht="12.75">
      <c r="A117" s="42"/>
      <c r="B117" s="42"/>
      <c r="I117" s="51"/>
      <c r="J117" s="51"/>
      <c r="O117" s="46"/>
      <c r="P117" s="46"/>
    </row>
    <row r="118" spans="1:16" ht="12.75">
      <c r="A118" s="42"/>
      <c r="B118" s="42"/>
      <c r="I118" s="51"/>
      <c r="J118" s="51"/>
      <c r="O118" s="46"/>
      <c r="P118" s="46"/>
    </row>
    <row r="119" spans="1:16" ht="12.75">
      <c r="A119" s="42"/>
      <c r="B119" s="42"/>
      <c r="I119" s="51"/>
      <c r="J119" s="51"/>
      <c r="O119" s="46"/>
      <c r="P119" s="46"/>
    </row>
    <row r="120" spans="1:16" ht="12.75">
      <c r="A120" s="42"/>
      <c r="B120" s="42"/>
      <c r="I120" s="51"/>
      <c r="J120" s="51"/>
      <c r="O120" s="46"/>
      <c r="P120" s="46"/>
    </row>
    <row r="121" spans="1:16" ht="12.75">
      <c r="A121" s="42"/>
      <c r="B121" s="42"/>
      <c r="I121" s="51"/>
      <c r="J121" s="51"/>
      <c r="O121" s="46"/>
      <c r="P121" s="46"/>
    </row>
    <row r="122" spans="1:16" ht="12.75">
      <c r="A122" s="42"/>
      <c r="B122" s="42"/>
      <c r="I122" s="51"/>
      <c r="J122" s="51"/>
      <c r="O122" s="46"/>
      <c r="P122" s="46"/>
    </row>
    <row r="123" spans="1:16" ht="12.75">
      <c r="A123" s="42"/>
      <c r="B123" s="42"/>
      <c r="I123" s="51"/>
      <c r="J123" s="51"/>
      <c r="O123" s="46"/>
      <c r="P123" s="46"/>
    </row>
    <row r="124" spans="1:16" ht="12.75">
      <c r="A124" s="42"/>
      <c r="B124" s="42"/>
      <c r="I124" s="51"/>
      <c r="J124" s="51"/>
      <c r="O124" s="46"/>
      <c r="P124" s="46"/>
    </row>
    <row r="125" spans="1:16" ht="12.75">
      <c r="A125" s="42"/>
      <c r="B125" s="42"/>
      <c r="I125" s="51"/>
      <c r="J125" s="51"/>
      <c r="O125" s="46"/>
      <c r="P125" s="46"/>
    </row>
    <row r="126" spans="1:16" ht="12.75">
      <c r="A126" s="42"/>
      <c r="B126" s="42"/>
      <c r="I126" s="51"/>
      <c r="J126" s="51"/>
      <c r="O126" s="46"/>
      <c r="P126" s="46"/>
    </row>
    <row r="127" spans="1:16" ht="12.75">
      <c r="A127" s="42"/>
      <c r="B127" s="42"/>
      <c r="I127" s="51"/>
      <c r="J127" s="51"/>
      <c r="O127" s="46"/>
      <c r="P127" s="46"/>
    </row>
    <row r="128" spans="1:16" ht="12.75">
      <c r="A128" s="42"/>
      <c r="B128" s="42"/>
      <c r="I128" s="51"/>
      <c r="J128" s="51"/>
      <c r="O128" s="46"/>
      <c r="P128" s="46"/>
    </row>
    <row r="129" spans="1:16" ht="12.75">
      <c r="A129" s="42"/>
      <c r="B129" s="42"/>
      <c r="I129" s="51"/>
      <c r="J129" s="51"/>
      <c r="O129" s="46"/>
      <c r="P129" s="46"/>
    </row>
    <row r="130" spans="1:16" ht="12.75">
      <c r="A130" s="42"/>
      <c r="B130" s="42"/>
      <c r="I130" s="51"/>
      <c r="J130" s="51"/>
      <c r="O130" s="46"/>
      <c r="P130" s="46"/>
    </row>
    <row r="131" spans="1:16" ht="12.75">
      <c r="A131" s="42"/>
      <c r="B131" s="42"/>
      <c r="I131" s="51"/>
      <c r="J131" s="51"/>
      <c r="O131" s="46"/>
      <c r="P131" s="46"/>
    </row>
    <row r="132" spans="1:16" ht="12.75">
      <c r="A132" s="42"/>
      <c r="B132" s="42"/>
      <c r="I132" s="51"/>
      <c r="J132" s="51"/>
      <c r="O132" s="46"/>
      <c r="P132" s="46"/>
    </row>
    <row r="133" spans="1:16" ht="12.75">
      <c r="A133" s="42"/>
      <c r="B133" s="42"/>
      <c r="I133" s="51"/>
      <c r="J133" s="51"/>
      <c r="O133" s="46"/>
      <c r="P133" s="46"/>
    </row>
    <row r="134" spans="1:16" ht="12.75">
      <c r="A134" s="42"/>
      <c r="B134" s="42"/>
      <c r="I134" s="51"/>
      <c r="J134" s="51"/>
      <c r="O134" s="46"/>
      <c r="P134" s="46"/>
    </row>
    <row r="135" spans="1:16" ht="12.75">
      <c r="A135" s="42"/>
      <c r="B135" s="42"/>
      <c r="I135" s="51"/>
      <c r="J135" s="51"/>
      <c r="O135" s="46"/>
      <c r="P135" s="46"/>
    </row>
    <row r="136" spans="1:16" ht="12.75">
      <c r="A136" s="42"/>
      <c r="B136" s="42"/>
      <c r="I136" s="51"/>
      <c r="J136" s="51"/>
      <c r="O136" s="46"/>
      <c r="P136" s="46"/>
    </row>
    <row r="137" spans="1:16" ht="12.75">
      <c r="A137" s="42"/>
      <c r="B137" s="42"/>
      <c r="I137" s="51"/>
      <c r="J137" s="51"/>
      <c r="O137" s="46"/>
      <c r="P137" s="46"/>
    </row>
    <row r="138" spans="1:16" ht="12.75">
      <c r="A138" s="42"/>
      <c r="B138" s="42"/>
      <c r="I138" s="51"/>
      <c r="J138" s="51"/>
      <c r="O138" s="46"/>
      <c r="P138" s="46"/>
    </row>
    <row r="139" spans="1:16" ht="12.75">
      <c r="A139" s="42"/>
      <c r="B139" s="42"/>
      <c r="I139" s="51"/>
      <c r="J139" s="51"/>
      <c r="O139" s="46"/>
      <c r="P139" s="46"/>
    </row>
    <row r="140" spans="1:16" ht="12.75">
      <c r="A140" s="42"/>
      <c r="B140" s="42"/>
      <c r="I140" s="51"/>
      <c r="J140" s="51"/>
      <c r="O140" s="46"/>
      <c r="P140" s="46"/>
    </row>
    <row r="141" spans="1:16" ht="12.75">
      <c r="A141" s="42"/>
      <c r="B141" s="42"/>
      <c r="I141" s="51"/>
      <c r="J141" s="51"/>
      <c r="O141" s="46"/>
      <c r="P141" s="46"/>
    </row>
    <row r="142" spans="1:16" ht="12.75">
      <c r="A142" s="42"/>
      <c r="B142" s="42"/>
      <c r="I142" s="51"/>
      <c r="J142" s="51"/>
      <c r="O142" s="46"/>
      <c r="P142" s="46"/>
    </row>
    <row r="143" spans="1:16" ht="12.75">
      <c r="A143" s="42"/>
      <c r="B143" s="42"/>
      <c r="I143" s="51"/>
      <c r="J143" s="51"/>
      <c r="O143" s="46"/>
      <c r="P143" s="46"/>
    </row>
    <row r="144" spans="1:16" ht="12.75">
      <c r="A144" s="42"/>
      <c r="B144" s="42"/>
      <c r="I144" s="51"/>
      <c r="J144" s="51"/>
      <c r="O144" s="46"/>
      <c r="P144" s="46"/>
    </row>
    <row r="145" spans="1:16" ht="12.75">
      <c r="A145" s="42"/>
      <c r="B145" s="42"/>
      <c r="I145" s="51"/>
      <c r="J145" s="51"/>
      <c r="O145" s="46"/>
      <c r="P145" s="46"/>
    </row>
    <row r="146" spans="1:16" ht="12.75">
      <c r="A146" s="42"/>
      <c r="B146" s="42"/>
      <c r="I146" s="51"/>
      <c r="J146" s="51"/>
      <c r="O146" s="46"/>
      <c r="P146" s="46"/>
    </row>
    <row r="147" spans="1:16" ht="12.75">
      <c r="A147" s="42"/>
      <c r="B147" s="42"/>
      <c r="I147" s="51"/>
      <c r="J147" s="51"/>
      <c r="O147" s="46"/>
      <c r="P147" s="46"/>
    </row>
    <row r="148" spans="1:16" ht="12.75">
      <c r="A148" s="42"/>
      <c r="B148" s="42"/>
      <c r="I148" s="51"/>
      <c r="J148" s="51"/>
      <c r="O148" s="46"/>
      <c r="P148" s="46"/>
    </row>
    <row r="149" spans="1:16" ht="12.75">
      <c r="A149" s="42"/>
      <c r="B149" s="42"/>
      <c r="I149" s="51"/>
      <c r="J149" s="51"/>
      <c r="O149" s="46"/>
      <c r="P149" s="46"/>
    </row>
    <row r="150" spans="1:16" ht="12.75">
      <c r="A150" s="42"/>
      <c r="B150" s="42"/>
      <c r="I150" s="51"/>
      <c r="J150" s="51"/>
      <c r="O150" s="46"/>
      <c r="P150" s="46"/>
    </row>
    <row r="151" spans="1:16" ht="12.75">
      <c r="A151" s="42"/>
      <c r="B151" s="42"/>
      <c r="I151" s="51"/>
      <c r="J151" s="51"/>
      <c r="O151" s="46"/>
      <c r="P151" s="46"/>
    </row>
    <row r="152" spans="1:16" ht="12.75">
      <c r="A152" s="42"/>
      <c r="B152" s="42"/>
      <c r="I152" s="51"/>
      <c r="J152" s="51"/>
      <c r="O152" s="46"/>
      <c r="P152" s="46"/>
    </row>
    <row r="153" spans="1:16" ht="12.75">
      <c r="A153" s="42"/>
      <c r="B153" s="42"/>
      <c r="I153" s="51"/>
      <c r="J153" s="51"/>
      <c r="O153" s="46"/>
      <c r="P153" s="46"/>
    </row>
    <row r="154" spans="1:16" ht="12.75">
      <c r="A154" s="42"/>
      <c r="B154" s="42"/>
      <c r="I154" s="51"/>
      <c r="J154" s="51"/>
      <c r="O154" s="46"/>
      <c r="P154" s="46"/>
    </row>
    <row r="155" spans="1:16" ht="12.75">
      <c r="A155" s="42"/>
      <c r="B155" s="42"/>
      <c r="I155" s="51"/>
      <c r="J155" s="51"/>
      <c r="O155" s="46"/>
      <c r="P155" s="46"/>
    </row>
    <row r="156" spans="1:16" ht="12.75">
      <c r="A156" s="42"/>
      <c r="B156" s="42"/>
      <c r="I156" s="51"/>
      <c r="J156" s="51"/>
      <c r="O156" s="46"/>
      <c r="P156" s="46"/>
    </row>
    <row r="157" spans="1:16" ht="12.75">
      <c r="A157" s="42"/>
      <c r="B157" s="42"/>
      <c r="I157" s="51"/>
      <c r="J157" s="51"/>
      <c r="O157" s="46"/>
      <c r="P157" s="46"/>
    </row>
    <row r="158" spans="1:16" ht="12.75">
      <c r="A158" s="42"/>
      <c r="B158" s="42"/>
      <c r="I158" s="51"/>
      <c r="J158" s="51"/>
      <c r="O158" s="46"/>
      <c r="P158" s="46"/>
    </row>
    <row r="159" spans="1:16" ht="12.75">
      <c r="A159" s="42"/>
      <c r="B159" s="42"/>
      <c r="I159" s="51"/>
      <c r="J159" s="51"/>
      <c r="O159" s="46"/>
      <c r="P159" s="46"/>
    </row>
    <row r="160" spans="1:16" ht="12.75">
      <c r="A160" s="42"/>
      <c r="B160" s="42"/>
      <c r="I160" s="51"/>
      <c r="J160" s="51"/>
      <c r="O160" s="46"/>
      <c r="P160" s="46"/>
    </row>
    <row r="161" spans="1:16" ht="12.75">
      <c r="A161" s="42"/>
      <c r="B161" s="42"/>
      <c r="I161" s="51"/>
      <c r="J161" s="51"/>
      <c r="O161" s="46"/>
      <c r="P161" s="46"/>
    </row>
    <row r="162" spans="1:16" ht="12.75">
      <c r="A162" s="42"/>
      <c r="B162" s="42"/>
      <c r="I162" s="51"/>
      <c r="J162" s="51"/>
      <c r="O162" s="46"/>
      <c r="P162" s="46"/>
    </row>
    <row r="163" spans="1:16" ht="12.75">
      <c r="A163" s="42"/>
      <c r="B163" s="42"/>
      <c r="I163" s="51"/>
      <c r="J163" s="51"/>
      <c r="O163" s="46"/>
      <c r="P163" s="46"/>
    </row>
    <row r="164" spans="1:16" ht="12.75">
      <c r="A164" s="42"/>
      <c r="B164" s="42"/>
      <c r="I164" s="51"/>
      <c r="J164" s="51"/>
      <c r="O164" s="46"/>
      <c r="P164" s="46"/>
    </row>
    <row r="165" spans="1:16" ht="12.75">
      <c r="A165" s="42"/>
      <c r="B165" s="42"/>
      <c r="I165" s="51"/>
      <c r="J165" s="51"/>
      <c r="O165" s="46"/>
      <c r="P165" s="46"/>
    </row>
    <row r="166" spans="1:16" ht="12.75">
      <c r="A166" s="42"/>
      <c r="B166" s="42"/>
      <c r="I166" s="51"/>
      <c r="J166" s="51"/>
      <c r="O166" s="46"/>
      <c r="P166" s="46"/>
    </row>
    <row r="167" spans="1:16" ht="12.75">
      <c r="A167" s="42"/>
      <c r="B167" s="42"/>
      <c r="I167" s="51"/>
      <c r="J167" s="51"/>
      <c r="O167" s="46"/>
      <c r="P167" s="46"/>
    </row>
    <row r="168" spans="1:16" ht="12.75">
      <c r="A168" s="42"/>
      <c r="B168" s="42"/>
      <c r="I168" s="51"/>
      <c r="J168" s="51"/>
      <c r="O168" s="46"/>
      <c r="P168" s="46"/>
    </row>
    <row r="169" spans="1:16" ht="12.75">
      <c r="A169" s="42"/>
      <c r="B169" s="42"/>
      <c r="I169" s="51"/>
      <c r="J169" s="51"/>
      <c r="O169" s="46"/>
      <c r="P169" s="46"/>
    </row>
    <row r="170" spans="1:16" ht="12.75">
      <c r="A170" s="42"/>
      <c r="B170" s="42"/>
      <c r="I170" s="51"/>
      <c r="J170" s="51"/>
      <c r="O170" s="46"/>
      <c r="P170" s="46"/>
    </row>
    <row r="171" spans="1:16" ht="12.75">
      <c r="A171" s="42"/>
      <c r="B171" s="42"/>
      <c r="I171" s="51"/>
      <c r="J171" s="51"/>
      <c r="O171" s="46"/>
      <c r="P171" s="46"/>
    </row>
    <row r="172" spans="1:16" ht="12.75">
      <c r="A172" s="42"/>
      <c r="B172" s="42"/>
      <c r="I172" s="51"/>
      <c r="J172" s="51"/>
      <c r="O172" s="46"/>
      <c r="P172" s="46"/>
    </row>
    <row r="173" spans="1:16" ht="12.75">
      <c r="A173" s="42"/>
      <c r="B173" s="42"/>
      <c r="I173" s="51"/>
      <c r="J173" s="51"/>
      <c r="O173" s="46"/>
      <c r="P173" s="46"/>
    </row>
    <row r="174" spans="1:16" ht="12.75">
      <c r="A174" s="42"/>
      <c r="B174" s="42"/>
      <c r="I174" s="51"/>
      <c r="J174" s="51"/>
      <c r="O174" s="46"/>
      <c r="P174" s="46"/>
    </row>
    <row r="175" spans="1:16" ht="12.75">
      <c r="A175" s="42"/>
      <c r="B175" s="42"/>
      <c r="I175" s="51"/>
      <c r="J175" s="51"/>
      <c r="O175" s="46"/>
      <c r="P175" s="46"/>
    </row>
    <row r="176" spans="1:16" ht="12.75">
      <c r="A176" s="42"/>
      <c r="B176" s="42"/>
      <c r="I176" s="51"/>
      <c r="J176" s="51"/>
      <c r="O176" s="46"/>
      <c r="P176" s="46"/>
    </row>
    <row r="177" spans="1:16" ht="12.75">
      <c r="A177" s="42"/>
      <c r="B177" s="42"/>
      <c r="I177" s="51"/>
      <c r="J177" s="51"/>
      <c r="O177" s="46"/>
      <c r="P177" s="46"/>
    </row>
    <row r="178" spans="1:16" ht="12.75">
      <c r="A178" s="42"/>
      <c r="B178" s="42"/>
      <c r="I178" s="51"/>
      <c r="J178" s="51"/>
      <c r="O178" s="46"/>
      <c r="P178" s="46"/>
    </row>
    <row r="179" spans="1:16" ht="12.75">
      <c r="A179" s="42"/>
      <c r="B179" s="42"/>
      <c r="I179" s="51"/>
      <c r="J179" s="51"/>
      <c r="O179" s="46"/>
      <c r="P179" s="46"/>
    </row>
    <row r="180" spans="1:16" ht="12.75">
      <c r="A180" s="42"/>
      <c r="B180" s="42"/>
      <c r="I180" s="51"/>
      <c r="J180" s="51"/>
      <c r="O180" s="46"/>
      <c r="P180" s="46"/>
    </row>
    <row r="181" spans="1:16" ht="12.75">
      <c r="A181" s="42"/>
      <c r="B181" s="42"/>
      <c r="I181" s="51"/>
      <c r="J181" s="51"/>
      <c r="O181" s="46"/>
      <c r="P181" s="46"/>
    </row>
    <row r="182" spans="1:16" ht="12.75">
      <c r="A182" s="42"/>
      <c r="B182" s="42"/>
      <c r="I182" s="51"/>
      <c r="J182" s="51"/>
      <c r="O182" s="46"/>
      <c r="P182" s="46"/>
    </row>
    <row r="183" spans="1:16" ht="12.75">
      <c r="A183" s="42"/>
      <c r="B183" s="42"/>
      <c r="I183" s="51"/>
      <c r="J183" s="51"/>
      <c r="O183" s="46"/>
      <c r="P183" s="46"/>
    </row>
    <row r="184" spans="1:16" ht="12.75">
      <c r="A184" s="42"/>
      <c r="B184" s="42"/>
      <c r="I184" s="51"/>
      <c r="J184" s="51"/>
      <c r="O184" s="46"/>
      <c r="P184" s="46"/>
    </row>
    <row r="185" spans="1:16" ht="12.75">
      <c r="A185" s="42"/>
      <c r="B185" s="42"/>
      <c r="I185" s="51"/>
      <c r="J185" s="51"/>
      <c r="O185" s="46"/>
      <c r="P185" s="46"/>
    </row>
    <row r="186" spans="1:16" ht="12.75">
      <c r="A186" s="42"/>
      <c r="B186" s="42"/>
      <c r="I186" s="51"/>
      <c r="J186" s="51"/>
      <c r="O186" s="46"/>
      <c r="P186" s="46"/>
    </row>
    <row r="187" spans="1:16" ht="12.75">
      <c r="A187" s="42"/>
      <c r="B187" s="42"/>
      <c r="I187" s="51"/>
      <c r="J187" s="51"/>
      <c r="O187" s="46"/>
      <c r="P187" s="46"/>
    </row>
    <row r="188" spans="1:16" ht="12.75">
      <c r="A188" s="42"/>
      <c r="B188" s="42"/>
      <c r="I188" s="51"/>
      <c r="J188" s="51"/>
      <c r="O188" s="46"/>
      <c r="P188" s="46"/>
    </row>
    <row r="189" spans="1:16" ht="12.75">
      <c r="A189" s="42"/>
      <c r="B189" s="42"/>
      <c r="I189" s="51"/>
      <c r="J189" s="51"/>
      <c r="O189" s="46"/>
      <c r="P189" s="46"/>
    </row>
    <row r="190" spans="1:16" ht="12.75">
      <c r="A190" s="42"/>
      <c r="B190" s="42"/>
      <c r="I190" s="51"/>
      <c r="J190" s="51"/>
      <c r="O190" s="46"/>
      <c r="P190" s="46"/>
    </row>
    <row r="191" spans="1:16" ht="12.75">
      <c r="A191" s="42"/>
      <c r="B191" s="42"/>
      <c r="I191" s="51"/>
      <c r="J191" s="51"/>
      <c r="O191" s="46"/>
      <c r="P191" s="46"/>
    </row>
    <row r="192" spans="1:16" ht="12.75">
      <c r="A192" s="42"/>
      <c r="B192" s="42"/>
      <c r="I192" s="51"/>
      <c r="J192" s="51"/>
      <c r="O192" s="46"/>
      <c r="P192" s="46"/>
    </row>
    <row r="193" spans="1:16" ht="12.75">
      <c r="A193" s="42"/>
      <c r="B193" s="42"/>
      <c r="I193" s="51"/>
      <c r="J193" s="51"/>
      <c r="O193" s="46"/>
      <c r="P193" s="46"/>
    </row>
    <row r="194" spans="1:16" ht="12.75">
      <c r="A194" s="42"/>
      <c r="B194" s="42"/>
      <c r="I194" s="51"/>
      <c r="J194" s="51"/>
      <c r="O194" s="46"/>
      <c r="P194" s="46"/>
    </row>
    <row r="195" spans="1:16" ht="12.75">
      <c r="A195" s="42"/>
      <c r="B195" s="42"/>
      <c r="I195" s="51"/>
      <c r="J195" s="51"/>
      <c r="O195" s="46"/>
      <c r="P195" s="46"/>
    </row>
    <row r="196" spans="1:16" ht="12.75">
      <c r="A196" s="42"/>
      <c r="B196" s="42"/>
      <c r="I196" s="51"/>
      <c r="J196" s="51"/>
      <c r="O196" s="46"/>
      <c r="P196" s="46"/>
    </row>
    <row r="197" spans="1:16" ht="12.75">
      <c r="A197" s="42"/>
      <c r="B197" s="42"/>
      <c r="I197" s="51"/>
      <c r="J197" s="51"/>
      <c r="O197" s="46"/>
      <c r="P197" s="46"/>
    </row>
    <row r="198" spans="1:16" ht="12.75">
      <c r="A198" s="42"/>
      <c r="B198" s="42"/>
      <c r="I198" s="51"/>
      <c r="J198" s="51"/>
      <c r="O198" s="46"/>
      <c r="P198" s="46"/>
    </row>
    <row r="199" spans="1:16" ht="12.75">
      <c r="A199" s="42"/>
      <c r="B199" s="42"/>
      <c r="I199" s="51"/>
      <c r="J199" s="51"/>
      <c r="O199" s="46"/>
      <c r="P199" s="46"/>
    </row>
    <row r="200" spans="1:16" ht="12.75">
      <c r="A200" s="42"/>
      <c r="B200" s="42"/>
      <c r="I200" s="51"/>
      <c r="J200" s="51"/>
      <c r="O200" s="46"/>
      <c r="P200" s="46"/>
    </row>
    <row r="201" spans="1:16" ht="12.75">
      <c r="A201" s="42"/>
      <c r="B201" s="42"/>
      <c r="I201" s="51"/>
      <c r="J201" s="51"/>
      <c r="O201" s="46"/>
      <c r="P201" s="46"/>
    </row>
    <row r="202" spans="1:16" ht="12.75">
      <c r="A202" s="42"/>
      <c r="B202" s="42"/>
      <c r="I202" s="51"/>
      <c r="J202" s="51"/>
      <c r="O202" s="46"/>
      <c r="P202" s="46"/>
    </row>
    <row r="203" spans="1:16" ht="12.75">
      <c r="A203" s="42"/>
      <c r="B203" s="42"/>
      <c r="I203" s="51"/>
      <c r="J203" s="51"/>
      <c r="O203" s="46"/>
      <c r="P203" s="46"/>
    </row>
    <row r="204" spans="1:16" ht="12.75">
      <c r="A204" s="42"/>
      <c r="B204" s="42"/>
      <c r="I204" s="51"/>
      <c r="J204" s="51"/>
      <c r="O204" s="46"/>
      <c r="P204" s="46"/>
    </row>
    <row r="205" spans="1:16" ht="12.75">
      <c r="A205" s="42"/>
      <c r="B205" s="42"/>
      <c r="I205" s="51"/>
      <c r="J205" s="51"/>
      <c r="O205" s="46"/>
      <c r="P205" s="46"/>
    </row>
    <row r="206" spans="1:16" ht="12.75">
      <c r="A206" s="42"/>
      <c r="B206" s="42"/>
      <c r="I206" s="51"/>
      <c r="J206" s="51"/>
      <c r="O206" s="46"/>
      <c r="P206" s="46"/>
    </row>
    <row r="207" spans="1:16" ht="12.75">
      <c r="A207" s="42"/>
      <c r="B207" s="42"/>
      <c r="I207" s="51"/>
      <c r="J207" s="51"/>
      <c r="O207" s="46"/>
      <c r="P207" s="46"/>
    </row>
    <row r="208" spans="1:16" ht="12.75">
      <c r="A208" s="42"/>
      <c r="B208" s="42"/>
      <c r="I208" s="51"/>
      <c r="J208" s="51"/>
      <c r="O208" s="46"/>
      <c r="P208" s="46"/>
    </row>
    <row r="209" spans="1:16" ht="12.75">
      <c r="A209" s="42"/>
      <c r="B209" s="42"/>
      <c r="I209" s="51"/>
      <c r="J209" s="51"/>
      <c r="O209" s="46"/>
      <c r="P209" s="46"/>
    </row>
    <row r="210" spans="1:16" ht="12.75">
      <c r="A210" s="42"/>
      <c r="B210" s="42"/>
      <c r="I210" s="51"/>
      <c r="J210" s="51"/>
      <c r="O210" s="46"/>
      <c r="P210" s="46"/>
    </row>
    <row r="211" spans="1:16" ht="12.75">
      <c r="A211" s="42"/>
      <c r="B211" s="42"/>
      <c r="I211" s="51"/>
      <c r="J211" s="51"/>
      <c r="O211" s="46"/>
      <c r="P211" s="46"/>
    </row>
    <row r="212" spans="1:16" ht="12.75">
      <c r="A212" s="42"/>
      <c r="B212" s="42"/>
      <c r="I212" s="51"/>
      <c r="J212" s="51"/>
      <c r="O212" s="46"/>
      <c r="P212" s="46"/>
    </row>
    <row r="213" spans="1:16" ht="12.75">
      <c r="A213" s="42"/>
      <c r="B213" s="42"/>
      <c r="I213" s="51"/>
      <c r="J213" s="51"/>
      <c r="O213" s="46"/>
      <c r="P213" s="46"/>
    </row>
    <row r="214" spans="1:16" ht="12.75">
      <c r="A214" s="42"/>
      <c r="B214" s="42"/>
      <c r="I214" s="51"/>
      <c r="J214" s="51"/>
      <c r="O214" s="46"/>
      <c r="P214" s="46"/>
    </row>
    <row r="215" spans="1:16" ht="12.75">
      <c r="A215" s="42"/>
      <c r="B215" s="42"/>
      <c r="I215" s="51"/>
      <c r="J215" s="51"/>
      <c r="O215" s="46"/>
      <c r="P215" s="46"/>
    </row>
    <row r="216" spans="1:16" ht="12.75">
      <c r="A216" s="42"/>
      <c r="B216" s="42"/>
      <c r="I216" s="51"/>
      <c r="J216" s="51"/>
      <c r="O216" s="46"/>
      <c r="P216" s="46"/>
    </row>
    <row r="217" spans="1:16" ht="12.75">
      <c r="A217" s="42"/>
      <c r="B217" s="42"/>
      <c r="I217" s="51"/>
      <c r="J217" s="51"/>
      <c r="O217" s="46"/>
      <c r="P217" s="46"/>
    </row>
    <row r="218" spans="1:16" ht="12.75">
      <c r="A218" s="42"/>
      <c r="B218" s="42"/>
      <c r="I218" s="51"/>
      <c r="J218" s="51"/>
      <c r="O218" s="46"/>
      <c r="P218" s="46"/>
    </row>
    <row r="219" spans="1:16" ht="12.75">
      <c r="A219" s="42"/>
      <c r="B219" s="42"/>
      <c r="I219" s="51"/>
      <c r="J219" s="51"/>
      <c r="O219" s="46"/>
      <c r="P219" s="46"/>
    </row>
    <row r="220" spans="1:16" ht="12.75">
      <c r="A220" s="42"/>
      <c r="B220" s="42"/>
      <c r="I220" s="51"/>
      <c r="J220" s="51"/>
      <c r="O220" s="46"/>
      <c r="P220" s="46"/>
    </row>
    <row r="221" spans="1:16" ht="12.75">
      <c r="A221" s="42"/>
      <c r="B221" s="42"/>
      <c r="I221" s="51"/>
      <c r="J221" s="51"/>
      <c r="O221" s="46"/>
      <c r="P221" s="46"/>
    </row>
    <row r="222" spans="1:16" ht="12.75">
      <c r="A222" s="42"/>
      <c r="B222" s="42"/>
      <c r="I222" s="51"/>
      <c r="J222" s="51"/>
      <c r="O222" s="46"/>
      <c r="P222" s="46"/>
    </row>
    <row r="223" spans="1:16" ht="12.75">
      <c r="A223" s="42"/>
      <c r="B223" s="42"/>
      <c r="I223" s="51"/>
      <c r="J223" s="51"/>
      <c r="O223" s="46"/>
      <c r="P223" s="46"/>
    </row>
    <row r="224" spans="1:16" ht="12.75">
      <c r="A224" s="42"/>
      <c r="B224" s="42"/>
      <c r="I224" s="51"/>
      <c r="J224" s="51"/>
      <c r="O224" s="46"/>
      <c r="P224" s="46"/>
    </row>
    <row r="225" spans="1:16" ht="12.75">
      <c r="A225" s="42"/>
      <c r="B225" s="42"/>
      <c r="I225" s="51"/>
      <c r="J225" s="51"/>
      <c r="O225" s="46"/>
      <c r="P225" s="46"/>
    </row>
    <row r="226" spans="1:16" ht="12.75">
      <c r="A226" s="42"/>
      <c r="B226" s="42"/>
      <c r="I226" s="51"/>
      <c r="J226" s="51"/>
      <c r="O226" s="46"/>
      <c r="P226" s="46"/>
    </row>
    <row r="227" spans="1:16" ht="12.75">
      <c r="A227" s="42"/>
      <c r="B227" s="42"/>
      <c r="I227" s="51"/>
      <c r="J227" s="51"/>
      <c r="O227" s="46"/>
      <c r="P227" s="46"/>
    </row>
    <row r="228" spans="1:16" ht="12.75">
      <c r="A228" s="42"/>
      <c r="B228" s="42"/>
      <c r="I228" s="51"/>
      <c r="J228" s="51"/>
      <c r="O228" s="46"/>
      <c r="P228" s="46"/>
    </row>
    <row r="229" spans="1:16" ht="12.75">
      <c r="A229" s="42"/>
      <c r="B229" s="42"/>
      <c r="I229" s="51"/>
      <c r="J229" s="51"/>
      <c r="O229" s="46"/>
      <c r="P229" s="46"/>
    </row>
    <row r="230" spans="1:16" ht="12.75">
      <c r="A230" s="42"/>
      <c r="B230" s="42"/>
      <c r="I230" s="51"/>
      <c r="J230" s="51"/>
      <c r="O230" s="46"/>
      <c r="P230" s="46"/>
    </row>
    <row r="231" spans="1:16" ht="12.75">
      <c r="A231" s="42"/>
      <c r="B231" s="42"/>
      <c r="I231" s="51"/>
      <c r="J231" s="51"/>
      <c r="O231" s="46"/>
      <c r="P231" s="46"/>
    </row>
    <row r="232" spans="1:16" ht="12.75">
      <c r="A232" s="42"/>
      <c r="B232" s="42"/>
      <c r="I232" s="51"/>
      <c r="J232" s="51"/>
      <c r="O232" s="46"/>
      <c r="P232" s="46"/>
    </row>
    <row r="233" spans="1:16" ht="12.75">
      <c r="A233" s="42"/>
      <c r="B233" s="42"/>
      <c r="I233" s="51"/>
      <c r="J233" s="51"/>
      <c r="O233" s="46"/>
      <c r="P233" s="46"/>
    </row>
    <row r="234" spans="1:16" ht="12.75">
      <c r="A234" s="42"/>
      <c r="B234" s="42"/>
      <c r="I234" s="51"/>
      <c r="J234" s="51"/>
      <c r="O234" s="46"/>
      <c r="P234" s="46"/>
    </row>
    <row r="235" spans="1:16" ht="12.75">
      <c r="A235" s="42"/>
      <c r="B235" s="42"/>
      <c r="I235" s="51"/>
      <c r="J235" s="51"/>
      <c r="O235" s="46"/>
      <c r="P235" s="46"/>
    </row>
    <row r="236" spans="1:16" ht="12.75">
      <c r="A236" s="42"/>
      <c r="B236" s="42"/>
      <c r="I236" s="51"/>
      <c r="J236" s="51"/>
      <c r="O236" s="46"/>
      <c r="P236" s="46"/>
    </row>
    <row r="237" spans="1:16" ht="12.75">
      <c r="A237" s="42"/>
      <c r="B237" s="42"/>
      <c r="I237" s="51"/>
      <c r="J237" s="51"/>
      <c r="O237" s="46"/>
      <c r="P237" s="46"/>
    </row>
    <row r="238" spans="1:16" ht="12.75">
      <c r="A238" s="42"/>
      <c r="B238" s="42"/>
      <c r="I238" s="51"/>
      <c r="J238" s="51"/>
      <c r="O238" s="46"/>
      <c r="P238" s="46"/>
    </row>
    <row r="239" spans="1:16" ht="12.75">
      <c r="A239" s="42"/>
      <c r="B239" s="42"/>
      <c r="I239" s="51"/>
      <c r="J239" s="51"/>
      <c r="O239" s="46"/>
      <c r="P239" s="46"/>
    </row>
    <row r="240" spans="1:16" ht="12.75">
      <c r="A240" s="42"/>
      <c r="B240" s="42"/>
      <c r="I240" s="51"/>
      <c r="J240" s="51"/>
      <c r="O240" s="46"/>
      <c r="P240" s="46"/>
    </row>
    <row r="241" spans="1:16" ht="12.75">
      <c r="A241" s="42"/>
      <c r="B241" s="42"/>
      <c r="I241" s="51"/>
      <c r="J241" s="51"/>
      <c r="O241" s="46"/>
      <c r="P241" s="46"/>
    </row>
    <row r="242" spans="1:16" ht="12.75">
      <c r="A242" s="42"/>
      <c r="B242" s="42"/>
      <c r="I242" s="51"/>
      <c r="J242" s="51"/>
      <c r="O242" s="46"/>
      <c r="P242" s="46"/>
    </row>
    <row r="243" spans="1:16" ht="12.75">
      <c r="A243" s="42"/>
      <c r="B243" s="42"/>
      <c r="I243" s="51"/>
      <c r="J243" s="51"/>
      <c r="O243" s="46"/>
      <c r="P243" s="46"/>
    </row>
    <row r="244" spans="1:16" ht="12.75">
      <c r="A244" s="42"/>
      <c r="B244" s="42"/>
      <c r="I244" s="51"/>
      <c r="J244" s="51"/>
      <c r="O244" s="46"/>
      <c r="P244" s="46"/>
    </row>
    <row r="245" spans="1:16" ht="12.75">
      <c r="A245" s="42"/>
      <c r="B245" s="42"/>
      <c r="I245" s="51"/>
      <c r="J245" s="51"/>
      <c r="O245" s="46"/>
      <c r="P245" s="46"/>
    </row>
    <row r="246" spans="1:16" ht="12.75">
      <c r="A246" s="42"/>
      <c r="B246" s="42"/>
      <c r="I246" s="51"/>
      <c r="J246" s="51"/>
      <c r="O246" s="46"/>
      <c r="P246" s="46"/>
    </row>
    <row r="247" spans="1:16" ht="12.75">
      <c r="A247" s="42"/>
      <c r="B247" s="42"/>
      <c r="I247" s="51"/>
      <c r="J247" s="51"/>
      <c r="O247" s="46"/>
      <c r="P247" s="46"/>
    </row>
    <row r="248" spans="1:16" ht="12.75">
      <c r="A248" s="42"/>
      <c r="B248" s="42"/>
      <c r="I248" s="51"/>
      <c r="J248" s="51"/>
      <c r="O248" s="46"/>
      <c r="P248" s="46"/>
    </row>
    <row r="249" spans="1:16" ht="12.75">
      <c r="A249" s="42"/>
      <c r="B249" s="42"/>
      <c r="I249" s="51"/>
      <c r="J249" s="51"/>
      <c r="O249" s="46"/>
      <c r="P249" s="46"/>
    </row>
    <row r="250" spans="1:16" ht="12.75">
      <c r="A250" s="42"/>
      <c r="B250" s="42"/>
      <c r="I250" s="51"/>
      <c r="J250" s="51"/>
      <c r="O250" s="46"/>
      <c r="P250" s="46"/>
    </row>
    <row r="251" spans="1:16" ht="12.75">
      <c r="A251" s="42"/>
      <c r="B251" s="42"/>
      <c r="I251" s="51"/>
      <c r="J251" s="51"/>
      <c r="O251" s="46"/>
      <c r="P251" s="46"/>
    </row>
    <row r="252" spans="1:16" ht="12.75">
      <c r="A252" s="42"/>
      <c r="B252" s="42"/>
      <c r="I252" s="51"/>
      <c r="J252" s="51"/>
      <c r="O252" s="46"/>
      <c r="P252" s="46"/>
    </row>
    <row r="253" spans="1:16" ht="12.75">
      <c r="A253" s="42"/>
      <c r="B253" s="42"/>
      <c r="I253" s="51"/>
      <c r="J253" s="51"/>
      <c r="O253" s="46"/>
      <c r="P253" s="46"/>
    </row>
    <row r="254" spans="1:16" ht="12.75">
      <c r="A254" s="42"/>
      <c r="B254" s="42"/>
      <c r="I254" s="51"/>
      <c r="J254" s="51"/>
      <c r="O254" s="46"/>
      <c r="P254" s="46"/>
    </row>
    <row r="255" spans="1:16" ht="12.75">
      <c r="A255" s="42"/>
      <c r="B255" s="42"/>
      <c r="I255" s="51"/>
      <c r="J255" s="51"/>
      <c r="O255" s="46"/>
      <c r="P255" s="46"/>
    </row>
    <row r="256" spans="1:16" ht="12.75">
      <c r="A256" s="42"/>
      <c r="B256" s="42"/>
      <c r="I256" s="51"/>
      <c r="J256" s="51"/>
      <c r="O256" s="46"/>
      <c r="P256" s="46"/>
    </row>
    <row r="257" spans="1:16" ht="12.75">
      <c r="A257" s="42"/>
      <c r="B257" s="42"/>
      <c r="I257" s="51"/>
      <c r="J257" s="51"/>
      <c r="O257" s="46"/>
      <c r="P257" s="46"/>
    </row>
    <row r="258" spans="1:16" ht="12.75">
      <c r="A258" s="42"/>
      <c r="B258" s="42"/>
      <c r="I258" s="51"/>
      <c r="J258" s="51"/>
      <c r="O258" s="46"/>
      <c r="P258" s="46"/>
    </row>
    <row r="259" spans="1:16" ht="12.75">
      <c r="A259" s="42"/>
      <c r="B259" s="42"/>
      <c r="I259" s="51"/>
      <c r="J259" s="51"/>
      <c r="O259" s="46"/>
      <c r="P259" s="46"/>
    </row>
    <row r="260" spans="1:16" ht="12.75">
      <c r="A260" s="42"/>
      <c r="B260" s="42"/>
      <c r="I260" s="51"/>
      <c r="J260" s="51"/>
      <c r="O260" s="46"/>
      <c r="P260" s="46"/>
    </row>
    <row r="261" spans="1:16" ht="12.75">
      <c r="A261" s="42"/>
      <c r="B261" s="42"/>
      <c r="I261" s="51"/>
      <c r="J261" s="51"/>
      <c r="O261" s="46"/>
      <c r="P261" s="46"/>
    </row>
    <row r="262" spans="1:16" ht="12.75">
      <c r="A262" s="42"/>
      <c r="B262" s="42"/>
      <c r="I262" s="51"/>
      <c r="J262" s="51"/>
      <c r="O262" s="46"/>
      <c r="P262" s="46"/>
    </row>
    <row r="263" spans="1:16" ht="12.75">
      <c r="A263" s="42"/>
      <c r="B263" s="42"/>
      <c r="I263" s="51"/>
      <c r="J263" s="51"/>
      <c r="O263" s="46"/>
      <c r="P263" s="46"/>
    </row>
    <row r="264" spans="1:16" ht="12.75">
      <c r="A264" s="42"/>
      <c r="B264" s="42"/>
      <c r="I264" s="51"/>
      <c r="J264" s="51"/>
      <c r="O264" s="46"/>
      <c r="P264" s="46"/>
    </row>
    <row r="265" spans="1:16" ht="12.75">
      <c r="A265" s="42"/>
      <c r="B265" s="42"/>
      <c r="I265" s="51"/>
      <c r="J265" s="51"/>
      <c r="O265" s="46"/>
      <c r="P265" s="46"/>
    </row>
    <row r="266" spans="1:16" ht="12.75">
      <c r="A266" s="42"/>
      <c r="B266" s="42"/>
      <c r="I266" s="51"/>
      <c r="J266" s="51"/>
      <c r="O266" s="46"/>
      <c r="P266" s="46"/>
    </row>
    <row r="267" spans="1:16" ht="12.75">
      <c r="A267" s="42"/>
      <c r="B267" s="42"/>
      <c r="I267" s="51"/>
      <c r="J267" s="51"/>
      <c r="O267" s="46"/>
      <c r="P267" s="46"/>
    </row>
    <row r="268" spans="1:16" ht="12.75">
      <c r="A268" s="42"/>
      <c r="B268" s="42"/>
      <c r="I268" s="51"/>
      <c r="J268" s="51"/>
      <c r="O268" s="46"/>
      <c r="P268" s="46"/>
    </row>
    <row r="269" spans="1:16" ht="12.75">
      <c r="A269" s="42"/>
      <c r="B269" s="42"/>
      <c r="I269" s="51"/>
      <c r="J269" s="51"/>
      <c r="O269" s="46"/>
      <c r="P269" s="46"/>
    </row>
    <row r="270" spans="1:16" ht="12.75">
      <c r="A270" s="42"/>
      <c r="B270" s="42"/>
      <c r="I270" s="51"/>
      <c r="J270" s="51"/>
      <c r="O270" s="46"/>
      <c r="P270" s="46"/>
    </row>
    <row r="271" spans="1:16" ht="12.75">
      <c r="A271" s="42"/>
      <c r="B271" s="42"/>
      <c r="I271" s="51"/>
      <c r="J271" s="51"/>
      <c r="O271" s="46"/>
      <c r="P271" s="46"/>
    </row>
    <row r="272" spans="1:16" ht="12.75">
      <c r="A272" s="42"/>
      <c r="B272" s="42"/>
      <c r="I272" s="51"/>
      <c r="J272" s="51"/>
      <c r="O272" s="46"/>
      <c r="P272" s="46"/>
    </row>
    <row r="273" spans="1:16" ht="12.75">
      <c r="A273" s="42"/>
      <c r="B273" s="42"/>
      <c r="I273" s="51"/>
      <c r="J273" s="51"/>
      <c r="O273" s="46"/>
      <c r="P273" s="46"/>
    </row>
    <row r="274" spans="1:16" ht="12.75">
      <c r="A274" s="42"/>
      <c r="B274" s="42"/>
      <c r="I274" s="51"/>
      <c r="J274" s="51"/>
      <c r="O274" s="46"/>
      <c r="P274" s="46"/>
    </row>
    <row r="275" spans="1:16" ht="12.75">
      <c r="A275" s="42"/>
      <c r="B275" s="42"/>
      <c r="I275" s="51"/>
      <c r="J275" s="51"/>
      <c r="O275" s="46"/>
      <c r="P275" s="46"/>
    </row>
    <row r="276" spans="1:16" ht="12.75">
      <c r="A276" s="42"/>
      <c r="B276" s="42"/>
      <c r="I276" s="51"/>
      <c r="J276" s="51"/>
      <c r="O276" s="46"/>
      <c r="P276" s="46"/>
    </row>
    <row r="277" spans="1:16" ht="12.75">
      <c r="A277" s="42"/>
      <c r="B277" s="42"/>
      <c r="I277" s="51"/>
      <c r="J277" s="51"/>
      <c r="O277" s="46"/>
      <c r="P277" s="46"/>
    </row>
    <row r="278" spans="1:16" ht="12.75">
      <c r="A278" s="42"/>
      <c r="B278" s="42"/>
      <c r="I278" s="51"/>
      <c r="J278" s="51"/>
      <c r="O278" s="46"/>
      <c r="P278" s="46"/>
    </row>
    <row r="279" spans="1:16" ht="12.75">
      <c r="A279" s="42"/>
      <c r="B279" s="42"/>
      <c r="I279" s="51"/>
      <c r="J279" s="51"/>
      <c r="O279" s="46"/>
      <c r="P279" s="46"/>
    </row>
    <row r="280" spans="1:16" ht="12.75">
      <c r="A280" s="42"/>
      <c r="B280" s="42"/>
      <c r="I280" s="51"/>
      <c r="J280" s="51"/>
      <c r="O280" s="46"/>
      <c r="P280" s="46"/>
    </row>
    <row r="281" spans="1:16" ht="12.75">
      <c r="A281" s="42"/>
      <c r="B281" s="42"/>
      <c r="I281" s="51"/>
      <c r="J281" s="51"/>
      <c r="O281" s="46"/>
      <c r="P281" s="46"/>
    </row>
    <row r="282" spans="1:16" ht="12.75">
      <c r="A282" s="42"/>
      <c r="B282" s="42"/>
      <c r="I282" s="51"/>
      <c r="J282" s="51"/>
      <c r="O282" s="46"/>
      <c r="P282" s="46"/>
    </row>
    <row r="283" spans="1:16" ht="12.75">
      <c r="A283" s="42"/>
      <c r="B283" s="42"/>
      <c r="I283" s="51"/>
      <c r="J283" s="51"/>
      <c r="O283" s="46"/>
      <c r="P283" s="46"/>
    </row>
    <row r="284" spans="1:16" ht="12.75">
      <c r="A284" s="42"/>
      <c r="B284" s="42"/>
      <c r="I284" s="51"/>
      <c r="J284" s="51"/>
      <c r="O284" s="46"/>
      <c r="P284" s="46"/>
    </row>
    <row r="285" spans="1:16" ht="12.75">
      <c r="A285" s="42"/>
      <c r="B285" s="42"/>
      <c r="I285" s="51"/>
      <c r="J285" s="51"/>
      <c r="O285" s="46"/>
      <c r="P285" s="46"/>
    </row>
    <row r="286" spans="1:16" ht="12.75">
      <c r="A286" s="42"/>
      <c r="B286" s="42"/>
      <c r="I286" s="51"/>
      <c r="J286" s="51"/>
      <c r="O286" s="46"/>
      <c r="P286" s="46"/>
    </row>
    <row r="287" spans="1:16" ht="12.75">
      <c r="A287" s="42"/>
      <c r="B287" s="42"/>
      <c r="I287" s="51"/>
      <c r="J287" s="51"/>
      <c r="O287" s="46"/>
      <c r="P287" s="46"/>
    </row>
    <row r="288" spans="1:16" ht="12.75">
      <c r="A288" s="42"/>
      <c r="B288" s="42"/>
      <c r="I288" s="51"/>
      <c r="J288" s="51"/>
      <c r="O288" s="46"/>
      <c r="P288" s="46"/>
    </row>
    <row r="289" spans="1:16" ht="12.75">
      <c r="A289" s="42"/>
      <c r="B289" s="42"/>
      <c r="I289" s="51"/>
      <c r="J289" s="51"/>
      <c r="O289" s="46"/>
      <c r="P289" s="46"/>
    </row>
    <row r="290" spans="1:16" ht="12.75">
      <c r="A290" s="42"/>
      <c r="B290" s="42"/>
      <c r="I290" s="51"/>
      <c r="J290" s="51"/>
      <c r="O290" s="46"/>
      <c r="P290" s="46"/>
    </row>
    <row r="291" spans="1:16" ht="12.75">
      <c r="A291" s="42"/>
      <c r="B291" s="42"/>
      <c r="I291" s="51"/>
      <c r="J291" s="51"/>
      <c r="O291" s="46"/>
      <c r="P291" s="46"/>
    </row>
    <row r="292" spans="1:16" ht="12.75">
      <c r="A292" s="42"/>
      <c r="B292" s="42"/>
      <c r="I292" s="51"/>
      <c r="J292" s="51"/>
      <c r="O292" s="46"/>
      <c r="P292" s="46"/>
    </row>
    <row r="293" spans="1:16" ht="12.75">
      <c r="A293" s="42"/>
      <c r="B293" s="42"/>
      <c r="I293" s="51"/>
      <c r="J293" s="51"/>
      <c r="O293" s="46"/>
      <c r="P293" s="46"/>
    </row>
    <row r="294" spans="1:16" ht="12.75">
      <c r="A294" s="42"/>
      <c r="B294" s="42"/>
      <c r="I294" s="51"/>
      <c r="J294" s="51"/>
      <c r="O294" s="46"/>
      <c r="P294" s="46"/>
    </row>
    <row r="295" spans="1:16" ht="12.75">
      <c r="A295" s="42"/>
      <c r="B295" s="42"/>
      <c r="I295" s="51"/>
      <c r="J295" s="51"/>
      <c r="O295" s="46"/>
      <c r="P295" s="46"/>
    </row>
    <row r="296" spans="1:16" ht="12.75">
      <c r="A296" s="42"/>
      <c r="B296" s="42"/>
      <c r="I296" s="51"/>
      <c r="J296" s="51"/>
      <c r="O296" s="46"/>
      <c r="P296" s="46"/>
    </row>
    <row r="297" spans="1:16" ht="12.75">
      <c r="A297" s="42"/>
      <c r="B297" s="42"/>
      <c r="I297" s="51"/>
      <c r="J297" s="51"/>
      <c r="O297" s="46"/>
      <c r="P297" s="46"/>
    </row>
    <row r="298" spans="1:16" ht="12.75">
      <c r="A298" s="42"/>
      <c r="B298" s="42"/>
      <c r="I298" s="51"/>
      <c r="J298" s="51"/>
      <c r="O298" s="46"/>
      <c r="P298" s="46"/>
    </row>
    <row r="299" spans="1:16" ht="12.75">
      <c r="A299" s="42"/>
      <c r="B299" s="42"/>
      <c r="I299" s="51"/>
      <c r="J299" s="51"/>
      <c r="O299" s="46"/>
      <c r="P299" s="46"/>
    </row>
    <row r="300" spans="1:16" ht="12.75">
      <c r="A300" s="42"/>
      <c r="B300" s="42"/>
      <c r="I300" s="51"/>
      <c r="J300" s="51"/>
      <c r="O300" s="46"/>
      <c r="P300" s="46"/>
    </row>
    <row r="301" spans="1:16" ht="12.75">
      <c r="A301" s="42"/>
      <c r="B301" s="42"/>
      <c r="I301" s="51"/>
      <c r="J301" s="51"/>
      <c r="O301" s="46"/>
      <c r="P301" s="46"/>
    </row>
    <row r="302" spans="1:16" ht="12.75">
      <c r="A302" s="42"/>
      <c r="B302" s="42"/>
      <c r="I302" s="51"/>
      <c r="J302" s="51"/>
      <c r="O302" s="46"/>
      <c r="P302" s="46"/>
    </row>
    <row r="303" spans="1:16" ht="12.75">
      <c r="A303" s="42"/>
      <c r="B303" s="42"/>
      <c r="I303" s="51"/>
      <c r="J303" s="51"/>
      <c r="O303" s="46"/>
      <c r="P303" s="46"/>
    </row>
    <row r="304" spans="1:16" ht="12.75">
      <c r="A304" s="42"/>
      <c r="B304" s="42"/>
      <c r="I304" s="51"/>
      <c r="J304" s="51"/>
      <c r="O304" s="46"/>
      <c r="P304" s="46"/>
    </row>
    <row r="305" spans="1:16" ht="12.75">
      <c r="A305" s="42"/>
      <c r="B305" s="42"/>
      <c r="I305" s="51"/>
      <c r="J305" s="51"/>
      <c r="O305" s="46"/>
      <c r="P305" s="46"/>
    </row>
    <row r="306" spans="1:16" ht="12.75">
      <c r="A306" s="42"/>
      <c r="B306" s="42"/>
      <c r="I306" s="51"/>
      <c r="J306" s="51"/>
      <c r="O306" s="46"/>
      <c r="P306" s="46"/>
    </row>
    <row r="307" spans="1:16" ht="12.75">
      <c r="A307" s="42"/>
      <c r="B307" s="42"/>
      <c r="I307" s="51"/>
      <c r="J307" s="51"/>
      <c r="O307" s="46"/>
      <c r="P307" s="46"/>
    </row>
    <row r="308" spans="1:16" ht="12.75">
      <c r="A308" s="42"/>
      <c r="B308" s="42"/>
      <c r="I308" s="51"/>
      <c r="J308" s="51"/>
      <c r="O308" s="46"/>
      <c r="P308" s="46"/>
    </row>
    <row r="309" spans="1:16" ht="12.75">
      <c r="A309" s="42"/>
      <c r="B309" s="42"/>
      <c r="I309" s="51"/>
      <c r="J309" s="51"/>
      <c r="O309" s="46"/>
      <c r="P309" s="46"/>
    </row>
    <row r="310" spans="1:16" ht="12.75">
      <c r="A310" s="42"/>
      <c r="B310" s="42"/>
      <c r="I310" s="51"/>
      <c r="J310" s="51"/>
      <c r="O310" s="46"/>
      <c r="P310" s="46"/>
    </row>
    <row r="311" spans="1:16" ht="12.75">
      <c r="A311" s="42"/>
      <c r="B311" s="42"/>
      <c r="I311" s="51"/>
      <c r="J311" s="51"/>
      <c r="O311" s="46"/>
      <c r="P311" s="46"/>
    </row>
    <row r="312" spans="1:16" ht="12.75">
      <c r="A312" s="42"/>
      <c r="B312" s="42"/>
      <c r="I312" s="51"/>
      <c r="J312" s="51"/>
      <c r="O312" s="46"/>
      <c r="P312" s="46"/>
    </row>
    <row r="313" spans="1:16" ht="12.75">
      <c r="A313" s="42"/>
      <c r="B313" s="42"/>
      <c r="I313" s="51"/>
      <c r="J313" s="51"/>
      <c r="O313" s="46"/>
      <c r="P313" s="46"/>
    </row>
    <row r="314" spans="1:16" ht="12.75">
      <c r="A314" s="42"/>
      <c r="B314" s="42"/>
      <c r="I314" s="51"/>
      <c r="J314" s="51"/>
      <c r="O314" s="46"/>
      <c r="P314" s="46"/>
    </row>
    <row r="315" spans="1:16" ht="12.75">
      <c r="A315" s="42"/>
      <c r="B315" s="42"/>
      <c r="I315" s="51"/>
      <c r="J315" s="51"/>
      <c r="O315" s="46"/>
      <c r="P315" s="46"/>
    </row>
    <row r="316" spans="1:16" ht="12.75">
      <c r="A316" s="42"/>
      <c r="B316" s="42"/>
      <c r="I316" s="51"/>
      <c r="J316" s="51"/>
      <c r="O316" s="46"/>
      <c r="P316" s="46"/>
    </row>
    <row r="317" spans="1:16" ht="12.75">
      <c r="A317" s="42"/>
      <c r="B317" s="42"/>
      <c r="I317" s="51"/>
      <c r="J317" s="51"/>
      <c r="O317" s="46"/>
      <c r="P317" s="46"/>
    </row>
    <row r="318" spans="1:16" ht="12.75">
      <c r="A318" s="42"/>
      <c r="B318" s="42"/>
      <c r="I318" s="51"/>
      <c r="J318" s="51"/>
      <c r="O318" s="46"/>
      <c r="P318" s="46"/>
    </row>
    <row r="319" spans="1:16" ht="12.75">
      <c r="A319" s="42"/>
      <c r="B319" s="42"/>
      <c r="I319" s="51"/>
      <c r="J319" s="51"/>
      <c r="O319" s="46"/>
      <c r="P319" s="46"/>
    </row>
    <row r="320" spans="1:16" ht="12.75">
      <c r="A320" s="42"/>
      <c r="B320" s="42"/>
      <c r="I320" s="51"/>
      <c r="J320" s="51"/>
      <c r="O320" s="46"/>
      <c r="P320" s="46"/>
    </row>
    <row r="321" spans="1:16" ht="12.75">
      <c r="A321" s="42"/>
      <c r="B321" s="42"/>
      <c r="I321" s="51"/>
      <c r="J321" s="51"/>
      <c r="O321" s="46"/>
      <c r="P321" s="46"/>
    </row>
    <row r="322" spans="1:16" ht="12.75">
      <c r="A322" s="42"/>
      <c r="B322" s="42"/>
      <c r="I322" s="51"/>
      <c r="J322" s="51"/>
      <c r="O322" s="46"/>
      <c r="P322" s="46"/>
    </row>
    <row r="323" spans="1:16" ht="12.75">
      <c r="A323" s="42"/>
      <c r="B323" s="42"/>
      <c r="I323" s="51"/>
      <c r="J323" s="51"/>
      <c r="O323" s="46"/>
      <c r="P323" s="46"/>
    </row>
    <row r="324" spans="1:16" ht="12.75">
      <c r="A324" s="42"/>
      <c r="B324" s="42"/>
      <c r="I324" s="51"/>
      <c r="J324" s="51"/>
      <c r="O324" s="46"/>
      <c r="P324" s="46"/>
    </row>
    <row r="325" spans="1:16" ht="12.75">
      <c r="A325" s="42"/>
      <c r="B325" s="42"/>
      <c r="I325" s="51"/>
      <c r="J325" s="51"/>
      <c r="O325" s="46"/>
      <c r="P325" s="46"/>
    </row>
    <row r="326" spans="1:16" ht="12.75">
      <c r="A326" s="42"/>
      <c r="B326" s="42"/>
      <c r="I326" s="51"/>
      <c r="J326" s="51"/>
      <c r="O326" s="46"/>
      <c r="P326" s="46"/>
    </row>
    <row r="327" spans="1:16" ht="12.75">
      <c r="A327" s="42"/>
      <c r="B327" s="42"/>
      <c r="I327" s="51"/>
      <c r="J327" s="51"/>
      <c r="O327" s="46"/>
      <c r="P327" s="46"/>
    </row>
    <row r="328" spans="1:16" ht="12.75">
      <c r="A328" s="42"/>
      <c r="B328" s="42"/>
      <c r="I328" s="51"/>
      <c r="J328" s="51"/>
      <c r="O328" s="46"/>
      <c r="P328" s="46"/>
    </row>
    <row r="329" spans="1:16" ht="12.75">
      <c r="A329" s="42"/>
      <c r="B329" s="42"/>
      <c r="I329" s="51"/>
      <c r="J329" s="51"/>
      <c r="O329" s="46"/>
      <c r="P329" s="46"/>
    </row>
    <row r="330" spans="1:16" ht="12.75">
      <c r="A330" s="42"/>
      <c r="B330" s="42"/>
      <c r="I330" s="51"/>
      <c r="J330" s="51"/>
      <c r="O330" s="46"/>
      <c r="P330" s="46"/>
    </row>
    <row r="331" spans="1:16" ht="12.75">
      <c r="A331" s="42"/>
      <c r="B331" s="42"/>
      <c r="I331" s="51"/>
      <c r="J331" s="51"/>
      <c r="O331" s="46"/>
      <c r="P331" s="46"/>
    </row>
    <row r="332" spans="1:16" ht="12.75">
      <c r="A332" s="42"/>
      <c r="B332" s="42"/>
      <c r="I332" s="51"/>
      <c r="J332" s="51"/>
      <c r="O332" s="46"/>
      <c r="P332" s="46"/>
    </row>
    <row r="333" spans="1:16" ht="12.75">
      <c r="A333" s="42"/>
      <c r="B333" s="42"/>
      <c r="I333" s="51"/>
      <c r="J333" s="51"/>
      <c r="O333" s="46"/>
      <c r="P333" s="46"/>
    </row>
    <row r="334" spans="1:16" ht="12.75">
      <c r="A334" s="42"/>
      <c r="B334" s="42"/>
      <c r="I334" s="51"/>
      <c r="J334" s="51"/>
      <c r="O334" s="46"/>
      <c r="P334" s="46"/>
    </row>
    <row r="335" spans="1:16" ht="12.75">
      <c r="A335" s="42"/>
      <c r="B335" s="42"/>
      <c r="I335" s="51"/>
      <c r="J335" s="51"/>
      <c r="O335" s="46"/>
      <c r="P335" s="46"/>
    </row>
    <row r="336" spans="1:16" ht="12.75">
      <c r="A336" s="42"/>
      <c r="B336" s="42"/>
      <c r="I336" s="51"/>
      <c r="J336" s="51"/>
      <c r="O336" s="46"/>
      <c r="P336" s="46"/>
    </row>
    <row r="337" spans="1:16" ht="12.75">
      <c r="A337" s="42"/>
      <c r="B337" s="42"/>
      <c r="I337" s="51"/>
      <c r="J337" s="51"/>
      <c r="O337" s="46"/>
      <c r="P337" s="46"/>
    </row>
    <row r="338" spans="1:16" ht="12.75">
      <c r="A338" s="42"/>
      <c r="B338" s="42"/>
      <c r="I338" s="51"/>
      <c r="J338" s="51"/>
      <c r="O338" s="46"/>
      <c r="P338" s="46"/>
    </row>
    <row r="339" spans="1:16" ht="12.75">
      <c r="A339" s="42"/>
      <c r="B339" s="42"/>
      <c r="I339" s="51"/>
      <c r="J339" s="51"/>
      <c r="O339" s="46"/>
      <c r="P339" s="46"/>
    </row>
    <row r="340" spans="1:16" ht="12.75">
      <c r="A340" s="42"/>
      <c r="B340" s="42"/>
      <c r="I340" s="51"/>
      <c r="J340" s="51"/>
      <c r="O340" s="46"/>
      <c r="P340" s="46"/>
    </row>
    <row r="341" spans="1:16" ht="12.75">
      <c r="A341" s="42"/>
      <c r="B341" s="42"/>
      <c r="I341" s="51"/>
      <c r="J341" s="51"/>
      <c r="O341" s="46"/>
      <c r="P341" s="46"/>
    </row>
    <row r="342" spans="1:16" ht="12.75">
      <c r="A342" s="42"/>
      <c r="B342" s="42"/>
      <c r="I342" s="51"/>
      <c r="J342" s="51"/>
      <c r="O342" s="46"/>
      <c r="P342" s="46"/>
    </row>
    <row r="343" spans="1:16" ht="12.75">
      <c r="A343" s="42"/>
      <c r="B343" s="42"/>
      <c r="I343" s="51"/>
      <c r="J343" s="51"/>
      <c r="O343" s="46"/>
      <c r="P343" s="46"/>
    </row>
    <row r="344" spans="1:16" ht="12.75">
      <c r="A344" s="42"/>
      <c r="B344" s="42"/>
      <c r="I344" s="51"/>
      <c r="J344" s="51"/>
      <c r="O344" s="46"/>
      <c r="P344" s="46"/>
    </row>
    <row r="345" spans="1:16" ht="12.75">
      <c r="A345" s="42"/>
      <c r="B345" s="42"/>
      <c r="I345" s="51"/>
      <c r="J345" s="51"/>
      <c r="O345" s="46"/>
      <c r="P345" s="46"/>
    </row>
    <row r="346" spans="1:16" ht="12.75">
      <c r="A346" s="42"/>
      <c r="B346" s="42"/>
      <c r="I346" s="51"/>
      <c r="J346" s="51"/>
      <c r="O346" s="46"/>
      <c r="P346" s="46"/>
    </row>
    <row r="347" spans="1:16" ht="12.75">
      <c r="A347" s="42"/>
      <c r="B347" s="42"/>
      <c r="I347" s="51"/>
      <c r="J347" s="51"/>
      <c r="O347" s="46"/>
      <c r="P347" s="46"/>
    </row>
    <row r="348" spans="1:16" ht="12.75">
      <c r="A348" s="42"/>
      <c r="B348" s="42"/>
      <c r="I348" s="51"/>
      <c r="J348" s="51"/>
      <c r="O348" s="46"/>
      <c r="P348" s="46"/>
    </row>
    <row r="349" spans="1:16" ht="12.75">
      <c r="A349" s="42"/>
      <c r="B349" s="42"/>
      <c r="I349" s="51"/>
      <c r="J349" s="51"/>
      <c r="O349" s="46"/>
      <c r="P349" s="46"/>
    </row>
    <row r="350" spans="1:16" ht="12.75">
      <c r="A350" s="42"/>
      <c r="B350" s="42"/>
      <c r="I350" s="51"/>
      <c r="J350" s="51"/>
      <c r="O350" s="46"/>
      <c r="P350" s="46"/>
    </row>
    <row r="351" spans="1:16" ht="12.75">
      <c r="A351" s="42"/>
      <c r="B351" s="42"/>
      <c r="I351" s="51"/>
      <c r="J351" s="51"/>
      <c r="O351" s="46"/>
      <c r="P351" s="46"/>
    </row>
    <row r="352" spans="1:16" ht="12.75">
      <c r="A352" s="42"/>
      <c r="B352" s="42"/>
      <c r="I352" s="51"/>
      <c r="J352" s="51"/>
      <c r="O352" s="46"/>
      <c r="P352" s="46"/>
    </row>
    <row r="353" spans="1:16" ht="12.75">
      <c r="A353" s="42"/>
      <c r="B353" s="42"/>
      <c r="I353" s="51"/>
      <c r="J353" s="51"/>
      <c r="O353" s="46"/>
      <c r="P353" s="46"/>
    </row>
    <row r="354" spans="1:16" ht="12.75">
      <c r="A354" s="42"/>
      <c r="B354" s="42"/>
      <c r="I354" s="51"/>
      <c r="J354" s="51"/>
      <c r="O354" s="46"/>
      <c r="P354" s="46"/>
    </row>
    <row r="355" spans="1:16" ht="12.75">
      <c r="A355" s="42"/>
      <c r="B355" s="42"/>
      <c r="I355" s="51"/>
      <c r="J355" s="51"/>
      <c r="O355" s="46"/>
      <c r="P355" s="46"/>
    </row>
    <row r="356" spans="1:16" ht="12.75">
      <c r="A356" s="42"/>
      <c r="B356" s="42"/>
      <c r="I356" s="51"/>
      <c r="J356" s="51"/>
      <c r="O356" s="46"/>
      <c r="P356" s="46"/>
    </row>
    <row r="357" spans="1:16" ht="12.75">
      <c r="A357" s="42"/>
      <c r="B357" s="42"/>
      <c r="I357" s="51"/>
      <c r="J357" s="51"/>
      <c r="O357" s="46"/>
      <c r="P357" s="46"/>
    </row>
    <row r="358" spans="1:16" ht="12.75">
      <c r="A358" s="42"/>
      <c r="B358" s="42"/>
      <c r="I358" s="51"/>
      <c r="J358" s="51"/>
      <c r="O358" s="46"/>
      <c r="P358" s="46"/>
    </row>
    <row r="359" spans="1:16" ht="12.75">
      <c r="A359" s="42"/>
      <c r="B359" s="42"/>
      <c r="I359" s="51"/>
      <c r="J359" s="51"/>
      <c r="O359" s="46"/>
      <c r="P359" s="46"/>
    </row>
    <row r="360" spans="1:16" ht="12.75">
      <c r="A360" s="42"/>
      <c r="B360" s="42"/>
      <c r="I360" s="51"/>
      <c r="J360" s="51"/>
      <c r="O360" s="46"/>
      <c r="P360" s="46"/>
    </row>
    <row r="361" spans="1:16" ht="12.75">
      <c r="A361" s="42"/>
      <c r="B361" s="42"/>
      <c r="I361" s="51"/>
      <c r="J361" s="51"/>
      <c r="O361" s="46"/>
      <c r="P361" s="46"/>
    </row>
    <row r="362" spans="1:16" ht="12.75">
      <c r="A362" s="42"/>
      <c r="B362" s="42"/>
      <c r="I362" s="51"/>
      <c r="J362" s="51"/>
      <c r="O362" s="46"/>
      <c r="P362" s="46"/>
    </row>
    <row r="363" spans="1:16" ht="12.75">
      <c r="A363" s="42"/>
      <c r="B363" s="42"/>
      <c r="I363" s="51"/>
      <c r="J363" s="51"/>
      <c r="O363" s="46"/>
      <c r="P363" s="46"/>
    </row>
    <row r="364" spans="1:16" ht="12.75">
      <c r="A364" s="42"/>
      <c r="B364" s="42"/>
      <c r="I364" s="51"/>
      <c r="J364" s="51"/>
      <c r="O364" s="46"/>
      <c r="P364" s="46"/>
    </row>
    <row r="365" spans="1:16" ht="12.75">
      <c r="A365" s="42"/>
      <c r="B365" s="42"/>
      <c r="I365" s="51"/>
      <c r="J365" s="51"/>
      <c r="O365" s="46"/>
      <c r="P365" s="46"/>
    </row>
    <row r="366" spans="1:16" ht="12.75">
      <c r="A366" s="42"/>
      <c r="B366" s="42"/>
      <c r="I366" s="51"/>
      <c r="J366" s="51"/>
      <c r="O366" s="46"/>
      <c r="P366" s="46"/>
    </row>
    <row r="367" spans="1:16" ht="12.75">
      <c r="A367" s="42"/>
      <c r="B367" s="42"/>
      <c r="I367" s="51"/>
      <c r="J367" s="51"/>
      <c r="O367" s="46"/>
      <c r="P367" s="46"/>
    </row>
    <row r="368" spans="1:16" ht="12.75">
      <c r="A368" s="42"/>
      <c r="B368" s="42"/>
      <c r="I368" s="51"/>
      <c r="J368" s="51"/>
      <c r="O368" s="46"/>
      <c r="P368" s="46"/>
    </row>
    <row r="369" spans="1:16" ht="12.75">
      <c r="A369" s="42"/>
      <c r="B369" s="42"/>
      <c r="I369" s="51"/>
      <c r="J369" s="51"/>
      <c r="O369" s="46"/>
      <c r="P369" s="46"/>
    </row>
    <row r="370" spans="1:16" ht="12.75">
      <c r="A370" s="42"/>
      <c r="B370" s="42"/>
      <c r="I370" s="51"/>
      <c r="J370" s="51"/>
      <c r="O370" s="46"/>
      <c r="P370" s="46"/>
    </row>
    <row r="371" spans="1:16" ht="12.75">
      <c r="A371" s="42"/>
      <c r="B371" s="42"/>
      <c r="I371" s="51"/>
      <c r="J371" s="51"/>
      <c r="O371" s="46"/>
      <c r="P371" s="46"/>
    </row>
    <row r="372" spans="1:16" ht="12.75">
      <c r="A372" s="42"/>
      <c r="B372" s="42"/>
      <c r="I372" s="51"/>
      <c r="J372" s="51"/>
      <c r="O372" s="46"/>
      <c r="P372" s="46"/>
    </row>
    <row r="373" spans="1:16" ht="12.75">
      <c r="A373" s="42"/>
      <c r="B373" s="42"/>
      <c r="I373" s="51"/>
      <c r="J373" s="51"/>
      <c r="O373" s="46"/>
      <c r="P373" s="46"/>
    </row>
    <row r="374" spans="1:16" ht="12.75">
      <c r="A374" s="42"/>
      <c r="B374" s="42"/>
      <c r="I374" s="51"/>
      <c r="J374" s="51"/>
      <c r="O374" s="46"/>
      <c r="P374" s="46"/>
    </row>
    <row r="375" spans="1:16" ht="12.75">
      <c r="A375" s="42"/>
      <c r="B375" s="42"/>
      <c r="I375" s="51"/>
      <c r="J375" s="51"/>
      <c r="O375" s="46"/>
      <c r="P375" s="46"/>
    </row>
    <row r="376" spans="1:16" ht="12.75">
      <c r="A376" s="42"/>
      <c r="B376" s="42"/>
      <c r="I376" s="51"/>
      <c r="J376" s="51"/>
      <c r="O376" s="46"/>
      <c r="P376" s="46"/>
    </row>
    <row r="377" spans="1:16" ht="12.75">
      <c r="A377" s="42"/>
      <c r="B377" s="42"/>
      <c r="I377" s="51"/>
      <c r="J377" s="51"/>
      <c r="O377" s="46"/>
      <c r="P377" s="46"/>
    </row>
    <row r="378" spans="1:16" ht="12.75">
      <c r="A378" s="42"/>
      <c r="B378" s="42"/>
      <c r="I378" s="51"/>
      <c r="J378" s="51"/>
      <c r="O378" s="46"/>
      <c r="P378" s="46"/>
    </row>
    <row r="379" spans="1:16" ht="12.75">
      <c r="A379" s="42"/>
      <c r="B379" s="42"/>
      <c r="I379" s="51"/>
      <c r="J379" s="51"/>
      <c r="O379" s="46"/>
      <c r="P379" s="46"/>
    </row>
    <row r="380" spans="1:16" ht="12.75">
      <c r="A380" s="42"/>
      <c r="B380" s="42"/>
      <c r="I380" s="51"/>
      <c r="J380" s="51"/>
      <c r="O380" s="46"/>
      <c r="P380" s="46"/>
    </row>
    <row r="381" spans="1:16" ht="12.75">
      <c r="A381" s="42"/>
      <c r="B381" s="42"/>
      <c r="I381" s="51"/>
      <c r="J381" s="51"/>
      <c r="O381" s="46"/>
      <c r="P381" s="46"/>
    </row>
    <row r="382" spans="1:16" ht="12.75">
      <c r="A382" s="42"/>
      <c r="B382" s="42"/>
      <c r="I382" s="51"/>
      <c r="J382" s="51"/>
      <c r="O382" s="46"/>
      <c r="P382" s="46"/>
    </row>
    <row r="383" spans="1:16" ht="12.75">
      <c r="A383" s="42"/>
      <c r="B383" s="42"/>
      <c r="I383" s="51"/>
      <c r="J383" s="51"/>
      <c r="O383" s="46"/>
      <c r="P383" s="46"/>
    </row>
    <row r="384" spans="1:16" ht="12.75">
      <c r="A384" s="42"/>
      <c r="B384" s="42"/>
      <c r="I384" s="51"/>
      <c r="J384" s="51"/>
      <c r="O384" s="46"/>
      <c r="P384" s="46"/>
    </row>
    <row r="385" spans="1:16" ht="12.75">
      <c r="A385" s="42"/>
      <c r="B385" s="42"/>
      <c r="I385" s="51"/>
      <c r="J385" s="51"/>
      <c r="O385" s="46"/>
      <c r="P385" s="46"/>
    </row>
    <row r="386" spans="1:16" ht="12.75">
      <c r="A386" s="42"/>
      <c r="B386" s="42"/>
      <c r="I386" s="51"/>
      <c r="J386" s="51"/>
      <c r="O386" s="46"/>
      <c r="P386" s="46"/>
    </row>
    <row r="387" spans="1:16" ht="12.75">
      <c r="A387" s="42"/>
      <c r="B387" s="42"/>
      <c r="I387" s="51"/>
      <c r="J387" s="51"/>
      <c r="O387" s="46"/>
      <c r="P387" s="46"/>
    </row>
    <row r="388" spans="1:16" ht="12.75">
      <c r="A388" s="42"/>
      <c r="B388" s="42"/>
      <c r="I388" s="51"/>
      <c r="J388" s="51"/>
      <c r="O388" s="46"/>
      <c r="P388" s="46"/>
    </row>
    <row r="389" spans="1:16" ht="12.75">
      <c r="A389" s="42"/>
      <c r="B389" s="42"/>
      <c r="I389" s="51"/>
      <c r="J389" s="51"/>
      <c r="O389" s="46"/>
      <c r="P389" s="46"/>
    </row>
    <row r="390" spans="1:16" ht="12.75">
      <c r="A390" s="42"/>
      <c r="B390" s="42"/>
      <c r="I390" s="51"/>
      <c r="J390" s="51"/>
      <c r="O390" s="46"/>
      <c r="P390" s="46"/>
    </row>
    <row r="391" spans="1:16" ht="12.75">
      <c r="A391" s="42"/>
      <c r="B391" s="42"/>
      <c r="I391" s="51"/>
      <c r="J391" s="51"/>
      <c r="O391" s="46"/>
      <c r="P391" s="46"/>
    </row>
    <row r="392" spans="1:16" ht="12.75">
      <c r="A392" s="42"/>
      <c r="B392" s="42"/>
      <c r="I392" s="51"/>
      <c r="J392" s="51"/>
      <c r="O392" s="46"/>
      <c r="P392" s="46"/>
    </row>
    <row r="393" spans="1:16" ht="12.75">
      <c r="A393" s="42"/>
      <c r="B393" s="42"/>
      <c r="I393" s="51"/>
      <c r="J393" s="51"/>
      <c r="O393" s="46"/>
      <c r="P393" s="46"/>
    </row>
    <row r="394" spans="1:16" ht="12.75">
      <c r="A394" s="42"/>
      <c r="B394" s="42"/>
      <c r="I394" s="51"/>
      <c r="J394" s="51"/>
      <c r="O394" s="46"/>
      <c r="P394" s="46"/>
    </row>
    <row r="395" spans="1:16" ht="12.75">
      <c r="A395" s="42"/>
      <c r="B395" s="42"/>
      <c r="I395" s="51"/>
      <c r="J395" s="51"/>
      <c r="O395" s="46"/>
      <c r="P395" s="46"/>
    </row>
    <row r="396" spans="1:16" ht="12.75">
      <c r="A396" s="42"/>
      <c r="B396" s="42"/>
      <c r="I396" s="51"/>
      <c r="J396" s="51"/>
      <c r="O396" s="46"/>
      <c r="P396" s="46"/>
    </row>
    <row r="397" spans="1:16" ht="12.75">
      <c r="A397" s="42"/>
      <c r="B397" s="42"/>
      <c r="I397" s="51"/>
      <c r="J397" s="51"/>
      <c r="O397" s="46"/>
      <c r="P397" s="46"/>
    </row>
    <row r="398" spans="1:16" ht="12.75">
      <c r="A398" s="42"/>
      <c r="B398" s="42"/>
      <c r="I398" s="51"/>
      <c r="J398" s="51"/>
      <c r="O398" s="46"/>
      <c r="P398" s="46"/>
    </row>
    <row r="399" spans="1:16" ht="12.75">
      <c r="A399" s="42"/>
      <c r="B399" s="42"/>
      <c r="I399" s="51"/>
      <c r="J399" s="51"/>
      <c r="O399" s="46"/>
      <c r="P399" s="46"/>
    </row>
    <row r="400" spans="1:16" ht="12.75">
      <c r="A400" s="42"/>
      <c r="B400" s="42"/>
      <c r="I400" s="51"/>
      <c r="J400" s="51"/>
      <c r="O400" s="46"/>
      <c r="P400" s="46"/>
    </row>
    <row r="401" spans="1:16" ht="12.75">
      <c r="A401" s="42"/>
      <c r="B401" s="42"/>
      <c r="I401" s="51"/>
      <c r="J401" s="51"/>
      <c r="O401" s="46"/>
      <c r="P401" s="46"/>
    </row>
    <row r="402" spans="1:16" ht="12.75">
      <c r="A402" s="42"/>
      <c r="B402" s="42"/>
      <c r="I402" s="51"/>
      <c r="J402" s="51"/>
      <c r="O402" s="46"/>
      <c r="P402" s="46"/>
    </row>
    <row r="403" spans="1:16" ht="12.75">
      <c r="A403" s="42"/>
      <c r="B403" s="42"/>
      <c r="I403" s="51"/>
      <c r="J403" s="51"/>
      <c r="O403" s="46"/>
      <c r="P403" s="46"/>
    </row>
    <row r="404" spans="1:16" ht="12.75">
      <c r="A404" s="42"/>
      <c r="B404" s="42"/>
      <c r="I404" s="51"/>
      <c r="J404" s="51"/>
      <c r="O404" s="46"/>
      <c r="P404" s="46"/>
    </row>
    <row r="405" spans="1:16" ht="12.75">
      <c r="A405" s="42"/>
      <c r="B405" s="42"/>
      <c r="I405" s="51"/>
      <c r="J405" s="51"/>
      <c r="O405" s="46"/>
      <c r="P405" s="46"/>
    </row>
    <row r="406" spans="1:16" ht="12.75">
      <c r="A406" s="42"/>
      <c r="B406" s="42"/>
      <c r="I406" s="51"/>
      <c r="J406" s="51"/>
      <c r="O406" s="46"/>
      <c r="P406" s="46"/>
    </row>
    <row r="407" spans="1:16" ht="12.75">
      <c r="A407" s="42"/>
      <c r="B407" s="42"/>
      <c r="I407" s="51"/>
      <c r="J407" s="51"/>
      <c r="O407" s="46"/>
      <c r="P407" s="46"/>
    </row>
    <row r="408" spans="1:16" ht="12.75">
      <c r="A408" s="42"/>
      <c r="B408" s="42"/>
      <c r="I408" s="51"/>
      <c r="J408" s="51"/>
      <c r="O408" s="46"/>
      <c r="P408" s="46"/>
    </row>
    <row r="409" spans="1:16" ht="12.75">
      <c r="A409" s="42"/>
      <c r="B409" s="42"/>
      <c r="I409" s="51"/>
      <c r="J409" s="51"/>
      <c r="O409" s="46"/>
      <c r="P409" s="46"/>
    </row>
    <row r="410" spans="1:16" ht="12.75">
      <c r="A410" s="42"/>
      <c r="B410" s="42"/>
      <c r="I410" s="51"/>
      <c r="J410" s="51"/>
      <c r="O410" s="46"/>
      <c r="P410" s="46"/>
    </row>
    <row r="411" spans="1:16" ht="12.75">
      <c r="A411" s="42"/>
      <c r="B411" s="42"/>
      <c r="I411" s="51"/>
      <c r="J411" s="51"/>
      <c r="O411" s="46"/>
      <c r="P411" s="46"/>
    </row>
    <row r="412" spans="1:16" ht="12.75">
      <c r="A412" s="42"/>
      <c r="B412" s="42"/>
      <c r="I412" s="51"/>
      <c r="J412" s="51"/>
      <c r="O412" s="46"/>
      <c r="P412" s="46"/>
    </row>
    <row r="413" spans="1:16" ht="12.75">
      <c r="A413" s="42"/>
      <c r="B413" s="42"/>
      <c r="I413" s="51"/>
      <c r="J413" s="51"/>
      <c r="O413" s="46"/>
      <c r="P413" s="46"/>
    </row>
    <row r="414" spans="1:16" ht="12.75">
      <c r="A414" s="42"/>
      <c r="B414" s="42"/>
      <c r="I414" s="51"/>
      <c r="J414" s="51"/>
      <c r="O414" s="46"/>
      <c r="P414" s="46"/>
    </row>
    <row r="415" spans="1:16" ht="12.75">
      <c r="A415" s="42"/>
      <c r="B415" s="42"/>
      <c r="I415" s="51"/>
      <c r="J415" s="51"/>
      <c r="O415" s="46"/>
      <c r="P415" s="46"/>
    </row>
    <row r="416" spans="1:16" ht="12.75">
      <c r="A416" s="42"/>
      <c r="B416" s="42"/>
      <c r="I416" s="51"/>
      <c r="J416" s="51"/>
      <c r="O416" s="46"/>
      <c r="P416" s="46"/>
    </row>
    <row r="417" spans="1:16" ht="12.75">
      <c r="A417" s="42"/>
      <c r="B417" s="42"/>
      <c r="I417" s="51"/>
      <c r="J417" s="51"/>
      <c r="O417" s="46"/>
      <c r="P417" s="46"/>
    </row>
    <row r="418" spans="1:16" ht="12.75">
      <c r="A418" s="42"/>
      <c r="B418" s="42"/>
      <c r="I418" s="51"/>
      <c r="J418" s="51"/>
      <c r="O418" s="46"/>
      <c r="P418" s="46"/>
    </row>
    <row r="419" spans="1:16" ht="12.75">
      <c r="A419" s="42"/>
      <c r="B419" s="42"/>
      <c r="I419" s="51"/>
      <c r="J419" s="51"/>
      <c r="O419" s="46"/>
      <c r="P419" s="46"/>
    </row>
    <row r="420" spans="1:16" ht="12.75">
      <c r="A420" s="42"/>
      <c r="B420" s="42"/>
      <c r="I420" s="51"/>
      <c r="J420" s="51"/>
      <c r="O420" s="46"/>
      <c r="P420" s="46"/>
    </row>
    <row r="421" spans="1:16" ht="12.75">
      <c r="A421" s="42"/>
      <c r="B421" s="42"/>
      <c r="I421" s="51"/>
      <c r="J421" s="51"/>
      <c r="O421" s="46"/>
      <c r="P421" s="46"/>
    </row>
    <row r="422" spans="1:16" ht="12.75">
      <c r="A422" s="42"/>
      <c r="B422" s="42"/>
      <c r="I422" s="51"/>
      <c r="J422" s="51"/>
      <c r="O422" s="46"/>
      <c r="P422" s="46"/>
    </row>
    <row r="423" spans="1:16" ht="12.75">
      <c r="A423" s="42"/>
      <c r="B423" s="42"/>
      <c r="I423" s="51"/>
      <c r="J423" s="51"/>
      <c r="O423" s="46"/>
      <c r="P423" s="46"/>
    </row>
    <row r="424" spans="1:16" ht="12.75">
      <c r="A424" s="42"/>
      <c r="B424" s="42"/>
      <c r="I424" s="51"/>
      <c r="J424" s="51"/>
      <c r="O424" s="46"/>
      <c r="P424" s="46"/>
    </row>
    <row r="425" spans="1:16" ht="12.75">
      <c r="A425" s="42"/>
      <c r="B425" s="42"/>
      <c r="I425" s="51"/>
      <c r="J425" s="51"/>
      <c r="O425" s="46"/>
      <c r="P425" s="46"/>
    </row>
    <row r="426" spans="1:16" ht="12.75">
      <c r="A426" s="42"/>
      <c r="B426" s="42"/>
      <c r="I426" s="51"/>
      <c r="J426" s="51"/>
      <c r="O426" s="46"/>
      <c r="P426" s="46"/>
    </row>
    <row r="427" spans="1:16" ht="12.75">
      <c r="A427" s="42"/>
      <c r="B427" s="42"/>
      <c r="I427" s="51"/>
      <c r="J427" s="51"/>
      <c r="O427" s="46"/>
      <c r="P427" s="46"/>
    </row>
    <row r="428" spans="1:16" ht="12.75">
      <c r="A428" s="42"/>
      <c r="B428" s="42"/>
      <c r="I428" s="51"/>
      <c r="J428" s="51"/>
      <c r="O428" s="46"/>
      <c r="P428" s="46"/>
    </row>
    <row r="429" spans="1:16" ht="12.75">
      <c r="A429" s="42"/>
      <c r="B429" s="42"/>
      <c r="I429" s="51"/>
      <c r="J429" s="51"/>
      <c r="O429" s="46"/>
      <c r="P429" s="46"/>
    </row>
    <row r="430" spans="1:16" ht="12.75">
      <c r="A430" s="42"/>
      <c r="B430" s="42"/>
      <c r="I430" s="51"/>
      <c r="J430" s="51"/>
      <c r="O430" s="46"/>
      <c r="P430" s="46"/>
    </row>
    <row r="431" spans="1:16" ht="12.75">
      <c r="A431" s="42"/>
      <c r="B431" s="42"/>
      <c r="I431" s="51"/>
      <c r="J431" s="51"/>
      <c r="O431" s="46"/>
      <c r="P431" s="46"/>
    </row>
    <row r="432" spans="1:16" ht="12.75">
      <c r="A432" s="42"/>
      <c r="B432" s="42"/>
      <c r="I432" s="51"/>
      <c r="J432" s="51"/>
      <c r="O432" s="46"/>
      <c r="P432" s="46"/>
    </row>
    <row r="433" spans="1:16" ht="12.75">
      <c r="A433" s="42"/>
      <c r="B433" s="42"/>
      <c r="I433" s="51"/>
      <c r="J433" s="51"/>
      <c r="O433" s="46"/>
      <c r="P433" s="46"/>
    </row>
    <row r="434" spans="1:16" ht="12.75">
      <c r="A434" s="42"/>
      <c r="B434" s="42"/>
      <c r="I434" s="51"/>
      <c r="J434" s="51"/>
      <c r="O434" s="46"/>
      <c r="P434" s="46"/>
    </row>
    <row r="435" spans="1:16" ht="12.75">
      <c r="A435" s="42"/>
      <c r="B435" s="42"/>
      <c r="I435" s="51"/>
      <c r="J435" s="51"/>
      <c r="O435" s="46"/>
      <c r="P435" s="46"/>
    </row>
    <row r="436" spans="1:16" ht="12.75">
      <c r="A436" s="42"/>
      <c r="B436" s="42"/>
      <c r="I436" s="51"/>
      <c r="J436" s="51"/>
      <c r="O436" s="46"/>
      <c r="P436" s="46"/>
    </row>
    <row r="437" spans="1:16" ht="12.75">
      <c r="A437" s="42"/>
      <c r="B437" s="42"/>
      <c r="I437" s="51"/>
      <c r="J437" s="51"/>
      <c r="O437" s="46"/>
      <c r="P437" s="46"/>
    </row>
    <row r="438" spans="1:16" ht="12.75">
      <c r="A438" s="42"/>
      <c r="B438" s="42"/>
      <c r="I438" s="51"/>
      <c r="J438" s="51"/>
      <c r="O438" s="46"/>
      <c r="P438" s="46"/>
    </row>
    <row r="439" spans="1:16" ht="12.75">
      <c r="A439" s="42"/>
      <c r="B439" s="42"/>
      <c r="I439" s="51"/>
      <c r="J439" s="51"/>
      <c r="O439" s="46"/>
      <c r="P439" s="46"/>
    </row>
    <row r="440" spans="1:16" ht="12.75">
      <c r="A440" s="42"/>
      <c r="B440" s="42"/>
      <c r="I440" s="51"/>
      <c r="J440" s="51"/>
      <c r="O440" s="46"/>
      <c r="P440" s="46"/>
    </row>
    <row r="441" spans="1:16" ht="12.75">
      <c r="A441" s="42"/>
      <c r="B441" s="42"/>
      <c r="I441" s="51"/>
      <c r="J441" s="51"/>
      <c r="O441" s="46"/>
      <c r="P441" s="46"/>
    </row>
    <row r="442" spans="1:16" ht="12.75">
      <c r="A442" s="42"/>
      <c r="B442" s="42"/>
      <c r="I442" s="51"/>
      <c r="J442" s="51"/>
      <c r="O442" s="46"/>
      <c r="P442" s="46"/>
    </row>
    <row r="443" spans="1:16" ht="12.75">
      <c r="A443" s="42"/>
      <c r="B443" s="42"/>
      <c r="I443" s="51"/>
      <c r="J443" s="51"/>
      <c r="O443" s="46"/>
      <c r="P443" s="46"/>
    </row>
    <row r="444" spans="1:16" ht="12.75">
      <c r="A444" s="42"/>
      <c r="B444" s="42"/>
      <c r="I444" s="51"/>
      <c r="J444" s="51"/>
      <c r="O444" s="46"/>
      <c r="P444" s="46"/>
    </row>
    <row r="445" spans="1:16" ht="12.75">
      <c r="A445" s="42"/>
      <c r="B445" s="42"/>
      <c r="I445" s="51"/>
      <c r="J445" s="51"/>
      <c r="O445" s="46"/>
      <c r="P445" s="46"/>
    </row>
    <row r="446" spans="1:16" ht="12.75">
      <c r="A446" s="42"/>
      <c r="B446" s="42"/>
      <c r="I446" s="51"/>
      <c r="J446" s="51"/>
      <c r="O446" s="46"/>
      <c r="P446" s="46"/>
    </row>
    <row r="447" spans="1:16" ht="12.75">
      <c r="A447" s="42"/>
      <c r="B447" s="42"/>
      <c r="I447" s="51"/>
      <c r="J447" s="51"/>
      <c r="O447" s="46"/>
      <c r="P447" s="46"/>
    </row>
    <row r="448" spans="1:16" ht="12.75">
      <c r="A448" s="42"/>
      <c r="B448" s="42"/>
      <c r="I448" s="51"/>
      <c r="J448" s="51"/>
      <c r="O448" s="46"/>
      <c r="P448" s="46"/>
    </row>
    <row r="449" spans="1:16" ht="12.75">
      <c r="A449" s="42"/>
      <c r="B449" s="42"/>
      <c r="I449" s="51"/>
      <c r="J449" s="51"/>
      <c r="O449" s="46"/>
      <c r="P449" s="46"/>
    </row>
    <row r="450" spans="1:16" ht="12.75">
      <c r="A450" s="42"/>
      <c r="B450" s="42"/>
      <c r="I450" s="51"/>
      <c r="J450" s="51"/>
      <c r="O450" s="46"/>
      <c r="P450" s="46"/>
    </row>
    <row r="451" spans="1:16" ht="12.75">
      <c r="A451" s="42"/>
      <c r="B451" s="42"/>
      <c r="I451" s="51"/>
      <c r="J451" s="51"/>
      <c r="O451" s="46"/>
      <c r="P451" s="46"/>
    </row>
    <row r="452" spans="1:16" ht="12.75">
      <c r="A452" s="42"/>
      <c r="B452" s="42"/>
      <c r="I452" s="51"/>
      <c r="J452" s="51"/>
      <c r="O452" s="46"/>
      <c r="P452" s="46"/>
    </row>
    <row r="453" spans="1:16" ht="12.75">
      <c r="A453" s="42"/>
      <c r="B453" s="42"/>
      <c r="I453" s="51"/>
      <c r="J453" s="51"/>
      <c r="O453" s="46"/>
      <c r="P453" s="46"/>
    </row>
    <row r="454" spans="1:16" ht="12.75">
      <c r="A454" s="42"/>
      <c r="B454" s="42"/>
      <c r="I454" s="51"/>
      <c r="J454" s="51"/>
      <c r="O454" s="46"/>
      <c r="P454" s="46"/>
    </row>
    <row r="455" spans="1:16" ht="12.75">
      <c r="A455" s="42"/>
      <c r="B455" s="42"/>
      <c r="I455" s="51"/>
      <c r="J455" s="51"/>
      <c r="O455" s="46"/>
      <c r="P455" s="46"/>
    </row>
    <row r="456" spans="1:16" ht="12.75">
      <c r="A456" s="42"/>
      <c r="B456" s="42"/>
      <c r="I456" s="51"/>
      <c r="J456" s="51"/>
      <c r="O456" s="46"/>
      <c r="P456" s="46"/>
    </row>
    <row r="457" spans="1:16" ht="12.75">
      <c r="A457" s="42"/>
      <c r="B457" s="42"/>
      <c r="I457" s="51"/>
      <c r="J457" s="51"/>
      <c r="O457" s="46"/>
      <c r="P457" s="46"/>
    </row>
    <row r="458" spans="1:16" ht="12.75">
      <c r="A458" s="42"/>
      <c r="B458" s="42"/>
      <c r="I458" s="51"/>
      <c r="J458" s="51"/>
      <c r="O458" s="46"/>
      <c r="P458" s="46"/>
    </row>
    <row r="459" spans="1:16" ht="12.75">
      <c r="A459" s="42"/>
      <c r="B459" s="42"/>
      <c r="I459" s="51"/>
      <c r="J459" s="51"/>
      <c r="O459" s="46"/>
      <c r="P459" s="46"/>
    </row>
    <row r="460" spans="1:16" ht="12.75">
      <c r="A460" s="42"/>
      <c r="B460" s="42"/>
      <c r="I460" s="51"/>
      <c r="J460" s="51"/>
      <c r="O460" s="46"/>
      <c r="P460" s="46"/>
    </row>
    <row r="461" spans="1:16" ht="12.75">
      <c r="A461" s="42"/>
      <c r="B461" s="42"/>
      <c r="I461" s="51"/>
      <c r="J461" s="51"/>
      <c r="O461" s="46"/>
      <c r="P461" s="46"/>
    </row>
    <row r="462" spans="1:16" ht="12.75">
      <c r="A462" s="42"/>
      <c r="B462" s="42"/>
      <c r="I462" s="51"/>
      <c r="J462" s="51"/>
      <c r="O462" s="46"/>
      <c r="P462" s="46"/>
    </row>
    <row r="463" spans="1:16" ht="12.75">
      <c r="A463" s="42"/>
      <c r="B463" s="42"/>
      <c r="I463" s="51"/>
      <c r="J463" s="51"/>
      <c r="O463" s="46"/>
      <c r="P463" s="46"/>
    </row>
    <row r="464" spans="1:16" ht="12.75">
      <c r="A464" s="42"/>
      <c r="B464" s="42"/>
      <c r="I464" s="51"/>
      <c r="J464" s="51"/>
      <c r="O464" s="46"/>
      <c r="P464" s="46"/>
    </row>
    <row r="465" spans="1:16" ht="12.75">
      <c r="A465" s="42"/>
      <c r="B465" s="42"/>
      <c r="I465" s="51"/>
      <c r="J465" s="51"/>
      <c r="O465" s="46"/>
      <c r="P465" s="46"/>
    </row>
    <row r="466" spans="1:16" ht="12.75">
      <c r="A466" s="42"/>
      <c r="B466" s="42"/>
      <c r="I466" s="51"/>
      <c r="J466" s="51"/>
      <c r="O466" s="46"/>
      <c r="P466" s="46"/>
    </row>
    <row r="467" spans="1:16" ht="12.75">
      <c r="A467" s="42"/>
      <c r="B467" s="42"/>
      <c r="I467" s="51"/>
      <c r="J467" s="51"/>
      <c r="O467" s="46"/>
      <c r="P467" s="46"/>
    </row>
    <row r="468" spans="1:16" ht="12.75">
      <c r="A468" s="42"/>
      <c r="B468" s="42"/>
      <c r="I468" s="51"/>
      <c r="J468" s="51"/>
      <c r="O468" s="46"/>
      <c r="P468" s="46"/>
    </row>
    <row r="469" spans="1:16" ht="12.75">
      <c r="A469" s="42"/>
      <c r="B469" s="42"/>
      <c r="I469" s="51"/>
      <c r="J469" s="51"/>
      <c r="O469" s="46"/>
      <c r="P469" s="46"/>
    </row>
    <row r="470" spans="1:16" ht="12.75">
      <c r="A470" s="42"/>
      <c r="B470" s="42"/>
      <c r="I470" s="51"/>
      <c r="J470" s="51"/>
      <c r="O470" s="46"/>
      <c r="P470" s="46"/>
    </row>
    <row r="471" spans="1:16" ht="12.75">
      <c r="A471" s="42"/>
      <c r="B471" s="42"/>
      <c r="I471" s="51"/>
      <c r="J471" s="51"/>
      <c r="O471" s="46"/>
      <c r="P471" s="46"/>
    </row>
    <row r="472" spans="1:16" ht="12.75">
      <c r="A472" s="42"/>
      <c r="B472" s="42"/>
      <c r="I472" s="51"/>
      <c r="J472" s="51"/>
      <c r="O472" s="46"/>
      <c r="P472" s="46"/>
    </row>
    <row r="473" spans="1:16" ht="12.75">
      <c r="A473" s="42"/>
      <c r="B473" s="42"/>
      <c r="I473" s="51"/>
      <c r="J473" s="51"/>
      <c r="O473" s="46"/>
      <c r="P473" s="46"/>
    </row>
    <row r="474" spans="1:16" ht="12.75">
      <c r="A474" s="42"/>
      <c r="B474" s="42"/>
      <c r="I474" s="51"/>
      <c r="J474" s="51"/>
      <c r="O474" s="46"/>
      <c r="P474" s="46"/>
    </row>
    <row r="475" spans="1:16" ht="12.75">
      <c r="A475" s="42"/>
      <c r="B475" s="42"/>
      <c r="I475" s="51"/>
      <c r="J475" s="51"/>
      <c r="O475" s="46"/>
      <c r="P475" s="46"/>
    </row>
    <row r="476" spans="1:16" ht="12.75">
      <c r="A476" s="42"/>
      <c r="B476" s="42"/>
      <c r="I476" s="51"/>
      <c r="J476" s="51"/>
      <c r="O476" s="46"/>
      <c r="P476" s="46"/>
    </row>
    <row r="477" spans="1:16" ht="12.75">
      <c r="A477" s="42"/>
      <c r="B477" s="42"/>
      <c r="I477" s="51"/>
      <c r="J477" s="51"/>
      <c r="O477" s="46"/>
      <c r="P477" s="46"/>
    </row>
    <row r="478" spans="1:16" ht="12.75">
      <c r="A478" s="42"/>
      <c r="B478" s="42"/>
      <c r="I478" s="51"/>
      <c r="J478" s="51"/>
      <c r="O478" s="46"/>
      <c r="P478" s="46"/>
    </row>
    <row r="479" spans="1:16" ht="12.75">
      <c r="A479" s="42"/>
      <c r="B479" s="42"/>
      <c r="I479" s="51"/>
      <c r="J479" s="51"/>
      <c r="O479" s="46"/>
      <c r="P479" s="46"/>
    </row>
    <row r="480" spans="1:16" ht="12.75">
      <c r="A480" s="42"/>
      <c r="B480" s="42"/>
      <c r="I480" s="51"/>
      <c r="J480" s="51"/>
      <c r="O480" s="46"/>
      <c r="P480" s="46"/>
    </row>
    <row r="481" spans="1:16" ht="12.75">
      <c r="A481" s="42"/>
      <c r="B481" s="42"/>
      <c r="I481" s="51"/>
      <c r="J481" s="51"/>
      <c r="O481" s="46"/>
      <c r="P481" s="46"/>
    </row>
    <row r="482" spans="1:16" ht="12.75">
      <c r="A482" s="42"/>
      <c r="B482" s="42"/>
      <c r="I482" s="51"/>
      <c r="J482" s="51"/>
      <c r="O482" s="46"/>
      <c r="P482" s="46"/>
    </row>
    <row r="483" spans="1:16" ht="12.75">
      <c r="A483" s="42"/>
      <c r="B483" s="42"/>
      <c r="I483" s="51"/>
      <c r="J483" s="51"/>
      <c r="O483" s="46"/>
      <c r="P483" s="46"/>
    </row>
    <row r="484" spans="1:16" ht="12.75">
      <c r="A484" s="42"/>
      <c r="B484" s="42"/>
      <c r="I484" s="51"/>
      <c r="J484" s="51"/>
      <c r="O484" s="46"/>
      <c r="P484" s="46"/>
    </row>
    <row r="485" spans="1:16" ht="12.75">
      <c r="A485" s="42"/>
      <c r="B485" s="42"/>
      <c r="I485" s="51"/>
      <c r="J485" s="51"/>
      <c r="O485" s="46"/>
      <c r="P485" s="46"/>
    </row>
    <row r="486" spans="1:16" ht="12.75">
      <c r="A486" s="42"/>
      <c r="B486" s="42"/>
      <c r="I486" s="51"/>
      <c r="J486" s="51"/>
      <c r="O486" s="46"/>
      <c r="P486" s="46"/>
    </row>
    <row r="487" spans="1:16" ht="12.75">
      <c r="A487" s="42"/>
      <c r="B487" s="42"/>
      <c r="I487" s="51"/>
      <c r="J487" s="51"/>
      <c r="O487" s="46"/>
      <c r="P487" s="46"/>
    </row>
    <row r="488" spans="1:16" ht="12.75">
      <c r="A488" s="42"/>
      <c r="B488" s="42"/>
      <c r="I488" s="51"/>
      <c r="J488" s="51"/>
      <c r="O488" s="46"/>
      <c r="P488" s="46"/>
    </row>
    <row r="489" spans="1:16" ht="12.75">
      <c r="A489" s="42"/>
      <c r="B489" s="42"/>
      <c r="I489" s="51"/>
      <c r="J489" s="51"/>
      <c r="O489" s="46"/>
      <c r="P489" s="46"/>
    </row>
    <row r="490" spans="1:16" ht="12.75">
      <c r="A490" s="42"/>
      <c r="B490" s="42"/>
      <c r="I490" s="51"/>
      <c r="J490" s="51"/>
      <c r="O490" s="46"/>
      <c r="P490" s="46"/>
    </row>
    <row r="491" spans="1:16" ht="12.75">
      <c r="A491" s="42"/>
      <c r="B491" s="42"/>
      <c r="I491" s="51"/>
      <c r="J491" s="51"/>
      <c r="O491" s="46"/>
      <c r="P491" s="46"/>
    </row>
    <row r="492" spans="1:16" ht="12.75">
      <c r="A492" s="42"/>
      <c r="B492" s="42"/>
      <c r="I492" s="51"/>
      <c r="J492" s="51"/>
      <c r="O492" s="46"/>
      <c r="P492" s="46"/>
    </row>
    <row r="493" spans="1:16" ht="12.75">
      <c r="A493" s="42"/>
      <c r="B493" s="42"/>
      <c r="I493" s="51"/>
      <c r="J493" s="51"/>
      <c r="O493" s="46"/>
      <c r="P493" s="46"/>
    </row>
    <row r="494" spans="1:16" ht="12.75">
      <c r="A494" s="42"/>
      <c r="B494" s="42"/>
      <c r="I494" s="51"/>
      <c r="J494" s="51"/>
      <c r="O494" s="46"/>
      <c r="P494" s="46"/>
    </row>
    <row r="495" spans="1:16" ht="12.75">
      <c r="A495" s="42"/>
      <c r="B495" s="42"/>
      <c r="I495" s="51"/>
      <c r="J495" s="51"/>
      <c r="O495" s="46"/>
      <c r="P495" s="46"/>
    </row>
    <row r="496" spans="1:16" ht="12.75">
      <c r="A496" s="42"/>
      <c r="B496" s="42"/>
      <c r="I496" s="51"/>
      <c r="J496" s="51"/>
      <c r="O496" s="46"/>
      <c r="P496" s="46"/>
    </row>
    <row r="497" spans="1:16" ht="12.75">
      <c r="A497" s="42"/>
      <c r="B497" s="42"/>
      <c r="I497" s="51"/>
      <c r="J497" s="51"/>
      <c r="O497" s="46"/>
      <c r="P497" s="46"/>
    </row>
    <row r="498" spans="1:16" ht="12.75">
      <c r="A498" s="42"/>
      <c r="B498" s="42"/>
      <c r="I498" s="51"/>
      <c r="J498" s="51"/>
      <c r="O498" s="46"/>
      <c r="P498" s="46"/>
    </row>
    <row r="499" spans="1:16" ht="12.75">
      <c r="A499" s="42"/>
      <c r="B499" s="42"/>
      <c r="I499" s="51"/>
      <c r="J499" s="51"/>
      <c r="O499" s="46"/>
      <c r="P499" s="46"/>
    </row>
    <row r="500" spans="1:16" ht="12.75">
      <c r="A500" s="42"/>
      <c r="B500" s="42"/>
      <c r="I500" s="51"/>
      <c r="J500" s="51"/>
      <c r="O500" s="46"/>
      <c r="P500" s="46"/>
    </row>
    <row r="501" spans="1:16" ht="12.75">
      <c r="A501" s="42"/>
      <c r="B501" s="42"/>
      <c r="I501" s="51"/>
      <c r="J501" s="51"/>
      <c r="O501" s="46"/>
      <c r="P501" s="46"/>
    </row>
    <row r="502" spans="1:16" ht="12.75">
      <c r="A502" s="42"/>
      <c r="B502" s="42"/>
      <c r="I502" s="51"/>
      <c r="J502" s="51"/>
      <c r="O502" s="46"/>
      <c r="P502" s="46"/>
    </row>
    <row r="503" spans="1:16" ht="12.75">
      <c r="A503" s="42"/>
      <c r="B503" s="42"/>
      <c r="I503" s="51"/>
      <c r="J503" s="51"/>
      <c r="O503" s="46"/>
      <c r="P503" s="46"/>
    </row>
    <row r="504" spans="1:16" ht="12.75">
      <c r="A504" s="42"/>
      <c r="B504" s="42"/>
      <c r="I504" s="51"/>
      <c r="J504" s="51"/>
      <c r="O504" s="46"/>
      <c r="P504" s="46"/>
    </row>
    <row r="505" spans="1:16" ht="12.75">
      <c r="A505" s="42"/>
      <c r="B505" s="42"/>
      <c r="I505" s="51"/>
      <c r="J505" s="51"/>
      <c r="O505" s="46"/>
      <c r="P505" s="46"/>
    </row>
    <row r="506" spans="1:16" ht="12.75">
      <c r="A506" s="42"/>
      <c r="B506" s="42"/>
      <c r="I506" s="51"/>
      <c r="J506" s="51"/>
      <c r="O506" s="46"/>
      <c r="P506" s="46"/>
    </row>
    <row r="507" spans="1:16" ht="12.75">
      <c r="A507" s="42"/>
      <c r="B507" s="42"/>
      <c r="I507" s="51"/>
      <c r="J507" s="51"/>
      <c r="O507" s="46"/>
      <c r="P507" s="46"/>
    </row>
    <row r="508" spans="1:16" ht="12.75">
      <c r="A508" s="42"/>
      <c r="B508" s="42"/>
      <c r="I508" s="51"/>
      <c r="J508" s="51"/>
      <c r="O508" s="46"/>
      <c r="P508" s="46"/>
    </row>
    <row r="509" spans="1:16" ht="12.75">
      <c r="A509" s="42"/>
      <c r="B509" s="42"/>
      <c r="I509" s="51"/>
      <c r="J509" s="51"/>
      <c r="O509" s="46"/>
      <c r="P509" s="46"/>
    </row>
    <row r="510" spans="1:16" ht="12.75">
      <c r="A510" s="42"/>
      <c r="B510" s="42"/>
      <c r="I510" s="51"/>
      <c r="J510" s="51"/>
      <c r="O510" s="46"/>
      <c r="P510" s="46"/>
    </row>
    <row r="511" spans="1:16" ht="12.75">
      <c r="A511" s="42"/>
      <c r="B511" s="42"/>
      <c r="I511" s="51"/>
      <c r="J511" s="51"/>
      <c r="O511" s="46"/>
      <c r="P511" s="46"/>
    </row>
    <row r="512" spans="1:16" ht="12.75">
      <c r="A512" s="42"/>
      <c r="B512" s="42"/>
      <c r="I512" s="51"/>
      <c r="J512" s="51"/>
      <c r="O512" s="46"/>
      <c r="P512" s="46"/>
    </row>
    <row r="513" spans="1:16" ht="12.75">
      <c r="A513" s="42"/>
      <c r="B513" s="42"/>
      <c r="I513" s="51"/>
      <c r="J513" s="51"/>
      <c r="O513" s="46"/>
      <c r="P513" s="46"/>
    </row>
    <row r="514" spans="1:16" ht="12.75">
      <c r="A514" s="42"/>
      <c r="B514" s="42"/>
      <c r="I514" s="51"/>
      <c r="J514" s="51"/>
      <c r="O514" s="46"/>
      <c r="P514" s="46"/>
    </row>
    <row r="515" spans="1:16" ht="12.75">
      <c r="A515" s="42"/>
      <c r="B515" s="42"/>
      <c r="I515" s="51"/>
      <c r="J515" s="51"/>
      <c r="O515" s="46"/>
      <c r="P515" s="46"/>
    </row>
    <row r="516" spans="1:16" ht="12.75">
      <c r="A516" s="42"/>
      <c r="B516" s="42"/>
      <c r="I516" s="51"/>
      <c r="J516" s="51"/>
      <c r="O516" s="46"/>
      <c r="P516" s="46"/>
    </row>
    <row r="517" spans="1:16" ht="12.75">
      <c r="A517" s="42"/>
      <c r="B517" s="42"/>
      <c r="I517" s="51"/>
      <c r="J517" s="51"/>
      <c r="O517" s="46"/>
      <c r="P517" s="46"/>
    </row>
    <row r="518" spans="1:16" ht="12.75">
      <c r="A518" s="42"/>
      <c r="B518" s="42"/>
      <c r="I518" s="51"/>
      <c r="J518" s="51"/>
      <c r="O518" s="46"/>
      <c r="P518" s="46"/>
    </row>
    <row r="519" spans="1:16" ht="12.75">
      <c r="A519" s="42"/>
      <c r="B519" s="42"/>
      <c r="I519" s="51"/>
      <c r="J519" s="51"/>
      <c r="O519" s="46"/>
      <c r="P519" s="46"/>
    </row>
    <row r="520" spans="1:16" ht="12.75">
      <c r="A520" s="42"/>
      <c r="B520" s="42"/>
      <c r="I520" s="51"/>
      <c r="J520" s="51"/>
      <c r="O520" s="46"/>
      <c r="P520" s="46"/>
    </row>
    <row r="521" spans="1:16" ht="12.75">
      <c r="A521" s="42"/>
      <c r="B521" s="42"/>
      <c r="I521" s="51"/>
      <c r="J521" s="51"/>
      <c r="O521" s="46"/>
      <c r="P521" s="46"/>
    </row>
    <row r="522" spans="1:16" ht="12.75">
      <c r="A522" s="42"/>
      <c r="B522" s="42"/>
      <c r="I522" s="51"/>
      <c r="J522" s="51"/>
      <c r="O522" s="46"/>
      <c r="P522" s="46"/>
    </row>
    <row r="523" spans="1:16" ht="12.75">
      <c r="A523" s="42"/>
      <c r="B523" s="42"/>
      <c r="I523" s="51"/>
      <c r="J523" s="51"/>
      <c r="O523" s="46"/>
      <c r="P523" s="46"/>
    </row>
    <row r="524" spans="1:16" ht="12.75">
      <c r="A524" s="42"/>
      <c r="B524" s="42"/>
      <c r="I524" s="51"/>
      <c r="J524" s="51"/>
      <c r="O524" s="46"/>
      <c r="P524" s="46"/>
    </row>
    <row r="525" spans="1:16" ht="12.75">
      <c r="A525" s="42"/>
      <c r="B525" s="42"/>
      <c r="I525" s="51"/>
      <c r="J525" s="51"/>
      <c r="O525" s="46"/>
      <c r="P525" s="46"/>
    </row>
    <row r="526" spans="1:16" ht="12.75">
      <c r="A526" s="42"/>
      <c r="B526" s="42"/>
      <c r="I526" s="51"/>
      <c r="J526" s="51"/>
      <c r="O526" s="46"/>
      <c r="P526" s="46"/>
    </row>
    <row r="527" spans="1:16" ht="12.75">
      <c r="A527" s="42"/>
      <c r="B527" s="42"/>
      <c r="I527" s="51"/>
      <c r="J527" s="51"/>
      <c r="O527" s="46"/>
      <c r="P527" s="46"/>
    </row>
    <row r="528" spans="1:16" ht="12.75">
      <c r="A528" s="42"/>
      <c r="B528" s="42"/>
      <c r="I528" s="51"/>
      <c r="J528" s="51"/>
      <c r="O528" s="46"/>
      <c r="P528" s="46"/>
    </row>
    <row r="529" spans="1:16" ht="12.75">
      <c r="A529" s="42"/>
      <c r="B529" s="42"/>
      <c r="I529" s="51"/>
      <c r="J529" s="51"/>
      <c r="O529" s="46"/>
      <c r="P529" s="46"/>
    </row>
    <row r="530" spans="1:16" ht="12.75">
      <c r="A530" s="42"/>
      <c r="B530" s="42"/>
      <c r="I530" s="51"/>
      <c r="J530" s="51"/>
      <c r="O530" s="46"/>
      <c r="P530" s="46"/>
    </row>
    <row r="531" spans="1:16" ht="12.75">
      <c r="A531" s="42"/>
      <c r="B531" s="42"/>
      <c r="I531" s="51"/>
      <c r="J531" s="51"/>
      <c r="O531" s="46"/>
      <c r="P531" s="46"/>
    </row>
    <row r="532" spans="1:16" ht="12.75">
      <c r="A532" s="42"/>
      <c r="B532" s="42"/>
      <c r="I532" s="51"/>
      <c r="J532" s="51"/>
      <c r="O532" s="46"/>
      <c r="P532" s="46"/>
    </row>
    <row r="533" spans="1:16" ht="12.75">
      <c r="A533" s="42"/>
      <c r="B533" s="42"/>
      <c r="I533" s="51"/>
      <c r="J533" s="51"/>
      <c r="O533" s="46"/>
      <c r="P533" s="46"/>
    </row>
    <row r="534" spans="1:16" ht="12.75">
      <c r="A534" s="42"/>
      <c r="B534" s="42"/>
      <c r="I534" s="51"/>
      <c r="J534" s="51"/>
      <c r="O534" s="46"/>
      <c r="P534" s="46"/>
    </row>
    <row r="535" spans="1:16" ht="12.75">
      <c r="A535" s="42"/>
      <c r="B535" s="42"/>
      <c r="I535" s="51"/>
      <c r="J535" s="51"/>
      <c r="O535" s="46"/>
      <c r="P535" s="46"/>
    </row>
    <row r="536" spans="1:16" ht="12.75">
      <c r="A536" s="42"/>
      <c r="B536" s="42"/>
      <c r="I536" s="51"/>
      <c r="J536" s="51"/>
      <c r="O536" s="46"/>
      <c r="P536" s="46"/>
    </row>
    <row r="537" spans="1:16" ht="12.75">
      <c r="A537" s="42"/>
      <c r="B537" s="42"/>
      <c r="I537" s="51"/>
      <c r="J537" s="51"/>
      <c r="O537" s="46"/>
      <c r="P537" s="46"/>
    </row>
    <row r="538" spans="1:16" ht="12.75">
      <c r="A538" s="42"/>
      <c r="B538" s="42"/>
      <c r="I538" s="51"/>
      <c r="J538" s="51"/>
      <c r="O538" s="46"/>
      <c r="P538" s="46"/>
    </row>
    <row r="539" spans="1:16" ht="12.75">
      <c r="A539" s="42"/>
      <c r="B539" s="42"/>
      <c r="I539" s="51"/>
      <c r="J539" s="51"/>
      <c r="O539" s="46"/>
      <c r="P539" s="46"/>
    </row>
    <row r="540" spans="1:16" ht="12.75">
      <c r="A540" s="42"/>
      <c r="B540" s="42"/>
      <c r="I540" s="51"/>
      <c r="J540" s="51"/>
      <c r="O540" s="46"/>
      <c r="P540" s="46"/>
    </row>
    <row r="541" spans="1:16" ht="12.75">
      <c r="A541" s="42"/>
      <c r="B541" s="42"/>
      <c r="I541" s="51"/>
      <c r="J541" s="51"/>
      <c r="O541" s="46"/>
      <c r="P541" s="46"/>
    </row>
    <row r="542" spans="1:16" ht="12.75">
      <c r="A542" s="42"/>
      <c r="B542" s="42"/>
      <c r="I542" s="51"/>
      <c r="J542" s="51"/>
      <c r="O542" s="46"/>
      <c r="P542" s="46"/>
    </row>
    <row r="543" spans="1:16" ht="12.75">
      <c r="A543" s="42"/>
      <c r="B543" s="42"/>
      <c r="I543" s="51"/>
      <c r="J543" s="51"/>
      <c r="O543" s="46"/>
      <c r="P543" s="46"/>
    </row>
    <row r="544" spans="1:16" ht="12.75">
      <c r="A544" s="42"/>
      <c r="B544" s="42"/>
      <c r="I544" s="51"/>
      <c r="J544" s="51"/>
      <c r="O544" s="46"/>
      <c r="P544" s="46"/>
    </row>
    <row r="545" spans="1:16" ht="12.75">
      <c r="A545" s="42"/>
      <c r="B545" s="42"/>
      <c r="I545" s="51"/>
      <c r="J545" s="51"/>
      <c r="O545" s="46"/>
      <c r="P545" s="46"/>
    </row>
    <row r="546" spans="1:16" ht="12.75">
      <c r="A546" s="42"/>
      <c r="B546" s="42"/>
      <c r="I546" s="51"/>
      <c r="J546" s="51"/>
      <c r="O546" s="46"/>
      <c r="P546" s="46"/>
    </row>
    <row r="547" spans="1:16" ht="12.75">
      <c r="A547" s="42"/>
      <c r="B547" s="42"/>
      <c r="I547" s="51"/>
      <c r="J547" s="51"/>
      <c r="O547" s="46"/>
      <c r="P547" s="46"/>
    </row>
    <row r="548" spans="1:16" ht="12.75">
      <c r="A548" s="42"/>
      <c r="B548" s="42"/>
      <c r="I548" s="51"/>
      <c r="J548" s="51"/>
      <c r="O548" s="46"/>
      <c r="P548" s="46"/>
    </row>
    <row r="549" spans="1:16" ht="12.75">
      <c r="A549" s="42"/>
      <c r="B549" s="42"/>
      <c r="I549" s="51"/>
      <c r="J549" s="51"/>
      <c r="O549" s="46"/>
      <c r="P549" s="46"/>
    </row>
    <row r="550" spans="1:16" ht="12.75">
      <c r="A550" s="42"/>
      <c r="B550" s="42"/>
      <c r="I550" s="51"/>
      <c r="J550" s="51"/>
      <c r="O550" s="46"/>
      <c r="P550" s="46"/>
    </row>
    <row r="551" spans="1:16" ht="12.75">
      <c r="A551" s="42"/>
      <c r="B551" s="42"/>
      <c r="I551" s="51"/>
      <c r="J551" s="51"/>
      <c r="O551" s="46"/>
      <c r="P551" s="46"/>
    </row>
    <row r="552" spans="1:16" ht="12.75">
      <c r="A552" s="42"/>
      <c r="B552" s="42"/>
      <c r="I552" s="51"/>
      <c r="J552" s="51"/>
      <c r="O552" s="46"/>
      <c r="P552" s="46"/>
    </row>
    <row r="553" spans="1:16" ht="12.75">
      <c r="A553" s="42"/>
      <c r="B553" s="42"/>
      <c r="I553" s="51"/>
      <c r="J553" s="51"/>
      <c r="O553" s="46"/>
      <c r="P553" s="46"/>
    </row>
    <row r="554" spans="1:16" ht="12.75">
      <c r="A554" s="42"/>
      <c r="B554" s="42"/>
      <c r="I554" s="51"/>
      <c r="J554" s="51"/>
      <c r="O554" s="46"/>
      <c r="P554" s="46"/>
    </row>
    <row r="555" spans="1:16" ht="12.75">
      <c r="A555" s="42"/>
      <c r="B555" s="42"/>
      <c r="I555" s="51"/>
      <c r="J555" s="51"/>
      <c r="O555" s="46"/>
      <c r="P555" s="46"/>
    </row>
    <row r="556" spans="1:16" ht="12.75">
      <c r="A556" s="42"/>
      <c r="B556" s="42"/>
      <c r="I556" s="51"/>
      <c r="J556" s="51"/>
      <c r="O556" s="46"/>
      <c r="P556" s="46"/>
    </row>
    <row r="557" spans="1:16" ht="12.75">
      <c r="A557" s="42"/>
      <c r="B557" s="42"/>
      <c r="I557" s="51"/>
      <c r="J557" s="51"/>
      <c r="O557" s="46"/>
      <c r="P557" s="46"/>
    </row>
    <row r="558" spans="1:16" ht="12.75">
      <c r="A558" s="42"/>
      <c r="B558" s="42"/>
      <c r="I558" s="51"/>
      <c r="J558" s="51"/>
      <c r="O558" s="46"/>
      <c r="P558" s="46"/>
    </row>
    <row r="559" spans="1:16" ht="12.75">
      <c r="A559" s="42"/>
      <c r="B559" s="42"/>
      <c r="I559" s="51"/>
      <c r="J559" s="51"/>
      <c r="O559" s="46"/>
      <c r="P559" s="46"/>
    </row>
    <row r="560" spans="1:16" ht="12.75">
      <c r="A560" s="42"/>
      <c r="B560" s="42"/>
      <c r="I560" s="51"/>
      <c r="J560" s="51"/>
      <c r="O560" s="46"/>
      <c r="P560" s="46"/>
    </row>
    <row r="561" spans="1:16" ht="12.75">
      <c r="A561" s="42"/>
      <c r="B561" s="42"/>
      <c r="I561" s="51"/>
      <c r="J561" s="51"/>
      <c r="O561" s="46"/>
      <c r="P561" s="46"/>
    </row>
    <row r="562" spans="1:16" ht="12.75">
      <c r="A562" s="42"/>
      <c r="B562" s="42"/>
      <c r="I562" s="51"/>
      <c r="J562" s="51"/>
      <c r="O562" s="46"/>
      <c r="P562" s="46"/>
    </row>
    <row r="563" spans="1:16" ht="12.75">
      <c r="A563" s="42"/>
      <c r="B563" s="42"/>
      <c r="I563" s="51"/>
      <c r="J563" s="51"/>
      <c r="O563" s="46"/>
      <c r="P563" s="46"/>
    </row>
    <row r="564" spans="1:16" ht="12.75">
      <c r="A564" s="42"/>
      <c r="B564" s="42"/>
      <c r="I564" s="51"/>
      <c r="J564" s="51"/>
      <c r="O564" s="46"/>
      <c r="P564" s="46"/>
    </row>
    <row r="565" spans="1:16" ht="12.75">
      <c r="A565" s="42"/>
      <c r="B565" s="42"/>
      <c r="I565" s="51"/>
      <c r="J565" s="51"/>
      <c r="O565" s="46"/>
      <c r="P565" s="46"/>
    </row>
    <row r="566" spans="1:16" ht="12.75">
      <c r="A566" s="42"/>
      <c r="B566" s="42"/>
      <c r="I566" s="51"/>
      <c r="J566" s="51"/>
      <c r="O566" s="46"/>
      <c r="P566" s="46"/>
    </row>
    <row r="567" spans="1:16" ht="12.75">
      <c r="A567" s="42"/>
      <c r="B567" s="42"/>
      <c r="I567" s="51"/>
      <c r="J567" s="51"/>
      <c r="O567" s="46"/>
      <c r="P567" s="46"/>
    </row>
    <row r="568" spans="1:16" ht="12.75">
      <c r="A568" s="42"/>
      <c r="B568" s="42"/>
      <c r="I568" s="51"/>
      <c r="J568" s="51"/>
      <c r="O568" s="46"/>
      <c r="P568" s="46"/>
    </row>
    <row r="569" spans="1:16" ht="12.75">
      <c r="A569" s="42"/>
      <c r="B569" s="42"/>
      <c r="I569" s="51"/>
      <c r="J569" s="51"/>
      <c r="O569" s="46"/>
      <c r="P569" s="46"/>
    </row>
    <row r="570" spans="1:16" ht="12.75">
      <c r="A570" s="42"/>
      <c r="B570" s="42"/>
      <c r="I570" s="51"/>
      <c r="J570" s="51"/>
      <c r="O570" s="46"/>
      <c r="P570" s="46"/>
    </row>
    <row r="571" spans="1:16" ht="12.75">
      <c r="A571" s="42"/>
      <c r="B571" s="42"/>
      <c r="I571" s="51"/>
      <c r="J571" s="51"/>
      <c r="O571" s="46"/>
      <c r="P571" s="46"/>
    </row>
    <row r="572" spans="1:16" ht="12.75">
      <c r="A572" s="42"/>
      <c r="B572" s="42"/>
      <c r="I572" s="51"/>
      <c r="J572" s="51"/>
      <c r="O572" s="46"/>
      <c r="P572" s="46"/>
    </row>
    <row r="573" spans="1:16" ht="12.75">
      <c r="A573" s="42"/>
      <c r="B573" s="42"/>
      <c r="I573" s="51"/>
      <c r="J573" s="51"/>
      <c r="O573" s="46"/>
      <c r="P573" s="46"/>
    </row>
    <row r="574" spans="1:16" ht="12.75">
      <c r="A574" s="42"/>
      <c r="B574" s="42"/>
      <c r="I574" s="51"/>
      <c r="J574" s="51"/>
      <c r="O574" s="46"/>
      <c r="P574" s="46"/>
    </row>
    <row r="575" spans="1:16" ht="12.75">
      <c r="A575" s="42"/>
      <c r="B575" s="42"/>
      <c r="I575" s="51"/>
      <c r="J575" s="51"/>
      <c r="O575" s="46"/>
      <c r="P575" s="46"/>
    </row>
    <row r="576" spans="1:16" ht="12.75">
      <c r="A576" s="42"/>
      <c r="B576" s="42"/>
      <c r="I576" s="51"/>
      <c r="J576" s="51"/>
      <c r="O576" s="46"/>
      <c r="P576" s="46"/>
    </row>
    <row r="577" spans="1:16" ht="12.75">
      <c r="A577" s="42"/>
      <c r="B577" s="42"/>
      <c r="I577" s="51"/>
      <c r="J577" s="51"/>
      <c r="O577" s="46"/>
      <c r="P577" s="46"/>
    </row>
    <row r="578" spans="1:16" ht="12.75">
      <c r="A578" s="42"/>
      <c r="B578" s="42"/>
      <c r="I578" s="51"/>
      <c r="J578" s="51"/>
      <c r="O578" s="46"/>
      <c r="P578" s="46"/>
    </row>
    <row r="579" spans="1:16" ht="12.75">
      <c r="A579" s="42"/>
      <c r="B579" s="42"/>
      <c r="I579" s="51"/>
      <c r="J579" s="51"/>
      <c r="O579" s="46"/>
      <c r="P579" s="46"/>
    </row>
    <row r="580" spans="1:16" ht="12.75">
      <c r="A580" s="42"/>
      <c r="B580" s="42"/>
      <c r="I580" s="51"/>
      <c r="J580" s="51"/>
      <c r="O580" s="46"/>
      <c r="P580" s="46"/>
    </row>
    <row r="581" spans="1:16" ht="12.75">
      <c r="A581" s="42"/>
      <c r="B581" s="42"/>
      <c r="I581" s="51"/>
      <c r="J581" s="51"/>
      <c r="O581" s="46"/>
      <c r="P581" s="46"/>
    </row>
    <row r="582" spans="1:16" ht="12.75">
      <c r="A582" s="42"/>
      <c r="B582" s="42"/>
      <c r="I582" s="51"/>
      <c r="J582" s="51"/>
      <c r="O582" s="46"/>
      <c r="P582" s="46"/>
    </row>
    <row r="583" spans="1:16" ht="12.75">
      <c r="A583" s="42"/>
      <c r="B583" s="42"/>
      <c r="I583" s="51"/>
      <c r="J583" s="51"/>
      <c r="O583" s="46"/>
      <c r="P583" s="46"/>
    </row>
    <row r="584" spans="1:16" ht="12.75">
      <c r="A584" s="42"/>
      <c r="B584" s="42"/>
      <c r="I584" s="51"/>
      <c r="J584" s="51"/>
      <c r="O584" s="46"/>
      <c r="P584" s="46"/>
    </row>
    <row r="585" spans="1:16" ht="12.75">
      <c r="A585" s="42"/>
      <c r="B585" s="42"/>
      <c r="I585" s="51"/>
      <c r="J585" s="51"/>
      <c r="O585" s="46"/>
      <c r="P585" s="46"/>
    </row>
    <row r="586" spans="1:16" ht="12.75">
      <c r="A586" s="42"/>
      <c r="B586" s="42"/>
      <c r="I586" s="51"/>
      <c r="J586" s="51"/>
      <c r="O586" s="46"/>
      <c r="P586" s="46"/>
    </row>
    <row r="587" spans="1:16" ht="12.75">
      <c r="A587" s="42"/>
      <c r="B587" s="42"/>
      <c r="I587" s="51"/>
      <c r="J587" s="51"/>
      <c r="O587" s="46"/>
      <c r="P587" s="46"/>
    </row>
    <row r="588" spans="1:16" ht="12.75">
      <c r="A588" s="42"/>
      <c r="B588" s="42"/>
      <c r="I588" s="51"/>
      <c r="J588" s="51"/>
      <c r="O588" s="46"/>
      <c r="P588" s="46"/>
    </row>
    <row r="589" spans="1:16" ht="12.75">
      <c r="A589" s="42"/>
      <c r="B589" s="42"/>
      <c r="I589" s="51"/>
      <c r="J589" s="51"/>
      <c r="O589" s="46"/>
      <c r="P589" s="46"/>
    </row>
    <row r="590" spans="1:16" ht="12.75">
      <c r="A590" s="42"/>
      <c r="B590" s="42"/>
      <c r="I590" s="51"/>
      <c r="J590" s="51"/>
      <c r="O590" s="46"/>
      <c r="P590" s="46"/>
    </row>
    <row r="591" spans="1:16" ht="12.75">
      <c r="A591" s="42"/>
      <c r="B591" s="42"/>
      <c r="I591" s="51"/>
      <c r="J591" s="51"/>
      <c r="O591" s="46"/>
      <c r="P591" s="46"/>
    </row>
    <row r="592" spans="1:16" ht="12.75">
      <c r="A592" s="42"/>
      <c r="B592" s="42"/>
      <c r="I592" s="51"/>
      <c r="J592" s="51"/>
      <c r="O592" s="46"/>
      <c r="P592" s="46"/>
    </row>
    <row r="593" spans="1:16" ht="12.75">
      <c r="A593" s="42"/>
      <c r="B593" s="42"/>
      <c r="I593" s="51"/>
      <c r="J593" s="51"/>
      <c r="O593" s="46"/>
      <c r="P593" s="46"/>
    </row>
    <row r="594" spans="1:16" ht="12.75">
      <c r="A594" s="42"/>
      <c r="B594" s="42"/>
      <c r="I594" s="51"/>
      <c r="J594" s="51"/>
      <c r="O594" s="46"/>
      <c r="P594" s="46"/>
    </row>
    <row r="595" spans="1:16" ht="12.75">
      <c r="A595" s="42"/>
      <c r="B595" s="42"/>
      <c r="I595" s="51"/>
      <c r="J595" s="51"/>
      <c r="O595" s="46"/>
      <c r="P595" s="46"/>
    </row>
    <row r="596" spans="1:16" ht="12.75">
      <c r="A596" s="42"/>
      <c r="B596" s="42"/>
      <c r="I596" s="51"/>
      <c r="J596" s="51"/>
      <c r="O596" s="46"/>
      <c r="P596" s="46"/>
    </row>
    <row r="597" spans="1:16" ht="12.75">
      <c r="A597" s="42"/>
      <c r="B597" s="42"/>
      <c r="I597" s="51"/>
      <c r="J597" s="51"/>
      <c r="O597" s="46"/>
      <c r="P597" s="46"/>
    </row>
    <row r="598" spans="1:16" ht="12.75">
      <c r="A598" s="42"/>
      <c r="B598" s="42"/>
      <c r="I598" s="51"/>
      <c r="J598" s="51"/>
      <c r="O598" s="46"/>
      <c r="P598" s="46"/>
    </row>
    <row r="599" spans="1:16" ht="12.75">
      <c r="A599" s="42"/>
      <c r="B599" s="42"/>
      <c r="I599" s="51"/>
      <c r="J599" s="51"/>
      <c r="O599" s="46"/>
      <c r="P599" s="46"/>
    </row>
    <row r="600" spans="1:16" ht="12.75">
      <c r="A600" s="42"/>
      <c r="B600" s="42"/>
      <c r="I600" s="51"/>
      <c r="J600" s="51"/>
      <c r="O600" s="46"/>
      <c r="P600" s="46"/>
    </row>
    <row r="601" spans="1:16" ht="12.75">
      <c r="A601" s="42"/>
      <c r="B601" s="42"/>
      <c r="I601" s="51"/>
      <c r="J601" s="51"/>
      <c r="O601" s="46"/>
      <c r="P601" s="46"/>
    </row>
    <row r="602" spans="1:16" ht="12.75">
      <c r="A602" s="42"/>
      <c r="B602" s="42"/>
      <c r="I602" s="51"/>
      <c r="J602" s="51"/>
      <c r="O602" s="46"/>
      <c r="P602" s="46"/>
    </row>
    <row r="603" spans="1:16" ht="12.75">
      <c r="A603" s="42"/>
      <c r="B603" s="42"/>
      <c r="I603" s="51"/>
      <c r="J603" s="51"/>
      <c r="O603" s="46"/>
      <c r="P603" s="46"/>
    </row>
    <row r="604" spans="1:16" ht="12.75">
      <c r="A604" s="42"/>
      <c r="B604" s="42"/>
      <c r="I604" s="51"/>
      <c r="J604" s="51"/>
      <c r="O604" s="46"/>
      <c r="P604" s="46"/>
    </row>
    <row r="605" spans="1:16" ht="12.75">
      <c r="A605" s="42"/>
      <c r="B605" s="42"/>
      <c r="I605" s="51"/>
      <c r="J605" s="51"/>
      <c r="O605" s="46"/>
      <c r="P605" s="46"/>
    </row>
    <row r="606" spans="1:16" ht="12.75">
      <c r="A606" s="42"/>
      <c r="B606" s="42"/>
      <c r="I606" s="51"/>
      <c r="J606" s="51"/>
      <c r="O606" s="46"/>
      <c r="P606" s="46"/>
    </row>
    <row r="607" spans="1:16" ht="12.75">
      <c r="A607" s="42"/>
      <c r="B607" s="42"/>
      <c r="I607" s="51"/>
      <c r="J607" s="51"/>
      <c r="O607" s="46"/>
      <c r="P607" s="46"/>
    </row>
    <row r="608" spans="1:16" ht="12.75">
      <c r="A608" s="42"/>
      <c r="B608" s="42"/>
      <c r="I608" s="51"/>
      <c r="J608" s="51"/>
      <c r="O608" s="46"/>
      <c r="P608" s="46"/>
    </row>
    <row r="609" spans="1:16" ht="12.75">
      <c r="A609" s="42"/>
      <c r="B609" s="42"/>
      <c r="I609" s="51"/>
      <c r="J609" s="51"/>
      <c r="O609" s="46"/>
      <c r="P609" s="46"/>
    </row>
    <row r="610" spans="1:16" ht="12.75">
      <c r="A610" s="42"/>
      <c r="B610" s="42"/>
      <c r="I610" s="51"/>
      <c r="J610" s="51"/>
      <c r="O610" s="46"/>
      <c r="P610" s="46"/>
    </row>
    <row r="611" spans="1:16" ht="12.75">
      <c r="A611" s="42"/>
      <c r="B611" s="42"/>
      <c r="I611" s="51"/>
      <c r="J611" s="51"/>
      <c r="O611" s="46"/>
      <c r="P611" s="46"/>
    </row>
    <row r="612" spans="1:16" ht="12.75">
      <c r="A612" s="42"/>
      <c r="B612" s="42"/>
      <c r="I612" s="51"/>
      <c r="J612" s="51"/>
      <c r="O612" s="46"/>
      <c r="P612" s="46"/>
    </row>
    <row r="613" spans="1:16" ht="12.75">
      <c r="A613" s="42"/>
      <c r="B613" s="42"/>
      <c r="I613" s="51"/>
      <c r="J613" s="51"/>
      <c r="O613" s="46"/>
      <c r="P613" s="46"/>
    </row>
    <row r="614" spans="1:16" ht="12.75">
      <c r="A614" s="42"/>
      <c r="B614" s="42"/>
      <c r="I614" s="51"/>
      <c r="J614" s="51"/>
      <c r="O614" s="46"/>
      <c r="P614" s="46"/>
    </row>
    <row r="615" spans="1:16" ht="12.75">
      <c r="A615" s="42"/>
      <c r="B615" s="42"/>
      <c r="I615" s="51"/>
      <c r="J615" s="51"/>
      <c r="O615" s="46"/>
      <c r="P615" s="46"/>
    </row>
    <row r="616" spans="1:16" ht="12.75">
      <c r="A616" s="42"/>
      <c r="B616" s="42"/>
      <c r="I616" s="51"/>
      <c r="J616" s="51"/>
      <c r="O616" s="46"/>
      <c r="P616" s="46"/>
    </row>
    <row r="617" spans="1:16" ht="12.75">
      <c r="A617" s="42"/>
      <c r="B617" s="42"/>
      <c r="I617" s="51"/>
      <c r="J617" s="51"/>
      <c r="O617" s="46"/>
      <c r="P617" s="46"/>
    </row>
    <row r="618" spans="1:16" ht="12.75">
      <c r="A618" s="42"/>
      <c r="B618" s="42"/>
      <c r="I618" s="51"/>
      <c r="J618" s="51"/>
      <c r="O618" s="46"/>
      <c r="P618" s="46"/>
    </row>
    <row r="619" spans="1:16" ht="12.75">
      <c r="A619" s="42"/>
      <c r="B619" s="42"/>
      <c r="I619" s="51"/>
      <c r="J619" s="51"/>
      <c r="O619" s="46"/>
      <c r="P619" s="46"/>
    </row>
    <row r="620" spans="1:16" ht="12.75">
      <c r="A620" s="42"/>
      <c r="B620" s="42"/>
      <c r="I620" s="51"/>
      <c r="J620" s="51"/>
      <c r="O620" s="46"/>
      <c r="P620" s="46"/>
    </row>
    <row r="621" spans="1:16" ht="12.75">
      <c r="A621" s="42"/>
      <c r="B621" s="42"/>
      <c r="I621" s="51"/>
      <c r="J621" s="51"/>
      <c r="O621" s="46"/>
      <c r="P621" s="46"/>
    </row>
    <row r="622" spans="1:16" ht="12.75">
      <c r="A622" s="42"/>
      <c r="B622" s="42"/>
      <c r="I622" s="51"/>
      <c r="J622" s="51"/>
      <c r="O622" s="46"/>
      <c r="P622" s="46"/>
    </row>
    <row r="623" spans="1:16" ht="12.75">
      <c r="A623" s="42"/>
      <c r="B623" s="42"/>
      <c r="I623" s="51"/>
      <c r="J623" s="51"/>
      <c r="O623" s="46"/>
      <c r="P623" s="46"/>
    </row>
    <row r="624" spans="1:16" ht="12.75">
      <c r="A624" s="42"/>
      <c r="B624" s="42"/>
      <c r="I624" s="51"/>
      <c r="J624" s="51"/>
      <c r="O624" s="46"/>
      <c r="P624" s="46"/>
    </row>
    <row r="625" spans="1:16" ht="12.75">
      <c r="A625" s="42"/>
      <c r="B625" s="42"/>
      <c r="I625" s="51"/>
      <c r="J625" s="51"/>
      <c r="O625" s="46"/>
      <c r="P625" s="46"/>
    </row>
    <row r="626" spans="1:16" ht="12.75">
      <c r="A626" s="42"/>
      <c r="B626" s="42"/>
      <c r="I626" s="51"/>
      <c r="J626" s="51"/>
      <c r="O626" s="46"/>
      <c r="P626" s="46"/>
    </row>
    <row r="627" spans="1:16" ht="12.75">
      <c r="A627" s="42"/>
      <c r="B627" s="42"/>
      <c r="I627" s="51"/>
      <c r="J627" s="51"/>
      <c r="O627" s="46"/>
      <c r="P627" s="46"/>
    </row>
    <row r="628" spans="1:16" ht="12.75">
      <c r="A628" s="42"/>
      <c r="B628" s="42"/>
      <c r="I628" s="51"/>
      <c r="J628" s="51"/>
      <c r="O628" s="46"/>
      <c r="P628" s="46"/>
    </row>
    <row r="629" spans="1:16" ht="12.75">
      <c r="A629" s="42"/>
      <c r="B629" s="42"/>
      <c r="I629" s="51"/>
      <c r="J629" s="51"/>
      <c r="O629" s="46"/>
      <c r="P629" s="46"/>
    </row>
    <row r="630" spans="1:16" ht="12.75">
      <c r="A630" s="42"/>
      <c r="B630" s="42"/>
      <c r="I630" s="51"/>
      <c r="J630" s="51"/>
      <c r="O630" s="46"/>
      <c r="P630" s="46"/>
    </row>
    <row r="631" spans="1:16" ht="12.75">
      <c r="A631" s="42"/>
      <c r="B631" s="42"/>
      <c r="I631" s="51"/>
      <c r="J631" s="51"/>
      <c r="O631" s="46"/>
      <c r="P631" s="46"/>
    </row>
    <row r="632" spans="1:16" ht="12.75">
      <c r="A632" s="42"/>
      <c r="B632" s="42"/>
      <c r="I632" s="51"/>
      <c r="J632" s="51"/>
      <c r="O632" s="46"/>
      <c r="P632" s="46"/>
    </row>
    <row r="633" spans="1:16" ht="12.75">
      <c r="A633" s="42"/>
      <c r="B633" s="42"/>
      <c r="I633" s="51"/>
      <c r="J633" s="51"/>
      <c r="O633" s="46"/>
      <c r="P633" s="46"/>
    </row>
    <row r="634" spans="1:16" ht="12.75">
      <c r="A634" s="42"/>
      <c r="B634" s="42"/>
      <c r="I634" s="51"/>
      <c r="J634" s="51"/>
      <c r="O634" s="46"/>
      <c r="P634" s="46"/>
    </row>
    <row r="635" spans="1:16" ht="12.75">
      <c r="A635" s="42"/>
      <c r="B635" s="42"/>
      <c r="I635" s="51"/>
      <c r="J635" s="51"/>
      <c r="O635" s="46"/>
      <c r="P635" s="46"/>
    </row>
    <row r="636" spans="1:16" ht="12.75">
      <c r="A636" s="42"/>
      <c r="B636" s="42"/>
      <c r="I636" s="51"/>
      <c r="J636" s="51"/>
      <c r="O636" s="46"/>
      <c r="P636" s="46"/>
    </row>
    <row r="637" spans="1:16" ht="12.75">
      <c r="A637" s="42"/>
      <c r="B637" s="42"/>
      <c r="I637" s="51"/>
      <c r="J637" s="51"/>
      <c r="O637" s="46"/>
      <c r="P637" s="46"/>
    </row>
    <row r="638" spans="1:16" ht="12.75">
      <c r="A638" s="42"/>
      <c r="B638" s="42"/>
      <c r="I638" s="51"/>
      <c r="J638" s="51"/>
      <c r="O638" s="46"/>
      <c r="P638" s="46"/>
    </row>
    <row r="639" spans="1:16" ht="12.75">
      <c r="A639" s="42"/>
      <c r="B639" s="42"/>
      <c r="I639" s="51"/>
      <c r="J639" s="51"/>
      <c r="O639" s="46"/>
      <c r="P639" s="46"/>
    </row>
    <row r="640" spans="1:16" ht="12.75">
      <c r="A640" s="42"/>
      <c r="B640" s="42"/>
      <c r="I640" s="51"/>
      <c r="J640" s="51"/>
      <c r="O640" s="46"/>
      <c r="P640" s="46"/>
    </row>
    <row r="641" spans="1:16" ht="12.75">
      <c r="A641" s="42"/>
      <c r="B641" s="42"/>
      <c r="I641" s="51"/>
      <c r="J641" s="51"/>
      <c r="O641" s="46"/>
      <c r="P641" s="46"/>
    </row>
    <row r="642" spans="1:16" ht="12.75">
      <c r="A642" s="42"/>
      <c r="B642" s="42"/>
      <c r="I642" s="51"/>
      <c r="J642" s="51"/>
      <c r="O642" s="46"/>
      <c r="P642" s="46"/>
    </row>
    <row r="643" spans="1:16" ht="12.75">
      <c r="A643" s="42"/>
      <c r="B643" s="42"/>
      <c r="I643" s="51"/>
      <c r="J643" s="51"/>
      <c r="O643" s="46"/>
      <c r="P643" s="46"/>
    </row>
    <row r="644" spans="1:16" ht="12.75">
      <c r="A644" s="42"/>
      <c r="B644" s="42"/>
      <c r="I644" s="51"/>
      <c r="J644" s="51"/>
      <c r="O644" s="46"/>
      <c r="P644" s="46"/>
    </row>
    <row r="645" spans="1:16" ht="12.75">
      <c r="A645" s="42"/>
      <c r="B645" s="42"/>
      <c r="I645" s="51"/>
      <c r="J645" s="51"/>
      <c r="O645" s="46"/>
      <c r="P645" s="46"/>
    </row>
    <row r="646" spans="1:16" ht="12.75">
      <c r="A646" s="42"/>
      <c r="B646" s="42"/>
      <c r="I646" s="51"/>
      <c r="J646" s="51"/>
      <c r="O646" s="46"/>
      <c r="P646" s="46"/>
    </row>
    <row r="647" spans="1:16" ht="12.75">
      <c r="A647" s="42"/>
      <c r="B647" s="42"/>
      <c r="I647" s="51"/>
      <c r="J647" s="51"/>
      <c r="O647" s="46"/>
      <c r="P647" s="46"/>
    </row>
    <row r="648" spans="1:16" ht="12.75">
      <c r="A648" s="42"/>
      <c r="B648" s="42"/>
      <c r="I648" s="51"/>
      <c r="J648" s="51"/>
      <c r="O648" s="46"/>
      <c r="P648" s="46"/>
    </row>
    <row r="649" spans="1:16" ht="12.75">
      <c r="A649" s="42"/>
      <c r="B649" s="42"/>
      <c r="I649" s="51"/>
      <c r="J649" s="51"/>
      <c r="O649" s="46"/>
      <c r="P649" s="46"/>
    </row>
    <row r="650" spans="1:16" ht="12.75">
      <c r="A650" s="42"/>
      <c r="B650" s="42"/>
      <c r="I650" s="51"/>
      <c r="J650" s="51"/>
      <c r="O650" s="46"/>
      <c r="P650" s="46"/>
    </row>
    <row r="651" spans="1:16" ht="12.75">
      <c r="A651" s="42"/>
      <c r="B651" s="42"/>
      <c r="I651" s="51"/>
      <c r="J651" s="51"/>
      <c r="O651" s="46"/>
      <c r="P651" s="46"/>
    </row>
    <row r="652" spans="1:16" ht="12.75">
      <c r="A652" s="42"/>
      <c r="B652" s="42"/>
      <c r="I652" s="51"/>
      <c r="J652" s="51"/>
      <c r="O652" s="46"/>
      <c r="P652" s="46"/>
    </row>
    <row r="653" spans="1:16" ht="12.75">
      <c r="A653" s="42"/>
      <c r="B653" s="42"/>
      <c r="I653" s="51"/>
      <c r="J653" s="51"/>
      <c r="O653" s="46"/>
      <c r="P653" s="46"/>
    </row>
    <row r="654" spans="1:16" ht="12.75">
      <c r="A654" s="42"/>
      <c r="B654" s="42"/>
      <c r="I654" s="51"/>
      <c r="J654" s="51"/>
      <c r="O654" s="46"/>
      <c r="P654" s="46"/>
    </row>
    <row r="655" spans="1:16" ht="12.75">
      <c r="A655" s="42"/>
      <c r="B655" s="42"/>
      <c r="I655" s="51"/>
      <c r="J655" s="51"/>
      <c r="O655" s="46"/>
      <c r="P655" s="46"/>
    </row>
    <row r="656" spans="1:16" ht="12.75">
      <c r="A656" s="42"/>
      <c r="B656" s="42"/>
      <c r="I656" s="51"/>
      <c r="J656" s="51"/>
      <c r="O656" s="46"/>
      <c r="P656" s="46"/>
    </row>
    <row r="657" spans="1:16" ht="12.75">
      <c r="A657" s="42"/>
      <c r="B657" s="42"/>
      <c r="I657" s="51"/>
      <c r="J657" s="51"/>
      <c r="O657" s="46"/>
      <c r="P657" s="46"/>
    </row>
    <row r="658" spans="1:16" ht="12.75">
      <c r="A658" s="42"/>
      <c r="B658" s="42"/>
      <c r="I658" s="51"/>
      <c r="J658" s="51"/>
      <c r="O658" s="46"/>
      <c r="P658" s="46"/>
    </row>
    <row r="659" spans="1:16" ht="12.75">
      <c r="A659" s="42"/>
      <c r="B659" s="42"/>
      <c r="I659" s="51"/>
      <c r="J659" s="51"/>
      <c r="O659" s="46"/>
      <c r="P659" s="46"/>
    </row>
    <row r="660" spans="1:16" ht="12.75">
      <c r="A660" s="42"/>
      <c r="B660" s="42"/>
      <c r="I660" s="51"/>
      <c r="J660" s="51"/>
      <c r="O660" s="46"/>
      <c r="P660" s="46"/>
    </row>
    <row r="661" spans="1:16" ht="12.75">
      <c r="A661" s="42"/>
      <c r="B661" s="42"/>
      <c r="I661" s="51"/>
      <c r="J661" s="51"/>
      <c r="O661" s="46"/>
      <c r="P661" s="46"/>
    </row>
    <row r="662" spans="1:16" ht="12.75">
      <c r="A662" s="42"/>
      <c r="B662" s="42"/>
      <c r="I662" s="51"/>
      <c r="J662" s="51"/>
      <c r="O662" s="46"/>
      <c r="P662" s="46"/>
    </row>
    <row r="663" spans="1:16" ht="12.75">
      <c r="A663" s="42"/>
      <c r="B663" s="42"/>
      <c r="I663" s="51"/>
      <c r="J663" s="51"/>
      <c r="O663" s="46"/>
      <c r="P663" s="46"/>
    </row>
    <row r="664" spans="1:16" ht="12.75">
      <c r="A664" s="42"/>
      <c r="B664" s="42"/>
      <c r="I664" s="51"/>
      <c r="J664" s="51"/>
      <c r="O664" s="46"/>
      <c r="P664" s="46"/>
    </row>
    <row r="665" spans="1:16" ht="12.75">
      <c r="A665" s="42"/>
      <c r="B665" s="42"/>
      <c r="I665" s="51"/>
      <c r="J665" s="51"/>
      <c r="O665" s="46"/>
      <c r="P665" s="46"/>
    </row>
    <row r="666" spans="1:16" ht="12.75">
      <c r="A666" s="42"/>
      <c r="B666" s="42"/>
      <c r="I666" s="51"/>
      <c r="J666" s="51"/>
      <c r="O666" s="46"/>
      <c r="P666" s="46"/>
    </row>
    <row r="667" spans="1:16" ht="12.75">
      <c r="A667" s="42"/>
      <c r="B667" s="42"/>
      <c r="I667" s="51"/>
      <c r="J667" s="51"/>
      <c r="O667" s="46"/>
      <c r="P667" s="46"/>
    </row>
    <row r="668" spans="1:16" ht="12.75">
      <c r="A668" s="42"/>
      <c r="B668" s="42"/>
      <c r="I668" s="51"/>
      <c r="J668" s="51"/>
      <c r="O668" s="46"/>
      <c r="P668" s="46"/>
    </row>
    <row r="669" spans="1:16" ht="12.75">
      <c r="A669" s="42"/>
      <c r="B669" s="42"/>
      <c r="I669" s="51"/>
      <c r="J669" s="51"/>
      <c r="O669" s="46"/>
      <c r="P669" s="46"/>
    </row>
    <row r="670" spans="1:16" ht="12.75">
      <c r="A670" s="42"/>
      <c r="B670" s="42"/>
      <c r="I670" s="51"/>
      <c r="J670" s="51"/>
      <c r="O670" s="46"/>
      <c r="P670" s="46"/>
    </row>
    <row r="671" spans="1:16" ht="12.75">
      <c r="A671" s="42"/>
      <c r="B671" s="42"/>
      <c r="I671" s="51"/>
      <c r="J671" s="51"/>
      <c r="O671" s="46"/>
      <c r="P671" s="46"/>
    </row>
    <row r="672" spans="1:16" ht="12.75">
      <c r="A672" s="42"/>
      <c r="B672" s="42"/>
      <c r="I672" s="51"/>
      <c r="J672" s="51"/>
      <c r="O672" s="46"/>
      <c r="P672" s="46"/>
    </row>
    <row r="673" spans="1:16" ht="12.75">
      <c r="A673" s="42"/>
      <c r="B673" s="42"/>
      <c r="I673" s="51"/>
      <c r="J673" s="51"/>
      <c r="O673" s="46"/>
      <c r="P673" s="46"/>
    </row>
    <row r="674" spans="1:16" ht="12.75">
      <c r="A674" s="42"/>
      <c r="B674" s="42"/>
      <c r="I674" s="51"/>
      <c r="J674" s="51"/>
      <c r="O674" s="46"/>
      <c r="P674" s="46"/>
    </row>
    <row r="675" spans="1:16" ht="12.75">
      <c r="A675" s="42"/>
      <c r="B675" s="42"/>
      <c r="I675" s="51"/>
      <c r="J675" s="51"/>
      <c r="O675" s="46"/>
      <c r="P675" s="46"/>
    </row>
    <row r="676" spans="1:16" ht="12.75">
      <c r="A676" s="42"/>
      <c r="B676" s="42"/>
      <c r="I676" s="51"/>
      <c r="J676" s="51"/>
      <c r="O676" s="46"/>
      <c r="P676" s="46"/>
    </row>
    <row r="677" spans="1:16" ht="12.75">
      <c r="A677" s="42"/>
      <c r="B677" s="42"/>
      <c r="I677" s="51"/>
      <c r="J677" s="51"/>
      <c r="O677" s="46"/>
      <c r="P677" s="46"/>
    </row>
    <row r="678" spans="1:16" ht="12.75">
      <c r="A678" s="42"/>
      <c r="B678" s="42"/>
      <c r="I678" s="51"/>
      <c r="J678" s="51"/>
      <c r="O678" s="46"/>
      <c r="P678" s="46"/>
    </row>
    <row r="679" spans="1:16" ht="12.75">
      <c r="A679" s="42"/>
      <c r="B679" s="42"/>
      <c r="I679" s="51"/>
      <c r="J679" s="51"/>
      <c r="O679" s="46"/>
      <c r="P679" s="46"/>
    </row>
    <row r="680" spans="1:16" ht="12.75">
      <c r="A680" s="42"/>
      <c r="B680" s="42"/>
      <c r="I680" s="51"/>
      <c r="J680" s="51"/>
      <c r="O680" s="46"/>
      <c r="P680" s="46"/>
    </row>
    <row r="681" spans="1:16" ht="12.75">
      <c r="A681" s="42"/>
      <c r="B681" s="42"/>
      <c r="I681" s="51"/>
      <c r="J681" s="51"/>
      <c r="O681" s="46"/>
      <c r="P681" s="46"/>
    </row>
    <row r="682" spans="1:16" ht="12.75">
      <c r="A682" s="42"/>
      <c r="B682" s="42"/>
      <c r="I682" s="51"/>
      <c r="J682" s="51"/>
      <c r="O682" s="46"/>
      <c r="P682" s="46"/>
    </row>
    <row r="683" spans="1:16" ht="12.75">
      <c r="A683" s="42"/>
      <c r="B683" s="42"/>
      <c r="I683" s="51"/>
      <c r="J683" s="51"/>
      <c r="O683" s="46"/>
      <c r="P683" s="46"/>
    </row>
    <row r="684" spans="1:16" ht="12.75">
      <c r="A684" s="42"/>
      <c r="B684" s="42"/>
      <c r="I684" s="51"/>
      <c r="J684" s="51"/>
      <c r="O684" s="46"/>
      <c r="P684" s="46"/>
    </row>
    <row r="685" spans="1:16" ht="12.75">
      <c r="A685" s="42"/>
      <c r="B685" s="42"/>
      <c r="I685" s="51"/>
      <c r="J685" s="51"/>
      <c r="O685" s="46"/>
      <c r="P685" s="46"/>
    </row>
    <row r="686" spans="1:16" ht="12.75">
      <c r="A686" s="42"/>
      <c r="B686" s="42"/>
      <c r="I686" s="51"/>
      <c r="J686" s="51"/>
      <c r="O686" s="46"/>
      <c r="P686" s="46"/>
    </row>
    <row r="687" spans="1:16" ht="12.75">
      <c r="A687" s="42"/>
      <c r="B687" s="42"/>
      <c r="I687" s="51"/>
      <c r="J687" s="51"/>
      <c r="O687" s="46"/>
      <c r="P687" s="46"/>
    </row>
    <row r="688" spans="1:16" ht="12.75">
      <c r="A688" s="42"/>
      <c r="B688" s="42"/>
      <c r="I688" s="51"/>
      <c r="J688" s="51"/>
      <c r="O688" s="46"/>
      <c r="P688" s="46"/>
    </row>
    <row r="689" spans="1:16" ht="12.75">
      <c r="A689" s="42"/>
      <c r="B689" s="42"/>
      <c r="I689" s="51"/>
      <c r="J689" s="51"/>
      <c r="O689" s="46"/>
      <c r="P689" s="46"/>
    </row>
    <row r="690" spans="1:16" ht="12.75">
      <c r="A690" s="42"/>
      <c r="B690" s="42"/>
      <c r="I690" s="51"/>
      <c r="J690" s="51"/>
      <c r="O690" s="46"/>
      <c r="P690" s="46"/>
    </row>
    <row r="691" spans="1:16" ht="12.75">
      <c r="A691" s="42"/>
      <c r="B691" s="42"/>
      <c r="I691" s="51"/>
      <c r="J691" s="51"/>
      <c r="O691" s="46"/>
      <c r="P691" s="46"/>
    </row>
    <row r="692" spans="1:16" ht="12.75">
      <c r="A692" s="42"/>
      <c r="B692" s="42"/>
      <c r="I692" s="51"/>
      <c r="J692" s="51"/>
      <c r="O692" s="46"/>
      <c r="P692" s="46"/>
    </row>
    <row r="693" spans="1:16" ht="12.75">
      <c r="A693" s="42"/>
      <c r="B693" s="42"/>
      <c r="I693" s="51"/>
      <c r="J693" s="51"/>
      <c r="O693" s="46"/>
      <c r="P693" s="46"/>
    </row>
    <row r="694" spans="1:16" ht="12.75">
      <c r="A694" s="42"/>
      <c r="B694" s="42"/>
      <c r="I694" s="51"/>
      <c r="J694" s="51"/>
      <c r="O694" s="46"/>
      <c r="P694" s="46"/>
    </row>
    <row r="695" spans="1:16" ht="12.75">
      <c r="A695" s="42"/>
      <c r="B695" s="42"/>
      <c r="I695" s="51"/>
      <c r="J695" s="51"/>
      <c r="O695" s="46"/>
      <c r="P695" s="46"/>
    </row>
    <row r="696" spans="1:16" ht="12.75">
      <c r="A696" s="42"/>
      <c r="B696" s="42"/>
      <c r="I696" s="51"/>
      <c r="J696" s="51"/>
      <c r="O696" s="46"/>
      <c r="P696" s="46"/>
    </row>
    <row r="697" spans="1:16" ht="12.75">
      <c r="A697" s="42"/>
      <c r="B697" s="42"/>
      <c r="I697" s="51"/>
      <c r="J697" s="51"/>
      <c r="O697" s="46"/>
      <c r="P697" s="46"/>
    </row>
    <row r="698" spans="1:16" ht="12.75">
      <c r="A698" s="42"/>
      <c r="B698" s="42"/>
      <c r="I698" s="51"/>
      <c r="J698" s="51"/>
      <c r="O698" s="46"/>
      <c r="P698" s="46"/>
    </row>
    <row r="699" spans="1:16" ht="12.75">
      <c r="A699" s="42"/>
      <c r="B699" s="42"/>
      <c r="I699" s="51"/>
      <c r="J699" s="51"/>
      <c r="O699" s="46"/>
      <c r="P699" s="46"/>
    </row>
    <row r="700" spans="1:16" ht="12.75">
      <c r="A700" s="42"/>
      <c r="B700" s="42"/>
      <c r="I700" s="51"/>
      <c r="J700" s="51"/>
      <c r="O700" s="46"/>
      <c r="P700" s="46"/>
    </row>
    <row r="701" spans="1:16" ht="12.75">
      <c r="A701" s="42"/>
      <c r="B701" s="42"/>
      <c r="I701" s="51"/>
      <c r="J701" s="51"/>
      <c r="O701" s="46"/>
      <c r="P701" s="46"/>
    </row>
    <row r="702" spans="1:16" ht="12.75">
      <c r="A702" s="42"/>
      <c r="B702" s="42"/>
      <c r="I702" s="51"/>
      <c r="J702" s="51"/>
      <c r="O702" s="46"/>
      <c r="P702" s="46"/>
    </row>
    <row r="703" spans="1:16" ht="12.75">
      <c r="A703" s="42"/>
      <c r="B703" s="42"/>
      <c r="I703" s="51"/>
      <c r="J703" s="51"/>
      <c r="O703" s="46"/>
      <c r="P703" s="46"/>
    </row>
    <row r="704" spans="1:16" ht="12.75">
      <c r="A704" s="42"/>
      <c r="B704" s="42"/>
      <c r="I704" s="51"/>
      <c r="J704" s="51"/>
      <c r="O704" s="46"/>
      <c r="P704" s="46"/>
    </row>
    <row r="705" spans="1:16" ht="12.75">
      <c r="A705" s="42"/>
      <c r="B705" s="42"/>
      <c r="I705" s="51"/>
      <c r="J705" s="51"/>
      <c r="O705" s="46"/>
      <c r="P705" s="46"/>
    </row>
    <row r="706" spans="1:16" ht="12.75">
      <c r="A706" s="42"/>
      <c r="B706" s="42"/>
      <c r="I706" s="51"/>
      <c r="J706" s="51"/>
      <c r="O706" s="46"/>
      <c r="P706" s="46"/>
    </row>
    <row r="707" spans="1:16" ht="12.75">
      <c r="A707" s="42"/>
      <c r="B707" s="42"/>
      <c r="I707" s="51"/>
      <c r="J707" s="51"/>
      <c r="O707" s="46"/>
      <c r="P707" s="46"/>
    </row>
    <row r="708" spans="1:16" ht="12.75">
      <c r="A708" s="42"/>
      <c r="B708" s="42"/>
      <c r="I708" s="51"/>
      <c r="J708" s="51"/>
      <c r="O708" s="46"/>
      <c r="P708" s="46"/>
    </row>
    <row r="709" spans="1:16" ht="12.75">
      <c r="A709" s="42"/>
      <c r="B709" s="42"/>
      <c r="I709" s="51"/>
      <c r="J709" s="51"/>
      <c r="O709" s="46"/>
      <c r="P709" s="46"/>
    </row>
    <row r="710" spans="1:16" ht="12.75">
      <c r="A710" s="42"/>
      <c r="B710" s="42"/>
      <c r="I710" s="51"/>
      <c r="J710" s="51"/>
      <c r="O710" s="46"/>
      <c r="P710" s="46"/>
    </row>
    <row r="711" spans="1:16" ht="12.75">
      <c r="A711" s="42"/>
      <c r="B711" s="42"/>
      <c r="I711" s="51"/>
      <c r="J711" s="51"/>
      <c r="O711" s="46"/>
      <c r="P711" s="46"/>
    </row>
    <row r="712" spans="1:16" ht="12.75">
      <c r="A712" s="42"/>
      <c r="B712" s="42"/>
      <c r="I712" s="51"/>
      <c r="J712" s="51"/>
      <c r="O712" s="46"/>
      <c r="P712" s="46"/>
    </row>
    <row r="713" spans="1:16" ht="12.75">
      <c r="A713" s="42"/>
      <c r="B713" s="42"/>
      <c r="I713" s="51"/>
      <c r="J713" s="51"/>
      <c r="O713" s="46"/>
      <c r="P713" s="46"/>
    </row>
    <row r="714" spans="1:16" ht="12.75">
      <c r="A714" s="42"/>
      <c r="B714" s="42"/>
      <c r="I714" s="51"/>
      <c r="J714" s="51"/>
      <c r="O714" s="46"/>
      <c r="P714" s="46"/>
    </row>
    <row r="715" spans="1:16" ht="12.75">
      <c r="A715" s="42"/>
      <c r="B715" s="42"/>
      <c r="I715" s="51"/>
      <c r="J715" s="51"/>
      <c r="O715" s="46"/>
      <c r="P715" s="46"/>
    </row>
    <row r="716" spans="1:16" ht="12.75">
      <c r="A716" s="42"/>
      <c r="B716" s="42"/>
      <c r="I716" s="51"/>
      <c r="J716" s="51"/>
      <c r="O716" s="46"/>
      <c r="P716" s="46"/>
    </row>
    <row r="717" spans="1:16" ht="12.75">
      <c r="A717" s="42"/>
      <c r="B717" s="42"/>
      <c r="I717" s="51"/>
      <c r="J717" s="51"/>
      <c r="O717" s="46"/>
      <c r="P717" s="46"/>
    </row>
    <row r="718" spans="1:16" ht="12.75">
      <c r="A718" s="42"/>
      <c r="B718" s="42"/>
      <c r="I718" s="51"/>
      <c r="J718" s="51"/>
      <c r="O718" s="46"/>
      <c r="P718" s="46"/>
    </row>
    <row r="719" spans="1:16" ht="12.75">
      <c r="A719" s="42"/>
      <c r="B719" s="42"/>
      <c r="I719" s="51"/>
      <c r="J719" s="51"/>
      <c r="O719" s="46"/>
      <c r="P719" s="46"/>
    </row>
    <row r="720" spans="1:16" ht="12.75">
      <c r="A720" s="42"/>
      <c r="B720" s="42"/>
      <c r="I720" s="51"/>
      <c r="J720" s="51"/>
      <c r="O720" s="46"/>
      <c r="P720" s="46"/>
    </row>
    <row r="721" spans="1:16" ht="12.75">
      <c r="A721" s="42"/>
      <c r="B721" s="42"/>
      <c r="I721" s="51"/>
      <c r="J721" s="51"/>
      <c r="O721" s="46"/>
      <c r="P721" s="46"/>
    </row>
    <row r="722" spans="1:16" ht="12.75">
      <c r="A722" s="42"/>
      <c r="B722" s="42"/>
      <c r="I722" s="51"/>
      <c r="J722" s="51"/>
      <c r="O722" s="46"/>
      <c r="P722" s="46"/>
    </row>
    <row r="723" spans="1:16" ht="12.75">
      <c r="A723" s="42"/>
      <c r="B723" s="42"/>
      <c r="I723" s="51"/>
      <c r="J723" s="51"/>
      <c r="O723" s="46"/>
      <c r="P723" s="46"/>
    </row>
    <row r="724" spans="1:16" ht="12.75">
      <c r="A724" s="42"/>
      <c r="B724" s="42"/>
      <c r="I724" s="51"/>
      <c r="J724" s="51"/>
      <c r="O724" s="46"/>
      <c r="P724" s="46"/>
    </row>
    <row r="725" spans="1:16" ht="12.75">
      <c r="A725" s="42"/>
      <c r="B725" s="42"/>
      <c r="I725" s="51"/>
      <c r="J725" s="51"/>
      <c r="O725" s="46"/>
      <c r="P725" s="46"/>
    </row>
    <row r="726" spans="1:16" ht="12.75">
      <c r="A726" s="42"/>
      <c r="B726" s="42"/>
      <c r="I726" s="51"/>
      <c r="J726" s="51"/>
      <c r="O726" s="46"/>
      <c r="P726" s="46"/>
    </row>
    <row r="727" spans="1:16" ht="12.75">
      <c r="A727" s="42"/>
      <c r="B727" s="42"/>
      <c r="I727" s="51"/>
      <c r="J727" s="51"/>
      <c r="O727" s="46"/>
      <c r="P727" s="46"/>
    </row>
    <row r="728" spans="1:16" ht="12.75">
      <c r="A728" s="42"/>
      <c r="B728" s="42"/>
      <c r="I728" s="51"/>
      <c r="J728" s="51"/>
      <c r="O728" s="46"/>
      <c r="P728" s="46"/>
    </row>
    <row r="729" spans="1:16" ht="12.75">
      <c r="A729" s="42"/>
      <c r="B729" s="42"/>
      <c r="I729" s="51"/>
      <c r="J729" s="51"/>
      <c r="O729" s="46"/>
      <c r="P729" s="46"/>
    </row>
    <row r="730" spans="1:16" ht="12.75">
      <c r="A730" s="42"/>
      <c r="B730" s="42"/>
      <c r="I730" s="51"/>
      <c r="J730" s="51"/>
      <c r="O730" s="46"/>
      <c r="P730" s="46"/>
    </row>
    <row r="731" spans="1:16" ht="12.75">
      <c r="A731" s="42"/>
      <c r="B731" s="42"/>
      <c r="I731" s="51"/>
      <c r="J731" s="51"/>
      <c r="O731" s="46"/>
      <c r="P731" s="46"/>
    </row>
    <row r="732" spans="1:15" ht="12.75">
      <c r="A732" s="42"/>
      <c r="B732" s="42"/>
      <c r="I732" s="51"/>
      <c r="J732" s="51"/>
      <c r="O732" s="46"/>
    </row>
    <row r="733" spans="1:15" ht="12.75">
      <c r="A733" s="42"/>
      <c r="B733" s="42"/>
      <c r="I733" s="51"/>
      <c r="J733" s="51"/>
      <c r="O733" s="46"/>
    </row>
    <row r="734" spans="1:15" ht="12.75">
      <c r="A734" s="42"/>
      <c r="B734" s="42"/>
      <c r="I734" s="51"/>
      <c r="J734" s="51"/>
      <c r="O734" s="46"/>
    </row>
    <row r="735" spans="1:15" ht="12.75">
      <c r="A735" s="42"/>
      <c r="B735" s="42"/>
      <c r="I735" s="51"/>
      <c r="J735" s="51"/>
      <c r="O735" s="46"/>
    </row>
    <row r="736" spans="1:15" ht="12.75">
      <c r="A736" s="42"/>
      <c r="B736" s="42"/>
      <c r="I736" s="51"/>
      <c r="J736" s="51"/>
      <c r="O736" s="46"/>
    </row>
    <row r="737" spans="1:15" ht="12.75">
      <c r="A737" s="42"/>
      <c r="B737" s="42"/>
      <c r="I737" s="51"/>
      <c r="J737" s="51"/>
      <c r="O737" s="46"/>
    </row>
    <row r="738" spans="1:15" ht="12.75">
      <c r="A738" s="42"/>
      <c r="B738" s="42"/>
      <c r="I738" s="51"/>
      <c r="J738" s="51"/>
      <c r="O738" s="46"/>
    </row>
    <row r="739" spans="1:15" ht="12.75">
      <c r="A739" s="42"/>
      <c r="B739" s="42"/>
      <c r="I739" s="51"/>
      <c r="J739" s="51"/>
      <c r="O739" s="46"/>
    </row>
    <row r="740" spans="1:15" ht="12.75">
      <c r="A740" s="42"/>
      <c r="B740" s="42"/>
      <c r="I740" s="51"/>
      <c r="J740" s="51"/>
      <c r="O740" s="46"/>
    </row>
    <row r="741" spans="1:15" ht="12.75">
      <c r="A741" s="42"/>
      <c r="B741" s="42"/>
      <c r="I741" s="51"/>
      <c r="J741" s="51"/>
      <c r="O741" s="46"/>
    </row>
    <row r="742" spans="1:15" ht="12.75">
      <c r="A742" s="42"/>
      <c r="B742" s="42"/>
      <c r="I742" s="51"/>
      <c r="J742" s="51"/>
      <c r="O742" s="46"/>
    </row>
    <row r="743" spans="1:15" ht="12.75">
      <c r="A743" s="42"/>
      <c r="B743" s="42"/>
      <c r="I743" s="51"/>
      <c r="J743" s="51"/>
      <c r="O743" s="46"/>
    </row>
    <row r="744" spans="1:15" ht="12.75">
      <c r="A744" s="42"/>
      <c r="B744" s="42"/>
      <c r="I744" s="51"/>
      <c r="J744" s="51"/>
      <c r="O744" s="46"/>
    </row>
    <row r="745" spans="1:15" ht="12.75">
      <c r="A745" s="42"/>
      <c r="B745" s="42"/>
      <c r="I745" s="51"/>
      <c r="J745" s="51"/>
      <c r="O745" s="46"/>
    </row>
    <row r="746" spans="1:15" ht="12.75">
      <c r="A746" s="42"/>
      <c r="B746" s="42"/>
      <c r="I746" s="51"/>
      <c r="J746" s="51"/>
      <c r="O746" s="46"/>
    </row>
    <row r="747" spans="1:15" ht="12.75">
      <c r="A747" s="42"/>
      <c r="B747" s="42"/>
      <c r="I747" s="51"/>
      <c r="J747" s="51"/>
      <c r="O747" s="46"/>
    </row>
    <row r="748" spans="1:15" ht="12.75">
      <c r="A748" s="42"/>
      <c r="B748" s="42"/>
      <c r="I748" s="51"/>
      <c r="J748" s="51"/>
      <c r="O748" s="46"/>
    </row>
    <row r="749" spans="1:15" ht="12.75">
      <c r="A749" s="42"/>
      <c r="B749" s="42"/>
      <c r="I749" s="51"/>
      <c r="J749" s="51"/>
      <c r="O749" s="46"/>
    </row>
    <row r="750" spans="1:15" ht="12.75">
      <c r="A750" s="42"/>
      <c r="B750" s="42"/>
      <c r="I750" s="51"/>
      <c r="J750" s="51"/>
      <c r="O750" s="46"/>
    </row>
    <row r="751" spans="1:15" ht="12.75">
      <c r="A751" s="42"/>
      <c r="B751" s="42"/>
      <c r="I751" s="51"/>
      <c r="J751" s="51"/>
      <c r="O751" s="46"/>
    </row>
    <row r="752" spans="1:15" ht="12.75">
      <c r="A752" s="42"/>
      <c r="B752" s="42"/>
      <c r="I752" s="51"/>
      <c r="J752" s="51"/>
      <c r="O752" s="46"/>
    </row>
    <row r="753" spans="1:15" ht="12.75">
      <c r="A753" s="42"/>
      <c r="B753" s="42"/>
      <c r="I753" s="51"/>
      <c r="J753" s="51"/>
      <c r="O753" s="46"/>
    </row>
    <row r="754" spans="1:15" ht="12.75">
      <c r="A754" s="42"/>
      <c r="B754" s="42"/>
      <c r="I754" s="51"/>
      <c r="J754" s="51"/>
      <c r="O754" s="46"/>
    </row>
    <row r="755" spans="1:15" ht="12.75">
      <c r="A755" s="42"/>
      <c r="B755" s="42"/>
      <c r="I755" s="51"/>
      <c r="J755" s="51"/>
      <c r="O755" s="46"/>
    </row>
    <row r="756" spans="1:15" ht="12.75">
      <c r="A756" s="42"/>
      <c r="B756" s="42"/>
      <c r="I756" s="51"/>
      <c r="J756" s="51"/>
      <c r="O756" s="46"/>
    </row>
    <row r="757" spans="1:15" ht="12.75">
      <c r="A757" s="42"/>
      <c r="B757" s="42"/>
      <c r="I757" s="51"/>
      <c r="J757" s="51"/>
      <c r="O757" s="46"/>
    </row>
    <row r="758" spans="1:15" ht="12.75">
      <c r="A758" s="42"/>
      <c r="B758" s="42"/>
      <c r="I758" s="51"/>
      <c r="J758" s="51"/>
      <c r="O758" s="46"/>
    </row>
    <row r="759" spans="1:15" ht="12.75">
      <c r="A759" s="42"/>
      <c r="B759" s="42"/>
      <c r="I759" s="51"/>
      <c r="J759" s="51"/>
      <c r="O759" s="46"/>
    </row>
    <row r="760" spans="1:15" ht="12.75">
      <c r="A760" s="42"/>
      <c r="B760" s="42"/>
      <c r="I760" s="51"/>
      <c r="J760" s="51"/>
      <c r="O760" s="46"/>
    </row>
    <row r="761" spans="1:15" ht="12.75">
      <c r="A761" s="42"/>
      <c r="B761" s="42"/>
      <c r="I761" s="51"/>
      <c r="J761" s="51"/>
      <c r="O761" s="46"/>
    </row>
    <row r="762" spans="1:15" ht="12.75">
      <c r="A762" s="42"/>
      <c r="B762" s="42"/>
      <c r="I762" s="51"/>
      <c r="J762" s="51"/>
      <c r="O762" s="46"/>
    </row>
    <row r="763" spans="1:15" ht="12.75">
      <c r="A763" s="42"/>
      <c r="B763" s="42"/>
      <c r="I763" s="51"/>
      <c r="J763" s="51"/>
      <c r="O763" s="46"/>
    </row>
    <row r="764" spans="1:15" ht="12.75">
      <c r="A764" s="42"/>
      <c r="B764" s="42"/>
      <c r="I764" s="51"/>
      <c r="J764" s="51"/>
      <c r="O764" s="46"/>
    </row>
    <row r="765" spans="1:15" ht="12.75">
      <c r="A765" s="42"/>
      <c r="B765" s="42"/>
      <c r="I765" s="51"/>
      <c r="J765" s="51"/>
      <c r="O765" s="46"/>
    </row>
    <row r="766" spans="1:15" ht="12.75">
      <c r="A766" s="42"/>
      <c r="B766" s="42"/>
      <c r="I766" s="51"/>
      <c r="J766" s="51"/>
      <c r="O766" s="46"/>
    </row>
    <row r="767" spans="1:15" ht="12.75">
      <c r="A767" s="42"/>
      <c r="B767" s="42"/>
      <c r="I767" s="51"/>
      <c r="J767" s="51"/>
      <c r="O767" s="46"/>
    </row>
    <row r="768" spans="1:15" ht="12.75">
      <c r="A768" s="42"/>
      <c r="B768" s="42"/>
      <c r="I768" s="51"/>
      <c r="J768" s="51"/>
      <c r="O768" s="46"/>
    </row>
    <row r="769" spans="1:15" ht="12.75">
      <c r="A769" s="42"/>
      <c r="B769" s="42"/>
      <c r="I769" s="51"/>
      <c r="J769" s="51"/>
      <c r="O769" s="46"/>
    </row>
    <row r="770" spans="1:15" ht="12.75">
      <c r="A770" s="42"/>
      <c r="B770" s="42"/>
      <c r="I770" s="51"/>
      <c r="J770" s="51"/>
      <c r="O770" s="46"/>
    </row>
    <row r="771" spans="1:15" ht="12.75">
      <c r="A771" s="42"/>
      <c r="B771" s="42"/>
      <c r="I771" s="51"/>
      <c r="J771" s="51"/>
      <c r="O771" s="46"/>
    </row>
    <row r="772" spans="1:15" ht="12.75">
      <c r="A772" s="42"/>
      <c r="B772" s="42"/>
      <c r="I772" s="51"/>
      <c r="J772" s="51"/>
      <c r="O772" s="46"/>
    </row>
    <row r="773" spans="1:15" ht="12.75">
      <c r="A773" s="42"/>
      <c r="B773" s="42"/>
      <c r="I773" s="51"/>
      <c r="J773" s="51"/>
      <c r="O773" s="46"/>
    </row>
    <row r="774" spans="1:15" ht="12.75">
      <c r="A774" s="42"/>
      <c r="B774" s="42"/>
      <c r="I774" s="51"/>
      <c r="J774" s="51"/>
      <c r="O774" s="46"/>
    </row>
    <row r="775" spans="1:15" ht="12.75">
      <c r="A775" s="42"/>
      <c r="B775" s="42"/>
      <c r="I775" s="51"/>
      <c r="J775" s="51"/>
      <c r="O775" s="46"/>
    </row>
    <row r="776" spans="1:15" ht="12.75">
      <c r="A776" s="42"/>
      <c r="B776" s="42"/>
      <c r="I776" s="51"/>
      <c r="J776" s="51"/>
      <c r="O776" s="46"/>
    </row>
    <row r="777" spans="1:15" ht="12.75">
      <c r="A777" s="42"/>
      <c r="B777" s="42"/>
      <c r="I777" s="51"/>
      <c r="J777" s="51"/>
      <c r="O777" s="46"/>
    </row>
    <row r="778" spans="1:15" ht="12.75">
      <c r="A778" s="42"/>
      <c r="B778" s="42"/>
      <c r="I778" s="51"/>
      <c r="J778" s="51"/>
      <c r="O778" s="46"/>
    </row>
    <row r="779" spans="1:15" ht="12.75">
      <c r="A779" s="42"/>
      <c r="B779" s="42"/>
      <c r="I779" s="51"/>
      <c r="J779" s="51"/>
      <c r="O779" s="46"/>
    </row>
    <row r="780" spans="1:15" ht="12.75">
      <c r="A780" s="42"/>
      <c r="B780" s="42"/>
      <c r="I780" s="51"/>
      <c r="J780" s="51"/>
      <c r="O780" s="46"/>
    </row>
    <row r="781" spans="1:15" ht="12.75">
      <c r="A781" s="42"/>
      <c r="B781" s="42"/>
      <c r="I781" s="51"/>
      <c r="J781" s="51"/>
      <c r="O781" s="46"/>
    </row>
    <row r="782" spans="1:15" ht="12.75">
      <c r="A782" s="42"/>
      <c r="B782" s="42"/>
      <c r="I782" s="51"/>
      <c r="J782" s="51"/>
      <c r="O782" s="46"/>
    </row>
    <row r="783" spans="1:15" ht="12.75">
      <c r="A783" s="42"/>
      <c r="B783" s="42"/>
      <c r="I783" s="51"/>
      <c r="J783" s="51"/>
      <c r="O783" s="46"/>
    </row>
    <row r="784" spans="1:15" ht="12.75">
      <c r="A784" s="42"/>
      <c r="B784" s="42"/>
      <c r="I784" s="51"/>
      <c r="J784" s="51"/>
      <c r="O784" s="46"/>
    </row>
    <row r="785" spans="1:15" ht="12.75">
      <c r="A785" s="42"/>
      <c r="B785" s="42"/>
      <c r="I785" s="51"/>
      <c r="J785" s="51"/>
      <c r="O785" s="46"/>
    </row>
    <row r="786" spans="1:15" ht="12.75">
      <c r="A786" s="42"/>
      <c r="B786" s="42"/>
      <c r="I786" s="51"/>
      <c r="J786" s="51"/>
      <c r="O786" s="46"/>
    </row>
    <row r="787" spans="1:15" ht="12.75">
      <c r="A787" s="42"/>
      <c r="B787" s="42"/>
      <c r="I787" s="51"/>
      <c r="J787" s="51"/>
      <c r="O787" s="46"/>
    </row>
    <row r="788" spans="1:15" ht="12.75">
      <c r="A788" s="42"/>
      <c r="B788" s="42"/>
      <c r="I788" s="51"/>
      <c r="J788" s="51"/>
      <c r="O788" s="46"/>
    </row>
    <row r="789" spans="1:15" ht="12.75">
      <c r="A789" s="42"/>
      <c r="B789" s="42"/>
      <c r="I789" s="51"/>
      <c r="J789" s="51"/>
      <c r="O789" s="46"/>
    </row>
    <row r="790" spans="1:15" ht="12.75">
      <c r="A790" s="42"/>
      <c r="B790" s="42"/>
      <c r="I790" s="51"/>
      <c r="J790" s="51"/>
      <c r="O790" s="46"/>
    </row>
    <row r="791" spans="1:15" ht="12.75">
      <c r="A791" s="42"/>
      <c r="B791" s="42"/>
      <c r="I791" s="51"/>
      <c r="J791" s="51"/>
      <c r="O791" s="46"/>
    </row>
    <row r="792" spans="1:15" ht="12.75">
      <c r="A792" s="42"/>
      <c r="B792" s="42"/>
      <c r="I792" s="51"/>
      <c r="J792" s="51"/>
      <c r="O792" s="46"/>
    </row>
    <row r="793" spans="1:15" ht="12.75">
      <c r="A793" s="42"/>
      <c r="B793" s="42"/>
      <c r="I793" s="51"/>
      <c r="J793" s="51"/>
      <c r="O793" s="46"/>
    </row>
    <row r="794" spans="1:15" ht="12.75">
      <c r="A794" s="42"/>
      <c r="B794" s="42"/>
      <c r="I794" s="51"/>
      <c r="J794" s="51"/>
      <c r="O794" s="46"/>
    </row>
    <row r="795" spans="1:15" ht="12.75">
      <c r="A795" s="42"/>
      <c r="B795" s="42"/>
      <c r="I795" s="51"/>
      <c r="J795" s="51"/>
      <c r="O795" s="46"/>
    </row>
    <row r="796" spans="1:15" ht="12.75">
      <c r="A796" s="42"/>
      <c r="B796" s="42"/>
      <c r="I796" s="51"/>
      <c r="J796" s="51"/>
      <c r="O796" s="46"/>
    </row>
    <row r="797" spans="1:15" ht="12.75">
      <c r="A797" s="42"/>
      <c r="B797" s="42"/>
      <c r="I797" s="51"/>
      <c r="J797" s="51"/>
      <c r="O797" s="46"/>
    </row>
    <row r="798" spans="1:15" ht="12.75">
      <c r="A798" s="42"/>
      <c r="B798" s="42"/>
      <c r="I798" s="51"/>
      <c r="J798" s="51"/>
      <c r="O798" s="46"/>
    </row>
    <row r="799" spans="1:15" ht="12.75">
      <c r="A799" s="42"/>
      <c r="B799" s="42"/>
      <c r="I799" s="51"/>
      <c r="J799" s="51"/>
      <c r="O799" s="46"/>
    </row>
    <row r="800" spans="1:15" ht="12.75">
      <c r="A800" s="42"/>
      <c r="B800" s="42"/>
      <c r="I800" s="51"/>
      <c r="J800" s="51"/>
      <c r="O800" s="46"/>
    </row>
    <row r="801" spans="1:15" ht="12.75">
      <c r="A801" s="42"/>
      <c r="B801" s="42"/>
      <c r="I801" s="51"/>
      <c r="J801" s="51"/>
      <c r="O801" s="46"/>
    </row>
    <row r="802" spans="1:15" ht="12.75">
      <c r="A802" s="42"/>
      <c r="B802" s="42"/>
      <c r="I802" s="51"/>
      <c r="J802" s="51"/>
      <c r="O802" s="46"/>
    </row>
    <row r="803" spans="1:15" ht="12.75">
      <c r="A803" s="42"/>
      <c r="B803" s="42"/>
      <c r="I803" s="51"/>
      <c r="J803" s="51"/>
      <c r="O803" s="46"/>
    </row>
    <row r="804" spans="1:15" ht="12.75">
      <c r="A804" s="42"/>
      <c r="B804" s="42"/>
      <c r="I804" s="51"/>
      <c r="J804" s="51"/>
      <c r="O804" s="46"/>
    </row>
    <row r="805" spans="1:15" ht="12.75">
      <c r="A805" s="42"/>
      <c r="B805" s="42"/>
      <c r="I805" s="51"/>
      <c r="J805" s="51"/>
      <c r="O805" s="46"/>
    </row>
    <row r="806" spans="1:15" ht="12.75">
      <c r="A806" s="42"/>
      <c r="B806" s="42"/>
      <c r="I806" s="51"/>
      <c r="J806" s="51"/>
      <c r="O806" s="46"/>
    </row>
    <row r="807" spans="1:15" ht="12.75">
      <c r="A807" s="42"/>
      <c r="B807" s="42"/>
      <c r="I807" s="51"/>
      <c r="J807" s="51"/>
      <c r="O807" s="46"/>
    </row>
    <row r="808" spans="1:15" ht="12.75">
      <c r="A808" s="42"/>
      <c r="B808" s="42"/>
      <c r="I808" s="51"/>
      <c r="J808" s="51"/>
      <c r="O808" s="46"/>
    </row>
    <row r="809" spans="1:15" ht="12.75">
      <c r="A809" s="42"/>
      <c r="B809" s="42"/>
      <c r="I809" s="51"/>
      <c r="J809" s="51"/>
      <c r="O809" s="46"/>
    </row>
    <row r="810" spans="1:15" ht="12.75">
      <c r="A810" s="42"/>
      <c r="B810" s="42"/>
      <c r="I810" s="51"/>
      <c r="J810" s="51"/>
      <c r="O810" s="46"/>
    </row>
    <row r="811" spans="1:15" ht="12.75">
      <c r="A811" s="42"/>
      <c r="B811" s="42"/>
      <c r="I811" s="51"/>
      <c r="J811" s="51"/>
      <c r="O811" s="46"/>
    </row>
    <row r="812" spans="1:15" ht="12.75">
      <c r="A812" s="42"/>
      <c r="B812" s="42"/>
      <c r="I812" s="51"/>
      <c r="J812" s="51"/>
      <c r="O812" s="46"/>
    </row>
    <row r="813" spans="1:15" ht="12.75">
      <c r="A813" s="42"/>
      <c r="B813" s="42"/>
      <c r="I813" s="51"/>
      <c r="J813" s="51"/>
      <c r="O813" s="46"/>
    </row>
    <row r="814" spans="1:15" ht="12.75">
      <c r="A814" s="42"/>
      <c r="B814" s="42"/>
      <c r="I814" s="51"/>
      <c r="J814" s="51"/>
      <c r="O814" s="46"/>
    </row>
    <row r="815" spans="1:15" ht="12.75">
      <c r="A815" s="42"/>
      <c r="B815" s="42"/>
      <c r="I815" s="51"/>
      <c r="J815" s="51"/>
      <c r="O815" s="46"/>
    </row>
    <row r="816" spans="1:15" ht="12.75">
      <c r="A816" s="42"/>
      <c r="B816" s="42"/>
      <c r="I816" s="51"/>
      <c r="J816" s="51"/>
      <c r="O816" s="46"/>
    </row>
    <row r="817" spans="1:15" ht="12.75">
      <c r="A817" s="42"/>
      <c r="B817" s="42"/>
      <c r="I817" s="51"/>
      <c r="J817" s="51"/>
      <c r="O817" s="46"/>
    </row>
    <row r="818" spans="1:15" ht="12.75">
      <c r="A818" s="42"/>
      <c r="B818" s="42"/>
      <c r="I818" s="51"/>
      <c r="J818" s="51"/>
      <c r="O818" s="46"/>
    </row>
    <row r="819" spans="1:15" ht="12.75">
      <c r="A819" s="42"/>
      <c r="B819" s="42"/>
      <c r="I819" s="51"/>
      <c r="J819" s="51"/>
      <c r="O819" s="46"/>
    </row>
    <row r="820" spans="1:15" ht="12.75">
      <c r="A820" s="42"/>
      <c r="B820" s="42"/>
      <c r="I820" s="51"/>
      <c r="J820" s="51"/>
      <c r="O820" s="46"/>
    </row>
    <row r="821" spans="1:15" ht="12.75">
      <c r="A821" s="42"/>
      <c r="B821" s="42"/>
      <c r="I821" s="51"/>
      <c r="J821" s="51"/>
      <c r="O821" s="46"/>
    </row>
    <row r="822" spans="1:15" ht="12.75">
      <c r="A822" s="42"/>
      <c r="B822" s="42"/>
      <c r="I822" s="51"/>
      <c r="J822" s="51"/>
      <c r="O822" s="46"/>
    </row>
    <row r="823" spans="1:15" ht="12.75">
      <c r="A823" s="42"/>
      <c r="B823" s="42"/>
      <c r="I823" s="51"/>
      <c r="J823" s="51"/>
      <c r="O823" s="46"/>
    </row>
    <row r="824" spans="1:15" ht="12.75">
      <c r="A824" s="42"/>
      <c r="B824" s="42"/>
      <c r="I824" s="51"/>
      <c r="J824" s="51"/>
      <c r="O824" s="46"/>
    </row>
    <row r="825" spans="1:15" ht="12.75">
      <c r="A825" s="42"/>
      <c r="B825" s="42"/>
      <c r="I825" s="51"/>
      <c r="J825" s="51"/>
      <c r="O825" s="46"/>
    </row>
    <row r="826" spans="1:15" ht="12.75">
      <c r="A826" s="42"/>
      <c r="B826" s="42"/>
      <c r="I826" s="51"/>
      <c r="J826" s="51"/>
      <c r="O826" s="46"/>
    </row>
    <row r="827" spans="1:15" ht="12.75">
      <c r="A827" s="42"/>
      <c r="B827" s="42"/>
      <c r="I827" s="51"/>
      <c r="J827" s="51"/>
      <c r="O827" s="46"/>
    </row>
    <row r="828" spans="1:15" ht="12.75">
      <c r="A828" s="42"/>
      <c r="B828" s="42"/>
      <c r="I828" s="51"/>
      <c r="J828" s="51"/>
      <c r="O828" s="46"/>
    </row>
    <row r="829" spans="1:15" ht="12.75">
      <c r="A829" s="42"/>
      <c r="B829" s="42"/>
      <c r="I829" s="51"/>
      <c r="J829" s="51"/>
      <c r="O829" s="46"/>
    </row>
    <row r="830" spans="1:15" ht="12.75">
      <c r="A830" s="42"/>
      <c r="B830" s="42"/>
      <c r="I830" s="51"/>
      <c r="J830" s="51"/>
      <c r="O830" s="46"/>
    </row>
    <row r="831" spans="1:15" ht="12.75">
      <c r="A831" s="42"/>
      <c r="B831" s="42"/>
      <c r="I831" s="51"/>
      <c r="J831" s="51"/>
      <c r="O831" s="46"/>
    </row>
    <row r="832" spans="1:15" ht="12.75">
      <c r="A832" s="42"/>
      <c r="B832" s="42"/>
      <c r="I832" s="51"/>
      <c r="J832" s="51"/>
      <c r="O832" s="46"/>
    </row>
    <row r="833" spans="1:15" ht="12.75">
      <c r="A833" s="42"/>
      <c r="B833" s="42"/>
      <c r="I833" s="51"/>
      <c r="J833" s="51"/>
      <c r="O833" s="46"/>
    </row>
    <row r="834" spans="1:15" ht="12.75">
      <c r="A834" s="42"/>
      <c r="B834" s="42"/>
      <c r="I834" s="51"/>
      <c r="J834" s="51"/>
      <c r="O834" s="46"/>
    </row>
    <row r="835" spans="1:15" ht="12.75">
      <c r="A835" s="42"/>
      <c r="B835" s="42"/>
      <c r="I835" s="51"/>
      <c r="J835" s="51"/>
      <c r="O835" s="46"/>
    </row>
    <row r="836" spans="1:15" ht="12.75">
      <c r="A836" s="42"/>
      <c r="B836" s="42"/>
      <c r="I836" s="51"/>
      <c r="J836" s="51"/>
      <c r="O836" s="46"/>
    </row>
    <row r="837" spans="1:15" ht="12.75">
      <c r="A837" s="42"/>
      <c r="B837" s="42"/>
      <c r="I837" s="51"/>
      <c r="J837" s="51"/>
      <c r="O837" s="46"/>
    </row>
    <row r="838" spans="1:15" ht="12.75">
      <c r="A838" s="42"/>
      <c r="B838" s="42"/>
      <c r="I838" s="51"/>
      <c r="J838" s="51"/>
      <c r="O838" s="46"/>
    </row>
    <row r="839" spans="1:15" ht="12.75">
      <c r="A839" s="42"/>
      <c r="B839" s="42"/>
      <c r="I839" s="51"/>
      <c r="J839" s="51"/>
      <c r="O839" s="46"/>
    </row>
    <row r="840" spans="1:15" ht="12.75">
      <c r="A840" s="42"/>
      <c r="B840" s="42"/>
      <c r="I840" s="51"/>
      <c r="J840" s="51"/>
      <c r="O840" s="46"/>
    </row>
    <row r="841" spans="1:15" ht="12.75">
      <c r="A841" s="42"/>
      <c r="B841" s="42"/>
      <c r="I841" s="51"/>
      <c r="J841" s="51"/>
      <c r="O841" s="46"/>
    </row>
    <row r="842" spans="1:15" ht="12.75">
      <c r="A842" s="42"/>
      <c r="B842" s="42"/>
      <c r="I842" s="51"/>
      <c r="J842" s="51"/>
      <c r="O842" s="46"/>
    </row>
    <row r="843" spans="1:15" ht="12.75">
      <c r="A843" s="42"/>
      <c r="B843" s="42"/>
      <c r="I843" s="51"/>
      <c r="J843" s="51"/>
      <c r="O843" s="46"/>
    </row>
    <row r="844" spans="1:15" ht="12.75">
      <c r="A844" s="42"/>
      <c r="B844" s="42"/>
      <c r="I844" s="51"/>
      <c r="J844" s="51"/>
      <c r="O844" s="46"/>
    </row>
    <row r="845" spans="1:15" ht="12.75">
      <c r="A845" s="42"/>
      <c r="B845" s="42"/>
      <c r="I845" s="51"/>
      <c r="J845" s="51"/>
      <c r="O845" s="46"/>
    </row>
    <row r="846" spans="1:15" ht="12.75">
      <c r="A846" s="42"/>
      <c r="B846" s="42"/>
      <c r="I846" s="51"/>
      <c r="J846" s="51"/>
      <c r="O846" s="46"/>
    </row>
    <row r="847" spans="1:15" ht="12.75">
      <c r="A847" s="42"/>
      <c r="B847" s="42"/>
      <c r="I847" s="51"/>
      <c r="J847" s="51"/>
      <c r="O847" s="46"/>
    </row>
    <row r="848" spans="1:15" ht="12.75">
      <c r="A848" s="42"/>
      <c r="B848" s="42"/>
      <c r="I848" s="51"/>
      <c r="J848" s="51"/>
      <c r="O848" s="46"/>
    </row>
    <row r="849" spans="1:15" ht="12.75">
      <c r="A849" s="42"/>
      <c r="B849" s="42"/>
      <c r="I849" s="51"/>
      <c r="J849" s="51"/>
      <c r="O849" s="46"/>
    </row>
    <row r="850" spans="1:15" ht="12.75">
      <c r="A850" s="42"/>
      <c r="B850" s="42"/>
      <c r="I850" s="51"/>
      <c r="J850" s="51"/>
      <c r="O850" s="46"/>
    </row>
    <row r="851" spans="1:15" ht="12.75">
      <c r="A851" s="42"/>
      <c r="B851" s="42"/>
      <c r="I851" s="51"/>
      <c r="J851" s="51"/>
      <c r="O851" s="46"/>
    </row>
    <row r="852" spans="1:15" ht="12.75">
      <c r="A852" s="42"/>
      <c r="B852" s="42"/>
      <c r="I852" s="51"/>
      <c r="J852" s="51"/>
      <c r="O852" s="46"/>
    </row>
    <row r="853" spans="1:15" ht="12.75">
      <c r="A853" s="42"/>
      <c r="B853" s="42"/>
      <c r="I853" s="51"/>
      <c r="J853" s="51"/>
      <c r="O853" s="46"/>
    </row>
    <row r="854" spans="1:15" ht="12.75">
      <c r="A854" s="42"/>
      <c r="B854" s="42"/>
      <c r="I854" s="51"/>
      <c r="J854" s="51"/>
      <c r="O854" s="46"/>
    </row>
    <row r="855" spans="1:15" ht="12.75">
      <c r="A855" s="42"/>
      <c r="B855" s="42"/>
      <c r="I855" s="51"/>
      <c r="J855" s="51"/>
      <c r="O855" s="46"/>
    </row>
    <row r="856" spans="1:15" ht="12.75">
      <c r="A856" s="42"/>
      <c r="B856" s="42"/>
      <c r="I856" s="51"/>
      <c r="J856" s="51"/>
      <c r="O856" s="46"/>
    </row>
    <row r="857" spans="1:15" ht="12.75">
      <c r="A857" s="42"/>
      <c r="B857" s="42"/>
      <c r="I857" s="51"/>
      <c r="J857" s="51"/>
      <c r="O857" s="46"/>
    </row>
    <row r="858" spans="1:15" ht="12.75">
      <c r="A858" s="42"/>
      <c r="B858" s="42"/>
      <c r="I858" s="51"/>
      <c r="J858" s="51"/>
      <c r="O858" s="46"/>
    </row>
    <row r="859" spans="1:15" ht="12.75">
      <c r="A859" s="42"/>
      <c r="B859" s="42"/>
      <c r="I859" s="51"/>
      <c r="J859" s="51"/>
      <c r="O859" s="46"/>
    </row>
    <row r="860" spans="1:15" ht="12.75">
      <c r="A860" s="42"/>
      <c r="B860" s="42"/>
      <c r="I860" s="51"/>
      <c r="J860" s="51"/>
      <c r="O860" s="46"/>
    </row>
    <row r="861" spans="1:15" ht="12.75">
      <c r="A861" s="42"/>
      <c r="B861" s="42"/>
      <c r="I861" s="51"/>
      <c r="J861" s="51"/>
      <c r="O861" s="46"/>
    </row>
    <row r="862" spans="1:15" ht="12.75">
      <c r="A862" s="42"/>
      <c r="B862" s="42"/>
      <c r="I862" s="51"/>
      <c r="J862" s="51"/>
      <c r="O862" s="46"/>
    </row>
    <row r="863" spans="1:15" ht="12.75">
      <c r="A863" s="42"/>
      <c r="B863" s="42"/>
      <c r="I863" s="51"/>
      <c r="J863" s="51"/>
      <c r="O863" s="46"/>
    </row>
    <row r="864" spans="1:15" ht="12.75">
      <c r="A864" s="42"/>
      <c r="B864" s="42"/>
      <c r="I864" s="51"/>
      <c r="J864" s="51"/>
      <c r="O864" s="46"/>
    </row>
    <row r="865" spans="1:15" ht="12.75">
      <c r="A865" s="42"/>
      <c r="B865" s="42"/>
      <c r="I865" s="51"/>
      <c r="J865" s="51"/>
      <c r="O865" s="46"/>
    </row>
    <row r="866" spans="1:15" ht="12.75">
      <c r="A866" s="42"/>
      <c r="B866" s="42"/>
      <c r="I866" s="51"/>
      <c r="J866" s="51"/>
      <c r="O866" s="46"/>
    </row>
    <row r="867" spans="1:15" ht="12.75">
      <c r="A867" s="42"/>
      <c r="B867" s="42"/>
      <c r="I867" s="51"/>
      <c r="J867" s="51"/>
      <c r="O867" s="46"/>
    </row>
    <row r="868" spans="1:15" ht="12.75">
      <c r="A868" s="42"/>
      <c r="B868" s="42"/>
      <c r="I868" s="51"/>
      <c r="J868" s="51"/>
      <c r="O868" s="46"/>
    </row>
    <row r="869" spans="1:15" ht="12.75">
      <c r="A869" s="42"/>
      <c r="B869" s="42"/>
      <c r="I869" s="51"/>
      <c r="J869" s="51"/>
      <c r="O869" s="46"/>
    </row>
    <row r="870" spans="1:15" ht="12.75">
      <c r="A870" s="42"/>
      <c r="B870" s="42"/>
      <c r="I870" s="51"/>
      <c r="J870" s="51"/>
      <c r="O870" s="46"/>
    </row>
    <row r="871" spans="1:15" ht="12.75">
      <c r="A871" s="42"/>
      <c r="B871" s="42"/>
      <c r="I871" s="51"/>
      <c r="J871" s="51"/>
      <c r="O871" s="46"/>
    </row>
    <row r="872" spans="1:15" ht="12.75">
      <c r="A872" s="42"/>
      <c r="B872" s="42"/>
      <c r="I872" s="51"/>
      <c r="J872" s="51"/>
      <c r="O872" s="46"/>
    </row>
    <row r="873" spans="1:15" ht="12.75">
      <c r="A873" s="42"/>
      <c r="B873" s="42"/>
      <c r="I873" s="51"/>
      <c r="J873" s="51"/>
      <c r="O873" s="46"/>
    </row>
    <row r="874" spans="1:15" ht="12.75">
      <c r="A874" s="42"/>
      <c r="B874" s="42"/>
      <c r="I874" s="51"/>
      <c r="J874" s="51"/>
      <c r="O874" s="46"/>
    </row>
    <row r="875" spans="1:15" ht="12.75">
      <c r="A875" s="42"/>
      <c r="B875" s="42"/>
      <c r="I875" s="51"/>
      <c r="J875" s="51"/>
      <c r="O875" s="46"/>
    </row>
    <row r="876" spans="1:15" ht="12.75">
      <c r="A876" s="42"/>
      <c r="B876" s="42"/>
      <c r="I876" s="51"/>
      <c r="J876" s="51"/>
      <c r="O876" s="46"/>
    </row>
    <row r="877" spans="1:15" ht="12.75">
      <c r="A877" s="42"/>
      <c r="B877" s="42"/>
      <c r="I877" s="51"/>
      <c r="J877" s="51"/>
      <c r="O877" s="46"/>
    </row>
    <row r="878" spans="1:15" ht="12.75">
      <c r="A878" s="42"/>
      <c r="B878" s="42"/>
      <c r="I878" s="51"/>
      <c r="J878" s="51"/>
      <c r="O878" s="46"/>
    </row>
    <row r="879" spans="1:15" ht="12.75">
      <c r="A879" s="42"/>
      <c r="B879" s="42"/>
      <c r="I879" s="51"/>
      <c r="J879" s="51"/>
      <c r="O879" s="46"/>
    </row>
    <row r="880" spans="1:15" ht="12.75">
      <c r="A880" s="42"/>
      <c r="B880" s="42"/>
      <c r="I880" s="51"/>
      <c r="J880" s="51"/>
      <c r="O880" s="46"/>
    </row>
    <row r="881" spans="1:15" ht="12.75">
      <c r="A881" s="42"/>
      <c r="B881" s="42"/>
      <c r="I881" s="51"/>
      <c r="J881" s="51"/>
      <c r="O881" s="46"/>
    </row>
    <row r="882" spans="1:15" ht="12.75">
      <c r="A882" s="42"/>
      <c r="B882" s="42"/>
      <c r="I882" s="51"/>
      <c r="J882" s="51"/>
      <c r="O882" s="46"/>
    </row>
    <row r="883" spans="1:15" ht="12.75">
      <c r="A883" s="42"/>
      <c r="B883" s="42"/>
      <c r="I883" s="51"/>
      <c r="J883" s="51"/>
      <c r="O883" s="46"/>
    </row>
    <row r="884" spans="1:15" ht="12.75">
      <c r="A884" s="42"/>
      <c r="B884" s="42"/>
      <c r="I884" s="51"/>
      <c r="J884" s="51"/>
      <c r="O884" s="46"/>
    </row>
    <row r="885" spans="1:15" ht="12.75">
      <c r="A885" s="42"/>
      <c r="B885" s="42"/>
      <c r="I885" s="51"/>
      <c r="J885" s="51"/>
      <c r="O885" s="46"/>
    </row>
    <row r="886" spans="1:15" ht="12.75">
      <c r="A886" s="42"/>
      <c r="B886" s="42"/>
      <c r="I886" s="51"/>
      <c r="J886" s="51"/>
      <c r="O886" s="46"/>
    </row>
    <row r="887" spans="1:15" ht="12.75">
      <c r="A887" s="42"/>
      <c r="B887" s="42"/>
      <c r="I887" s="51"/>
      <c r="J887" s="51"/>
      <c r="O887" s="46"/>
    </row>
    <row r="888" spans="1:15" ht="12.75">
      <c r="A888" s="42"/>
      <c r="B888" s="42"/>
      <c r="I888" s="51"/>
      <c r="J888" s="51"/>
      <c r="O888" s="46"/>
    </row>
    <row r="889" spans="1:15" ht="12.75">
      <c r="A889" s="42"/>
      <c r="B889" s="42"/>
      <c r="I889" s="51"/>
      <c r="J889" s="51"/>
      <c r="O889" s="46"/>
    </row>
    <row r="890" spans="1:15" ht="12.75">
      <c r="A890" s="42"/>
      <c r="B890" s="42"/>
      <c r="I890" s="51"/>
      <c r="J890" s="51"/>
      <c r="O890" s="46"/>
    </row>
    <row r="891" spans="1:15" ht="12.75">
      <c r="A891" s="42"/>
      <c r="B891" s="42"/>
      <c r="I891" s="51"/>
      <c r="J891" s="51"/>
      <c r="O891" s="46"/>
    </row>
    <row r="892" spans="1:15" ht="12.75">
      <c r="A892" s="42"/>
      <c r="B892" s="42"/>
      <c r="I892" s="51"/>
      <c r="J892" s="51"/>
      <c r="O892" s="46"/>
    </row>
    <row r="893" spans="1:15" ht="12.75">
      <c r="A893" s="42"/>
      <c r="B893" s="42"/>
      <c r="I893" s="51"/>
      <c r="J893" s="51"/>
      <c r="O893" s="46"/>
    </row>
    <row r="894" spans="1:15" ht="12.75">
      <c r="A894" s="42"/>
      <c r="B894" s="42"/>
      <c r="I894" s="51"/>
      <c r="J894" s="51"/>
      <c r="O894" s="46"/>
    </row>
    <row r="895" spans="1:15" ht="12.75">
      <c r="A895" s="42"/>
      <c r="B895" s="42"/>
      <c r="I895" s="51"/>
      <c r="J895" s="51"/>
      <c r="O895" s="46"/>
    </row>
    <row r="896" spans="1:15" ht="12.75">
      <c r="A896" s="42"/>
      <c r="B896" s="42"/>
      <c r="I896" s="51"/>
      <c r="J896" s="51"/>
      <c r="O896" s="46"/>
    </row>
    <row r="897" spans="1:15" ht="12.75">
      <c r="A897" s="42"/>
      <c r="B897" s="42"/>
      <c r="I897" s="51"/>
      <c r="J897" s="51"/>
      <c r="O897" s="46"/>
    </row>
    <row r="898" spans="1:15" ht="12.75">
      <c r="A898" s="42"/>
      <c r="B898" s="42"/>
      <c r="I898" s="51"/>
      <c r="J898" s="51"/>
      <c r="O898" s="46"/>
    </row>
    <row r="899" spans="1:15" ht="12.75">
      <c r="A899" s="42"/>
      <c r="B899" s="42"/>
      <c r="I899" s="51"/>
      <c r="J899" s="51"/>
      <c r="O899" s="46"/>
    </row>
    <row r="900" spans="1:15" ht="12.75">
      <c r="A900" s="42"/>
      <c r="B900" s="42"/>
      <c r="I900" s="51"/>
      <c r="J900" s="51"/>
      <c r="O900" s="46"/>
    </row>
    <row r="901" spans="1:15" ht="12.75">
      <c r="A901" s="42"/>
      <c r="B901" s="42"/>
      <c r="I901" s="51"/>
      <c r="J901" s="51"/>
      <c r="O901" s="46"/>
    </row>
    <row r="902" spans="1:15" ht="12.75">
      <c r="A902" s="42"/>
      <c r="B902" s="42"/>
      <c r="I902" s="51"/>
      <c r="J902" s="51"/>
      <c r="O902" s="46"/>
    </row>
    <row r="903" spans="1:15" ht="12.75">
      <c r="A903" s="42"/>
      <c r="B903" s="42"/>
      <c r="I903" s="51"/>
      <c r="J903" s="51"/>
      <c r="O903" s="46"/>
    </row>
    <row r="904" spans="1:15" ht="12.75">
      <c r="A904" s="42"/>
      <c r="B904" s="42"/>
      <c r="I904" s="51"/>
      <c r="J904" s="51"/>
      <c r="O904" s="46"/>
    </row>
    <row r="905" spans="1:15" ht="12.75">
      <c r="A905" s="42"/>
      <c r="B905" s="42"/>
      <c r="I905" s="51"/>
      <c r="J905" s="51"/>
      <c r="O905" s="46"/>
    </row>
    <row r="906" spans="1:15" ht="12.75">
      <c r="A906" s="42"/>
      <c r="B906" s="42"/>
      <c r="I906" s="51"/>
      <c r="J906" s="51"/>
      <c r="O906" s="46"/>
    </row>
    <row r="907" spans="1:15" ht="12.75">
      <c r="A907" s="42"/>
      <c r="B907" s="42"/>
      <c r="I907" s="51"/>
      <c r="J907" s="51"/>
      <c r="O907" s="46"/>
    </row>
    <row r="908" spans="1:15" ht="12.75">
      <c r="A908" s="42"/>
      <c r="B908" s="42"/>
      <c r="I908" s="51"/>
      <c r="J908" s="51"/>
      <c r="O908" s="46"/>
    </row>
    <row r="909" spans="1:15" ht="12.75">
      <c r="A909" s="42"/>
      <c r="B909" s="42"/>
      <c r="I909" s="51"/>
      <c r="J909" s="51"/>
      <c r="O909" s="46"/>
    </row>
    <row r="910" spans="1:15" ht="12.75">
      <c r="A910" s="42"/>
      <c r="B910" s="42"/>
      <c r="I910" s="51"/>
      <c r="J910" s="51"/>
      <c r="O910" s="46"/>
    </row>
    <row r="911" spans="1:15" ht="12.75">
      <c r="A911" s="42"/>
      <c r="B911" s="42"/>
      <c r="I911" s="51"/>
      <c r="J911" s="51"/>
      <c r="O911" s="46"/>
    </row>
    <row r="912" spans="1:15" ht="12.75">
      <c r="A912" s="42"/>
      <c r="B912" s="42"/>
      <c r="I912" s="51"/>
      <c r="J912" s="51"/>
      <c r="O912" s="46"/>
    </row>
    <row r="913" spans="1:15" ht="12.75">
      <c r="A913" s="42"/>
      <c r="B913" s="42"/>
      <c r="I913" s="51"/>
      <c r="J913" s="51"/>
      <c r="O913" s="46"/>
    </row>
    <row r="914" spans="1:15" ht="12.75">
      <c r="A914" s="42"/>
      <c r="B914" s="42"/>
      <c r="I914" s="51"/>
      <c r="J914" s="51"/>
      <c r="O914" s="46"/>
    </row>
    <row r="915" spans="1:15" ht="12.75">
      <c r="A915" s="42"/>
      <c r="B915" s="42"/>
      <c r="I915" s="51"/>
      <c r="J915" s="51"/>
      <c r="O915" s="46"/>
    </row>
    <row r="916" spans="1:15" ht="12.75">
      <c r="A916" s="42"/>
      <c r="B916" s="42"/>
      <c r="I916" s="51"/>
      <c r="J916" s="51"/>
      <c r="O916" s="46"/>
    </row>
    <row r="917" spans="1:15" ht="12.75">
      <c r="A917" s="42"/>
      <c r="B917" s="42"/>
      <c r="I917" s="51"/>
      <c r="J917" s="51"/>
      <c r="O917" s="46"/>
    </row>
    <row r="918" spans="1:15" ht="12.75">
      <c r="A918" s="42"/>
      <c r="B918" s="42"/>
      <c r="I918" s="51"/>
      <c r="J918" s="51"/>
      <c r="O918" s="46"/>
    </row>
    <row r="919" spans="1:15" ht="12.75">
      <c r="A919" s="42"/>
      <c r="B919" s="42"/>
      <c r="I919" s="51"/>
      <c r="J919" s="51"/>
      <c r="O919" s="46"/>
    </row>
    <row r="920" spans="1:15" ht="12.75">
      <c r="A920" s="42"/>
      <c r="B920" s="42"/>
      <c r="I920" s="51"/>
      <c r="J920" s="51"/>
      <c r="O920" s="46"/>
    </row>
    <row r="921" spans="1:15" ht="12.75">
      <c r="A921" s="42"/>
      <c r="B921" s="42"/>
      <c r="I921" s="51"/>
      <c r="J921" s="51"/>
      <c r="O921" s="46"/>
    </row>
    <row r="922" spans="1:15" ht="12.75">
      <c r="A922" s="42"/>
      <c r="B922" s="42"/>
      <c r="I922" s="51"/>
      <c r="J922" s="51"/>
      <c r="O922" s="46"/>
    </row>
    <row r="923" spans="1:15" ht="12.75">
      <c r="A923" s="42"/>
      <c r="B923" s="42"/>
      <c r="I923" s="51"/>
      <c r="J923" s="51"/>
      <c r="O923" s="46"/>
    </row>
    <row r="924" spans="1:15" ht="12.75">
      <c r="A924" s="42"/>
      <c r="B924" s="42"/>
      <c r="I924" s="51"/>
      <c r="J924" s="51"/>
      <c r="O924" s="46"/>
    </row>
    <row r="925" spans="1:15" ht="12.75">
      <c r="A925" s="42"/>
      <c r="B925" s="42"/>
      <c r="I925" s="51"/>
      <c r="J925" s="51"/>
      <c r="O925" s="46"/>
    </row>
    <row r="926" spans="1:15" ht="12.75">
      <c r="A926" s="42"/>
      <c r="B926" s="42"/>
      <c r="I926" s="51"/>
      <c r="J926" s="51"/>
      <c r="O926" s="46"/>
    </row>
    <row r="927" spans="1:15" ht="12.75">
      <c r="A927" s="42"/>
      <c r="B927" s="42"/>
      <c r="I927" s="51"/>
      <c r="J927" s="51"/>
      <c r="O927" s="46"/>
    </row>
    <row r="928" spans="1:15" ht="12.75">
      <c r="A928" s="42"/>
      <c r="B928" s="42"/>
      <c r="I928" s="51"/>
      <c r="J928" s="51"/>
      <c r="O928" s="46"/>
    </row>
    <row r="929" spans="1:15" ht="12.75">
      <c r="A929" s="42"/>
      <c r="B929" s="42"/>
      <c r="I929" s="51"/>
      <c r="J929" s="51"/>
      <c r="O929" s="46"/>
    </row>
    <row r="930" spans="1:15" ht="12.75">
      <c r="A930" s="42"/>
      <c r="B930" s="42"/>
      <c r="I930" s="51"/>
      <c r="J930" s="51"/>
      <c r="O930" s="46"/>
    </row>
    <row r="931" spans="1:15" ht="12.75">
      <c r="A931" s="42"/>
      <c r="B931" s="42"/>
      <c r="I931" s="51"/>
      <c r="J931" s="51"/>
      <c r="O931" s="46"/>
    </row>
    <row r="932" spans="1:15" ht="12.75">
      <c r="A932" s="42"/>
      <c r="B932" s="42"/>
      <c r="I932" s="51"/>
      <c r="J932" s="51"/>
      <c r="O932" s="46"/>
    </row>
    <row r="933" spans="1:15" ht="12.75">
      <c r="A933" s="42"/>
      <c r="B933" s="42"/>
      <c r="I933" s="51"/>
      <c r="J933" s="51"/>
      <c r="O933" s="46"/>
    </row>
    <row r="934" spans="1:15" ht="12.75">
      <c r="A934" s="42"/>
      <c r="B934" s="42"/>
      <c r="I934" s="51"/>
      <c r="J934" s="51"/>
      <c r="O934" s="46"/>
    </row>
    <row r="935" spans="1:15" ht="12.75">
      <c r="A935" s="42"/>
      <c r="B935" s="42"/>
      <c r="I935" s="51"/>
      <c r="J935" s="51"/>
      <c r="O935" s="46"/>
    </row>
    <row r="936" spans="1:15" ht="12.75">
      <c r="A936" s="42"/>
      <c r="B936" s="42"/>
      <c r="I936" s="51"/>
      <c r="J936" s="51"/>
      <c r="O936" s="46"/>
    </row>
    <row r="937" spans="1:15" ht="12.75">
      <c r="A937" s="42"/>
      <c r="B937" s="42"/>
      <c r="I937" s="51"/>
      <c r="J937" s="51"/>
      <c r="O937" s="46"/>
    </row>
    <row r="938" spans="1:15" ht="12.75">
      <c r="A938" s="42"/>
      <c r="B938" s="42"/>
      <c r="I938" s="51"/>
      <c r="J938" s="51"/>
      <c r="O938" s="46"/>
    </row>
    <row r="939" spans="1:15" ht="12.75">
      <c r="A939" s="42"/>
      <c r="B939" s="42"/>
      <c r="I939" s="51"/>
      <c r="J939" s="51"/>
      <c r="O939" s="46"/>
    </row>
    <row r="940" spans="1:15" ht="12.75">
      <c r="A940" s="42"/>
      <c r="B940" s="42"/>
      <c r="I940" s="51"/>
      <c r="J940" s="51"/>
      <c r="O940" s="46"/>
    </row>
    <row r="941" spans="1:15" ht="12.75">
      <c r="A941" s="42"/>
      <c r="B941" s="42"/>
      <c r="I941" s="51"/>
      <c r="J941" s="51"/>
      <c r="O941" s="46"/>
    </row>
    <row r="942" spans="1:15" ht="12.75">
      <c r="A942" s="42"/>
      <c r="B942" s="42"/>
      <c r="I942" s="51"/>
      <c r="J942" s="51"/>
      <c r="O942" s="46"/>
    </row>
    <row r="943" spans="1:15" ht="12.75">
      <c r="A943" s="42"/>
      <c r="B943" s="42"/>
      <c r="I943" s="51"/>
      <c r="J943" s="51"/>
      <c r="O943" s="46"/>
    </row>
    <row r="944" spans="1:15" ht="12.75">
      <c r="A944" s="42"/>
      <c r="B944" s="42"/>
      <c r="I944" s="51"/>
      <c r="J944" s="51"/>
      <c r="O944" s="46"/>
    </row>
    <row r="945" spans="1:15" ht="12.75">
      <c r="A945" s="42"/>
      <c r="B945" s="42"/>
      <c r="I945" s="51"/>
      <c r="J945" s="51"/>
      <c r="O945" s="46"/>
    </row>
    <row r="946" spans="1:15" ht="12.75">
      <c r="A946" s="42"/>
      <c r="B946" s="42"/>
      <c r="I946" s="51"/>
      <c r="J946" s="51"/>
      <c r="O946" s="46"/>
    </row>
    <row r="947" spans="1:15" ht="12.75">
      <c r="A947" s="42"/>
      <c r="B947" s="42"/>
      <c r="I947" s="51"/>
      <c r="J947" s="51"/>
      <c r="O947" s="46"/>
    </row>
    <row r="948" spans="1:15" ht="12.75">
      <c r="A948" s="42"/>
      <c r="B948" s="42"/>
      <c r="I948" s="51"/>
      <c r="J948" s="51"/>
      <c r="O948" s="46"/>
    </row>
    <row r="949" spans="1:15" ht="12.75">
      <c r="A949" s="42"/>
      <c r="B949" s="42"/>
      <c r="I949" s="51"/>
      <c r="J949" s="51"/>
      <c r="O949" s="46"/>
    </row>
    <row r="950" spans="1:15" ht="12.75">
      <c r="A950" s="42"/>
      <c r="B950" s="42"/>
      <c r="I950" s="51"/>
      <c r="J950" s="51"/>
      <c r="O950" s="46"/>
    </row>
    <row r="951" spans="1:15" ht="12.75">
      <c r="A951" s="42"/>
      <c r="B951" s="42"/>
      <c r="I951" s="51"/>
      <c r="J951" s="51"/>
      <c r="O951" s="46"/>
    </row>
    <row r="952" spans="1:15" ht="12.75">
      <c r="A952" s="42"/>
      <c r="B952" s="42"/>
      <c r="I952" s="51"/>
      <c r="J952" s="51"/>
      <c r="O952" s="46"/>
    </row>
    <row r="953" spans="1:15" ht="12.75">
      <c r="A953" s="42"/>
      <c r="B953" s="42"/>
      <c r="I953" s="51"/>
      <c r="J953" s="51"/>
      <c r="O953" s="46"/>
    </row>
    <row r="954" spans="1:15" ht="12.75">
      <c r="A954" s="42"/>
      <c r="B954" s="42"/>
      <c r="I954" s="51"/>
      <c r="J954" s="51"/>
      <c r="O954" s="46"/>
    </row>
    <row r="955" spans="1:15" ht="12.75">
      <c r="A955" s="42"/>
      <c r="B955" s="42"/>
      <c r="I955" s="51"/>
      <c r="J955" s="51"/>
      <c r="O955" s="46"/>
    </row>
    <row r="956" spans="1:15" ht="12.75">
      <c r="A956" s="42"/>
      <c r="B956" s="42"/>
      <c r="I956" s="51"/>
      <c r="J956" s="51"/>
      <c r="O956" s="46"/>
    </row>
    <row r="957" spans="1:15" ht="12.75">
      <c r="A957" s="42"/>
      <c r="B957" s="42"/>
      <c r="I957" s="51"/>
      <c r="J957" s="51"/>
      <c r="O957" s="46"/>
    </row>
    <row r="958" spans="1:15" ht="12.75">
      <c r="A958" s="42"/>
      <c r="B958" s="42"/>
      <c r="I958" s="51"/>
      <c r="J958" s="51"/>
      <c r="O958" s="46"/>
    </row>
    <row r="959" spans="1:15" ht="12.75">
      <c r="A959" s="42"/>
      <c r="B959" s="42"/>
      <c r="I959" s="51"/>
      <c r="J959" s="51"/>
      <c r="O959" s="46"/>
    </row>
    <row r="960" spans="1:15" ht="12.75">
      <c r="A960" s="42"/>
      <c r="B960" s="42"/>
      <c r="I960" s="51"/>
      <c r="J960" s="51"/>
      <c r="O960" s="46"/>
    </row>
    <row r="961" spans="1:15" ht="12.75">
      <c r="A961" s="42"/>
      <c r="B961" s="42"/>
      <c r="I961" s="51"/>
      <c r="J961" s="51"/>
      <c r="O961" s="46"/>
    </row>
    <row r="962" spans="1:15" ht="12.75">
      <c r="A962" s="42"/>
      <c r="B962" s="42"/>
      <c r="I962" s="51"/>
      <c r="J962" s="51"/>
      <c r="O962" s="46"/>
    </row>
    <row r="963" spans="1:15" ht="12.75">
      <c r="A963" s="42"/>
      <c r="B963" s="42"/>
      <c r="I963" s="51"/>
      <c r="J963" s="51"/>
      <c r="O963" s="46"/>
    </row>
    <row r="964" spans="1:15" ht="12.75">
      <c r="A964" s="42"/>
      <c r="B964" s="42"/>
      <c r="I964" s="51"/>
      <c r="J964" s="51"/>
      <c r="O964" s="46"/>
    </row>
    <row r="965" spans="1:15" ht="12.75">
      <c r="A965" s="42"/>
      <c r="B965" s="42"/>
      <c r="I965" s="51"/>
      <c r="J965" s="51"/>
      <c r="O965" s="46"/>
    </row>
    <row r="966" spans="1:15" ht="12.75">
      <c r="A966" s="42"/>
      <c r="B966" s="42"/>
      <c r="I966" s="51"/>
      <c r="J966" s="51"/>
      <c r="O966" s="46"/>
    </row>
    <row r="967" spans="1:15" ht="12.75">
      <c r="A967" s="42"/>
      <c r="B967" s="42"/>
      <c r="I967" s="51"/>
      <c r="J967" s="51"/>
      <c r="O967" s="46"/>
    </row>
    <row r="968" spans="1:15" ht="12.75">
      <c r="A968" s="42"/>
      <c r="B968" s="42"/>
      <c r="I968" s="51"/>
      <c r="J968" s="51"/>
      <c r="O968" s="46"/>
    </row>
    <row r="969" spans="1:15" ht="12.75">
      <c r="A969" s="42"/>
      <c r="B969" s="42"/>
      <c r="I969" s="51"/>
      <c r="J969" s="51"/>
      <c r="O969" s="46"/>
    </row>
    <row r="970" spans="1:15" ht="12.75">
      <c r="A970" s="42"/>
      <c r="B970" s="42"/>
      <c r="I970" s="51"/>
      <c r="J970" s="51"/>
      <c r="O970" s="46"/>
    </row>
    <row r="971" spans="1:15" ht="12.75">
      <c r="A971" s="42"/>
      <c r="B971" s="42"/>
      <c r="I971" s="51"/>
      <c r="J971" s="51"/>
      <c r="O971" s="46"/>
    </row>
    <row r="972" spans="1:15" ht="12.75">
      <c r="A972" s="42"/>
      <c r="B972" s="42"/>
      <c r="I972" s="51"/>
      <c r="J972" s="51"/>
      <c r="O972" s="46"/>
    </row>
    <row r="973" spans="1:15" ht="12.75">
      <c r="A973" s="42"/>
      <c r="B973" s="42"/>
      <c r="I973" s="51"/>
      <c r="J973" s="51"/>
      <c r="O973" s="46"/>
    </row>
    <row r="974" spans="1:15" ht="12.75">
      <c r="A974" s="42"/>
      <c r="B974" s="42"/>
      <c r="I974" s="51"/>
      <c r="J974" s="51"/>
      <c r="O974" s="46"/>
    </row>
    <row r="975" spans="1:15" ht="12.75">
      <c r="A975" s="42"/>
      <c r="B975" s="42"/>
      <c r="I975" s="51"/>
      <c r="J975" s="51"/>
      <c r="O975" s="46"/>
    </row>
    <row r="976" spans="1:15" ht="12.75">
      <c r="A976" s="42"/>
      <c r="B976" s="42"/>
      <c r="I976" s="51"/>
      <c r="J976" s="51"/>
      <c r="O976" s="46"/>
    </row>
    <row r="977" spans="1:15" ht="12.75">
      <c r="A977" s="42"/>
      <c r="B977" s="42"/>
      <c r="I977" s="51"/>
      <c r="J977" s="51"/>
      <c r="O977" s="46"/>
    </row>
    <row r="978" spans="1:15" ht="12.75">
      <c r="A978" s="42"/>
      <c r="B978" s="42"/>
      <c r="I978" s="51"/>
      <c r="J978" s="51"/>
      <c r="O978" s="46"/>
    </row>
    <row r="979" spans="1:15" ht="12.75">
      <c r="A979" s="42"/>
      <c r="B979" s="42"/>
      <c r="I979" s="51"/>
      <c r="J979" s="51"/>
      <c r="O979" s="46"/>
    </row>
    <row r="980" spans="1:15" ht="12.75">
      <c r="A980" s="42"/>
      <c r="B980" s="42"/>
      <c r="I980" s="51"/>
      <c r="J980" s="51"/>
      <c r="O980" s="46"/>
    </row>
    <row r="981" spans="1:15" ht="12.75">
      <c r="A981" s="42"/>
      <c r="B981" s="42"/>
      <c r="I981" s="51"/>
      <c r="J981" s="51"/>
      <c r="O981" s="46"/>
    </row>
    <row r="982" spans="1:15" ht="12.75">
      <c r="A982" s="42"/>
      <c r="B982" s="42"/>
      <c r="I982" s="51"/>
      <c r="J982" s="51"/>
      <c r="O982" s="46"/>
    </row>
    <row r="983" spans="1:15" ht="12.75">
      <c r="A983" s="42"/>
      <c r="B983" s="42"/>
      <c r="I983" s="51"/>
      <c r="J983" s="51"/>
      <c r="O983" s="46"/>
    </row>
    <row r="984" spans="1:15" ht="12.75">
      <c r="A984" s="42"/>
      <c r="B984" s="42"/>
      <c r="I984" s="51"/>
      <c r="J984" s="51"/>
      <c r="O984" s="46"/>
    </row>
    <row r="985" spans="1:15" ht="12.75">
      <c r="A985" s="42"/>
      <c r="B985" s="42"/>
      <c r="I985" s="51"/>
      <c r="J985" s="51"/>
      <c r="O985" s="46"/>
    </row>
    <row r="986" spans="1:15" ht="12.75">
      <c r="A986" s="42"/>
      <c r="B986" s="42"/>
      <c r="I986" s="51"/>
      <c r="J986" s="51"/>
      <c r="O986" s="46"/>
    </row>
    <row r="987" spans="1:15" ht="12.75">
      <c r="A987" s="42"/>
      <c r="B987" s="42"/>
      <c r="I987" s="51"/>
      <c r="J987" s="51"/>
      <c r="O987" s="46"/>
    </row>
    <row r="988" spans="1:15" ht="12.75">
      <c r="A988" s="42"/>
      <c r="B988" s="42"/>
      <c r="I988" s="51"/>
      <c r="J988" s="51"/>
      <c r="O988" s="46"/>
    </row>
    <row r="989" spans="1:15" ht="12.75">
      <c r="A989" s="42"/>
      <c r="B989" s="42"/>
      <c r="I989" s="51"/>
      <c r="J989" s="51"/>
      <c r="O989" s="46"/>
    </row>
    <row r="990" spans="1:15" ht="12.75">
      <c r="A990" s="42"/>
      <c r="B990" s="42"/>
      <c r="I990" s="51"/>
      <c r="J990" s="51"/>
      <c r="O990" s="46"/>
    </row>
    <row r="991" spans="1:15" ht="12.75">
      <c r="A991" s="42"/>
      <c r="B991" s="42"/>
      <c r="I991" s="51"/>
      <c r="J991" s="51"/>
      <c r="O991" s="46"/>
    </row>
    <row r="992" spans="1:15" ht="12.75">
      <c r="A992" s="42"/>
      <c r="B992" s="42"/>
      <c r="I992" s="51"/>
      <c r="J992" s="51"/>
      <c r="O992" s="46"/>
    </row>
    <row r="993" spans="1:15" ht="12.75">
      <c r="A993" s="42"/>
      <c r="B993" s="42"/>
      <c r="I993" s="51"/>
      <c r="J993" s="51"/>
      <c r="O993" s="46"/>
    </row>
    <row r="994" spans="1:15" ht="12.75">
      <c r="A994" s="42"/>
      <c r="B994" s="42"/>
      <c r="I994" s="51"/>
      <c r="J994" s="51"/>
      <c r="O994" s="46"/>
    </row>
    <row r="995" spans="1:15" ht="12.75">
      <c r="A995" s="42"/>
      <c r="B995" s="42"/>
      <c r="I995" s="51"/>
      <c r="J995" s="51"/>
      <c r="O995" s="46"/>
    </row>
    <row r="996" spans="1:15" ht="12.75">
      <c r="A996" s="42"/>
      <c r="B996" s="42"/>
      <c r="I996" s="51"/>
      <c r="J996" s="51"/>
      <c r="O996" s="46"/>
    </row>
    <row r="997" spans="1:15" ht="12.75">
      <c r="A997" s="42"/>
      <c r="B997" s="42"/>
      <c r="I997" s="51"/>
      <c r="J997" s="51"/>
      <c r="O997" s="46"/>
    </row>
    <row r="998" spans="1:15" ht="12.75">
      <c r="A998" s="42"/>
      <c r="B998" s="42"/>
      <c r="I998" s="51"/>
      <c r="J998" s="51"/>
      <c r="O998" s="46"/>
    </row>
    <row r="999" spans="1:15" ht="12.75">
      <c r="A999" s="42"/>
      <c r="B999" s="42"/>
      <c r="I999" s="51"/>
      <c r="J999" s="51"/>
      <c r="O999" s="46"/>
    </row>
    <row r="1000" spans="1:15" ht="12.75">
      <c r="A1000" s="42"/>
      <c r="B1000" s="42"/>
      <c r="I1000" s="51"/>
      <c r="J1000" s="51"/>
      <c r="O1000" s="46"/>
    </row>
    <row r="1001" spans="1:15" ht="12.75">
      <c r="A1001" s="42"/>
      <c r="B1001" s="42"/>
      <c r="I1001" s="51"/>
      <c r="J1001" s="51"/>
      <c r="O1001" s="46"/>
    </row>
    <row r="1002" spans="1:15" ht="12.75">
      <c r="A1002" s="42"/>
      <c r="B1002" s="42"/>
      <c r="I1002" s="51"/>
      <c r="J1002" s="51"/>
      <c r="O1002" s="46"/>
    </row>
    <row r="1003" spans="1:15" ht="12.75">
      <c r="A1003" s="42"/>
      <c r="B1003" s="42"/>
      <c r="I1003" s="51"/>
      <c r="J1003" s="51"/>
      <c r="O1003" s="46"/>
    </row>
    <row r="1004" spans="1:15" ht="12.75">
      <c r="A1004" s="42"/>
      <c r="B1004" s="42"/>
      <c r="I1004" s="51"/>
      <c r="J1004" s="51"/>
      <c r="O1004" s="46"/>
    </row>
    <row r="1005" spans="1:15" ht="12.75">
      <c r="A1005" s="42"/>
      <c r="B1005" s="42"/>
      <c r="I1005" s="51"/>
      <c r="J1005" s="51"/>
      <c r="O1005" s="46"/>
    </row>
    <row r="1006" spans="1:15" ht="12.75">
      <c r="A1006" s="42"/>
      <c r="B1006" s="42"/>
      <c r="I1006" s="51"/>
      <c r="J1006" s="51"/>
      <c r="O1006" s="46"/>
    </row>
    <row r="1007" spans="1:15" ht="12.75">
      <c r="A1007" s="42"/>
      <c r="B1007" s="42"/>
      <c r="I1007" s="51"/>
      <c r="J1007" s="51"/>
      <c r="O1007" s="46"/>
    </row>
    <row r="1008" spans="1:15" ht="12.75">
      <c r="A1008" s="42"/>
      <c r="B1008" s="42"/>
      <c r="I1008" s="51"/>
      <c r="J1008" s="51"/>
      <c r="O1008" s="46"/>
    </row>
    <row r="1009" spans="1:15" ht="12.75">
      <c r="A1009" s="42"/>
      <c r="B1009" s="42"/>
      <c r="I1009" s="51"/>
      <c r="J1009" s="51"/>
      <c r="O1009" s="46"/>
    </row>
    <row r="1010" spans="1:15" ht="12.75">
      <c r="A1010" s="42"/>
      <c r="B1010" s="42"/>
      <c r="I1010" s="51"/>
      <c r="J1010" s="51"/>
      <c r="O1010" s="46"/>
    </row>
    <row r="1011" spans="1:15" ht="12.75">
      <c r="A1011" s="42"/>
      <c r="B1011" s="42"/>
      <c r="I1011" s="51"/>
      <c r="J1011" s="51"/>
      <c r="O1011" s="46"/>
    </row>
    <row r="1012" spans="1:15" ht="12.75">
      <c r="A1012" s="42"/>
      <c r="B1012" s="42"/>
      <c r="I1012" s="51"/>
      <c r="J1012" s="51"/>
      <c r="O1012" s="46"/>
    </row>
    <row r="1013" spans="1:15" ht="12.75">
      <c r="A1013" s="42"/>
      <c r="B1013" s="42"/>
      <c r="I1013" s="51"/>
      <c r="J1013" s="51"/>
      <c r="O1013" s="46"/>
    </row>
    <row r="1014" spans="1:15" ht="12.75">
      <c r="A1014" s="42"/>
      <c r="B1014" s="42"/>
      <c r="I1014" s="51"/>
      <c r="J1014" s="51"/>
      <c r="O1014" s="46"/>
    </row>
    <row r="1015" spans="1:15" ht="12.75">
      <c r="A1015" s="42"/>
      <c r="B1015" s="42"/>
      <c r="I1015" s="51"/>
      <c r="J1015" s="51"/>
      <c r="O1015" s="46"/>
    </row>
    <row r="1016" spans="1:15" ht="12.75">
      <c r="A1016" s="42"/>
      <c r="B1016" s="42"/>
      <c r="I1016" s="51"/>
      <c r="J1016" s="51"/>
      <c r="O1016" s="46"/>
    </row>
    <row r="1017" spans="1:15" ht="12.75">
      <c r="A1017" s="42"/>
      <c r="B1017" s="42"/>
      <c r="I1017" s="51"/>
      <c r="J1017" s="51"/>
      <c r="O1017" s="46"/>
    </row>
    <row r="1018" spans="1:15" ht="12.75">
      <c r="A1018" s="42"/>
      <c r="B1018" s="42"/>
      <c r="I1018" s="51"/>
      <c r="J1018" s="51"/>
      <c r="O1018" s="46"/>
    </row>
    <row r="1019" spans="1:15" ht="12.75">
      <c r="A1019" s="42"/>
      <c r="B1019" s="42"/>
      <c r="I1019" s="51"/>
      <c r="J1019" s="51"/>
      <c r="O1019" s="46"/>
    </row>
    <row r="1020" spans="1:15" ht="12.75">
      <c r="A1020" s="42"/>
      <c r="B1020" s="42"/>
      <c r="I1020" s="51"/>
      <c r="J1020" s="51"/>
      <c r="O1020" s="46"/>
    </row>
    <row r="1021" spans="1:15" ht="12.75">
      <c r="A1021" s="42"/>
      <c r="B1021" s="42"/>
      <c r="I1021" s="51"/>
      <c r="J1021" s="51"/>
      <c r="O1021" s="46"/>
    </row>
    <row r="1022" spans="1:15" ht="12.75">
      <c r="A1022" s="42"/>
      <c r="B1022" s="42"/>
      <c r="I1022" s="51"/>
      <c r="J1022" s="51"/>
      <c r="O1022" s="46"/>
    </row>
    <row r="1023" spans="1:15" ht="12.75">
      <c r="A1023" s="42"/>
      <c r="B1023" s="42"/>
      <c r="I1023" s="51"/>
      <c r="J1023" s="51"/>
      <c r="O1023" s="46"/>
    </row>
    <row r="1024" spans="1:15" ht="12.75">
      <c r="A1024" s="42"/>
      <c r="B1024" s="42"/>
      <c r="I1024" s="51"/>
      <c r="J1024" s="51"/>
      <c r="O1024" s="46"/>
    </row>
    <row r="1025" spans="1:15" ht="12.75">
      <c r="A1025" s="42"/>
      <c r="B1025" s="42"/>
      <c r="I1025" s="51"/>
      <c r="J1025" s="51"/>
      <c r="O1025" s="46"/>
    </row>
    <row r="1026" spans="1:15" ht="12.75">
      <c r="A1026" s="42"/>
      <c r="B1026" s="42"/>
      <c r="I1026" s="51"/>
      <c r="J1026" s="51"/>
      <c r="O1026" s="46"/>
    </row>
    <row r="1027" spans="1:15" ht="12.75">
      <c r="A1027" s="42"/>
      <c r="B1027" s="42"/>
      <c r="I1027" s="51"/>
      <c r="J1027" s="51"/>
      <c r="O1027" s="46"/>
    </row>
    <row r="1028" spans="1:15" ht="12.75">
      <c r="A1028" s="42"/>
      <c r="B1028" s="42"/>
      <c r="I1028" s="51"/>
      <c r="J1028" s="51"/>
      <c r="O1028" s="46"/>
    </row>
    <row r="1029" spans="1:15" ht="12.75">
      <c r="A1029" s="42"/>
      <c r="B1029" s="42"/>
      <c r="I1029" s="51"/>
      <c r="J1029" s="51"/>
      <c r="O1029" s="46"/>
    </row>
    <row r="1030" spans="1:15" ht="12.75">
      <c r="A1030" s="42"/>
      <c r="B1030" s="42"/>
      <c r="I1030" s="51"/>
      <c r="J1030" s="51"/>
      <c r="O1030" s="46"/>
    </row>
    <row r="1031" spans="1:15" ht="12.75">
      <c r="A1031" s="42"/>
      <c r="B1031" s="42"/>
      <c r="I1031" s="51"/>
      <c r="J1031" s="51"/>
      <c r="O1031" s="46"/>
    </row>
    <row r="1032" spans="1:15" ht="12.75">
      <c r="A1032" s="42"/>
      <c r="B1032" s="42"/>
      <c r="I1032" s="51"/>
      <c r="J1032" s="51"/>
      <c r="O1032" s="46"/>
    </row>
    <row r="1033" spans="1:15" ht="12.75">
      <c r="A1033" s="42"/>
      <c r="B1033" s="42"/>
      <c r="I1033" s="51"/>
      <c r="J1033" s="51"/>
      <c r="O1033" s="46"/>
    </row>
    <row r="1034" spans="1:15" ht="12.75">
      <c r="A1034" s="42"/>
      <c r="B1034" s="42"/>
      <c r="I1034" s="51"/>
      <c r="J1034" s="51"/>
      <c r="O1034" s="46"/>
    </row>
    <row r="1035" spans="1:15" ht="12.75">
      <c r="A1035" s="42"/>
      <c r="B1035" s="42"/>
      <c r="I1035" s="51"/>
      <c r="J1035" s="51"/>
      <c r="O1035" s="46"/>
    </row>
    <row r="1036" spans="1:15" ht="12.75">
      <c r="A1036" s="42"/>
      <c r="B1036" s="42"/>
      <c r="I1036" s="51"/>
      <c r="J1036" s="51"/>
      <c r="O1036" s="46"/>
    </row>
    <row r="1037" spans="1:15" ht="12.75">
      <c r="A1037" s="42"/>
      <c r="B1037" s="42"/>
      <c r="I1037" s="51"/>
      <c r="J1037" s="51"/>
      <c r="O1037" s="46"/>
    </row>
    <row r="1038" spans="1:15" ht="12.75">
      <c r="A1038" s="42"/>
      <c r="B1038" s="42"/>
      <c r="I1038" s="51"/>
      <c r="J1038" s="51"/>
      <c r="O1038" s="46"/>
    </row>
    <row r="1039" spans="1:15" ht="12.75">
      <c r="A1039" s="42"/>
      <c r="B1039" s="42"/>
      <c r="I1039" s="51"/>
      <c r="J1039" s="51"/>
      <c r="O1039" s="46"/>
    </row>
    <row r="1040" spans="1:15" ht="12.75">
      <c r="A1040" s="42"/>
      <c r="B1040" s="42"/>
      <c r="I1040" s="51"/>
      <c r="J1040" s="51"/>
      <c r="O1040" s="46"/>
    </row>
    <row r="1041" spans="1:15" ht="12.75">
      <c r="A1041" s="42"/>
      <c r="B1041" s="42"/>
      <c r="I1041" s="51"/>
      <c r="J1041" s="51"/>
      <c r="O1041" s="46"/>
    </row>
    <row r="1042" spans="1:15" ht="12.75">
      <c r="A1042" s="42"/>
      <c r="B1042" s="42"/>
      <c r="I1042" s="51"/>
      <c r="J1042" s="51"/>
      <c r="O1042" s="46"/>
    </row>
    <row r="1043" spans="1:15" ht="12.75">
      <c r="A1043" s="42"/>
      <c r="B1043" s="42"/>
      <c r="I1043" s="51"/>
      <c r="J1043" s="51"/>
      <c r="O1043" s="46"/>
    </row>
    <row r="1044" spans="1:15" ht="12.75">
      <c r="A1044" s="42"/>
      <c r="B1044" s="42"/>
      <c r="I1044" s="51"/>
      <c r="J1044" s="51"/>
      <c r="O1044" s="46"/>
    </row>
    <row r="1045" spans="1:15" ht="12.75">
      <c r="A1045" s="42"/>
      <c r="B1045" s="42"/>
      <c r="I1045" s="51"/>
      <c r="J1045" s="51"/>
      <c r="O1045" s="46"/>
    </row>
    <row r="1046" spans="1:15" ht="12.75">
      <c r="A1046" s="42"/>
      <c r="B1046" s="42"/>
      <c r="I1046" s="51"/>
      <c r="J1046" s="51"/>
      <c r="O1046" s="46"/>
    </row>
    <row r="1047" spans="1:15" ht="12.75">
      <c r="A1047" s="42"/>
      <c r="B1047" s="42"/>
      <c r="I1047" s="51"/>
      <c r="J1047" s="51"/>
      <c r="O1047" s="46"/>
    </row>
    <row r="1048" spans="1:15" ht="12.75">
      <c r="A1048" s="42"/>
      <c r="B1048" s="42"/>
      <c r="I1048" s="51"/>
      <c r="J1048" s="51"/>
      <c r="O1048" s="46"/>
    </row>
    <row r="1049" spans="1:15" ht="12.75">
      <c r="A1049" s="42"/>
      <c r="B1049" s="42"/>
      <c r="I1049" s="51"/>
      <c r="J1049" s="51"/>
      <c r="O1049" s="46"/>
    </row>
    <row r="1050" spans="1:15" ht="12.75">
      <c r="A1050" s="42"/>
      <c r="B1050" s="42"/>
      <c r="I1050" s="51"/>
      <c r="J1050" s="51"/>
      <c r="O1050" s="46"/>
    </row>
    <row r="1051" spans="1:15" ht="12.75">
      <c r="A1051" s="42"/>
      <c r="B1051" s="42"/>
      <c r="I1051" s="51"/>
      <c r="J1051" s="51"/>
      <c r="O1051" s="46"/>
    </row>
    <row r="1052" spans="1:15" ht="12.75">
      <c r="A1052" s="42"/>
      <c r="B1052" s="42"/>
      <c r="I1052" s="51"/>
      <c r="J1052" s="51"/>
      <c r="O1052" s="46"/>
    </row>
    <row r="1053" spans="1:15" ht="12.75">
      <c r="A1053" s="42"/>
      <c r="B1053" s="42"/>
      <c r="I1053" s="51"/>
      <c r="J1053" s="51"/>
      <c r="O1053" s="46"/>
    </row>
    <row r="1054" spans="1:15" ht="12.75">
      <c r="A1054" s="42"/>
      <c r="B1054" s="42"/>
      <c r="I1054" s="51"/>
      <c r="J1054" s="51"/>
      <c r="O1054" s="46"/>
    </row>
    <row r="1055" spans="1:15" ht="12.75">
      <c r="A1055" s="42"/>
      <c r="B1055" s="42"/>
      <c r="I1055" s="51"/>
      <c r="J1055" s="51"/>
      <c r="O1055" s="46"/>
    </row>
    <row r="1056" spans="1:15" ht="12.75">
      <c r="A1056" s="42"/>
      <c r="B1056" s="42"/>
      <c r="I1056" s="51"/>
      <c r="J1056" s="51"/>
      <c r="O1056" s="46"/>
    </row>
    <row r="1057" spans="1:15" ht="12.75">
      <c r="A1057" s="42"/>
      <c r="B1057" s="42"/>
      <c r="I1057" s="51"/>
      <c r="J1057" s="51"/>
      <c r="O1057" s="46"/>
    </row>
    <row r="1058" spans="1:15" ht="12.75">
      <c r="A1058" s="42"/>
      <c r="B1058" s="42"/>
      <c r="I1058" s="51"/>
      <c r="J1058" s="51"/>
      <c r="O1058" s="46"/>
    </row>
    <row r="1059" spans="1:15" ht="12.75">
      <c r="A1059" s="42"/>
      <c r="B1059" s="42"/>
      <c r="I1059" s="51"/>
      <c r="J1059" s="51"/>
      <c r="O1059" s="46"/>
    </row>
    <row r="1060" spans="1:15" ht="12.75">
      <c r="A1060" s="42"/>
      <c r="B1060" s="42"/>
      <c r="I1060" s="51"/>
      <c r="J1060" s="51"/>
      <c r="O1060" s="46"/>
    </row>
    <row r="1061" spans="1:15" ht="12.75">
      <c r="A1061" s="42"/>
      <c r="B1061" s="42"/>
      <c r="I1061" s="51"/>
      <c r="J1061" s="51"/>
      <c r="O1061" s="46"/>
    </row>
    <row r="1062" spans="1:15" ht="12.75">
      <c r="A1062" s="42"/>
      <c r="B1062" s="42"/>
      <c r="I1062" s="51"/>
      <c r="J1062" s="51"/>
      <c r="O1062" s="46"/>
    </row>
    <row r="1063" spans="1:15" ht="12.75">
      <c r="A1063" s="42"/>
      <c r="B1063" s="42"/>
      <c r="I1063" s="51"/>
      <c r="J1063" s="51"/>
      <c r="O1063" s="46"/>
    </row>
    <row r="1064" spans="1:15" ht="12.75">
      <c r="A1064" s="42"/>
      <c r="B1064" s="42"/>
      <c r="I1064" s="51"/>
      <c r="J1064" s="51"/>
      <c r="O1064" s="46"/>
    </row>
    <row r="1065" spans="1:15" ht="12.75">
      <c r="A1065" s="42"/>
      <c r="B1065" s="42"/>
      <c r="I1065" s="51"/>
      <c r="J1065" s="51"/>
      <c r="O1065" s="46"/>
    </row>
    <row r="1066" spans="1:15" ht="12.75">
      <c r="A1066" s="42"/>
      <c r="B1066" s="42"/>
      <c r="I1066" s="51"/>
      <c r="J1066" s="51"/>
      <c r="O1066" s="46"/>
    </row>
    <row r="1067" spans="1:15" ht="12.75">
      <c r="A1067" s="42"/>
      <c r="B1067" s="42"/>
      <c r="I1067" s="51"/>
      <c r="J1067" s="51"/>
      <c r="O1067" s="46"/>
    </row>
    <row r="1068" spans="1:15" ht="12.75">
      <c r="A1068" s="42"/>
      <c r="B1068" s="42"/>
      <c r="I1068" s="51"/>
      <c r="J1068" s="51"/>
      <c r="O1068" s="46"/>
    </row>
    <row r="1069" spans="1:15" ht="12.75">
      <c r="A1069" s="42"/>
      <c r="B1069" s="42"/>
      <c r="I1069" s="51"/>
      <c r="J1069" s="51"/>
      <c r="O1069" s="46"/>
    </row>
    <row r="1070" spans="1:15" ht="12.75">
      <c r="A1070" s="42"/>
      <c r="B1070" s="42"/>
      <c r="I1070" s="51"/>
      <c r="J1070" s="51"/>
      <c r="O1070" s="46"/>
    </row>
    <row r="1071" spans="1:15" ht="12.75">
      <c r="A1071" s="42"/>
      <c r="B1071" s="42"/>
      <c r="I1071" s="51"/>
      <c r="J1071" s="51"/>
      <c r="O1071" s="46"/>
    </row>
    <row r="1072" spans="1:15" ht="12.75">
      <c r="A1072" s="42"/>
      <c r="B1072" s="42"/>
      <c r="I1072" s="51"/>
      <c r="J1072" s="51"/>
      <c r="O1072" s="46"/>
    </row>
    <row r="1073" spans="6:15" ht="12.75">
      <c r="F1073" s="53"/>
      <c r="I1073" s="51"/>
      <c r="J1073" s="51"/>
      <c r="O1073" s="46"/>
    </row>
    <row r="1074" spans="6:15" ht="12.75">
      <c r="F1074" s="53"/>
      <c r="I1074" s="51"/>
      <c r="J1074" s="51"/>
      <c r="O1074" s="46"/>
    </row>
    <row r="1075" spans="6:15" ht="12.75">
      <c r="F1075" s="53"/>
      <c r="I1075" s="51"/>
      <c r="J1075" s="51"/>
      <c r="O1075" s="46"/>
    </row>
    <row r="1076" spans="6:15" ht="12.75">
      <c r="F1076" s="53"/>
      <c r="I1076" s="51"/>
      <c r="J1076" s="51"/>
      <c r="O1076" s="46"/>
    </row>
    <row r="1077" spans="6:15" ht="12.75">
      <c r="F1077" s="53"/>
      <c r="I1077" s="51"/>
      <c r="J1077" s="51"/>
      <c r="O1077" s="46"/>
    </row>
    <row r="1078" spans="6:15" ht="12.75">
      <c r="F1078" s="53"/>
      <c r="I1078" s="51"/>
      <c r="J1078" s="51"/>
      <c r="O1078" s="46"/>
    </row>
    <row r="1079" spans="6:15" ht="12.75">
      <c r="F1079" s="53"/>
      <c r="I1079" s="51"/>
      <c r="J1079" s="51"/>
      <c r="O1079" s="46"/>
    </row>
    <row r="1080" spans="6:15" ht="12.75">
      <c r="F1080" s="53"/>
      <c r="I1080" s="51"/>
      <c r="J1080" s="51"/>
      <c r="O1080" s="46"/>
    </row>
    <row r="1081" spans="6:15" ht="12.75">
      <c r="F1081" s="53"/>
      <c r="I1081" s="51"/>
      <c r="J1081" s="51"/>
      <c r="O1081" s="46"/>
    </row>
    <row r="1082" spans="6:15" ht="12.75">
      <c r="F1082" s="53"/>
      <c r="I1082" s="51"/>
      <c r="J1082" s="51"/>
      <c r="O1082" s="46"/>
    </row>
    <row r="1083" spans="6:15" ht="12.75">
      <c r="F1083" s="53"/>
      <c r="I1083" s="51"/>
      <c r="J1083" s="51"/>
      <c r="O1083" s="46"/>
    </row>
    <row r="1084" spans="6:15" ht="12.75">
      <c r="F1084" s="53"/>
      <c r="I1084" s="51"/>
      <c r="J1084" s="51"/>
      <c r="O1084" s="46"/>
    </row>
    <row r="1085" spans="6:15" ht="12.75">
      <c r="F1085" s="53"/>
      <c r="I1085" s="51"/>
      <c r="J1085" s="51"/>
      <c r="O1085" s="46"/>
    </row>
    <row r="1086" spans="6:15" ht="12.75">
      <c r="F1086" s="53"/>
      <c r="I1086" s="51"/>
      <c r="J1086" s="51"/>
      <c r="O1086" s="46"/>
    </row>
    <row r="1087" spans="6:15" ht="12.75">
      <c r="F1087" s="53"/>
      <c r="I1087" s="51"/>
      <c r="J1087" s="51"/>
      <c r="O1087" s="46"/>
    </row>
    <row r="1088" spans="6:15" ht="12.75">
      <c r="F1088" s="53"/>
      <c r="I1088" s="51"/>
      <c r="J1088" s="51"/>
      <c r="O1088" s="46"/>
    </row>
    <row r="1089" spans="6:15" ht="12.75">
      <c r="F1089" s="53"/>
      <c r="I1089" s="51"/>
      <c r="J1089" s="51"/>
      <c r="O1089" s="46"/>
    </row>
    <row r="1090" spans="6:15" ht="12.75">
      <c r="F1090" s="53"/>
      <c r="I1090" s="51"/>
      <c r="J1090" s="51"/>
      <c r="O1090" s="46"/>
    </row>
    <row r="1091" spans="6:15" ht="12.75">
      <c r="F1091" s="53"/>
      <c r="I1091" s="51"/>
      <c r="J1091" s="51"/>
      <c r="O1091" s="46"/>
    </row>
    <row r="1092" spans="6:15" ht="12.75">
      <c r="F1092" s="53"/>
      <c r="I1092" s="51"/>
      <c r="J1092" s="51"/>
      <c r="O1092" s="46"/>
    </row>
    <row r="1093" spans="6:15" ht="12.75">
      <c r="F1093" s="53"/>
      <c r="I1093" s="51"/>
      <c r="J1093" s="51"/>
      <c r="O1093" s="46"/>
    </row>
    <row r="1094" spans="6:15" ht="12.75">
      <c r="F1094" s="53"/>
      <c r="I1094" s="51"/>
      <c r="J1094" s="51"/>
      <c r="O1094" s="46"/>
    </row>
    <row r="1095" spans="6:15" ht="12.75">
      <c r="F1095" s="53"/>
      <c r="I1095" s="51"/>
      <c r="J1095" s="51"/>
      <c r="O1095" s="46"/>
    </row>
    <row r="1096" spans="6:15" ht="12.75">
      <c r="F1096" s="53"/>
      <c r="I1096" s="51"/>
      <c r="J1096" s="51"/>
      <c r="O1096" s="46"/>
    </row>
    <row r="1097" spans="6:15" ht="12.75">
      <c r="F1097" s="53"/>
      <c r="I1097" s="51"/>
      <c r="J1097" s="51"/>
      <c r="O1097" s="46"/>
    </row>
    <row r="1098" spans="6:15" ht="12.75">
      <c r="F1098" s="53"/>
      <c r="I1098" s="51"/>
      <c r="J1098" s="51"/>
      <c r="O1098" s="46"/>
    </row>
    <row r="1099" spans="6:15" ht="12.75">
      <c r="F1099" s="53"/>
      <c r="I1099" s="51"/>
      <c r="J1099" s="51"/>
      <c r="O1099" s="46"/>
    </row>
    <row r="1100" spans="6:15" ht="12.75">
      <c r="F1100" s="53"/>
      <c r="I1100" s="51"/>
      <c r="J1100" s="51"/>
      <c r="O1100" s="46"/>
    </row>
    <row r="1101" spans="6:15" ht="12.75">
      <c r="F1101" s="53"/>
      <c r="I1101" s="51"/>
      <c r="J1101" s="51"/>
      <c r="O1101" s="46"/>
    </row>
    <row r="1102" spans="6:15" ht="12.75">
      <c r="F1102" s="53"/>
      <c r="I1102" s="51"/>
      <c r="J1102" s="51"/>
      <c r="O1102" s="46"/>
    </row>
    <row r="1103" spans="6:15" ht="12.75">
      <c r="F1103" s="53"/>
      <c r="I1103" s="51"/>
      <c r="J1103" s="51"/>
      <c r="O1103" s="46"/>
    </row>
    <row r="1104" spans="6:15" ht="12.75">
      <c r="F1104" s="53"/>
      <c r="I1104" s="51"/>
      <c r="J1104" s="51"/>
      <c r="O1104" s="46"/>
    </row>
    <row r="1105" spans="6:15" ht="12.75">
      <c r="F1105" s="53"/>
      <c r="I1105" s="51"/>
      <c r="J1105" s="51"/>
      <c r="O1105" s="46"/>
    </row>
    <row r="1106" spans="6:15" ht="12.75">
      <c r="F1106" s="53"/>
      <c r="I1106" s="51"/>
      <c r="J1106" s="51"/>
      <c r="O1106" s="46"/>
    </row>
    <row r="1107" spans="6:15" ht="12.75">
      <c r="F1107" s="53"/>
      <c r="I1107" s="51"/>
      <c r="J1107" s="51"/>
      <c r="O1107" s="46"/>
    </row>
    <row r="1108" spans="6:15" ht="12.75">
      <c r="F1108" s="53"/>
      <c r="I1108" s="51"/>
      <c r="J1108" s="51"/>
      <c r="O1108" s="46"/>
    </row>
    <row r="1109" spans="6:15" ht="12.75">
      <c r="F1109" s="53"/>
      <c r="I1109" s="51"/>
      <c r="J1109" s="51"/>
      <c r="O1109" s="46"/>
    </row>
    <row r="1110" spans="6:15" ht="12.75">
      <c r="F1110" s="53"/>
      <c r="I1110" s="51"/>
      <c r="J1110" s="51"/>
      <c r="O1110" s="46"/>
    </row>
    <row r="1111" spans="6:15" ht="12.75">
      <c r="F1111" s="53"/>
      <c r="I1111" s="51"/>
      <c r="J1111" s="51"/>
      <c r="O1111" s="46"/>
    </row>
    <row r="1112" spans="6:15" ht="12.75">
      <c r="F1112" s="53"/>
      <c r="I1112" s="51"/>
      <c r="J1112" s="51"/>
      <c r="O1112" s="46"/>
    </row>
    <row r="1113" spans="6:15" ht="12.75">
      <c r="F1113" s="53"/>
      <c r="I1113" s="51"/>
      <c r="J1113" s="51"/>
      <c r="O1113" s="46"/>
    </row>
    <row r="1114" spans="6:15" ht="12.75">
      <c r="F1114" s="53"/>
      <c r="I1114" s="51"/>
      <c r="J1114" s="51"/>
      <c r="O1114" s="46"/>
    </row>
    <row r="1115" spans="6:15" ht="12.75">
      <c r="F1115" s="53"/>
      <c r="I1115" s="51"/>
      <c r="J1115" s="51"/>
      <c r="O1115" s="46"/>
    </row>
    <row r="1116" spans="6:15" ht="12.75">
      <c r="F1116" s="53"/>
      <c r="I1116" s="51"/>
      <c r="J1116" s="51"/>
      <c r="O1116" s="46"/>
    </row>
    <row r="1117" spans="6:15" ht="12.75">
      <c r="F1117" s="53"/>
      <c r="I1117" s="51"/>
      <c r="J1117" s="51"/>
      <c r="O1117" s="46"/>
    </row>
    <row r="1118" spans="6:15" ht="12.75">
      <c r="F1118" s="53"/>
      <c r="I1118" s="51"/>
      <c r="J1118" s="51"/>
      <c r="O1118" s="46"/>
    </row>
    <row r="1119" spans="6:15" ht="12.75">
      <c r="F1119" s="53"/>
      <c r="I1119" s="51"/>
      <c r="J1119" s="51"/>
      <c r="O1119" s="46"/>
    </row>
    <row r="1120" spans="6:15" ht="12.75">
      <c r="F1120" s="53"/>
      <c r="I1120" s="51"/>
      <c r="J1120" s="51"/>
      <c r="O1120" s="46"/>
    </row>
    <row r="1121" spans="6:15" ht="12.75">
      <c r="F1121" s="53"/>
      <c r="I1121" s="51"/>
      <c r="J1121" s="51"/>
      <c r="O1121" s="46"/>
    </row>
    <row r="1122" spans="6:15" ht="12.75">
      <c r="F1122" s="53"/>
      <c r="I1122" s="51"/>
      <c r="J1122" s="51"/>
      <c r="O1122" s="46"/>
    </row>
    <row r="1123" spans="6:15" ht="12.75">
      <c r="F1123" s="53"/>
      <c r="I1123" s="51"/>
      <c r="J1123" s="51"/>
      <c r="O1123" s="46"/>
    </row>
    <row r="1124" spans="6:15" ht="12.75">
      <c r="F1124" s="53"/>
      <c r="I1124" s="51"/>
      <c r="J1124" s="51"/>
      <c r="O1124" s="46"/>
    </row>
    <row r="1125" spans="6:15" ht="12.75">
      <c r="F1125" s="53"/>
      <c r="I1125" s="51"/>
      <c r="J1125" s="51"/>
      <c r="O1125" s="46"/>
    </row>
    <row r="1126" spans="6:15" ht="12.75">
      <c r="F1126" s="53"/>
      <c r="I1126" s="51"/>
      <c r="J1126" s="51"/>
      <c r="O1126" s="46"/>
    </row>
    <row r="1127" spans="6:15" ht="12.75">
      <c r="F1127" s="53"/>
      <c r="I1127" s="51"/>
      <c r="J1127" s="51"/>
      <c r="O1127" s="46"/>
    </row>
    <row r="1128" spans="6:15" ht="12.75">
      <c r="F1128" s="53"/>
      <c r="I1128" s="51"/>
      <c r="J1128" s="51"/>
      <c r="O1128" s="46"/>
    </row>
    <row r="1129" spans="6:15" ht="12.75">
      <c r="F1129" s="53"/>
      <c r="I1129" s="51"/>
      <c r="J1129" s="51"/>
      <c r="O1129" s="46"/>
    </row>
    <row r="1130" spans="6:15" ht="12.75">
      <c r="F1130" s="53"/>
      <c r="I1130" s="51"/>
      <c r="J1130" s="51"/>
      <c r="O1130" s="46"/>
    </row>
    <row r="1131" spans="6:15" ht="12.75">
      <c r="F1131" s="53"/>
      <c r="I1131" s="51"/>
      <c r="J1131" s="51"/>
      <c r="O1131" s="46"/>
    </row>
    <row r="1132" spans="6:15" ht="12.75">
      <c r="F1132" s="53"/>
      <c r="I1132" s="51"/>
      <c r="J1132" s="51"/>
      <c r="O1132" s="46"/>
    </row>
    <row r="1133" spans="6:15" ht="12.75">
      <c r="F1133" s="53"/>
      <c r="I1133" s="51"/>
      <c r="J1133" s="51"/>
      <c r="O1133" s="46"/>
    </row>
    <row r="1134" spans="6:15" ht="12.75">
      <c r="F1134" s="53"/>
      <c r="I1134" s="51"/>
      <c r="J1134" s="51"/>
      <c r="O1134" s="46"/>
    </row>
    <row r="1135" spans="6:15" ht="12.75">
      <c r="F1135" s="53"/>
      <c r="I1135" s="51"/>
      <c r="J1135" s="51"/>
      <c r="O1135" s="46"/>
    </row>
    <row r="1136" spans="6:15" ht="12.75">
      <c r="F1136" s="53"/>
      <c r="I1136" s="51"/>
      <c r="J1136" s="51"/>
      <c r="O1136" s="46"/>
    </row>
    <row r="1137" spans="6:15" ht="12.75">
      <c r="F1137" s="53"/>
      <c r="I1137" s="51"/>
      <c r="J1137" s="51"/>
      <c r="O1137" s="46"/>
    </row>
    <row r="1138" spans="6:15" ht="12.75">
      <c r="F1138" s="53"/>
      <c r="I1138" s="51"/>
      <c r="J1138" s="51"/>
      <c r="O1138" s="46"/>
    </row>
    <row r="1139" spans="6:15" ht="12.75">
      <c r="F1139" s="53"/>
      <c r="I1139" s="51"/>
      <c r="J1139" s="51"/>
      <c r="O1139" s="46"/>
    </row>
    <row r="1140" spans="6:15" ht="12.75">
      <c r="F1140" s="53"/>
      <c r="I1140" s="51"/>
      <c r="J1140" s="51"/>
      <c r="O1140" s="46"/>
    </row>
    <row r="1141" spans="6:15" ht="12.75">
      <c r="F1141" s="53"/>
      <c r="I1141" s="51"/>
      <c r="J1141" s="51"/>
      <c r="O1141" s="46"/>
    </row>
    <row r="1142" spans="6:15" ht="12.75">
      <c r="F1142" s="53"/>
      <c r="I1142" s="51"/>
      <c r="J1142" s="51"/>
      <c r="O1142" s="46"/>
    </row>
    <row r="1143" spans="6:15" ht="12.75">
      <c r="F1143" s="53"/>
      <c r="I1143" s="51"/>
      <c r="J1143" s="51"/>
      <c r="O1143" s="46"/>
    </row>
    <row r="1144" spans="6:15" ht="12.75">
      <c r="F1144" s="53"/>
      <c r="I1144" s="51"/>
      <c r="J1144" s="51"/>
      <c r="O1144" s="46"/>
    </row>
    <row r="1145" spans="6:15" ht="12.75">
      <c r="F1145" s="53"/>
      <c r="I1145" s="51"/>
      <c r="J1145" s="51"/>
      <c r="O1145" s="46"/>
    </row>
    <row r="1146" spans="6:15" ht="12.75">
      <c r="F1146" s="53"/>
      <c r="I1146" s="51"/>
      <c r="J1146" s="51"/>
      <c r="O1146" s="46"/>
    </row>
    <row r="1147" spans="6:15" ht="12.75">
      <c r="F1147" s="53"/>
      <c r="I1147" s="51"/>
      <c r="J1147" s="51"/>
      <c r="O1147" s="46"/>
    </row>
    <row r="1148" spans="6:15" ht="12.75">
      <c r="F1148" s="53"/>
      <c r="I1148" s="51"/>
      <c r="J1148" s="51"/>
      <c r="O1148" s="46"/>
    </row>
    <row r="1149" spans="6:15" ht="12.75">
      <c r="F1149" s="53"/>
      <c r="I1149" s="51"/>
      <c r="J1149" s="51"/>
      <c r="O1149" s="46"/>
    </row>
    <row r="1150" spans="6:15" ht="12.75">
      <c r="F1150" s="53"/>
      <c r="I1150" s="51"/>
      <c r="J1150" s="51"/>
      <c r="O1150" s="46"/>
    </row>
    <row r="1151" spans="6:15" ht="12.75">
      <c r="F1151" s="53"/>
      <c r="I1151" s="51"/>
      <c r="J1151" s="51"/>
      <c r="O1151" s="46"/>
    </row>
    <row r="1152" spans="6:15" ht="12.75">
      <c r="F1152" s="53"/>
      <c r="I1152" s="51"/>
      <c r="J1152" s="51"/>
      <c r="O1152" s="46"/>
    </row>
    <row r="1153" spans="6:15" ht="12.75">
      <c r="F1153" s="53"/>
      <c r="I1153" s="51"/>
      <c r="J1153" s="51"/>
      <c r="O1153" s="46"/>
    </row>
    <row r="1154" spans="6:15" ht="12.75">
      <c r="F1154" s="53"/>
      <c r="I1154" s="51"/>
      <c r="J1154" s="51"/>
      <c r="O1154" s="46"/>
    </row>
    <row r="1155" spans="6:15" ht="12.75">
      <c r="F1155" s="53"/>
      <c r="I1155" s="51"/>
      <c r="J1155" s="51"/>
      <c r="O1155" s="46"/>
    </row>
    <row r="1156" spans="6:15" ht="12.75">
      <c r="F1156" s="53"/>
      <c r="I1156" s="51"/>
      <c r="J1156" s="51"/>
      <c r="O1156" s="46"/>
    </row>
    <row r="1157" spans="6:15" ht="12.75">
      <c r="F1157" s="53"/>
      <c r="I1157" s="51"/>
      <c r="J1157" s="51"/>
      <c r="O1157" s="46"/>
    </row>
    <row r="1158" spans="6:15" ht="12.75">
      <c r="F1158" s="53"/>
      <c r="I1158" s="51"/>
      <c r="J1158" s="51"/>
      <c r="O1158" s="46"/>
    </row>
    <row r="1159" spans="6:15" ht="12.75">
      <c r="F1159" s="53"/>
      <c r="I1159" s="51"/>
      <c r="J1159" s="51"/>
      <c r="O1159" s="46"/>
    </row>
    <row r="1160" spans="6:15" ht="12.75">
      <c r="F1160" s="53"/>
      <c r="I1160" s="51"/>
      <c r="J1160" s="51"/>
      <c r="O1160" s="46"/>
    </row>
    <row r="1161" spans="6:15" ht="12.75">
      <c r="F1161" s="53"/>
      <c r="I1161" s="51"/>
      <c r="J1161" s="51"/>
      <c r="O1161" s="46"/>
    </row>
    <row r="1162" spans="6:15" ht="12.75">
      <c r="F1162" s="53"/>
      <c r="I1162" s="51"/>
      <c r="J1162" s="51"/>
      <c r="O1162" s="46"/>
    </row>
    <row r="1163" spans="6:15" ht="12.75">
      <c r="F1163" s="53"/>
      <c r="I1163" s="51"/>
      <c r="J1163" s="51"/>
      <c r="O1163" s="46"/>
    </row>
    <row r="1164" spans="6:15" ht="12.75">
      <c r="F1164" s="53"/>
      <c r="I1164" s="51"/>
      <c r="J1164" s="51"/>
      <c r="O1164" s="46"/>
    </row>
    <row r="1165" spans="6:15" ht="12.75">
      <c r="F1165" s="53"/>
      <c r="I1165" s="51"/>
      <c r="J1165" s="51"/>
      <c r="O1165" s="46"/>
    </row>
    <row r="1166" spans="6:15" ht="12.75">
      <c r="F1166" s="53"/>
      <c r="I1166" s="51"/>
      <c r="J1166" s="51"/>
      <c r="O1166" s="46"/>
    </row>
    <row r="1167" spans="6:15" ht="12.75">
      <c r="F1167" s="53"/>
      <c r="I1167" s="51"/>
      <c r="J1167" s="51"/>
      <c r="O1167" s="46"/>
    </row>
    <row r="1168" spans="6:15" ht="12.75">
      <c r="F1168" s="53"/>
      <c r="I1168" s="51"/>
      <c r="J1168" s="51"/>
      <c r="O1168" s="46"/>
    </row>
    <row r="1169" spans="6:15" ht="12.75">
      <c r="F1169" s="53"/>
      <c r="I1169" s="51"/>
      <c r="J1169" s="51"/>
      <c r="O1169" s="46"/>
    </row>
    <row r="1170" spans="6:15" ht="12.75">
      <c r="F1170" s="53"/>
      <c r="I1170" s="51"/>
      <c r="J1170" s="51"/>
      <c r="O1170" s="46"/>
    </row>
    <row r="1171" spans="6:15" ht="12.75">
      <c r="F1171" s="53"/>
      <c r="I1171" s="51"/>
      <c r="J1171" s="51"/>
      <c r="O1171" s="46"/>
    </row>
    <row r="1172" spans="6:15" ht="12.75">
      <c r="F1172" s="53"/>
      <c r="I1172" s="51"/>
      <c r="J1172" s="51"/>
      <c r="O1172" s="46"/>
    </row>
    <row r="1173" spans="6:15" ht="12.75">
      <c r="F1173" s="53"/>
      <c r="I1173" s="51"/>
      <c r="J1173" s="51"/>
      <c r="O1173" s="46"/>
    </row>
    <row r="1174" spans="6:15" ht="12.75">
      <c r="F1174" s="53"/>
      <c r="I1174" s="51"/>
      <c r="J1174" s="51"/>
      <c r="O1174" s="46"/>
    </row>
    <row r="1175" spans="6:15" ht="12.75">
      <c r="F1175" s="53"/>
      <c r="I1175" s="51"/>
      <c r="J1175" s="51"/>
      <c r="O1175" s="46"/>
    </row>
    <row r="1176" spans="6:15" ht="12.75">
      <c r="F1176" s="53"/>
      <c r="I1176" s="51"/>
      <c r="J1176" s="51"/>
      <c r="O1176" s="46"/>
    </row>
    <row r="1177" spans="6:15" ht="12.75">
      <c r="F1177" s="53"/>
      <c r="I1177" s="51"/>
      <c r="J1177" s="51"/>
      <c r="O1177" s="46"/>
    </row>
    <row r="1178" spans="6:15" ht="12.75">
      <c r="F1178" s="53"/>
      <c r="I1178" s="51"/>
      <c r="J1178" s="51"/>
      <c r="O1178" s="46"/>
    </row>
    <row r="1179" spans="6:15" ht="12.75">
      <c r="F1179" s="53"/>
      <c r="I1179" s="51"/>
      <c r="J1179" s="51"/>
      <c r="O1179" s="46"/>
    </row>
    <row r="1180" spans="6:15" ht="12.75">
      <c r="F1180" s="53"/>
      <c r="I1180" s="51"/>
      <c r="J1180" s="51"/>
      <c r="O1180" s="46"/>
    </row>
    <row r="1181" spans="6:15" ht="12.75">
      <c r="F1181" s="53"/>
      <c r="I1181" s="51"/>
      <c r="J1181" s="51"/>
      <c r="O1181" s="46"/>
    </row>
    <row r="1182" spans="6:15" ht="12.75">
      <c r="F1182" s="53"/>
      <c r="I1182" s="51"/>
      <c r="J1182" s="51"/>
      <c r="O1182" s="46"/>
    </row>
    <row r="1183" spans="6:15" ht="12.75">
      <c r="F1183" s="53"/>
      <c r="I1183" s="51"/>
      <c r="J1183" s="51"/>
      <c r="O1183" s="46"/>
    </row>
    <row r="1184" spans="6:15" ht="12.75">
      <c r="F1184" s="53"/>
      <c r="I1184" s="51"/>
      <c r="J1184" s="51"/>
      <c r="O1184" s="46"/>
    </row>
    <row r="1185" spans="6:15" ht="12.75">
      <c r="F1185" s="53"/>
      <c r="I1185" s="51"/>
      <c r="J1185" s="51"/>
      <c r="O1185" s="46"/>
    </row>
    <row r="1186" spans="6:15" ht="12.75">
      <c r="F1186" s="53"/>
      <c r="I1186" s="51"/>
      <c r="J1186" s="51"/>
      <c r="O1186" s="46"/>
    </row>
    <row r="1187" spans="6:15" ht="12.75">
      <c r="F1187" s="53"/>
      <c r="I1187" s="51"/>
      <c r="J1187" s="51"/>
      <c r="O1187" s="46"/>
    </row>
    <row r="1188" spans="6:15" ht="12.75">
      <c r="F1188" s="53"/>
      <c r="I1188" s="51"/>
      <c r="J1188" s="51"/>
      <c r="O1188" s="46"/>
    </row>
    <row r="1189" spans="6:15" ht="12.75">
      <c r="F1189" s="53"/>
      <c r="I1189" s="51"/>
      <c r="J1189" s="51"/>
      <c r="O1189" s="46"/>
    </row>
    <row r="1190" spans="6:15" ht="12.75">
      <c r="F1190" s="53"/>
      <c r="I1190" s="51"/>
      <c r="J1190" s="51"/>
      <c r="O1190" s="46"/>
    </row>
    <row r="1191" spans="6:15" ht="12.75">
      <c r="F1191" s="53"/>
      <c r="I1191" s="51"/>
      <c r="J1191" s="51"/>
      <c r="O1191" s="46"/>
    </row>
    <row r="1192" spans="6:15" ht="12.75">
      <c r="F1192" s="53"/>
      <c r="I1192" s="51"/>
      <c r="J1192" s="51"/>
      <c r="O1192" s="46"/>
    </row>
    <row r="1193" spans="6:15" ht="12.75">
      <c r="F1193" s="53"/>
      <c r="I1193" s="51"/>
      <c r="J1193" s="51"/>
      <c r="O1193" s="46"/>
    </row>
    <row r="1194" spans="6:15" ht="12.75">
      <c r="F1194" s="53"/>
      <c r="I1194" s="51"/>
      <c r="J1194" s="51"/>
      <c r="O1194" s="46"/>
    </row>
    <row r="1195" spans="6:15" ht="12.75">
      <c r="F1195" s="53"/>
      <c r="I1195" s="51"/>
      <c r="J1195" s="51"/>
      <c r="O1195" s="46"/>
    </row>
    <row r="1196" spans="6:15" ht="12.75">
      <c r="F1196" s="53"/>
      <c r="I1196" s="51"/>
      <c r="J1196" s="51"/>
      <c r="O1196" s="46"/>
    </row>
    <row r="1197" spans="6:15" ht="12.75">
      <c r="F1197" s="53"/>
      <c r="I1197" s="51"/>
      <c r="J1197" s="51"/>
      <c r="O1197" s="46"/>
    </row>
    <row r="1198" spans="6:15" ht="12.75">
      <c r="F1198" s="53"/>
      <c r="I1198" s="51"/>
      <c r="J1198" s="51"/>
      <c r="O1198" s="46"/>
    </row>
    <row r="1199" spans="6:15" ht="12.75">
      <c r="F1199" s="53"/>
      <c r="I1199" s="51"/>
      <c r="J1199" s="51"/>
      <c r="O1199" s="46"/>
    </row>
    <row r="1200" spans="6:15" ht="12.75">
      <c r="F1200" s="53"/>
      <c r="I1200" s="51"/>
      <c r="J1200" s="51"/>
      <c r="O1200" s="46"/>
    </row>
    <row r="1201" spans="6:15" ht="12.75">
      <c r="F1201" s="53"/>
      <c r="I1201" s="51"/>
      <c r="J1201" s="51"/>
      <c r="O1201" s="46"/>
    </row>
    <row r="1202" spans="6:15" ht="12.75">
      <c r="F1202" s="53"/>
      <c r="I1202" s="51"/>
      <c r="J1202" s="51"/>
      <c r="O1202" s="46"/>
    </row>
    <row r="1203" spans="6:15" ht="12.75">
      <c r="F1203" s="53"/>
      <c r="I1203" s="51"/>
      <c r="J1203" s="51"/>
      <c r="O1203" s="46"/>
    </row>
    <row r="1204" spans="6:15" ht="12.75">
      <c r="F1204" s="53"/>
      <c r="I1204" s="51"/>
      <c r="J1204" s="51"/>
      <c r="O1204" s="46"/>
    </row>
    <row r="1205" spans="6:15" ht="12.75">
      <c r="F1205" s="53"/>
      <c r="I1205" s="51"/>
      <c r="J1205" s="51"/>
      <c r="O1205" s="46"/>
    </row>
    <row r="1206" spans="6:15" ht="12.75">
      <c r="F1206" s="53"/>
      <c r="I1206" s="51"/>
      <c r="J1206" s="51"/>
      <c r="O1206" s="46"/>
    </row>
    <row r="1207" spans="6:15" ht="12.75">
      <c r="F1207" s="53"/>
      <c r="I1207" s="51"/>
      <c r="J1207" s="51"/>
      <c r="O1207" s="46"/>
    </row>
    <row r="1208" spans="6:15" ht="12.75">
      <c r="F1208" s="53"/>
      <c r="I1208" s="51"/>
      <c r="J1208" s="51"/>
      <c r="O1208" s="46"/>
    </row>
    <row r="1209" spans="6:15" ht="12.75">
      <c r="F1209" s="53"/>
      <c r="I1209" s="51"/>
      <c r="J1209" s="51"/>
      <c r="O1209" s="46"/>
    </row>
    <row r="1210" spans="6:15" ht="12.75">
      <c r="F1210" s="53"/>
      <c r="I1210" s="51"/>
      <c r="J1210" s="51"/>
      <c r="O1210" s="46"/>
    </row>
    <row r="1211" spans="6:15" ht="12.75">
      <c r="F1211" s="53"/>
      <c r="I1211" s="51"/>
      <c r="J1211" s="51"/>
      <c r="O1211" s="46"/>
    </row>
    <row r="1212" spans="6:15" ht="12.75">
      <c r="F1212" s="53"/>
      <c r="I1212" s="51"/>
      <c r="J1212" s="51"/>
      <c r="O1212" s="46"/>
    </row>
    <row r="1213" spans="6:15" ht="12.75">
      <c r="F1213" s="53"/>
      <c r="I1213" s="51"/>
      <c r="J1213" s="51"/>
      <c r="O1213" s="46"/>
    </row>
    <row r="1214" spans="6:15" ht="12.75">
      <c r="F1214" s="53"/>
      <c r="I1214" s="51"/>
      <c r="J1214" s="51"/>
      <c r="O1214" s="46"/>
    </row>
    <row r="1215" spans="6:15" ht="12.75">
      <c r="F1215" s="53"/>
      <c r="I1215" s="51"/>
      <c r="J1215" s="51"/>
      <c r="O1215" s="46"/>
    </row>
    <row r="1216" spans="6:15" ht="12.75">
      <c r="F1216" s="53"/>
      <c r="I1216" s="51"/>
      <c r="J1216" s="51"/>
      <c r="O1216" s="46"/>
    </row>
    <row r="1217" spans="6:15" ht="12.75">
      <c r="F1217" s="53"/>
      <c r="I1217" s="51"/>
      <c r="J1217" s="51"/>
      <c r="O1217" s="46"/>
    </row>
    <row r="1218" spans="6:15" ht="12.75">
      <c r="F1218" s="53"/>
      <c r="I1218" s="51"/>
      <c r="J1218" s="51"/>
      <c r="O1218" s="46"/>
    </row>
    <row r="1219" spans="6:15" ht="12.75">
      <c r="F1219" s="53"/>
      <c r="I1219" s="51"/>
      <c r="J1219" s="51"/>
      <c r="O1219" s="46"/>
    </row>
    <row r="1220" spans="6:15" ht="12.75">
      <c r="F1220" s="53"/>
      <c r="I1220" s="51"/>
      <c r="J1220" s="51"/>
      <c r="O1220" s="46"/>
    </row>
    <row r="1221" spans="6:15" ht="12.75">
      <c r="F1221" s="53"/>
      <c r="I1221" s="51"/>
      <c r="J1221" s="51"/>
      <c r="O1221" s="46"/>
    </row>
    <row r="1222" spans="6:15" ht="12.75">
      <c r="F1222" s="53"/>
      <c r="I1222" s="51"/>
      <c r="J1222" s="51"/>
      <c r="O1222" s="46"/>
    </row>
    <row r="1223" spans="6:15" ht="12.75">
      <c r="F1223" s="53"/>
      <c r="I1223" s="51"/>
      <c r="J1223" s="51"/>
      <c r="O1223" s="46"/>
    </row>
    <row r="1224" spans="6:15" ht="12.75">
      <c r="F1224" s="53"/>
      <c r="I1224" s="51"/>
      <c r="J1224" s="51"/>
      <c r="O1224" s="46"/>
    </row>
    <row r="1225" spans="6:15" ht="12.75">
      <c r="F1225" s="53"/>
      <c r="I1225" s="51"/>
      <c r="J1225" s="51"/>
      <c r="O1225" s="46"/>
    </row>
    <row r="1226" spans="6:15" ht="12.75">
      <c r="F1226" s="53"/>
      <c r="I1226" s="51"/>
      <c r="J1226" s="51"/>
      <c r="O1226" s="46"/>
    </row>
    <row r="1227" spans="6:15" ht="12.75">
      <c r="F1227" s="53"/>
      <c r="I1227" s="51"/>
      <c r="J1227" s="51"/>
      <c r="O1227" s="46"/>
    </row>
    <row r="1228" spans="6:15" ht="12.75">
      <c r="F1228" s="53"/>
      <c r="I1228" s="51"/>
      <c r="J1228" s="51"/>
      <c r="O1228" s="46"/>
    </row>
    <row r="1229" spans="6:15" ht="12.75">
      <c r="F1229" s="53"/>
      <c r="I1229" s="51"/>
      <c r="J1229" s="51"/>
      <c r="O1229" s="46"/>
    </row>
    <row r="1230" spans="6:15" ht="12.75">
      <c r="F1230" s="53"/>
      <c r="I1230" s="51"/>
      <c r="J1230" s="51"/>
      <c r="O1230" s="46"/>
    </row>
    <row r="1231" spans="6:15" ht="12.75">
      <c r="F1231" s="53"/>
      <c r="I1231" s="51"/>
      <c r="J1231" s="51"/>
      <c r="O1231" s="46"/>
    </row>
    <row r="1232" spans="6:15" ht="12.75">
      <c r="F1232" s="53"/>
      <c r="I1232" s="51"/>
      <c r="J1232" s="51"/>
      <c r="O1232" s="46"/>
    </row>
    <row r="1233" spans="6:15" ht="12.75">
      <c r="F1233" s="53"/>
      <c r="I1233" s="51"/>
      <c r="J1233" s="51"/>
      <c r="O1233" s="46"/>
    </row>
    <row r="1234" spans="6:15" ht="12.75">
      <c r="F1234" s="53"/>
      <c r="I1234" s="51"/>
      <c r="J1234" s="51"/>
      <c r="O1234" s="46"/>
    </row>
    <row r="1235" spans="6:15" ht="12.75">
      <c r="F1235" s="53"/>
      <c r="I1235" s="51"/>
      <c r="J1235" s="51"/>
      <c r="O1235" s="46"/>
    </row>
    <row r="1236" spans="6:15" ht="12.75">
      <c r="F1236" s="53"/>
      <c r="I1236" s="51"/>
      <c r="J1236" s="51"/>
      <c r="O1236" s="46"/>
    </row>
    <row r="1237" spans="6:15" ht="12.75">
      <c r="F1237" s="53"/>
      <c r="I1237" s="51"/>
      <c r="J1237" s="51"/>
      <c r="O1237" s="46"/>
    </row>
    <row r="1238" spans="6:15" ht="12.75">
      <c r="F1238" s="53"/>
      <c r="I1238" s="51"/>
      <c r="J1238" s="51"/>
      <c r="O1238" s="46"/>
    </row>
    <row r="1239" spans="6:15" ht="12.75">
      <c r="F1239" s="53"/>
      <c r="I1239" s="51"/>
      <c r="J1239" s="51"/>
      <c r="O1239" s="46"/>
    </row>
    <row r="1240" spans="6:15" ht="12.75">
      <c r="F1240" s="53"/>
      <c r="I1240" s="51"/>
      <c r="J1240" s="51"/>
      <c r="O1240" s="46"/>
    </row>
    <row r="1241" spans="6:15" ht="12.75">
      <c r="F1241" s="53"/>
      <c r="I1241" s="51"/>
      <c r="J1241" s="51"/>
      <c r="O1241" s="46"/>
    </row>
    <row r="1242" spans="6:15" ht="12.75">
      <c r="F1242" s="53"/>
      <c r="I1242" s="51"/>
      <c r="J1242" s="51"/>
      <c r="O1242" s="46"/>
    </row>
    <row r="1243" spans="6:15" ht="12.75">
      <c r="F1243" s="53"/>
      <c r="I1243" s="51"/>
      <c r="J1243" s="51"/>
      <c r="O1243" s="46"/>
    </row>
    <row r="1244" spans="6:15" ht="12.75">
      <c r="F1244" s="53"/>
      <c r="I1244" s="51"/>
      <c r="J1244" s="51"/>
      <c r="O1244" s="46"/>
    </row>
    <row r="1245" spans="6:15" ht="12.75">
      <c r="F1245" s="53"/>
      <c r="I1245" s="51"/>
      <c r="J1245" s="51"/>
      <c r="O1245" s="46"/>
    </row>
    <row r="1246" spans="6:15" ht="12.75">
      <c r="F1246" s="53"/>
      <c r="I1246" s="51"/>
      <c r="J1246" s="51"/>
      <c r="O1246" s="46"/>
    </row>
    <row r="1247" spans="6:15" ht="12.75">
      <c r="F1247" s="53"/>
      <c r="I1247" s="51"/>
      <c r="J1247" s="51"/>
      <c r="O1247" s="46"/>
    </row>
    <row r="1248" spans="6:15" ht="12.75">
      <c r="F1248" s="53"/>
      <c r="I1248" s="51"/>
      <c r="J1248" s="51"/>
      <c r="O1248" s="46"/>
    </row>
    <row r="1249" spans="6:15" ht="12.75">
      <c r="F1249" s="53"/>
      <c r="I1249" s="51"/>
      <c r="J1249" s="51"/>
      <c r="O1249" s="46"/>
    </row>
    <row r="1250" spans="6:15" ht="12.75">
      <c r="F1250" s="53"/>
      <c r="I1250" s="51"/>
      <c r="J1250" s="51"/>
      <c r="O1250" s="46"/>
    </row>
    <row r="1251" spans="6:15" ht="12.75">
      <c r="F1251" s="53"/>
      <c r="I1251" s="51"/>
      <c r="J1251" s="51"/>
      <c r="O1251" s="46"/>
    </row>
    <row r="1252" spans="6:15" ht="12.75">
      <c r="F1252" s="53"/>
      <c r="I1252" s="51"/>
      <c r="J1252" s="51"/>
      <c r="O1252" s="46"/>
    </row>
    <row r="1253" spans="6:15" ht="12.75">
      <c r="F1253" s="53"/>
      <c r="I1253" s="51"/>
      <c r="J1253" s="51"/>
      <c r="O1253" s="46"/>
    </row>
    <row r="1254" spans="6:15" ht="12.75">
      <c r="F1254" s="53"/>
      <c r="I1254" s="51"/>
      <c r="J1254" s="51"/>
      <c r="O1254" s="46"/>
    </row>
    <row r="1255" spans="6:15" ht="12.75">
      <c r="F1255" s="53"/>
      <c r="I1255" s="51"/>
      <c r="J1255" s="51"/>
      <c r="O1255" s="46"/>
    </row>
    <row r="1256" spans="6:15" ht="12.75">
      <c r="F1256" s="53"/>
      <c r="I1256" s="51"/>
      <c r="J1256" s="51"/>
      <c r="O1256" s="46"/>
    </row>
    <row r="1257" spans="6:15" ht="12.75">
      <c r="F1257" s="53"/>
      <c r="I1257" s="51"/>
      <c r="J1257" s="51"/>
      <c r="O1257" s="46"/>
    </row>
    <row r="1258" spans="6:15" ht="12.75">
      <c r="F1258" s="53"/>
      <c r="I1258" s="51"/>
      <c r="J1258" s="51"/>
      <c r="O1258" s="46"/>
    </row>
    <row r="1259" spans="6:15" ht="12.75">
      <c r="F1259" s="53"/>
      <c r="I1259" s="51"/>
      <c r="J1259" s="51"/>
      <c r="O1259" s="46"/>
    </row>
    <row r="1260" spans="6:15" ht="12.75">
      <c r="F1260" s="53"/>
      <c r="I1260" s="51"/>
      <c r="J1260" s="51"/>
      <c r="O1260" s="46"/>
    </row>
    <row r="1261" spans="6:15" ht="12.75">
      <c r="F1261" s="53"/>
      <c r="I1261" s="51"/>
      <c r="J1261" s="51"/>
      <c r="O1261" s="46"/>
    </row>
    <row r="1262" spans="6:15" ht="12.75">
      <c r="F1262" s="53"/>
      <c r="I1262" s="51"/>
      <c r="J1262" s="51"/>
      <c r="O1262" s="46"/>
    </row>
    <row r="1263" spans="6:15" ht="12.75">
      <c r="F1263" s="53"/>
      <c r="I1263" s="51"/>
      <c r="J1263" s="51"/>
      <c r="O1263" s="46"/>
    </row>
    <row r="1264" spans="6:15" ht="12.75">
      <c r="F1264" s="53"/>
      <c r="I1264" s="51"/>
      <c r="J1264" s="51"/>
      <c r="O1264" s="46"/>
    </row>
    <row r="1265" spans="6:15" ht="12.75">
      <c r="F1265" s="53"/>
      <c r="I1265" s="51"/>
      <c r="J1265" s="51"/>
      <c r="O1265" s="46"/>
    </row>
    <row r="1266" spans="6:15" ht="12.75">
      <c r="F1266" s="53"/>
      <c r="I1266" s="51"/>
      <c r="J1266" s="51"/>
      <c r="O1266" s="46"/>
    </row>
    <row r="1267" spans="6:15" ht="12.75">
      <c r="F1267" s="53"/>
      <c r="I1267" s="51"/>
      <c r="J1267" s="51"/>
      <c r="O1267" s="46"/>
    </row>
    <row r="1268" spans="6:15" ht="12.75">
      <c r="F1268" s="53"/>
      <c r="I1268" s="51"/>
      <c r="J1268" s="51"/>
      <c r="O1268" s="46"/>
    </row>
    <row r="1269" spans="6:15" ht="12.75">
      <c r="F1269" s="53"/>
      <c r="I1269" s="51"/>
      <c r="J1269" s="51"/>
      <c r="O1269" s="46"/>
    </row>
    <row r="1270" spans="6:15" ht="12.75">
      <c r="F1270" s="53"/>
      <c r="I1270" s="51"/>
      <c r="J1270" s="51"/>
      <c r="O1270" s="46"/>
    </row>
    <row r="1271" spans="6:15" ht="12.75">
      <c r="F1271" s="53"/>
      <c r="I1271" s="51"/>
      <c r="J1271" s="51"/>
      <c r="O1271" s="46"/>
    </row>
    <row r="1272" spans="6:15" ht="12.75">
      <c r="F1272" s="53"/>
      <c r="I1272" s="51"/>
      <c r="J1272" s="51"/>
      <c r="O1272" s="46"/>
    </row>
    <row r="1273" spans="6:15" ht="12.75">
      <c r="F1273" s="53"/>
      <c r="I1273" s="51"/>
      <c r="J1273" s="51"/>
      <c r="O1273" s="46"/>
    </row>
    <row r="1274" spans="6:15" ht="12.75">
      <c r="F1274" s="53"/>
      <c r="I1274" s="51"/>
      <c r="J1274" s="51"/>
      <c r="O1274" s="46"/>
    </row>
    <row r="1275" spans="6:15" ht="12.75">
      <c r="F1275" s="53"/>
      <c r="I1275" s="51"/>
      <c r="J1275" s="51"/>
      <c r="O1275" s="46"/>
    </row>
    <row r="1276" spans="6:15" ht="12.75">
      <c r="F1276" s="53"/>
      <c r="I1276" s="51"/>
      <c r="J1276" s="51"/>
      <c r="O1276" s="46"/>
    </row>
    <row r="1277" spans="6:15" ht="12.75">
      <c r="F1277" s="53"/>
      <c r="I1277" s="51"/>
      <c r="J1277" s="51"/>
      <c r="O1277" s="46"/>
    </row>
    <row r="1278" spans="6:15" ht="12.75">
      <c r="F1278" s="53"/>
      <c r="I1278" s="51"/>
      <c r="J1278" s="51"/>
      <c r="O1278" s="46"/>
    </row>
    <row r="1279" spans="6:15" ht="12.75">
      <c r="F1279" s="53"/>
      <c r="I1279" s="51"/>
      <c r="J1279" s="51"/>
      <c r="O1279" s="46"/>
    </row>
    <row r="1280" spans="6:15" ht="12.75">
      <c r="F1280" s="53"/>
      <c r="I1280" s="51"/>
      <c r="J1280" s="51"/>
      <c r="O1280" s="46"/>
    </row>
    <row r="1281" spans="6:15" ht="12.75">
      <c r="F1281" s="53"/>
      <c r="I1281" s="51"/>
      <c r="J1281" s="51"/>
      <c r="O1281" s="46"/>
    </row>
    <row r="1282" spans="6:15" ht="12.75">
      <c r="F1282" s="53"/>
      <c r="I1282" s="51"/>
      <c r="J1282" s="51"/>
      <c r="O1282" s="46"/>
    </row>
    <row r="1283" spans="6:15" ht="12.75">
      <c r="F1283" s="53"/>
      <c r="I1283" s="51"/>
      <c r="J1283" s="51"/>
      <c r="O1283" s="46"/>
    </row>
    <row r="1284" spans="6:15" ht="12.75">
      <c r="F1284" s="53"/>
      <c r="I1284" s="51"/>
      <c r="J1284" s="51"/>
      <c r="O1284" s="46"/>
    </row>
    <row r="1285" spans="6:15" ht="12.75">
      <c r="F1285" s="53"/>
      <c r="I1285" s="51"/>
      <c r="J1285" s="51"/>
      <c r="O1285" s="46"/>
    </row>
    <row r="1286" spans="6:15" ht="12.75">
      <c r="F1286" s="53"/>
      <c r="I1286" s="51"/>
      <c r="J1286" s="51"/>
      <c r="O1286" s="46"/>
    </row>
    <row r="1287" spans="6:15" ht="12.75">
      <c r="F1287" s="53"/>
      <c r="I1287" s="51"/>
      <c r="J1287" s="51"/>
      <c r="O1287" s="46"/>
    </row>
    <row r="1288" spans="6:15" ht="12.75">
      <c r="F1288" s="53"/>
      <c r="I1288" s="51"/>
      <c r="J1288" s="51"/>
      <c r="O1288" s="46"/>
    </row>
    <row r="1289" spans="6:15" ht="12.75">
      <c r="F1289" s="53"/>
      <c r="I1289" s="51"/>
      <c r="J1289" s="51"/>
      <c r="O1289" s="46"/>
    </row>
    <row r="1290" spans="6:15" ht="12.75">
      <c r="F1290" s="53"/>
      <c r="I1290" s="51"/>
      <c r="J1290" s="51"/>
      <c r="O1290" s="46"/>
    </row>
    <row r="1291" spans="6:15" ht="12.75">
      <c r="F1291" s="53"/>
      <c r="I1291" s="51"/>
      <c r="J1291" s="51"/>
      <c r="O1291" s="46"/>
    </row>
    <row r="1292" spans="6:15" ht="12.75">
      <c r="F1292" s="53"/>
      <c r="I1292" s="51"/>
      <c r="J1292" s="51"/>
      <c r="O1292" s="46"/>
    </row>
    <row r="1293" spans="6:15" ht="12.75">
      <c r="F1293" s="53"/>
      <c r="I1293" s="51"/>
      <c r="J1293" s="51"/>
      <c r="O1293" s="46"/>
    </row>
    <row r="1294" spans="6:15" ht="12.75">
      <c r="F1294" s="53"/>
      <c r="I1294" s="51"/>
      <c r="J1294" s="51"/>
      <c r="O1294" s="46"/>
    </row>
    <row r="1295" spans="6:15" ht="12.75">
      <c r="F1295" s="53"/>
      <c r="I1295" s="51"/>
      <c r="J1295" s="51"/>
      <c r="O1295" s="46"/>
    </row>
    <row r="1296" spans="6:15" ht="12.75">
      <c r="F1296" s="53"/>
      <c r="I1296" s="51"/>
      <c r="J1296" s="51"/>
      <c r="O1296" s="46"/>
    </row>
    <row r="1297" spans="6:15" ht="12.75">
      <c r="F1297" s="53"/>
      <c r="I1297" s="51"/>
      <c r="J1297" s="51"/>
      <c r="O1297" s="46"/>
    </row>
    <row r="1298" spans="6:15" ht="12.75">
      <c r="F1298" s="53"/>
      <c r="I1298" s="51"/>
      <c r="J1298" s="51"/>
      <c r="O1298" s="46"/>
    </row>
    <row r="1299" spans="6:15" ht="12.75">
      <c r="F1299" s="53"/>
      <c r="I1299" s="51"/>
      <c r="J1299" s="51"/>
      <c r="O1299" s="46"/>
    </row>
    <row r="1300" spans="6:15" ht="12.75">
      <c r="F1300" s="53"/>
      <c r="I1300" s="51"/>
      <c r="J1300" s="51"/>
      <c r="O1300" s="46"/>
    </row>
    <row r="1301" spans="6:15" ht="12.75">
      <c r="F1301" s="53"/>
      <c r="I1301" s="51"/>
      <c r="J1301" s="51"/>
      <c r="O1301" s="46"/>
    </row>
    <row r="1302" spans="6:15" ht="12.75">
      <c r="F1302" s="53"/>
      <c r="I1302" s="51"/>
      <c r="J1302" s="51"/>
      <c r="O1302" s="46"/>
    </row>
    <row r="1303" spans="6:15" ht="12.75">
      <c r="F1303" s="53"/>
      <c r="I1303" s="51"/>
      <c r="J1303" s="51"/>
      <c r="O1303" s="46"/>
    </row>
    <row r="1304" spans="6:15" ht="12.75">
      <c r="F1304" s="53"/>
      <c r="I1304" s="51"/>
      <c r="J1304" s="51"/>
      <c r="O1304" s="46"/>
    </row>
    <row r="1305" spans="6:15" ht="12.75">
      <c r="F1305" s="53"/>
      <c r="I1305" s="51"/>
      <c r="J1305" s="51"/>
      <c r="O1305" s="46"/>
    </row>
    <row r="1306" spans="6:15" ht="12.75">
      <c r="F1306" s="53"/>
      <c r="I1306" s="51"/>
      <c r="J1306" s="51"/>
      <c r="O1306" s="46"/>
    </row>
    <row r="1307" spans="6:15" ht="12.75">
      <c r="F1307" s="53"/>
      <c r="I1307" s="51"/>
      <c r="J1307" s="51"/>
      <c r="O1307" s="46"/>
    </row>
    <row r="1308" spans="6:15" ht="12.75">
      <c r="F1308" s="53"/>
      <c r="I1308" s="51"/>
      <c r="J1308" s="51"/>
      <c r="O1308" s="46"/>
    </row>
    <row r="1309" spans="6:15" ht="12.75">
      <c r="F1309" s="53"/>
      <c r="I1309" s="51"/>
      <c r="J1309" s="51"/>
      <c r="O1309" s="46"/>
    </row>
    <row r="1310" spans="6:15" ht="12.75">
      <c r="F1310" s="53"/>
      <c r="I1310" s="51"/>
      <c r="J1310" s="51"/>
      <c r="O1310" s="46"/>
    </row>
    <row r="1311" spans="6:15" ht="12.75">
      <c r="F1311" s="53"/>
      <c r="I1311" s="51"/>
      <c r="J1311" s="51"/>
      <c r="O1311" s="46"/>
    </row>
    <row r="1312" spans="6:15" ht="12.75">
      <c r="F1312" s="53"/>
      <c r="I1312" s="51"/>
      <c r="J1312" s="51"/>
      <c r="O1312" s="46"/>
    </row>
    <row r="1313" spans="6:15" ht="12.75">
      <c r="F1313" s="53"/>
      <c r="I1313" s="51"/>
      <c r="J1313" s="51"/>
      <c r="O1313" s="46"/>
    </row>
    <row r="1314" spans="6:15" ht="12.75">
      <c r="F1314" s="53"/>
      <c r="I1314" s="51"/>
      <c r="J1314" s="51"/>
      <c r="O1314" s="46"/>
    </row>
    <row r="1315" spans="6:15" ht="12.75">
      <c r="F1315" s="53"/>
      <c r="I1315" s="51"/>
      <c r="J1315" s="51"/>
      <c r="O1315" s="46"/>
    </row>
    <row r="1316" spans="6:15" ht="12.75">
      <c r="F1316" s="53"/>
      <c r="I1316" s="51"/>
      <c r="J1316" s="51"/>
      <c r="O1316" s="46"/>
    </row>
    <row r="1317" spans="6:15" ht="12.75">
      <c r="F1317" s="53"/>
      <c r="I1317" s="51"/>
      <c r="J1317" s="51"/>
      <c r="O1317" s="46"/>
    </row>
    <row r="1318" spans="6:15" ht="12.75">
      <c r="F1318" s="53"/>
      <c r="I1318" s="51"/>
      <c r="J1318" s="51"/>
      <c r="O1318" s="46"/>
    </row>
    <row r="1319" spans="6:15" ht="12.75">
      <c r="F1319" s="53"/>
      <c r="I1319" s="51"/>
      <c r="J1319" s="51"/>
      <c r="O1319" s="46"/>
    </row>
    <row r="1320" spans="6:15" ht="12.75">
      <c r="F1320" s="53"/>
      <c r="I1320" s="51"/>
      <c r="J1320" s="51"/>
      <c r="O1320" s="46"/>
    </row>
    <row r="1321" spans="6:15" ht="12.75">
      <c r="F1321" s="53"/>
      <c r="I1321" s="51"/>
      <c r="J1321" s="51"/>
      <c r="O1321" s="46"/>
    </row>
    <row r="1322" spans="6:15" ht="12.75">
      <c r="F1322" s="53"/>
      <c r="I1322" s="51"/>
      <c r="J1322" s="51"/>
      <c r="O1322" s="46"/>
    </row>
    <row r="1323" spans="6:15" ht="12.75">
      <c r="F1323" s="53"/>
      <c r="I1323" s="51"/>
      <c r="J1323" s="51"/>
      <c r="O1323" s="46"/>
    </row>
    <row r="1324" spans="6:15" ht="12.75">
      <c r="F1324" s="53"/>
      <c r="I1324" s="51"/>
      <c r="J1324" s="51"/>
      <c r="O1324" s="46"/>
    </row>
    <row r="1325" spans="6:15" ht="12.75">
      <c r="F1325" s="53"/>
      <c r="I1325" s="51"/>
      <c r="J1325" s="51"/>
      <c r="O1325" s="46"/>
    </row>
    <row r="1326" spans="6:15" ht="12.75">
      <c r="F1326" s="53"/>
      <c r="I1326" s="51"/>
      <c r="J1326" s="51"/>
      <c r="O1326" s="46"/>
    </row>
    <row r="1327" spans="6:15" ht="12.75">
      <c r="F1327" s="53"/>
      <c r="I1327" s="51"/>
      <c r="J1327" s="51"/>
      <c r="O1327" s="46"/>
    </row>
    <row r="1328" spans="6:15" ht="12.75">
      <c r="F1328" s="53"/>
      <c r="I1328" s="51"/>
      <c r="J1328" s="51"/>
      <c r="O1328" s="46"/>
    </row>
    <row r="1329" spans="6:15" ht="12.75">
      <c r="F1329" s="53"/>
      <c r="I1329" s="51"/>
      <c r="J1329" s="51"/>
      <c r="O1329" s="46"/>
    </row>
    <row r="1330" spans="6:15" ht="12.75">
      <c r="F1330" s="53"/>
      <c r="I1330" s="51"/>
      <c r="J1330" s="51"/>
      <c r="O1330" s="46"/>
    </row>
    <row r="1331" spans="6:15" ht="12.75">
      <c r="F1331" s="53"/>
      <c r="I1331" s="51"/>
      <c r="J1331" s="51"/>
      <c r="O1331" s="46"/>
    </row>
    <row r="1332" spans="6:15" ht="12.75">
      <c r="F1332" s="53"/>
      <c r="I1332" s="51"/>
      <c r="J1332" s="51"/>
      <c r="O1332" s="46"/>
    </row>
    <row r="1333" spans="6:15" ht="12.75">
      <c r="F1333" s="53"/>
      <c r="I1333" s="51"/>
      <c r="J1333" s="51"/>
      <c r="O1333" s="46"/>
    </row>
    <row r="1334" spans="6:15" ht="12.75">
      <c r="F1334" s="53"/>
      <c r="I1334" s="51"/>
      <c r="J1334" s="51"/>
      <c r="O1334" s="46"/>
    </row>
    <row r="1335" spans="6:15" ht="12.75">
      <c r="F1335" s="53"/>
      <c r="I1335" s="51"/>
      <c r="J1335" s="51"/>
      <c r="O1335" s="46"/>
    </row>
    <row r="1336" spans="6:15" ht="12.75">
      <c r="F1336" s="53"/>
      <c r="I1336" s="51"/>
      <c r="J1336" s="51"/>
      <c r="O1336" s="46"/>
    </row>
    <row r="1337" spans="6:15" ht="12.75">
      <c r="F1337" s="53"/>
      <c r="I1337" s="51"/>
      <c r="J1337" s="51"/>
      <c r="O1337" s="46"/>
    </row>
    <row r="1338" spans="6:15" ht="12.75">
      <c r="F1338" s="53"/>
      <c r="I1338" s="51"/>
      <c r="J1338" s="51"/>
      <c r="O1338" s="46"/>
    </row>
    <row r="1339" spans="6:15" ht="12.75">
      <c r="F1339" s="53"/>
      <c r="I1339" s="51"/>
      <c r="J1339" s="51"/>
      <c r="O1339" s="46"/>
    </row>
    <row r="1340" spans="6:15" ht="12.75">
      <c r="F1340" s="53"/>
      <c r="I1340" s="51"/>
      <c r="J1340" s="51"/>
      <c r="O1340" s="46"/>
    </row>
    <row r="1341" spans="6:15" ht="12.75">
      <c r="F1341" s="53"/>
      <c r="I1341" s="51"/>
      <c r="J1341" s="51"/>
      <c r="O1341" s="46"/>
    </row>
    <row r="1342" spans="6:15" ht="12.75">
      <c r="F1342" s="53"/>
      <c r="I1342" s="51"/>
      <c r="J1342" s="51"/>
      <c r="O1342" s="46"/>
    </row>
    <row r="1343" spans="6:15" ht="12.75">
      <c r="F1343" s="53"/>
      <c r="I1343" s="51"/>
      <c r="J1343" s="51"/>
      <c r="O1343" s="46"/>
    </row>
    <row r="1344" spans="6:15" ht="12.75">
      <c r="F1344" s="53"/>
      <c r="I1344" s="51"/>
      <c r="J1344" s="51"/>
      <c r="O1344" s="46"/>
    </row>
    <row r="1345" spans="6:15" ht="12.75">
      <c r="F1345" s="53"/>
      <c r="I1345" s="51"/>
      <c r="J1345" s="51"/>
      <c r="O1345" s="46"/>
    </row>
    <row r="1346" spans="6:15" ht="12.75">
      <c r="F1346" s="53"/>
      <c r="I1346" s="51"/>
      <c r="J1346" s="51"/>
      <c r="O1346" s="46"/>
    </row>
    <row r="1347" spans="6:15" ht="12.75">
      <c r="F1347" s="53"/>
      <c r="I1347" s="51"/>
      <c r="J1347" s="51"/>
      <c r="O1347" s="46"/>
    </row>
    <row r="1348" spans="6:15" ht="12.75">
      <c r="F1348" s="53"/>
      <c r="I1348" s="51"/>
      <c r="J1348" s="51"/>
      <c r="O1348" s="46"/>
    </row>
    <row r="1349" spans="6:15" ht="12.75">
      <c r="F1349" s="53"/>
      <c r="I1349" s="51"/>
      <c r="J1349" s="51"/>
      <c r="O1349" s="46"/>
    </row>
    <row r="1350" spans="6:15" ht="12.75">
      <c r="F1350" s="53"/>
      <c r="I1350" s="51"/>
      <c r="J1350" s="51"/>
      <c r="O1350" s="46"/>
    </row>
    <row r="1351" spans="6:15" ht="12.75">
      <c r="F1351" s="53"/>
      <c r="I1351" s="51"/>
      <c r="J1351" s="51"/>
      <c r="O1351" s="46"/>
    </row>
    <row r="1352" spans="6:15" ht="12.75">
      <c r="F1352" s="53"/>
      <c r="I1352" s="51"/>
      <c r="J1352" s="51"/>
      <c r="O1352" s="46"/>
    </row>
    <row r="1353" spans="6:15" ht="12.75">
      <c r="F1353" s="53"/>
      <c r="I1353" s="51"/>
      <c r="J1353" s="51"/>
      <c r="O1353" s="46"/>
    </row>
    <row r="1354" spans="6:15" ht="12.75">
      <c r="F1354" s="53"/>
      <c r="I1354" s="51"/>
      <c r="J1354" s="51"/>
      <c r="O1354" s="46"/>
    </row>
    <row r="1355" spans="6:15" ht="12.75">
      <c r="F1355" s="53"/>
      <c r="I1355" s="51"/>
      <c r="J1355" s="51"/>
      <c r="O1355" s="46"/>
    </row>
    <row r="1356" spans="6:15" ht="12.75">
      <c r="F1356" s="53"/>
      <c r="I1356" s="51"/>
      <c r="J1356" s="51"/>
      <c r="O1356" s="46"/>
    </row>
    <row r="1357" spans="6:15" ht="12.75">
      <c r="F1357" s="53"/>
      <c r="I1357" s="51"/>
      <c r="J1357" s="51"/>
      <c r="O1357" s="46"/>
    </row>
    <row r="1358" spans="6:15" ht="12.75">
      <c r="F1358" s="53"/>
      <c r="I1358" s="51"/>
      <c r="J1358" s="51"/>
      <c r="O1358" s="46"/>
    </row>
    <row r="1359" spans="6:15" ht="12.75">
      <c r="F1359" s="53"/>
      <c r="I1359" s="51"/>
      <c r="J1359" s="51"/>
      <c r="O1359" s="46"/>
    </row>
    <row r="1360" spans="6:15" ht="12.75">
      <c r="F1360" s="53"/>
      <c r="I1360" s="51"/>
      <c r="J1360" s="51"/>
      <c r="O1360" s="46"/>
    </row>
    <row r="1361" spans="6:15" ht="12.75">
      <c r="F1361" s="53"/>
      <c r="I1361" s="51"/>
      <c r="J1361" s="51"/>
      <c r="O1361" s="46"/>
    </row>
    <row r="1362" spans="6:15" ht="12.75">
      <c r="F1362" s="53"/>
      <c r="I1362" s="51"/>
      <c r="J1362" s="51"/>
      <c r="O1362" s="46"/>
    </row>
    <row r="1363" spans="6:15" ht="12.75">
      <c r="F1363" s="53"/>
      <c r="I1363" s="51"/>
      <c r="J1363" s="51"/>
      <c r="O1363" s="46"/>
    </row>
    <row r="1364" spans="6:15" ht="12.75">
      <c r="F1364" s="53"/>
      <c r="I1364" s="51"/>
      <c r="J1364" s="51"/>
      <c r="O1364" s="46"/>
    </row>
    <row r="1365" spans="6:15" ht="12.75">
      <c r="F1365" s="53"/>
      <c r="I1365" s="51"/>
      <c r="J1365" s="51"/>
      <c r="O1365" s="46"/>
    </row>
    <row r="1366" spans="6:15" ht="12.75">
      <c r="F1366" s="53"/>
      <c r="I1366" s="51"/>
      <c r="J1366" s="51"/>
      <c r="O1366" s="46"/>
    </row>
    <row r="1367" spans="6:15" ht="12.75">
      <c r="F1367" s="53"/>
      <c r="I1367" s="51"/>
      <c r="J1367" s="51"/>
      <c r="O1367" s="46"/>
    </row>
    <row r="1368" spans="6:15" ht="12.75">
      <c r="F1368" s="53"/>
      <c r="I1368" s="51"/>
      <c r="J1368" s="51"/>
      <c r="O1368" s="46"/>
    </row>
    <row r="1369" spans="6:15" ht="12.75">
      <c r="F1369" s="53"/>
      <c r="I1369" s="51"/>
      <c r="J1369" s="51"/>
      <c r="O1369" s="46"/>
    </row>
    <row r="1370" spans="6:15" ht="12.75">
      <c r="F1370" s="53"/>
      <c r="I1370" s="51"/>
      <c r="J1370" s="51"/>
      <c r="O1370" s="46"/>
    </row>
    <row r="1371" spans="6:15" ht="12.75">
      <c r="F1371" s="53"/>
      <c r="I1371" s="51"/>
      <c r="J1371" s="51"/>
      <c r="O1371" s="46"/>
    </row>
    <row r="1372" spans="6:15" ht="12.75">
      <c r="F1372" s="53"/>
      <c r="I1372" s="51"/>
      <c r="J1372" s="51"/>
      <c r="O1372" s="46"/>
    </row>
    <row r="1373" spans="6:15" ht="12.75">
      <c r="F1373" s="53"/>
      <c r="I1373" s="51"/>
      <c r="J1373" s="51"/>
      <c r="O1373" s="46"/>
    </row>
    <row r="1374" spans="6:15" ht="12.75">
      <c r="F1374" s="53"/>
      <c r="I1374" s="51"/>
      <c r="J1374" s="51"/>
      <c r="O1374" s="46"/>
    </row>
    <row r="1375" spans="6:15" ht="12.75">
      <c r="F1375" s="53"/>
      <c r="I1375" s="51"/>
      <c r="J1375" s="51"/>
      <c r="O1375" s="46"/>
    </row>
    <row r="1376" spans="6:15" ht="12.75">
      <c r="F1376" s="53"/>
      <c r="I1376" s="51"/>
      <c r="J1376" s="51"/>
      <c r="O1376" s="46"/>
    </row>
    <row r="1377" spans="6:15" ht="12.75">
      <c r="F1377" s="53"/>
      <c r="I1377" s="51"/>
      <c r="J1377" s="51"/>
      <c r="O1377" s="46"/>
    </row>
    <row r="1378" spans="6:15" ht="12.75">
      <c r="F1378" s="53"/>
      <c r="I1378" s="51"/>
      <c r="J1378" s="51"/>
      <c r="O1378" s="46"/>
    </row>
    <row r="1379" spans="6:15" ht="12.75">
      <c r="F1379" s="53"/>
      <c r="I1379" s="51"/>
      <c r="J1379" s="51"/>
      <c r="O1379" s="46"/>
    </row>
    <row r="1380" spans="6:15" ht="12.75">
      <c r="F1380" s="53"/>
      <c r="I1380" s="51"/>
      <c r="J1380" s="51"/>
      <c r="O1380" s="46"/>
    </row>
    <row r="1381" spans="6:15" ht="12.75">
      <c r="F1381" s="53"/>
      <c r="I1381" s="51"/>
      <c r="J1381" s="51"/>
      <c r="O1381" s="46"/>
    </row>
    <row r="1382" spans="6:15" ht="12.75">
      <c r="F1382" s="53"/>
      <c r="I1382" s="51"/>
      <c r="J1382" s="51"/>
      <c r="O1382" s="46"/>
    </row>
    <row r="1383" spans="6:15" ht="12.75">
      <c r="F1383" s="53"/>
      <c r="I1383" s="51"/>
      <c r="J1383" s="51"/>
      <c r="O1383" s="46"/>
    </row>
    <row r="1384" spans="6:15" ht="12.75">
      <c r="F1384" s="53"/>
      <c r="I1384" s="51"/>
      <c r="J1384" s="51"/>
      <c r="O1384" s="46"/>
    </row>
    <row r="1385" spans="6:15" ht="12.75">
      <c r="F1385" s="53"/>
      <c r="I1385" s="51"/>
      <c r="J1385" s="51"/>
      <c r="O1385" s="46"/>
    </row>
    <row r="1386" spans="6:15" ht="12.75">
      <c r="F1386" s="53"/>
      <c r="I1386" s="51"/>
      <c r="J1386" s="51"/>
      <c r="O1386" s="46"/>
    </row>
    <row r="1387" spans="6:15" ht="12.75">
      <c r="F1387" s="53"/>
      <c r="I1387" s="51"/>
      <c r="J1387" s="51"/>
      <c r="O1387" s="46"/>
    </row>
    <row r="1388" spans="6:15" ht="12.75">
      <c r="F1388" s="53"/>
      <c r="I1388" s="51"/>
      <c r="J1388" s="51"/>
      <c r="O1388" s="46"/>
    </row>
    <row r="1389" spans="6:15" ht="12.75">
      <c r="F1389" s="53"/>
      <c r="I1389" s="51"/>
      <c r="J1389" s="51"/>
      <c r="O1389" s="46"/>
    </row>
    <row r="1390" spans="6:15" ht="12.75">
      <c r="F1390" s="53"/>
      <c r="I1390" s="51"/>
      <c r="J1390" s="51"/>
      <c r="O1390" s="46"/>
    </row>
    <row r="1391" spans="6:15" ht="12.75">
      <c r="F1391" s="53"/>
      <c r="I1391" s="51"/>
      <c r="J1391" s="51"/>
      <c r="O1391" s="46"/>
    </row>
    <row r="1392" spans="6:15" ht="12.75">
      <c r="F1392" s="53"/>
      <c r="I1392" s="51"/>
      <c r="J1392" s="51"/>
      <c r="O1392" s="46"/>
    </row>
    <row r="1393" spans="6:15" ht="12.75">
      <c r="F1393" s="53"/>
      <c r="I1393" s="51"/>
      <c r="J1393" s="51"/>
      <c r="O1393" s="46"/>
    </row>
    <row r="1394" spans="6:15" ht="12.75">
      <c r="F1394" s="53"/>
      <c r="I1394" s="51"/>
      <c r="J1394" s="51"/>
      <c r="O1394" s="46"/>
    </row>
    <row r="1395" spans="6:15" ht="12.75">
      <c r="F1395" s="53"/>
      <c r="I1395" s="51"/>
      <c r="J1395" s="51"/>
      <c r="O1395" s="46"/>
    </row>
    <row r="1396" spans="6:15" ht="12.75">
      <c r="F1396" s="53"/>
      <c r="I1396" s="51"/>
      <c r="J1396" s="51"/>
      <c r="O1396" s="46"/>
    </row>
    <row r="1397" spans="6:15" ht="12.75">
      <c r="F1397" s="53"/>
      <c r="I1397" s="51"/>
      <c r="J1397" s="51"/>
      <c r="O1397" s="46"/>
    </row>
    <row r="1398" spans="6:15" ht="12.75">
      <c r="F1398" s="53"/>
      <c r="I1398" s="51"/>
      <c r="J1398" s="51"/>
      <c r="O1398" s="46"/>
    </row>
    <row r="1399" spans="6:15" ht="12.75">
      <c r="F1399" s="53"/>
      <c r="I1399" s="51"/>
      <c r="J1399" s="51"/>
      <c r="O1399" s="46"/>
    </row>
    <row r="1400" spans="6:15" ht="12.75">
      <c r="F1400" s="53"/>
      <c r="I1400" s="51"/>
      <c r="J1400" s="51"/>
      <c r="O1400" s="46"/>
    </row>
    <row r="1401" spans="6:15" ht="12.75">
      <c r="F1401" s="53"/>
      <c r="I1401" s="51"/>
      <c r="J1401" s="51"/>
      <c r="O1401" s="46"/>
    </row>
    <row r="1402" spans="6:15" ht="12.75">
      <c r="F1402" s="53"/>
      <c r="I1402" s="51"/>
      <c r="J1402" s="51"/>
      <c r="O1402" s="46"/>
    </row>
    <row r="1403" spans="6:15" ht="12.75">
      <c r="F1403" s="53"/>
      <c r="I1403" s="51"/>
      <c r="J1403" s="51"/>
      <c r="O1403" s="46"/>
    </row>
    <row r="1404" spans="6:15" ht="12.75">
      <c r="F1404" s="53"/>
      <c r="I1404" s="51"/>
      <c r="J1404" s="51"/>
      <c r="O1404" s="46"/>
    </row>
    <row r="1405" spans="6:15" ht="12.75">
      <c r="F1405" s="53"/>
      <c r="I1405" s="51"/>
      <c r="J1405" s="51"/>
      <c r="O1405" s="46"/>
    </row>
    <row r="1406" spans="6:15" ht="12.75">
      <c r="F1406" s="53"/>
      <c r="I1406" s="51"/>
      <c r="J1406" s="51"/>
      <c r="O1406" s="46"/>
    </row>
    <row r="1407" spans="6:15" ht="12.75">
      <c r="F1407" s="53"/>
      <c r="I1407" s="51"/>
      <c r="J1407" s="51"/>
      <c r="O1407" s="46"/>
    </row>
    <row r="1408" spans="6:15" ht="12.75">
      <c r="F1408" s="53"/>
      <c r="I1408" s="51"/>
      <c r="J1408" s="51"/>
      <c r="O1408" s="46"/>
    </row>
    <row r="1409" spans="6:15" ht="12.75">
      <c r="F1409" s="53"/>
      <c r="I1409" s="51"/>
      <c r="J1409" s="51"/>
      <c r="O1409" s="46"/>
    </row>
    <row r="1410" spans="6:15" ht="12.75">
      <c r="F1410" s="53"/>
      <c r="I1410" s="51"/>
      <c r="J1410" s="51"/>
      <c r="O1410" s="46"/>
    </row>
    <row r="1411" spans="6:15" ht="12.75">
      <c r="F1411" s="53"/>
      <c r="I1411" s="51"/>
      <c r="J1411" s="51"/>
      <c r="O1411" s="46"/>
    </row>
    <row r="1412" spans="6:15" ht="12.75">
      <c r="F1412" s="53"/>
      <c r="I1412" s="51"/>
      <c r="J1412" s="51"/>
      <c r="O1412" s="46"/>
    </row>
    <row r="1413" spans="6:15" ht="12.75">
      <c r="F1413" s="53"/>
      <c r="I1413" s="51"/>
      <c r="J1413" s="51"/>
      <c r="O1413" s="46"/>
    </row>
    <row r="1414" spans="6:15" ht="12.75">
      <c r="F1414" s="53"/>
      <c r="I1414" s="51"/>
      <c r="J1414" s="51"/>
      <c r="O1414" s="46"/>
    </row>
    <row r="1415" spans="6:15" ht="12.75">
      <c r="F1415" s="53"/>
      <c r="I1415" s="51"/>
      <c r="J1415" s="51"/>
      <c r="O1415" s="46"/>
    </row>
    <row r="1416" spans="6:15" ht="12.75">
      <c r="F1416" s="53"/>
      <c r="I1416" s="51"/>
      <c r="J1416" s="51"/>
      <c r="O1416" s="46"/>
    </row>
    <row r="1417" spans="6:15" ht="12.75">
      <c r="F1417" s="53"/>
      <c r="I1417" s="51"/>
      <c r="J1417" s="51"/>
      <c r="O1417" s="46"/>
    </row>
    <row r="1418" spans="6:15" ht="12.75">
      <c r="F1418" s="53"/>
      <c r="I1418" s="51"/>
      <c r="J1418" s="51"/>
      <c r="O1418" s="46"/>
    </row>
    <row r="1419" spans="6:15" ht="12.75">
      <c r="F1419" s="53"/>
      <c r="I1419" s="51"/>
      <c r="J1419" s="51"/>
      <c r="O1419" s="46"/>
    </row>
    <row r="1420" spans="6:15" ht="12.75">
      <c r="F1420" s="53"/>
      <c r="I1420" s="51"/>
      <c r="J1420" s="51"/>
      <c r="O1420" s="46"/>
    </row>
    <row r="1421" spans="6:15" ht="12.75">
      <c r="F1421" s="53"/>
      <c r="I1421" s="51"/>
      <c r="J1421" s="51"/>
      <c r="O1421" s="46"/>
    </row>
    <row r="1422" spans="6:15" ht="12.75">
      <c r="F1422" s="53"/>
      <c r="I1422" s="51"/>
      <c r="J1422" s="51"/>
      <c r="O1422" s="46"/>
    </row>
    <row r="1423" spans="6:15" ht="12.75">
      <c r="F1423" s="53"/>
      <c r="I1423" s="51"/>
      <c r="J1423" s="51"/>
      <c r="O1423" s="46"/>
    </row>
    <row r="1424" spans="6:15" ht="12.75">
      <c r="F1424" s="53"/>
      <c r="I1424" s="51"/>
      <c r="J1424" s="51"/>
      <c r="O1424" s="46"/>
    </row>
    <row r="1425" spans="6:15" ht="12.75">
      <c r="F1425" s="53"/>
      <c r="I1425" s="51"/>
      <c r="J1425" s="51"/>
      <c r="O1425" s="46"/>
    </row>
    <row r="1426" spans="6:15" ht="12.75">
      <c r="F1426" s="53"/>
      <c r="I1426" s="51"/>
      <c r="J1426" s="51"/>
      <c r="O1426" s="46"/>
    </row>
    <row r="1427" spans="6:15" ht="12.75">
      <c r="F1427" s="53"/>
      <c r="I1427" s="51"/>
      <c r="J1427" s="51"/>
      <c r="O1427" s="46"/>
    </row>
    <row r="1428" spans="6:15" ht="12.75">
      <c r="F1428" s="53"/>
      <c r="I1428" s="51"/>
      <c r="J1428" s="51"/>
      <c r="O1428" s="46"/>
    </row>
    <row r="1429" spans="6:15" ht="12.75">
      <c r="F1429" s="53"/>
      <c r="I1429" s="51"/>
      <c r="J1429" s="51"/>
      <c r="O1429" s="46"/>
    </row>
    <row r="1430" spans="6:15" ht="12.75">
      <c r="F1430" s="53"/>
      <c r="I1430" s="51"/>
      <c r="J1430" s="51"/>
      <c r="O1430" s="46"/>
    </row>
    <row r="1431" spans="6:15" ht="12.75">
      <c r="F1431" s="53"/>
      <c r="I1431" s="51"/>
      <c r="J1431" s="51"/>
      <c r="O1431" s="46"/>
    </row>
    <row r="1432" spans="6:15" ht="12.75">
      <c r="F1432" s="53"/>
      <c r="I1432" s="51"/>
      <c r="J1432" s="51"/>
      <c r="O1432" s="46"/>
    </row>
    <row r="1433" spans="6:15" ht="12.75">
      <c r="F1433" s="53"/>
      <c r="I1433" s="51"/>
      <c r="J1433" s="51"/>
      <c r="O1433" s="46"/>
    </row>
    <row r="1434" spans="6:15" ht="12.75">
      <c r="F1434" s="53"/>
      <c r="I1434" s="51"/>
      <c r="J1434" s="51"/>
      <c r="O1434" s="46"/>
    </row>
    <row r="1435" spans="6:15" ht="12.75">
      <c r="F1435" s="53"/>
      <c r="I1435" s="51"/>
      <c r="J1435" s="51"/>
      <c r="O1435" s="46"/>
    </row>
    <row r="1436" spans="6:15" ht="12.75">
      <c r="F1436" s="53"/>
      <c r="I1436" s="51"/>
      <c r="J1436" s="51"/>
      <c r="O1436" s="46"/>
    </row>
    <row r="1437" spans="6:15" ht="12.75">
      <c r="F1437" s="53"/>
      <c r="I1437" s="51"/>
      <c r="J1437" s="51"/>
      <c r="O1437" s="46"/>
    </row>
    <row r="1438" spans="6:15" ht="12.75">
      <c r="F1438" s="53"/>
      <c r="I1438" s="51"/>
      <c r="J1438" s="51"/>
      <c r="O1438" s="46"/>
    </row>
    <row r="1439" spans="6:15" ht="12.75">
      <c r="F1439" s="53"/>
      <c r="I1439" s="51"/>
      <c r="J1439" s="51"/>
      <c r="O1439" s="46"/>
    </row>
    <row r="1440" spans="6:15" ht="12.75">
      <c r="F1440" s="53"/>
      <c r="I1440" s="51"/>
      <c r="J1440" s="51"/>
      <c r="O1440" s="46"/>
    </row>
    <row r="1441" spans="6:15" ht="12.75">
      <c r="F1441" s="53"/>
      <c r="I1441" s="51"/>
      <c r="J1441" s="51"/>
      <c r="O1441" s="46"/>
    </row>
    <row r="1442" spans="6:15" ht="12.75">
      <c r="F1442" s="53"/>
      <c r="I1442" s="51"/>
      <c r="J1442" s="51"/>
      <c r="O1442" s="46"/>
    </row>
    <row r="1443" spans="6:15" ht="12.75">
      <c r="F1443" s="53"/>
      <c r="I1443" s="51"/>
      <c r="J1443" s="51"/>
      <c r="O1443" s="46"/>
    </row>
    <row r="1444" spans="6:15" ht="12.75">
      <c r="F1444" s="53"/>
      <c r="I1444" s="51"/>
      <c r="J1444" s="51"/>
      <c r="O1444" s="46"/>
    </row>
    <row r="1445" spans="6:15" ht="12.75">
      <c r="F1445" s="53"/>
      <c r="I1445" s="51"/>
      <c r="J1445" s="51"/>
      <c r="O1445" s="46"/>
    </row>
    <row r="1446" spans="6:15" ht="12.75">
      <c r="F1446" s="53"/>
      <c r="I1446" s="51"/>
      <c r="J1446" s="51"/>
      <c r="O1446" s="46"/>
    </row>
    <row r="1447" spans="6:15" ht="12.75">
      <c r="F1447" s="53"/>
      <c r="I1447" s="51"/>
      <c r="J1447" s="51"/>
      <c r="O1447" s="46"/>
    </row>
    <row r="1448" spans="6:15" ht="12.75">
      <c r="F1448" s="53"/>
      <c r="I1448" s="51"/>
      <c r="J1448" s="51"/>
      <c r="O1448" s="46"/>
    </row>
    <row r="1449" spans="6:15" ht="12.75">
      <c r="F1449" s="53"/>
      <c r="I1449" s="51"/>
      <c r="J1449" s="51"/>
      <c r="O1449" s="46"/>
    </row>
    <row r="1450" spans="6:15" ht="12.75">
      <c r="F1450" s="53"/>
      <c r="I1450" s="51"/>
      <c r="J1450" s="51"/>
      <c r="O1450" s="46"/>
    </row>
    <row r="1451" spans="6:15" ht="12.75">
      <c r="F1451" s="53"/>
      <c r="I1451" s="51"/>
      <c r="J1451" s="51"/>
      <c r="O1451" s="46"/>
    </row>
    <row r="1452" spans="6:15" ht="12.75">
      <c r="F1452" s="53"/>
      <c r="I1452" s="51"/>
      <c r="J1452" s="51"/>
      <c r="O1452" s="46"/>
    </row>
    <row r="1453" spans="6:15" ht="12.75">
      <c r="F1453" s="53"/>
      <c r="I1453" s="51"/>
      <c r="J1453" s="51"/>
      <c r="O1453" s="46"/>
    </row>
    <row r="1454" spans="6:15" ht="12.75">
      <c r="F1454" s="53"/>
      <c r="I1454" s="51"/>
      <c r="J1454" s="51"/>
      <c r="O1454" s="46"/>
    </row>
    <row r="1455" spans="6:15" ht="12.75">
      <c r="F1455" s="53"/>
      <c r="I1455" s="51"/>
      <c r="J1455" s="51"/>
      <c r="O1455" s="46"/>
    </row>
    <row r="1456" spans="6:15" ht="12.75">
      <c r="F1456" s="53"/>
      <c r="I1456" s="51"/>
      <c r="J1456" s="51"/>
      <c r="O1456" s="46"/>
    </row>
    <row r="1457" spans="6:15" ht="12.75">
      <c r="F1457" s="53"/>
      <c r="I1457" s="51"/>
      <c r="J1457" s="51"/>
      <c r="O1457" s="46"/>
    </row>
    <row r="1458" spans="6:15" ht="12.75">
      <c r="F1458" s="53"/>
      <c r="I1458" s="51"/>
      <c r="J1458" s="51"/>
      <c r="O1458" s="46"/>
    </row>
    <row r="1459" spans="6:15" ht="12.75">
      <c r="F1459" s="53"/>
      <c r="I1459" s="51"/>
      <c r="J1459" s="51"/>
      <c r="O1459" s="46"/>
    </row>
    <row r="1460" spans="6:15" ht="12.75">
      <c r="F1460" s="53"/>
      <c r="I1460" s="51"/>
      <c r="J1460" s="51"/>
      <c r="O1460" s="46"/>
    </row>
    <row r="1461" spans="6:15" ht="12.75">
      <c r="F1461" s="53"/>
      <c r="I1461" s="51"/>
      <c r="J1461" s="51"/>
      <c r="O1461" s="46"/>
    </row>
    <row r="1462" spans="6:15" ht="12.75">
      <c r="F1462" s="53"/>
      <c r="I1462" s="51"/>
      <c r="J1462" s="51"/>
      <c r="O1462" s="46"/>
    </row>
    <row r="1463" spans="6:15" ht="12.75">
      <c r="F1463" s="53"/>
      <c r="I1463" s="51"/>
      <c r="J1463" s="51"/>
      <c r="O1463" s="46"/>
    </row>
    <row r="1464" spans="6:15" ht="12.75">
      <c r="F1464" s="53"/>
      <c r="I1464" s="51"/>
      <c r="J1464" s="51"/>
      <c r="O1464" s="46"/>
    </row>
    <row r="1465" spans="6:15" ht="12.75">
      <c r="F1465" s="53"/>
      <c r="I1465" s="51"/>
      <c r="J1465" s="51"/>
      <c r="O1465" s="46"/>
    </row>
    <row r="1466" spans="6:15" ht="12.75">
      <c r="F1466" s="53"/>
      <c r="I1466" s="51"/>
      <c r="J1466" s="51"/>
      <c r="O1466" s="46"/>
    </row>
    <row r="1467" spans="6:15" ht="12.75">
      <c r="F1467" s="53"/>
      <c r="I1467" s="51"/>
      <c r="J1467" s="51"/>
      <c r="O1467" s="46"/>
    </row>
    <row r="1468" spans="6:15" ht="12.75">
      <c r="F1468" s="53"/>
      <c r="I1468" s="51"/>
      <c r="J1468" s="51"/>
      <c r="O1468" s="46"/>
    </row>
    <row r="1469" spans="6:15" ht="12.75">
      <c r="F1469" s="53"/>
      <c r="I1469" s="51"/>
      <c r="J1469" s="51"/>
      <c r="O1469" s="46"/>
    </row>
    <row r="1470" spans="6:15" ht="12.75">
      <c r="F1470" s="53"/>
      <c r="I1470" s="51"/>
      <c r="J1470" s="51"/>
      <c r="O1470" s="46"/>
    </row>
    <row r="1471" spans="6:15" ht="12.75">
      <c r="F1471" s="53"/>
      <c r="I1471" s="51"/>
      <c r="J1471" s="51"/>
      <c r="O1471" s="46"/>
    </row>
    <row r="1472" spans="6:15" ht="12.75">
      <c r="F1472" s="53"/>
      <c r="I1472" s="51"/>
      <c r="J1472" s="51"/>
      <c r="O1472" s="46"/>
    </row>
    <row r="1473" spans="6:15" ht="12.75">
      <c r="F1473" s="53"/>
      <c r="I1473" s="51"/>
      <c r="J1473" s="51"/>
      <c r="O1473" s="46"/>
    </row>
    <row r="1474" spans="6:15" ht="12.75">
      <c r="F1474" s="53"/>
      <c r="I1474" s="51"/>
      <c r="J1474" s="51"/>
      <c r="O1474" s="46"/>
    </row>
    <row r="1475" spans="6:15" ht="12.75">
      <c r="F1475" s="53"/>
      <c r="I1475" s="51"/>
      <c r="J1475" s="51"/>
      <c r="O1475" s="46"/>
    </row>
    <row r="1476" spans="6:15" ht="12.75">
      <c r="F1476" s="53"/>
      <c r="I1476" s="51"/>
      <c r="J1476" s="51"/>
      <c r="O1476" s="46"/>
    </row>
    <row r="1477" spans="6:15" ht="12.75">
      <c r="F1477" s="53"/>
      <c r="I1477" s="51"/>
      <c r="J1477" s="51"/>
      <c r="O1477" s="46"/>
    </row>
    <row r="1478" spans="6:15" ht="12.75">
      <c r="F1478" s="53"/>
      <c r="I1478" s="51"/>
      <c r="J1478" s="51"/>
      <c r="O1478" s="46"/>
    </row>
    <row r="1479" spans="6:15" ht="12.75">
      <c r="F1479" s="53"/>
      <c r="I1479" s="51"/>
      <c r="J1479" s="51"/>
      <c r="O1479" s="46"/>
    </row>
    <row r="1480" spans="6:15" ht="12.75">
      <c r="F1480" s="53"/>
      <c r="I1480" s="51"/>
      <c r="J1480" s="51"/>
      <c r="O1480" s="46"/>
    </row>
    <row r="1481" spans="6:15" ht="12.75">
      <c r="F1481" s="53"/>
      <c r="I1481" s="51"/>
      <c r="J1481" s="51"/>
      <c r="O1481" s="46"/>
    </row>
    <row r="1482" spans="6:15" ht="12.75">
      <c r="F1482" s="53"/>
      <c r="I1482" s="51"/>
      <c r="J1482" s="51"/>
      <c r="O1482" s="46"/>
    </row>
    <row r="1483" spans="6:15" ht="12.75">
      <c r="F1483" s="53"/>
      <c r="I1483" s="51"/>
      <c r="J1483" s="51"/>
      <c r="O1483" s="46"/>
    </row>
    <row r="1484" spans="6:15" ht="12.75">
      <c r="F1484" s="53"/>
      <c r="I1484" s="51"/>
      <c r="J1484" s="51"/>
      <c r="O1484" s="46"/>
    </row>
    <row r="1485" spans="6:15" ht="12.75">
      <c r="F1485" s="53"/>
      <c r="I1485" s="51"/>
      <c r="J1485" s="51"/>
      <c r="O1485" s="46"/>
    </row>
    <row r="1486" spans="6:15" ht="12.75">
      <c r="F1486" s="53"/>
      <c r="I1486" s="51"/>
      <c r="J1486" s="51"/>
      <c r="O1486" s="46"/>
    </row>
    <row r="1487" spans="6:15" ht="12.75">
      <c r="F1487" s="53"/>
      <c r="I1487" s="51"/>
      <c r="J1487" s="51"/>
      <c r="O1487" s="46"/>
    </row>
    <row r="1488" spans="6:15" ht="12.75">
      <c r="F1488" s="53"/>
      <c r="I1488" s="51"/>
      <c r="J1488" s="51"/>
      <c r="O1488" s="46"/>
    </row>
    <row r="1489" spans="6:15" ht="12.75">
      <c r="F1489" s="53"/>
      <c r="I1489" s="51"/>
      <c r="J1489" s="51"/>
      <c r="O1489" s="46"/>
    </row>
    <row r="1490" spans="6:15" ht="12.75">
      <c r="F1490" s="53"/>
      <c r="I1490" s="51"/>
      <c r="J1490" s="51"/>
      <c r="O1490" s="46"/>
    </row>
    <row r="1491" spans="6:15" ht="12.75">
      <c r="F1491" s="53"/>
      <c r="I1491" s="51"/>
      <c r="J1491" s="51"/>
      <c r="O1491" s="46"/>
    </row>
    <row r="1492" spans="6:15" ht="12.75">
      <c r="F1492" s="53"/>
      <c r="I1492" s="51"/>
      <c r="J1492" s="51"/>
      <c r="O1492" s="46"/>
    </row>
    <row r="1493" spans="6:15" ht="12.75">
      <c r="F1493" s="53"/>
      <c r="I1493" s="51"/>
      <c r="J1493" s="51"/>
      <c r="O1493" s="46"/>
    </row>
    <row r="1494" spans="6:15" ht="12.75">
      <c r="F1494" s="53"/>
      <c r="I1494" s="51"/>
      <c r="J1494" s="51"/>
      <c r="O1494" s="46"/>
    </row>
    <row r="1495" spans="6:15" ht="12.75">
      <c r="F1495" s="53"/>
      <c r="I1495" s="51"/>
      <c r="J1495" s="51"/>
      <c r="O1495" s="46"/>
    </row>
    <row r="1496" spans="6:15" ht="12.75">
      <c r="F1496" s="53"/>
      <c r="I1496" s="51"/>
      <c r="J1496" s="51"/>
      <c r="O1496" s="46"/>
    </row>
    <row r="1497" spans="6:15" ht="12.75">
      <c r="F1497" s="53"/>
      <c r="I1497" s="51"/>
      <c r="J1497" s="51"/>
      <c r="O1497" s="46"/>
    </row>
    <row r="1498" spans="6:15" ht="12.75">
      <c r="F1498" s="53"/>
      <c r="I1498" s="51"/>
      <c r="J1498" s="51"/>
      <c r="O1498" s="46"/>
    </row>
    <row r="1499" spans="6:15" ht="12.75">
      <c r="F1499" s="53"/>
      <c r="I1499" s="51"/>
      <c r="J1499" s="51"/>
      <c r="O1499" s="46"/>
    </row>
    <row r="1500" spans="6:15" ht="12.75">
      <c r="F1500" s="53"/>
      <c r="I1500" s="51"/>
      <c r="J1500" s="51"/>
      <c r="O1500" s="46"/>
    </row>
    <row r="1501" spans="6:15" ht="12.75">
      <c r="F1501" s="53"/>
      <c r="I1501" s="51"/>
      <c r="J1501" s="51"/>
      <c r="O1501" s="46"/>
    </row>
    <row r="1502" spans="6:15" ht="12.75">
      <c r="F1502" s="53"/>
      <c r="I1502" s="51"/>
      <c r="J1502" s="51"/>
      <c r="O1502" s="46"/>
    </row>
    <row r="1503" spans="6:15" ht="12.75">
      <c r="F1503" s="53"/>
      <c r="I1503" s="51"/>
      <c r="J1503" s="51"/>
      <c r="O1503" s="46"/>
    </row>
    <row r="1504" spans="6:15" ht="12.75">
      <c r="F1504" s="53"/>
      <c r="I1504" s="51"/>
      <c r="J1504" s="51"/>
      <c r="O1504" s="46"/>
    </row>
    <row r="1505" spans="6:15" ht="12.75">
      <c r="F1505" s="53"/>
      <c r="I1505" s="51"/>
      <c r="J1505" s="51"/>
      <c r="O1505" s="46"/>
    </row>
    <row r="1506" spans="6:15" ht="12.75">
      <c r="F1506" s="53"/>
      <c r="I1506" s="51"/>
      <c r="J1506" s="51"/>
      <c r="O1506" s="46"/>
    </row>
    <row r="1507" spans="6:15" ht="12.75">
      <c r="F1507" s="53"/>
      <c r="I1507" s="51"/>
      <c r="J1507" s="51"/>
      <c r="O1507" s="46"/>
    </row>
    <row r="1508" spans="6:15" ht="12.75">
      <c r="F1508" s="53"/>
      <c r="I1508" s="51"/>
      <c r="J1508" s="51"/>
      <c r="O1508" s="46"/>
    </row>
    <row r="1509" spans="6:15" ht="12.75">
      <c r="F1509" s="53"/>
      <c r="I1509" s="51"/>
      <c r="J1509" s="51"/>
      <c r="O1509" s="46"/>
    </row>
    <row r="1510" spans="6:15" ht="12.75">
      <c r="F1510" s="53"/>
      <c r="I1510" s="51"/>
      <c r="J1510" s="51"/>
      <c r="O1510" s="46"/>
    </row>
    <row r="1511" spans="6:15" ht="12.75">
      <c r="F1511" s="53"/>
      <c r="I1511" s="51"/>
      <c r="J1511" s="51"/>
      <c r="O1511" s="46"/>
    </row>
    <row r="1512" spans="6:15" ht="12.75">
      <c r="F1512" s="53"/>
      <c r="I1512" s="51"/>
      <c r="J1512" s="51"/>
      <c r="O1512" s="46"/>
    </row>
    <row r="1513" spans="6:15" ht="12.75">
      <c r="F1513" s="53"/>
      <c r="I1513" s="51"/>
      <c r="J1513" s="51"/>
      <c r="O1513" s="46"/>
    </row>
    <row r="1514" spans="6:15" ht="12.75">
      <c r="F1514" s="53"/>
      <c r="I1514" s="51"/>
      <c r="J1514" s="51"/>
      <c r="O1514" s="46"/>
    </row>
    <row r="1515" spans="6:15" ht="12.75">
      <c r="F1515" s="53"/>
      <c r="I1515" s="51"/>
      <c r="J1515" s="51"/>
      <c r="O1515" s="46"/>
    </row>
    <row r="1516" spans="6:15" ht="12.75">
      <c r="F1516" s="53"/>
      <c r="I1516" s="51"/>
      <c r="J1516" s="51"/>
      <c r="O1516" s="46"/>
    </row>
    <row r="1517" spans="6:15" ht="12.75">
      <c r="F1517" s="53"/>
      <c r="I1517" s="51"/>
      <c r="J1517" s="51"/>
      <c r="O1517" s="46"/>
    </row>
    <row r="1518" spans="6:15" ht="12.75">
      <c r="F1518" s="53"/>
      <c r="I1518" s="51"/>
      <c r="J1518" s="51"/>
      <c r="O1518" s="46"/>
    </row>
    <row r="1519" spans="6:15" ht="12.75">
      <c r="F1519" s="53"/>
      <c r="I1519" s="51"/>
      <c r="J1519" s="51"/>
      <c r="O1519" s="46"/>
    </row>
    <row r="1520" spans="6:15" ht="12.75">
      <c r="F1520" s="53"/>
      <c r="I1520" s="51"/>
      <c r="J1520" s="51"/>
      <c r="O1520" s="46"/>
    </row>
    <row r="1521" spans="6:15" ht="12.75">
      <c r="F1521" s="53"/>
      <c r="I1521" s="51"/>
      <c r="J1521" s="51"/>
      <c r="O1521" s="46"/>
    </row>
    <row r="1522" spans="6:15" ht="12.75">
      <c r="F1522" s="53"/>
      <c r="I1522" s="51"/>
      <c r="J1522" s="51"/>
      <c r="O1522" s="46"/>
    </row>
    <row r="1523" spans="6:15" ht="12.75">
      <c r="F1523" s="53"/>
      <c r="I1523" s="51"/>
      <c r="J1523" s="51"/>
      <c r="O1523" s="46"/>
    </row>
    <row r="1524" spans="6:15" ht="12.75">
      <c r="F1524" s="53"/>
      <c r="I1524" s="51"/>
      <c r="J1524" s="51"/>
      <c r="O1524" s="46"/>
    </row>
    <row r="1525" spans="6:15" ht="12.75">
      <c r="F1525" s="53"/>
      <c r="I1525" s="51"/>
      <c r="J1525" s="51"/>
      <c r="O1525" s="46"/>
    </row>
    <row r="1526" spans="6:15" ht="12.75">
      <c r="F1526" s="53"/>
      <c r="I1526" s="51"/>
      <c r="J1526" s="51"/>
      <c r="O1526" s="46"/>
    </row>
    <row r="1527" spans="6:15" ht="12.75">
      <c r="F1527" s="53"/>
      <c r="I1527" s="51"/>
      <c r="J1527" s="51"/>
      <c r="O1527" s="46"/>
    </row>
    <row r="1528" spans="6:15" ht="12.75">
      <c r="F1528" s="53"/>
      <c r="I1528" s="51"/>
      <c r="J1528" s="51"/>
      <c r="O1528" s="46"/>
    </row>
    <row r="1529" spans="6:15" ht="12.75">
      <c r="F1529" s="53"/>
      <c r="I1529" s="51"/>
      <c r="J1529" s="51"/>
      <c r="O1529" s="46"/>
    </row>
    <row r="1530" spans="6:15" ht="12.75">
      <c r="F1530" s="53"/>
      <c r="I1530" s="51"/>
      <c r="J1530" s="51"/>
      <c r="O1530" s="46"/>
    </row>
    <row r="1531" spans="6:15" ht="12.75">
      <c r="F1531" s="53"/>
      <c r="I1531" s="51"/>
      <c r="J1531" s="51"/>
      <c r="O1531" s="46"/>
    </row>
    <row r="1532" spans="6:15" ht="12.75">
      <c r="F1532" s="53"/>
      <c r="I1532" s="51"/>
      <c r="J1532" s="51"/>
      <c r="O1532" s="46"/>
    </row>
    <row r="1533" spans="6:15" ht="12.75">
      <c r="F1533" s="53"/>
      <c r="I1533" s="51"/>
      <c r="J1533" s="51"/>
      <c r="O1533" s="46"/>
    </row>
    <row r="1534" spans="6:15" ht="12.75">
      <c r="F1534" s="53"/>
      <c r="I1534" s="51"/>
      <c r="J1534" s="51"/>
      <c r="O1534" s="46"/>
    </row>
    <row r="1535" spans="6:15" ht="12.75">
      <c r="F1535" s="53"/>
      <c r="I1535" s="51"/>
      <c r="J1535" s="51"/>
      <c r="O1535" s="46"/>
    </row>
    <row r="1536" spans="6:15" ht="12.75">
      <c r="F1536" s="53"/>
      <c r="I1536" s="51"/>
      <c r="J1536" s="51"/>
      <c r="O1536" s="46"/>
    </row>
    <row r="1537" spans="6:15" ht="12.75">
      <c r="F1537" s="53"/>
      <c r="I1537" s="51"/>
      <c r="J1537" s="51"/>
      <c r="O1537" s="46"/>
    </row>
    <row r="1538" spans="6:15" ht="12.75">
      <c r="F1538" s="53"/>
      <c r="I1538" s="51"/>
      <c r="J1538" s="51"/>
      <c r="O1538" s="46"/>
    </row>
    <row r="1539" spans="6:15" ht="12.75">
      <c r="F1539" s="53"/>
      <c r="I1539" s="51"/>
      <c r="J1539" s="51"/>
      <c r="O1539" s="46"/>
    </row>
    <row r="1540" spans="6:15" ht="12.75">
      <c r="F1540" s="53"/>
      <c r="I1540" s="51"/>
      <c r="J1540" s="51"/>
      <c r="O1540" s="46"/>
    </row>
    <row r="1541" spans="6:15" ht="12.75">
      <c r="F1541" s="53"/>
      <c r="I1541" s="51"/>
      <c r="J1541" s="51"/>
      <c r="O1541" s="46"/>
    </row>
    <row r="1542" spans="6:15" ht="12.75">
      <c r="F1542" s="53"/>
      <c r="I1542" s="51"/>
      <c r="J1542" s="51"/>
      <c r="O1542" s="46"/>
    </row>
    <row r="1543" spans="6:15" ht="12.75">
      <c r="F1543" s="53"/>
      <c r="I1543" s="51"/>
      <c r="J1543" s="51"/>
      <c r="O1543" s="46"/>
    </row>
    <row r="1544" spans="6:15" ht="12.75">
      <c r="F1544" s="53"/>
      <c r="I1544" s="51"/>
      <c r="J1544" s="51"/>
      <c r="O1544" s="46"/>
    </row>
    <row r="1545" spans="6:15" ht="12.75">
      <c r="F1545" s="53"/>
      <c r="I1545" s="51"/>
      <c r="J1545" s="51"/>
      <c r="O1545" s="46"/>
    </row>
    <row r="1546" spans="6:15" ht="12.75">
      <c r="F1546" s="53"/>
      <c r="I1546" s="51"/>
      <c r="J1546" s="51"/>
      <c r="O1546" s="46"/>
    </row>
    <row r="1547" spans="6:15" ht="12.75">
      <c r="F1547" s="53"/>
      <c r="I1547" s="51"/>
      <c r="J1547" s="51"/>
      <c r="O1547" s="46"/>
    </row>
    <row r="1548" spans="6:15" ht="12.75">
      <c r="F1548" s="53"/>
      <c r="I1548" s="51"/>
      <c r="J1548" s="51"/>
      <c r="O1548" s="46"/>
    </row>
    <row r="1549" spans="6:15" ht="12.75">
      <c r="F1549" s="53"/>
      <c r="I1549" s="51"/>
      <c r="J1549" s="51"/>
      <c r="O1549" s="46"/>
    </row>
    <row r="1550" spans="6:15" ht="12.75">
      <c r="F1550" s="53"/>
      <c r="I1550" s="51"/>
      <c r="J1550" s="51"/>
      <c r="O1550" s="46"/>
    </row>
    <row r="1551" spans="6:15" ht="12.75">
      <c r="F1551" s="53"/>
      <c r="I1551" s="51"/>
      <c r="J1551" s="51"/>
      <c r="O1551" s="46"/>
    </row>
    <row r="1552" spans="6:15" ht="12.75">
      <c r="F1552" s="53"/>
      <c r="I1552" s="51"/>
      <c r="J1552" s="51"/>
      <c r="O1552" s="46"/>
    </row>
    <row r="1553" spans="6:15" ht="12.75">
      <c r="F1553" s="53"/>
      <c r="I1553" s="51"/>
      <c r="J1553" s="51"/>
      <c r="O1553" s="46"/>
    </row>
    <row r="1554" spans="6:15" ht="12.75">
      <c r="F1554" s="53"/>
      <c r="I1554" s="51"/>
      <c r="J1554" s="51"/>
      <c r="O1554" s="46"/>
    </row>
    <row r="1555" spans="6:15" ht="12.75">
      <c r="F1555" s="53"/>
      <c r="I1555" s="51"/>
      <c r="J1555" s="51"/>
      <c r="O1555" s="46"/>
    </row>
    <row r="1556" spans="6:15" ht="12.75">
      <c r="F1556" s="53"/>
      <c r="I1556" s="51"/>
      <c r="J1556" s="51"/>
      <c r="O1556" s="46"/>
    </row>
    <row r="1557" spans="6:15" ht="12.75">
      <c r="F1557" s="53"/>
      <c r="I1557" s="51"/>
      <c r="J1557" s="51"/>
      <c r="O1557" s="46"/>
    </row>
    <row r="1558" spans="6:15" ht="12.75">
      <c r="F1558" s="53"/>
      <c r="I1558" s="51"/>
      <c r="J1558" s="51"/>
      <c r="O1558" s="46"/>
    </row>
    <row r="1559" spans="6:15" ht="12.75">
      <c r="F1559" s="53"/>
      <c r="I1559" s="51"/>
      <c r="J1559" s="51"/>
      <c r="O1559" s="46"/>
    </row>
    <row r="1560" spans="6:15" ht="12.75">
      <c r="F1560" s="53"/>
      <c r="I1560" s="51"/>
      <c r="J1560" s="51"/>
      <c r="O1560" s="46"/>
    </row>
    <row r="1561" spans="6:15" ht="12.75">
      <c r="F1561" s="53"/>
      <c r="I1561" s="51"/>
      <c r="J1561" s="51"/>
      <c r="O1561" s="46"/>
    </row>
    <row r="1562" spans="6:15" ht="12.75">
      <c r="F1562" s="53"/>
      <c r="I1562" s="51"/>
      <c r="J1562" s="51"/>
      <c r="O1562" s="46"/>
    </row>
    <row r="1563" spans="6:15" ht="12.75">
      <c r="F1563" s="53"/>
      <c r="I1563" s="51"/>
      <c r="J1563" s="51"/>
      <c r="O1563" s="46"/>
    </row>
    <row r="1564" spans="6:15" ht="12.75">
      <c r="F1564" s="53"/>
      <c r="I1564" s="51"/>
      <c r="J1564" s="51"/>
      <c r="O1564" s="46"/>
    </row>
    <row r="1565" spans="6:15" ht="12.75">
      <c r="F1565" s="53"/>
      <c r="I1565" s="51"/>
      <c r="J1565" s="51"/>
      <c r="O1565" s="46"/>
    </row>
    <row r="1566" spans="6:15" ht="12.75">
      <c r="F1566" s="53"/>
      <c r="I1566" s="51"/>
      <c r="J1566" s="51"/>
      <c r="O1566" s="46"/>
    </row>
    <row r="1567" spans="6:15" ht="12.75">
      <c r="F1567" s="53"/>
      <c r="I1567" s="51"/>
      <c r="J1567" s="51"/>
      <c r="O1567" s="46"/>
    </row>
    <row r="1568" spans="6:15" ht="12.75">
      <c r="F1568" s="53"/>
      <c r="I1568" s="51"/>
      <c r="J1568" s="51"/>
      <c r="O1568" s="46"/>
    </row>
    <row r="1569" spans="6:15" ht="12.75">
      <c r="F1569" s="53"/>
      <c r="I1569" s="51"/>
      <c r="J1569" s="51"/>
      <c r="O1569" s="46"/>
    </row>
    <row r="1570" spans="6:15" ht="12.75">
      <c r="F1570" s="53"/>
      <c r="I1570" s="51"/>
      <c r="J1570" s="51"/>
      <c r="O1570" s="46"/>
    </row>
    <row r="1571" spans="6:15" ht="12.75">
      <c r="F1571" s="53"/>
      <c r="I1571" s="51"/>
      <c r="J1571" s="51"/>
      <c r="O1571" s="46"/>
    </row>
    <row r="1572" spans="6:15" ht="12.75">
      <c r="F1572" s="53"/>
      <c r="I1572" s="51"/>
      <c r="J1572" s="51"/>
      <c r="O1572" s="46"/>
    </row>
    <row r="1573" spans="6:15" ht="12.75">
      <c r="F1573" s="53"/>
      <c r="I1573" s="51"/>
      <c r="J1573" s="51"/>
      <c r="O1573" s="46"/>
    </row>
    <row r="1574" spans="6:15" ht="12.75">
      <c r="F1574" s="53"/>
      <c r="I1574" s="51"/>
      <c r="J1574" s="51"/>
      <c r="O1574" s="46"/>
    </row>
    <row r="1575" spans="6:15" ht="12.75">
      <c r="F1575" s="53"/>
      <c r="I1575" s="51"/>
      <c r="J1575" s="51"/>
      <c r="O1575" s="46"/>
    </row>
    <row r="1576" spans="6:15" ht="12.75">
      <c r="F1576" s="53"/>
      <c r="I1576" s="51"/>
      <c r="J1576" s="51"/>
      <c r="O1576" s="46"/>
    </row>
    <row r="1577" spans="6:15" ht="12.75">
      <c r="F1577" s="53"/>
      <c r="I1577" s="51"/>
      <c r="J1577" s="51"/>
      <c r="O1577" s="46"/>
    </row>
    <row r="1578" spans="6:15" ht="12.75">
      <c r="F1578" s="53"/>
      <c r="I1578" s="51"/>
      <c r="J1578" s="51"/>
      <c r="O1578" s="46"/>
    </row>
    <row r="1579" spans="6:15" ht="12.75">
      <c r="F1579" s="53"/>
      <c r="I1579" s="51"/>
      <c r="J1579" s="51"/>
      <c r="O1579" s="46"/>
    </row>
    <row r="1580" spans="6:15" ht="12.75">
      <c r="F1580" s="53"/>
      <c r="I1580" s="51"/>
      <c r="J1580" s="51"/>
      <c r="O1580" s="46"/>
    </row>
    <row r="1581" spans="6:15" ht="12.75">
      <c r="F1581" s="53"/>
      <c r="I1581" s="51"/>
      <c r="J1581" s="51"/>
      <c r="O1581" s="46"/>
    </row>
    <row r="1582" spans="6:15" ht="12.75">
      <c r="F1582" s="53"/>
      <c r="I1582" s="51"/>
      <c r="J1582" s="51"/>
      <c r="O1582" s="46"/>
    </row>
    <row r="1583" spans="6:15" ht="12.75">
      <c r="F1583" s="53"/>
      <c r="I1583" s="51"/>
      <c r="J1583" s="51"/>
      <c r="O1583" s="46"/>
    </row>
    <row r="1584" spans="6:15" ht="12.75">
      <c r="F1584" s="53"/>
      <c r="I1584" s="51"/>
      <c r="J1584" s="51"/>
      <c r="O1584" s="46"/>
    </row>
    <row r="1585" spans="6:15" ht="12.75">
      <c r="F1585" s="53"/>
      <c r="I1585" s="51"/>
      <c r="J1585" s="51"/>
      <c r="O1585" s="46"/>
    </row>
    <row r="1586" spans="6:15" ht="12.75">
      <c r="F1586" s="53"/>
      <c r="I1586" s="51"/>
      <c r="J1586" s="51"/>
      <c r="O1586" s="46"/>
    </row>
    <row r="1587" spans="6:15" ht="12.75">
      <c r="F1587" s="53"/>
      <c r="I1587" s="51"/>
      <c r="J1587" s="51"/>
      <c r="O1587" s="46"/>
    </row>
    <row r="1588" spans="6:15" ht="12.75">
      <c r="F1588" s="53"/>
      <c r="I1588" s="51"/>
      <c r="J1588" s="51"/>
      <c r="O1588" s="46"/>
    </row>
    <row r="1589" spans="6:15" ht="12.75">
      <c r="F1589" s="53"/>
      <c r="I1589" s="51"/>
      <c r="J1589" s="51"/>
      <c r="O1589" s="46"/>
    </row>
    <row r="1590" spans="6:15" ht="12.75">
      <c r="F1590" s="53"/>
      <c r="I1590" s="51"/>
      <c r="J1590" s="51"/>
      <c r="O1590" s="46"/>
    </row>
    <row r="1591" spans="6:15" ht="12.75">
      <c r="F1591" s="53"/>
      <c r="I1591" s="51"/>
      <c r="J1591" s="51"/>
      <c r="O1591" s="46"/>
    </row>
    <row r="1592" spans="6:15" ht="12.75">
      <c r="F1592" s="53"/>
      <c r="I1592" s="51"/>
      <c r="J1592" s="51"/>
      <c r="O1592" s="46"/>
    </row>
    <row r="1593" spans="6:15" ht="12.75">
      <c r="F1593" s="53"/>
      <c r="I1593" s="51"/>
      <c r="J1593" s="51"/>
      <c r="O1593" s="46"/>
    </row>
    <row r="1594" spans="6:15" ht="12.75">
      <c r="F1594" s="53"/>
      <c r="I1594" s="51"/>
      <c r="J1594" s="51"/>
      <c r="O1594" s="46"/>
    </row>
    <row r="1595" spans="6:15" ht="12.75">
      <c r="F1595" s="53"/>
      <c r="I1595" s="51"/>
      <c r="J1595" s="51"/>
      <c r="O1595" s="46"/>
    </row>
    <row r="1596" spans="6:15" ht="12.75">
      <c r="F1596" s="53"/>
      <c r="I1596" s="51"/>
      <c r="J1596" s="51"/>
      <c r="O1596" s="46"/>
    </row>
    <row r="1597" spans="6:15" ht="12.75">
      <c r="F1597" s="53"/>
      <c r="I1597" s="51"/>
      <c r="J1597" s="51"/>
      <c r="O1597" s="46"/>
    </row>
    <row r="1598" spans="6:15" ht="12.75">
      <c r="F1598" s="53"/>
      <c r="I1598" s="51"/>
      <c r="J1598" s="51"/>
      <c r="O1598" s="46"/>
    </row>
    <row r="1599" spans="6:15" ht="12.75">
      <c r="F1599" s="53"/>
      <c r="I1599" s="51"/>
      <c r="J1599" s="51"/>
      <c r="O1599" s="46"/>
    </row>
    <row r="1600" spans="6:15" ht="12.75">
      <c r="F1600" s="53"/>
      <c r="I1600" s="51"/>
      <c r="J1600" s="51"/>
      <c r="O1600" s="46"/>
    </row>
    <row r="1601" spans="6:15" ht="12.75">
      <c r="F1601" s="53"/>
      <c r="I1601" s="51"/>
      <c r="J1601" s="51"/>
      <c r="O1601" s="46"/>
    </row>
    <row r="1602" spans="6:15" ht="12.75">
      <c r="F1602" s="53"/>
      <c r="I1602" s="51"/>
      <c r="J1602" s="51"/>
      <c r="O1602" s="46"/>
    </row>
    <row r="1603" spans="6:15" ht="12.75">
      <c r="F1603" s="53"/>
      <c r="I1603" s="51"/>
      <c r="J1603" s="51"/>
      <c r="O1603" s="46"/>
    </row>
    <row r="1604" spans="6:15" ht="12.75">
      <c r="F1604" s="53"/>
      <c r="I1604" s="51"/>
      <c r="J1604" s="51"/>
      <c r="O1604" s="46"/>
    </row>
    <row r="1605" spans="6:15" ht="12.75">
      <c r="F1605" s="53"/>
      <c r="I1605" s="51"/>
      <c r="J1605" s="51"/>
      <c r="O1605" s="46"/>
    </row>
    <row r="1606" spans="6:15" ht="12.75">
      <c r="F1606" s="53"/>
      <c r="I1606" s="51"/>
      <c r="J1606" s="51"/>
      <c r="O1606" s="46"/>
    </row>
    <row r="1607" spans="6:15" ht="12.75">
      <c r="F1607" s="53"/>
      <c r="I1607" s="51"/>
      <c r="J1607" s="51"/>
      <c r="O1607" s="46"/>
    </row>
    <row r="1608" spans="6:15" ht="12.75">
      <c r="F1608" s="53"/>
      <c r="I1608" s="51"/>
      <c r="J1608" s="51"/>
      <c r="O1608" s="46"/>
    </row>
    <row r="1609" spans="6:15" ht="12.75">
      <c r="F1609" s="53"/>
      <c r="I1609" s="51"/>
      <c r="J1609" s="51"/>
      <c r="O1609" s="46"/>
    </row>
    <row r="1610" spans="6:15" ht="12.75">
      <c r="F1610" s="53"/>
      <c r="I1610" s="51"/>
      <c r="J1610" s="51"/>
      <c r="O1610" s="46"/>
    </row>
    <row r="1611" spans="6:15" ht="12.75">
      <c r="F1611" s="53"/>
      <c r="I1611" s="51"/>
      <c r="J1611" s="51"/>
      <c r="O1611" s="46"/>
    </row>
    <row r="1612" spans="6:15" ht="12.75">
      <c r="F1612" s="53"/>
      <c r="I1612" s="51"/>
      <c r="J1612" s="51"/>
      <c r="O1612" s="46"/>
    </row>
    <row r="1613" spans="6:15" ht="12.75">
      <c r="F1613" s="53"/>
      <c r="I1613" s="51"/>
      <c r="J1613" s="51"/>
      <c r="O1613" s="46"/>
    </row>
    <row r="1614" spans="6:15" ht="12.75">
      <c r="F1614" s="53"/>
      <c r="I1614" s="51"/>
      <c r="J1614" s="51"/>
      <c r="O1614" s="46"/>
    </row>
    <row r="1615" spans="6:15" ht="12.75">
      <c r="F1615" s="53"/>
      <c r="I1615" s="51"/>
      <c r="J1615" s="51"/>
      <c r="O1615" s="46"/>
    </row>
    <row r="1616" spans="6:15" ht="12.75">
      <c r="F1616" s="53"/>
      <c r="I1616" s="51"/>
      <c r="J1616" s="51"/>
      <c r="O1616" s="46"/>
    </row>
    <row r="1617" spans="6:15" ht="12.75">
      <c r="F1617" s="53"/>
      <c r="I1617" s="51"/>
      <c r="J1617" s="51"/>
      <c r="O1617" s="46"/>
    </row>
    <row r="1618" spans="6:15" ht="12.75">
      <c r="F1618" s="53"/>
      <c r="I1618" s="51"/>
      <c r="J1618" s="51"/>
      <c r="O1618" s="46"/>
    </row>
    <row r="1619" spans="6:15" ht="12.75">
      <c r="F1619" s="53"/>
      <c r="I1619" s="51"/>
      <c r="J1619" s="51"/>
      <c r="O1619" s="46"/>
    </row>
    <row r="1620" spans="6:15" ht="12.75">
      <c r="F1620" s="53"/>
      <c r="I1620" s="51"/>
      <c r="J1620" s="51"/>
      <c r="O1620" s="46"/>
    </row>
    <row r="1621" spans="6:15" ht="12.75">
      <c r="F1621" s="53"/>
      <c r="I1621" s="51"/>
      <c r="J1621" s="51"/>
      <c r="O1621" s="46"/>
    </row>
    <row r="1622" spans="6:15" ht="12.75">
      <c r="F1622" s="53"/>
      <c r="I1622" s="51"/>
      <c r="J1622" s="51"/>
      <c r="O1622" s="46"/>
    </row>
    <row r="1623" spans="6:15" ht="12.75">
      <c r="F1623" s="53"/>
      <c r="I1623" s="51"/>
      <c r="J1623" s="51"/>
      <c r="O1623" s="46"/>
    </row>
    <row r="1624" spans="6:15" ht="12.75">
      <c r="F1624" s="53"/>
      <c r="I1624" s="51"/>
      <c r="J1624" s="51"/>
      <c r="O1624" s="46"/>
    </row>
    <row r="1625" spans="6:15" ht="12.75">
      <c r="F1625" s="53"/>
      <c r="I1625" s="51"/>
      <c r="J1625" s="51"/>
      <c r="O1625" s="46"/>
    </row>
    <row r="1626" spans="6:15" ht="12.75">
      <c r="F1626" s="53"/>
      <c r="I1626" s="51"/>
      <c r="J1626" s="51"/>
      <c r="O1626" s="46"/>
    </row>
    <row r="1627" spans="6:15" ht="12.75">
      <c r="F1627" s="53"/>
      <c r="I1627" s="51"/>
      <c r="J1627" s="51"/>
      <c r="O1627" s="46"/>
    </row>
    <row r="1628" spans="6:15" ht="12.75">
      <c r="F1628" s="53"/>
      <c r="I1628" s="51"/>
      <c r="J1628" s="51"/>
      <c r="O1628" s="46"/>
    </row>
    <row r="1629" spans="6:15" ht="12.75">
      <c r="F1629" s="53"/>
      <c r="I1629" s="51"/>
      <c r="J1629" s="51"/>
      <c r="O1629" s="46"/>
    </row>
    <row r="1630" spans="6:15" ht="12.75">
      <c r="F1630" s="53"/>
      <c r="I1630" s="51"/>
      <c r="J1630" s="51"/>
      <c r="O1630" s="46"/>
    </row>
    <row r="1631" spans="6:15" ht="12.75">
      <c r="F1631" s="53"/>
      <c r="I1631" s="51"/>
      <c r="J1631" s="51"/>
      <c r="O1631" s="46"/>
    </row>
    <row r="1632" spans="6:15" ht="12.75">
      <c r="F1632" s="53"/>
      <c r="I1632" s="51"/>
      <c r="J1632" s="51"/>
      <c r="O1632" s="46"/>
    </row>
    <row r="1633" spans="6:15" ht="12.75">
      <c r="F1633" s="53"/>
      <c r="I1633" s="51"/>
      <c r="J1633" s="51"/>
      <c r="O1633" s="46"/>
    </row>
    <row r="1634" spans="6:15" ht="12.75">
      <c r="F1634" s="53"/>
      <c r="I1634" s="51"/>
      <c r="J1634" s="51"/>
      <c r="O1634" s="46"/>
    </row>
    <row r="1635" spans="6:15" ht="12.75">
      <c r="F1635" s="53"/>
      <c r="I1635" s="51"/>
      <c r="J1635" s="51"/>
      <c r="O1635" s="46"/>
    </row>
    <row r="1636" spans="6:15" ht="12.75">
      <c r="F1636" s="53"/>
      <c r="I1636" s="51"/>
      <c r="J1636" s="51"/>
      <c r="O1636" s="46"/>
    </row>
    <row r="1637" spans="6:15" ht="12.75">
      <c r="F1637" s="53"/>
      <c r="I1637" s="51"/>
      <c r="J1637" s="51"/>
      <c r="O1637" s="46"/>
    </row>
    <row r="1638" spans="6:15" ht="12.75">
      <c r="F1638" s="53"/>
      <c r="I1638" s="51"/>
      <c r="J1638" s="51"/>
      <c r="O1638" s="46"/>
    </row>
    <row r="1639" spans="6:15" ht="12.75">
      <c r="F1639" s="53"/>
      <c r="I1639" s="51"/>
      <c r="J1639" s="51"/>
      <c r="O1639" s="46"/>
    </row>
    <row r="1640" spans="6:15" ht="12.75">
      <c r="F1640" s="53"/>
      <c r="I1640" s="51"/>
      <c r="J1640" s="51"/>
      <c r="O1640" s="46"/>
    </row>
    <row r="1641" spans="6:15" ht="12.75">
      <c r="F1641" s="53"/>
      <c r="I1641" s="51"/>
      <c r="J1641" s="51"/>
      <c r="O1641" s="46"/>
    </row>
    <row r="1642" spans="6:15" ht="12.75">
      <c r="F1642" s="53"/>
      <c r="I1642" s="51"/>
      <c r="J1642" s="51"/>
      <c r="O1642" s="46"/>
    </row>
    <row r="1643" spans="6:15" ht="12.75">
      <c r="F1643" s="53"/>
      <c r="I1643" s="51"/>
      <c r="J1643" s="51"/>
      <c r="O1643" s="46"/>
    </row>
    <row r="1644" spans="6:15" ht="12.75">
      <c r="F1644" s="53"/>
      <c r="I1644" s="51"/>
      <c r="J1644" s="51"/>
      <c r="O1644" s="46"/>
    </row>
    <row r="1645" spans="6:15" ht="12.75">
      <c r="F1645" s="53"/>
      <c r="I1645" s="51"/>
      <c r="J1645" s="51"/>
      <c r="O1645" s="46"/>
    </row>
    <row r="1646" spans="6:15" ht="12.75">
      <c r="F1646" s="53"/>
      <c r="I1646" s="51"/>
      <c r="J1646" s="51"/>
      <c r="O1646" s="46"/>
    </row>
    <row r="1647" spans="6:15" ht="12.75">
      <c r="F1647" s="53"/>
      <c r="I1647" s="51"/>
      <c r="J1647" s="51"/>
      <c r="O1647" s="46"/>
    </row>
    <row r="1648" spans="6:15" ht="12.75">
      <c r="F1648" s="53"/>
      <c r="I1648" s="51"/>
      <c r="J1648" s="51"/>
      <c r="O1648" s="46"/>
    </row>
    <row r="1649" spans="6:15" ht="12.75">
      <c r="F1649" s="53"/>
      <c r="I1649" s="51"/>
      <c r="J1649" s="51"/>
      <c r="O1649" s="46"/>
    </row>
    <row r="1650" spans="6:15" ht="12.75">
      <c r="F1650" s="53"/>
      <c r="I1650" s="51"/>
      <c r="J1650" s="51"/>
      <c r="O1650" s="46"/>
    </row>
    <row r="1651" spans="6:15" ht="12.75">
      <c r="F1651" s="53"/>
      <c r="I1651" s="51"/>
      <c r="J1651" s="51"/>
      <c r="O1651" s="46"/>
    </row>
    <row r="1652" spans="6:15" ht="12.75">
      <c r="F1652" s="53"/>
      <c r="I1652" s="51"/>
      <c r="J1652" s="51"/>
      <c r="O1652" s="46"/>
    </row>
    <row r="1653" spans="6:15" ht="12.75">
      <c r="F1653" s="53"/>
      <c r="I1653" s="51"/>
      <c r="J1653" s="51"/>
      <c r="O1653" s="46"/>
    </row>
    <row r="1654" spans="6:15" ht="12.75">
      <c r="F1654" s="53"/>
      <c r="I1654" s="51"/>
      <c r="J1654" s="51"/>
      <c r="O1654" s="46"/>
    </row>
    <row r="1655" spans="6:15" ht="12.75">
      <c r="F1655" s="53"/>
      <c r="I1655" s="51"/>
      <c r="J1655" s="51"/>
      <c r="O1655" s="46"/>
    </row>
    <row r="1656" spans="6:15" ht="12.75">
      <c r="F1656" s="53"/>
      <c r="I1656" s="51"/>
      <c r="J1656" s="51"/>
      <c r="O1656" s="46"/>
    </row>
    <row r="1657" spans="6:15" ht="12.75">
      <c r="F1657" s="53"/>
      <c r="I1657" s="51"/>
      <c r="J1657" s="51"/>
      <c r="O1657" s="46"/>
    </row>
    <row r="1658" spans="6:15" ht="12.75">
      <c r="F1658" s="53"/>
      <c r="I1658" s="51"/>
      <c r="J1658" s="51"/>
      <c r="O1658" s="46"/>
    </row>
    <row r="1659" spans="6:15" ht="12.75">
      <c r="F1659" s="53"/>
      <c r="I1659" s="51"/>
      <c r="J1659" s="51"/>
      <c r="O1659" s="46"/>
    </row>
    <row r="1660" spans="6:15" ht="12.75">
      <c r="F1660" s="53"/>
      <c r="I1660" s="51"/>
      <c r="J1660" s="51"/>
      <c r="O1660" s="46"/>
    </row>
    <row r="1661" spans="6:15" ht="12.75">
      <c r="F1661" s="53"/>
      <c r="I1661" s="51"/>
      <c r="J1661" s="51"/>
      <c r="O1661" s="46"/>
    </row>
    <row r="1662" spans="6:15" ht="12.75">
      <c r="F1662" s="53"/>
      <c r="I1662" s="51"/>
      <c r="J1662" s="51"/>
      <c r="O1662" s="46"/>
    </row>
    <row r="1663" spans="6:15" ht="12.75">
      <c r="F1663" s="53"/>
      <c r="I1663" s="51"/>
      <c r="J1663" s="51"/>
      <c r="O1663" s="46"/>
    </row>
    <row r="1664" spans="6:15" ht="12.75">
      <c r="F1664" s="53"/>
      <c r="I1664" s="51"/>
      <c r="J1664" s="51"/>
      <c r="O1664" s="46"/>
    </row>
    <row r="1665" spans="6:15" ht="12.75">
      <c r="F1665" s="53"/>
      <c r="I1665" s="51"/>
      <c r="J1665" s="51"/>
      <c r="O1665" s="46"/>
    </row>
    <row r="1666" spans="6:15" ht="12.75">
      <c r="F1666" s="53"/>
      <c r="I1666" s="51"/>
      <c r="J1666" s="51"/>
      <c r="O1666" s="46"/>
    </row>
    <row r="1667" spans="6:15" ht="12.75">
      <c r="F1667" s="53"/>
      <c r="I1667" s="51"/>
      <c r="J1667" s="51"/>
      <c r="O1667" s="46"/>
    </row>
    <row r="1668" spans="6:15" ht="12.75">
      <c r="F1668" s="53"/>
      <c r="I1668" s="51"/>
      <c r="J1668" s="51"/>
      <c r="O1668" s="46"/>
    </row>
    <row r="1669" spans="6:15" ht="12.75">
      <c r="F1669" s="53"/>
      <c r="I1669" s="51"/>
      <c r="J1669" s="51"/>
      <c r="O1669" s="46"/>
    </row>
    <row r="1670" spans="6:15" ht="12.75">
      <c r="F1670" s="53"/>
      <c r="I1670" s="51"/>
      <c r="J1670" s="51"/>
      <c r="O1670" s="46"/>
    </row>
    <row r="1671" spans="6:15" ht="12.75">
      <c r="F1671" s="53"/>
      <c r="I1671" s="51"/>
      <c r="J1671" s="51"/>
      <c r="O1671" s="46"/>
    </row>
    <row r="1672" spans="6:15" ht="12.75">
      <c r="F1672" s="53"/>
      <c r="I1672" s="51"/>
      <c r="J1672" s="51"/>
      <c r="O1672" s="46"/>
    </row>
    <row r="1673" spans="6:15" ht="12.75">
      <c r="F1673" s="53"/>
      <c r="I1673" s="51"/>
      <c r="J1673" s="51"/>
      <c r="O1673" s="46"/>
    </row>
    <row r="1674" spans="6:15" ht="12.75">
      <c r="F1674" s="53"/>
      <c r="I1674" s="51"/>
      <c r="J1674" s="51"/>
      <c r="O1674" s="46"/>
    </row>
    <row r="1675" spans="6:15" ht="12.75">
      <c r="F1675" s="53"/>
      <c r="I1675" s="51"/>
      <c r="J1675" s="51"/>
      <c r="O1675" s="46"/>
    </row>
    <row r="1676" spans="6:15" ht="12.75">
      <c r="F1676" s="53"/>
      <c r="I1676" s="51"/>
      <c r="J1676" s="51"/>
      <c r="O1676" s="46"/>
    </row>
    <row r="1677" spans="6:15" ht="12.75">
      <c r="F1677" s="53"/>
      <c r="I1677" s="51"/>
      <c r="J1677" s="51"/>
      <c r="O1677" s="46"/>
    </row>
    <row r="1678" spans="6:15" ht="12.75">
      <c r="F1678" s="53"/>
      <c r="I1678" s="51"/>
      <c r="J1678" s="51"/>
      <c r="O1678" s="46"/>
    </row>
    <row r="1679" spans="6:15" ht="12.75">
      <c r="F1679" s="53"/>
      <c r="I1679" s="51"/>
      <c r="J1679" s="51"/>
      <c r="O1679" s="46"/>
    </row>
    <row r="1680" spans="6:15" ht="12.75">
      <c r="F1680" s="53"/>
      <c r="I1680" s="51"/>
      <c r="J1680" s="51"/>
      <c r="O1680" s="46"/>
    </row>
    <row r="1681" spans="6:15" ht="12.75">
      <c r="F1681" s="53"/>
      <c r="I1681" s="51"/>
      <c r="J1681" s="51"/>
      <c r="O1681" s="46"/>
    </row>
    <row r="1682" spans="6:15" ht="12.75">
      <c r="F1682" s="53"/>
      <c r="I1682" s="51"/>
      <c r="J1682" s="51"/>
      <c r="O1682" s="46"/>
    </row>
    <row r="1683" spans="6:15" ht="12.75">
      <c r="F1683" s="53"/>
      <c r="I1683" s="51"/>
      <c r="J1683" s="51"/>
      <c r="O1683" s="46"/>
    </row>
    <row r="1684" spans="6:15" ht="12.75">
      <c r="F1684" s="53"/>
      <c r="I1684" s="51"/>
      <c r="J1684" s="51"/>
      <c r="O1684" s="46"/>
    </row>
    <row r="1685" spans="6:15" ht="12.75">
      <c r="F1685" s="53"/>
      <c r="I1685" s="51"/>
      <c r="J1685" s="51"/>
      <c r="O1685" s="46"/>
    </row>
    <row r="1686" spans="6:15" ht="12.75">
      <c r="F1686" s="53"/>
      <c r="I1686" s="51"/>
      <c r="J1686" s="51"/>
      <c r="O1686" s="46"/>
    </row>
    <row r="1687" spans="6:15" ht="12.75">
      <c r="F1687" s="53"/>
      <c r="I1687" s="51"/>
      <c r="J1687" s="51"/>
      <c r="O1687" s="46"/>
    </row>
    <row r="1688" spans="6:15" ht="12.75">
      <c r="F1688" s="53"/>
      <c r="I1688" s="51"/>
      <c r="J1688" s="51"/>
      <c r="O1688" s="46"/>
    </row>
    <row r="1689" spans="6:15" ht="12.75">
      <c r="F1689" s="53"/>
      <c r="I1689" s="51"/>
      <c r="J1689" s="51"/>
      <c r="O1689" s="46"/>
    </row>
    <row r="1690" spans="6:15" ht="12.75">
      <c r="F1690" s="53"/>
      <c r="I1690" s="51"/>
      <c r="J1690" s="51"/>
      <c r="O1690" s="46"/>
    </row>
    <row r="1691" spans="6:15" ht="12.75">
      <c r="F1691" s="53"/>
      <c r="I1691" s="51"/>
      <c r="J1691" s="51"/>
      <c r="O1691" s="46"/>
    </row>
    <row r="1692" spans="6:15" ht="12.75">
      <c r="F1692" s="53"/>
      <c r="I1692" s="51"/>
      <c r="J1692" s="51"/>
      <c r="O1692" s="46"/>
    </row>
    <row r="1693" spans="6:15" ht="12.75">
      <c r="F1693" s="53"/>
      <c r="I1693" s="51"/>
      <c r="J1693" s="51"/>
      <c r="O1693" s="46"/>
    </row>
    <row r="1694" spans="6:15" ht="12.75">
      <c r="F1694" s="53"/>
      <c r="I1694" s="51"/>
      <c r="J1694" s="51"/>
      <c r="O1694" s="46"/>
    </row>
    <row r="1695" spans="6:15" ht="12.75">
      <c r="F1695" s="53"/>
      <c r="I1695" s="51"/>
      <c r="J1695" s="51"/>
      <c r="O1695" s="46"/>
    </row>
    <row r="1696" spans="6:15" ht="12.75">
      <c r="F1696" s="53"/>
      <c r="I1696" s="51"/>
      <c r="J1696" s="51"/>
      <c r="O1696" s="46"/>
    </row>
    <row r="1697" spans="6:15" ht="12.75">
      <c r="F1697" s="53"/>
      <c r="I1697" s="51"/>
      <c r="J1697" s="51"/>
      <c r="O1697" s="46"/>
    </row>
    <row r="1698" spans="6:15" ht="12.75">
      <c r="F1698" s="53"/>
      <c r="I1698" s="51"/>
      <c r="J1698" s="51"/>
      <c r="O1698" s="46"/>
    </row>
    <row r="1699" spans="6:15" ht="12.75">
      <c r="F1699" s="53"/>
      <c r="I1699" s="51"/>
      <c r="J1699" s="51"/>
      <c r="O1699" s="46"/>
    </row>
    <row r="1700" spans="6:15" ht="12.75">
      <c r="F1700" s="53"/>
      <c r="I1700" s="51"/>
      <c r="J1700" s="51"/>
      <c r="O1700" s="46"/>
    </row>
    <row r="1701" spans="6:15" ht="12.75">
      <c r="F1701" s="53"/>
      <c r="I1701" s="51"/>
      <c r="J1701" s="51"/>
      <c r="O1701" s="46"/>
    </row>
    <row r="1702" spans="6:15" ht="12.75">
      <c r="F1702" s="53"/>
      <c r="I1702" s="51"/>
      <c r="J1702" s="51"/>
      <c r="O1702" s="46"/>
    </row>
    <row r="1703" spans="6:15" ht="12.75">
      <c r="F1703" s="53"/>
      <c r="I1703" s="51"/>
      <c r="J1703" s="51"/>
      <c r="O1703" s="46"/>
    </row>
    <row r="1704" spans="6:15" ht="12.75">
      <c r="F1704" s="53"/>
      <c r="I1704" s="51"/>
      <c r="J1704" s="51"/>
      <c r="O1704" s="46"/>
    </row>
    <row r="1705" spans="6:15" ht="12.75">
      <c r="F1705" s="53"/>
      <c r="I1705" s="51"/>
      <c r="J1705" s="51"/>
      <c r="O1705" s="46"/>
    </row>
    <row r="1706" spans="6:15" ht="12.75">
      <c r="F1706" s="53"/>
      <c r="I1706" s="51"/>
      <c r="J1706" s="51"/>
      <c r="O1706" s="46"/>
    </row>
    <row r="1707" spans="6:15" ht="12.75">
      <c r="F1707" s="53"/>
      <c r="I1707" s="51"/>
      <c r="J1707" s="51"/>
      <c r="O1707" s="46"/>
    </row>
    <row r="1708" spans="6:15" ht="12.75">
      <c r="F1708" s="53"/>
      <c r="I1708" s="51"/>
      <c r="J1708" s="51"/>
      <c r="O1708" s="46"/>
    </row>
    <row r="1709" spans="6:15" ht="12.75">
      <c r="F1709" s="53"/>
      <c r="I1709" s="51"/>
      <c r="J1709" s="51"/>
      <c r="O1709" s="46"/>
    </row>
    <row r="1710" spans="6:15" ht="12.75">
      <c r="F1710" s="53"/>
      <c r="I1710" s="51"/>
      <c r="J1710" s="51"/>
      <c r="O1710" s="46"/>
    </row>
    <row r="1711" spans="6:15" ht="12.75">
      <c r="F1711" s="53"/>
      <c r="I1711" s="51"/>
      <c r="J1711" s="51"/>
      <c r="O1711" s="46"/>
    </row>
    <row r="1712" spans="6:15" ht="12.75">
      <c r="F1712" s="53"/>
      <c r="I1712" s="51"/>
      <c r="J1712" s="51"/>
      <c r="O1712" s="46"/>
    </row>
    <row r="1713" spans="6:15" ht="12.75">
      <c r="F1713" s="53"/>
      <c r="I1713" s="51"/>
      <c r="J1713" s="51"/>
      <c r="O1713" s="46"/>
    </row>
    <row r="1714" spans="6:15" ht="12.75">
      <c r="F1714" s="53"/>
      <c r="I1714" s="51"/>
      <c r="J1714" s="51"/>
      <c r="O1714" s="46"/>
    </row>
    <row r="1715" spans="6:15" ht="12.75">
      <c r="F1715" s="53"/>
      <c r="I1715" s="51"/>
      <c r="J1715" s="51"/>
      <c r="O1715" s="46"/>
    </row>
    <row r="1716" spans="6:15" ht="12.75">
      <c r="F1716" s="53"/>
      <c r="I1716" s="51"/>
      <c r="J1716" s="51"/>
      <c r="O1716" s="46"/>
    </row>
    <row r="1717" spans="6:15" ht="12.75">
      <c r="F1717" s="53"/>
      <c r="I1717" s="51"/>
      <c r="J1717" s="51"/>
      <c r="O1717" s="46"/>
    </row>
    <row r="1718" spans="6:15" ht="12.75">
      <c r="F1718" s="53"/>
      <c r="I1718" s="51"/>
      <c r="J1718" s="51"/>
      <c r="O1718" s="46"/>
    </row>
    <row r="1719" spans="6:15" ht="12.75">
      <c r="F1719" s="53"/>
      <c r="I1719" s="51"/>
      <c r="J1719" s="51"/>
      <c r="O1719" s="46"/>
    </row>
    <row r="1720" spans="6:15" ht="12.75">
      <c r="F1720" s="53"/>
      <c r="I1720" s="51"/>
      <c r="J1720" s="51"/>
      <c r="O1720" s="46"/>
    </row>
    <row r="1721" spans="6:15" ht="12.75">
      <c r="F1721" s="53"/>
      <c r="I1721" s="51"/>
      <c r="J1721" s="51"/>
      <c r="O1721" s="46"/>
    </row>
    <row r="1722" spans="6:15" ht="12.75">
      <c r="F1722" s="53"/>
      <c r="I1722" s="51"/>
      <c r="J1722" s="51"/>
      <c r="O1722" s="46"/>
    </row>
    <row r="1723" spans="6:15" ht="12.75">
      <c r="F1723" s="53"/>
      <c r="I1723" s="51"/>
      <c r="J1723" s="51"/>
      <c r="O1723" s="46"/>
    </row>
    <row r="1724" spans="6:15" ht="12.75">
      <c r="F1724" s="53"/>
      <c r="I1724" s="51"/>
      <c r="J1724" s="51"/>
      <c r="O1724" s="46"/>
    </row>
    <row r="1725" spans="6:15" ht="12.75">
      <c r="F1725" s="53"/>
      <c r="I1725" s="51"/>
      <c r="J1725" s="51"/>
      <c r="O1725" s="46"/>
    </row>
    <row r="1726" spans="6:15" ht="12.75">
      <c r="F1726" s="53"/>
      <c r="I1726" s="51"/>
      <c r="J1726" s="51"/>
      <c r="O1726" s="46"/>
    </row>
    <row r="1727" spans="6:15" ht="12.75">
      <c r="F1727" s="53"/>
      <c r="I1727" s="51"/>
      <c r="J1727" s="51"/>
      <c r="O1727" s="46"/>
    </row>
    <row r="1728" spans="6:15" ht="12.75">
      <c r="F1728" s="53"/>
      <c r="I1728" s="51"/>
      <c r="J1728" s="51"/>
      <c r="O1728" s="46"/>
    </row>
    <row r="1729" spans="6:15" ht="12.75">
      <c r="F1729" s="53"/>
      <c r="I1729" s="51"/>
      <c r="J1729" s="51"/>
      <c r="O1729" s="46"/>
    </row>
    <row r="1730" spans="6:15" ht="12.75">
      <c r="F1730" s="53"/>
      <c r="I1730" s="51"/>
      <c r="J1730" s="51"/>
      <c r="O1730" s="46"/>
    </row>
    <row r="1731" spans="6:15" ht="12.75">
      <c r="F1731" s="53"/>
      <c r="I1731" s="51"/>
      <c r="J1731" s="51"/>
      <c r="O1731" s="46"/>
    </row>
    <row r="1732" spans="6:15" ht="12.75">
      <c r="F1732" s="53"/>
      <c r="I1732" s="51"/>
      <c r="J1732" s="51"/>
      <c r="O1732" s="46"/>
    </row>
    <row r="1733" spans="6:15" ht="12.75">
      <c r="F1733" s="53"/>
      <c r="I1733" s="51"/>
      <c r="J1733" s="51"/>
      <c r="O1733" s="46"/>
    </row>
    <row r="1734" spans="6:15" ht="12.75">
      <c r="F1734" s="53"/>
      <c r="I1734" s="51"/>
      <c r="J1734" s="51"/>
      <c r="O1734" s="46"/>
    </row>
    <row r="1735" spans="6:15" ht="12.75">
      <c r="F1735" s="53"/>
      <c r="I1735" s="51"/>
      <c r="J1735" s="51"/>
      <c r="O1735" s="46"/>
    </row>
    <row r="1736" spans="6:15" ht="12.75">
      <c r="F1736" s="53"/>
      <c r="I1736" s="51"/>
      <c r="J1736" s="51"/>
      <c r="O1736" s="46"/>
    </row>
    <row r="1737" spans="6:15" ht="12.75">
      <c r="F1737" s="53"/>
      <c r="I1737" s="51"/>
      <c r="J1737" s="51"/>
      <c r="O1737" s="46"/>
    </row>
    <row r="1738" spans="6:15" ht="12.75">
      <c r="F1738" s="53"/>
      <c r="I1738" s="51"/>
      <c r="J1738" s="51"/>
      <c r="O1738" s="46"/>
    </row>
    <row r="1739" spans="6:15" ht="12.75">
      <c r="F1739" s="53"/>
      <c r="I1739" s="51"/>
      <c r="J1739" s="51"/>
      <c r="O1739" s="46"/>
    </row>
    <row r="1740" spans="6:15" ht="12.75">
      <c r="F1740" s="53"/>
      <c r="I1740" s="51"/>
      <c r="J1740" s="51"/>
      <c r="O1740" s="46"/>
    </row>
    <row r="1741" spans="6:15" ht="12.75">
      <c r="F1741" s="53"/>
      <c r="I1741" s="51"/>
      <c r="J1741" s="51"/>
      <c r="O1741" s="46"/>
    </row>
    <row r="1742" spans="6:15" ht="12.75">
      <c r="F1742" s="53"/>
      <c r="I1742" s="51"/>
      <c r="J1742" s="51"/>
      <c r="O1742" s="46"/>
    </row>
    <row r="1743" spans="6:15" ht="12.75">
      <c r="F1743" s="53"/>
      <c r="I1743" s="51"/>
      <c r="J1743" s="51"/>
      <c r="O1743" s="46"/>
    </row>
    <row r="1744" spans="6:15" ht="12.75">
      <c r="F1744" s="53"/>
      <c r="I1744" s="51"/>
      <c r="J1744" s="51"/>
      <c r="O1744" s="46"/>
    </row>
    <row r="1745" spans="6:15" ht="12.75">
      <c r="F1745" s="53"/>
      <c r="I1745" s="51"/>
      <c r="J1745" s="51"/>
      <c r="O1745" s="46"/>
    </row>
    <row r="1746" spans="6:15" ht="12.75">
      <c r="F1746" s="53"/>
      <c r="I1746" s="51"/>
      <c r="J1746" s="51"/>
      <c r="O1746" s="46"/>
    </row>
    <row r="1747" spans="6:15" ht="12.75">
      <c r="F1747" s="53"/>
      <c r="I1747" s="51"/>
      <c r="J1747" s="51"/>
      <c r="O1747" s="46"/>
    </row>
    <row r="1748" spans="6:15" ht="12.75">
      <c r="F1748" s="53"/>
      <c r="I1748" s="51"/>
      <c r="J1748" s="51"/>
      <c r="O1748" s="46"/>
    </row>
    <row r="1749" spans="6:15" ht="12.75">
      <c r="F1749" s="53"/>
      <c r="I1749" s="51"/>
      <c r="J1749" s="51"/>
      <c r="O1749" s="46"/>
    </row>
    <row r="1750" spans="6:15" ht="12.75">
      <c r="F1750" s="53"/>
      <c r="I1750" s="51"/>
      <c r="J1750" s="51"/>
      <c r="O1750" s="46"/>
    </row>
    <row r="1751" spans="6:15" ht="12.75">
      <c r="F1751" s="53"/>
      <c r="I1751" s="51"/>
      <c r="J1751" s="51"/>
      <c r="O1751" s="46"/>
    </row>
    <row r="1752" spans="6:15" ht="12.75">
      <c r="F1752" s="53"/>
      <c r="I1752" s="51"/>
      <c r="J1752" s="51"/>
      <c r="O1752" s="46"/>
    </row>
    <row r="1753" spans="6:15" ht="12.75">
      <c r="F1753" s="53"/>
      <c r="I1753" s="51"/>
      <c r="J1753" s="51"/>
      <c r="O1753" s="46"/>
    </row>
    <row r="1754" spans="6:15" ht="12.75">
      <c r="F1754" s="53"/>
      <c r="I1754" s="51"/>
      <c r="J1754" s="51"/>
      <c r="O1754" s="46"/>
    </row>
    <row r="1755" spans="6:15" ht="12.75">
      <c r="F1755" s="53"/>
      <c r="I1755" s="51"/>
      <c r="J1755" s="51"/>
      <c r="O1755" s="46"/>
    </row>
    <row r="1756" spans="6:15" ht="12.75">
      <c r="F1756" s="53"/>
      <c r="I1756" s="51"/>
      <c r="J1756" s="51"/>
      <c r="O1756" s="46"/>
    </row>
    <row r="1757" spans="6:15" ht="12.75">
      <c r="F1757" s="53"/>
      <c r="I1757" s="51"/>
      <c r="J1757" s="51"/>
      <c r="O1757" s="46"/>
    </row>
    <row r="1758" spans="6:15" ht="12.75">
      <c r="F1758" s="53"/>
      <c r="I1758" s="51"/>
      <c r="J1758" s="51"/>
      <c r="O1758" s="46"/>
    </row>
    <row r="1759" spans="6:15" ht="12.75">
      <c r="F1759" s="53"/>
      <c r="I1759" s="51"/>
      <c r="J1759" s="51"/>
      <c r="O1759" s="46"/>
    </row>
    <row r="1760" spans="6:15" ht="12.75">
      <c r="F1760" s="53"/>
      <c r="I1760" s="51"/>
      <c r="J1760" s="51"/>
      <c r="O1760" s="46"/>
    </row>
    <row r="1761" spans="6:15" ht="12.75">
      <c r="F1761" s="53"/>
      <c r="I1761" s="51"/>
      <c r="J1761" s="51"/>
      <c r="O1761" s="46"/>
    </row>
    <row r="1762" spans="6:15" ht="12.75">
      <c r="F1762" s="53"/>
      <c r="I1762" s="51"/>
      <c r="J1762" s="51"/>
      <c r="O1762" s="46"/>
    </row>
    <row r="1763" spans="6:15" ht="12.75">
      <c r="F1763" s="53"/>
      <c r="I1763" s="51"/>
      <c r="J1763" s="51"/>
      <c r="O1763" s="46"/>
    </row>
    <row r="1764" spans="6:15" ht="12.75">
      <c r="F1764" s="53"/>
      <c r="I1764" s="51"/>
      <c r="J1764" s="51"/>
      <c r="O1764" s="46"/>
    </row>
    <row r="1765" spans="6:15" ht="12.75">
      <c r="F1765" s="53"/>
      <c r="I1765" s="51"/>
      <c r="J1765" s="51"/>
      <c r="O1765" s="46"/>
    </row>
    <row r="1766" spans="6:15" ht="12.75">
      <c r="F1766" s="53"/>
      <c r="I1766" s="51"/>
      <c r="J1766" s="51"/>
      <c r="O1766" s="46"/>
    </row>
    <row r="1767" spans="6:15" ht="12.75">
      <c r="F1767" s="53"/>
      <c r="I1767" s="51"/>
      <c r="J1767" s="51"/>
      <c r="O1767" s="46"/>
    </row>
    <row r="1768" spans="6:15" ht="12.75">
      <c r="F1768" s="53"/>
      <c r="I1768" s="51"/>
      <c r="J1768" s="51"/>
      <c r="O1768" s="46"/>
    </row>
    <row r="1769" spans="6:15" ht="12.75">
      <c r="F1769" s="53"/>
      <c r="I1769" s="51"/>
      <c r="J1769" s="51"/>
      <c r="O1769" s="46"/>
    </row>
    <row r="1770" spans="6:15" ht="12.75">
      <c r="F1770" s="53"/>
      <c r="I1770" s="51"/>
      <c r="J1770" s="51"/>
      <c r="O1770" s="46"/>
    </row>
    <row r="1771" spans="6:15" ht="12.75">
      <c r="F1771" s="53"/>
      <c r="I1771" s="51"/>
      <c r="J1771" s="51"/>
      <c r="O1771" s="46"/>
    </row>
    <row r="1772" spans="6:15" ht="12.75">
      <c r="F1772" s="53"/>
      <c r="I1772" s="51"/>
      <c r="J1772" s="51"/>
      <c r="O1772" s="46"/>
    </row>
    <row r="1773" spans="6:15" ht="12.75">
      <c r="F1773" s="53"/>
      <c r="I1773" s="51"/>
      <c r="J1773" s="51"/>
      <c r="O1773" s="46"/>
    </row>
    <row r="1774" spans="6:15" ht="12.75">
      <c r="F1774" s="53"/>
      <c r="I1774" s="51"/>
      <c r="J1774" s="51"/>
      <c r="O1774" s="46"/>
    </row>
    <row r="1775" spans="6:15" ht="12.75">
      <c r="F1775" s="53"/>
      <c r="I1775" s="51"/>
      <c r="J1775" s="51"/>
      <c r="O1775" s="46"/>
    </row>
    <row r="1776" spans="6:15" ht="12.75">
      <c r="F1776" s="53"/>
      <c r="I1776" s="51"/>
      <c r="J1776" s="51"/>
      <c r="O1776" s="46"/>
    </row>
    <row r="1777" spans="6:15" ht="12.75">
      <c r="F1777" s="53"/>
      <c r="I1777" s="51"/>
      <c r="J1777" s="51"/>
      <c r="O1777" s="46"/>
    </row>
    <row r="1778" spans="6:15" ht="12.75">
      <c r="F1778" s="53"/>
      <c r="I1778" s="51"/>
      <c r="J1778" s="51"/>
      <c r="O1778" s="46"/>
    </row>
    <row r="1779" spans="6:15" ht="12.75">
      <c r="F1779" s="53"/>
      <c r="I1779" s="51"/>
      <c r="J1779" s="51"/>
      <c r="O1779" s="46"/>
    </row>
    <row r="1780" spans="6:15" ht="12.75">
      <c r="F1780" s="53"/>
      <c r="I1780" s="51"/>
      <c r="J1780" s="51"/>
      <c r="O1780" s="46"/>
    </row>
    <row r="1781" spans="6:15" ht="12.75">
      <c r="F1781" s="53"/>
      <c r="I1781" s="51"/>
      <c r="J1781" s="51"/>
      <c r="O1781" s="46"/>
    </row>
    <row r="1782" spans="6:15" ht="12.75">
      <c r="F1782" s="53"/>
      <c r="I1782" s="51"/>
      <c r="J1782" s="51"/>
      <c r="O1782" s="46"/>
    </row>
    <row r="1783" spans="6:15" ht="12.75">
      <c r="F1783" s="53"/>
      <c r="I1783" s="51"/>
      <c r="J1783" s="51"/>
      <c r="O1783" s="46"/>
    </row>
    <row r="1784" spans="6:15" ht="12.75">
      <c r="F1784" s="53"/>
      <c r="I1784" s="51"/>
      <c r="J1784" s="51"/>
      <c r="O1784" s="46"/>
    </row>
    <row r="1785" spans="6:15" ht="12.75">
      <c r="F1785" s="53"/>
      <c r="I1785" s="51"/>
      <c r="J1785" s="51"/>
      <c r="O1785" s="46"/>
    </row>
    <row r="1786" spans="6:15" ht="12.75">
      <c r="F1786" s="53"/>
      <c r="I1786" s="51"/>
      <c r="J1786" s="51"/>
      <c r="O1786" s="46"/>
    </row>
    <row r="1787" spans="6:15" ht="12.75">
      <c r="F1787" s="53"/>
      <c r="I1787" s="51"/>
      <c r="J1787" s="51"/>
      <c r="O1787" s="46"/>
    </row>
    <row r="1788" spans="6:15" ht="12.75">
      <c r="F1788" s="53"/>
      <c r="I1788" s="51"/>
      <c r="J1788" s="51"/>
      <c r="O1788" s="46"/>
    </row>
    <row r="1789" spans="6:15" ht="12.75">
      <c r="F1789" s="53"/>
      <c r="I1789" s="51"/>
      <c r="J1789" s="51"/>
      <c r="O1789" s="46"/>
    </row>
    <row r="1790" spans="6:15" ht="12.75">
      <c r="F1790" s="53"/>
      <c r="I1790" s="51"/>
      <c r="J1790" s="51"/>
      <c r="O1790" s="46"/>
    </row>
    <row r="1791" spans="6:15" ht="12.75">
      <c r="F1791" s="53"/>
      <c r="I1791" s="51"/>
      <c r="J1791" s="51"/>
      <c r="O1791" s="46"/>
    </row>
    <row r="1792" spans="6:15" ht="12.75">
      <c r="F1792" s="53"/>
      <c r="O1792" s="46"/>
    </row>
    <row r="1793" spans="6:15" ht="12.75">
      <c r="F1793" s="53"/>
      <c r="O1793" s="46"/>
    </row>
    <row r="1794" spans="6:15" ht="12.75">
      <c r="F1794" s="53"/>
      <c r="O1794" s="46"/>
    </row>
    <row r="1795" spans="6:15" ht="12.75">
      <c r="F1795" s="53"/>
      <c r="O1795" s="46"/>
    </row>
    <row r="1796" spans="6:15" ht="12.75">
      <c r="F1796" s="53"/>
      <c r="O1796" s="46"/>
    </row>
    <row r="1797" spans="6:15" ht="12.75">
      <c r="F1797" s="53"/>
      <c r="O1797" s="46"/>
    </row>
    <row r="1798" spans="6:15" ht="12.75">
      <c r="F1798" s="53"/>
      <c r="O1798" s="46"/>
    </row>
    <row r="1799" spans="6:15" ht="12.75">
      <c r="F1799" s="53"/>
      <c r="O1799" s="46"/>
    </row>
    <row r="1800" spans="6:15" ht="12.75">
      <c r="F1800" s="53"/>
      <c r="O1800" s="46"/>
    </row>
    <row r="1801" spans="6:15" ht="12.75">
      <c r="F1801" s="53"/>
      <c r="O1801" s="46"/>
    </row>
    <row r="1802" spans="6:15" ht="12.75">
      <c r="F1802" s="53"/>
      <c r="O1802" s="46"/>
    </row>
    <row r="1803" spans="6:15" ht="12.75">
      <c r="F1803" s="53"/>
      <c r="O1803" s="46"/>
    </row>
    <row r="1804" spans="6:15" ht="12.75">
      <c r="F1804" s="53"/>
      <c r="O1804" s="46"/>
    </row>
    <row r="1805" spans="6:15" ht="12.75">
      <c r="F1805" s="53"/>
      <c r="O1805" s="46"/>
    </row>
    <row r="1806" spans="6:15" ht="12.75">
      <c r="F1806" s="53"/>
      <c r="O1806" s="46"/>
    </row>
    <row r="1807" spans="6:15" ht="12.75">
      <c r="F1807" s="53"/>
      <c r="O1807" s="46"/>
    </row>
    <row r="1808" spans="6:15" ht="12.75">
      <c r="F1808" s="53"/>
      <c r="O1808" s="46"/>
    </row>
    <row r="1809" spans="6:15" ht="12.75">
      <c r="F1809" s="53"/>
      <c r="O1809" s="46"/>
    </row>
    <row r="1810" spans="6:15" ht="12.75">
      <c r="F1810" s="53"/>
      <c r="O1810" s="46"/>
    </row>
    <row r="1811" spans="6:15" ht="12.75">
      <c r="F1811" s="53"/>
      <c r="O1811" s="46"/>
    </row>
    <row r="1812" spans="6:15" ht="12.75">
      <c r="F1812" s="53"/>
      <c r="O1812" s="46"/>
    </row>
    <row r="1813" spans="6:15" ht="12.75">
      <c r="F1813" s="53"/>
      <c r="O1813" s="46"/>
    </row>
    <row r="1814" spans="6:15" ht="12.75">
      <c r="F1814" s="53"/>
      <c r="O1814" s="46"/>
    </row>
    <row r="1815" spans="6:15" ht="12.75">
      <c r="F1815" s="53"/>
      <c r="O1815" s="46"/>
    </row>
    <row r="1816" spans="6:15" ht="12.75">
      <c r="F1816" s="53"/>
      <c r="O1816" s="46"/>
    </row>
    <row r="1817" spans="6:15" ht="12.75">
      <c r="F1817" s="53"/>
      <c r="O1817" s="46"/>
    </row>
    <row r="1818" spans="6:15" ht="12.75">
      <c r="F1818" s="53"/>
      <c r="O1818" s="46"/>
    </row>
    <row r="1819" spans="6:15" ht="12.75">
      <c r="F1819" s="53"/>
      <c r="O1819" s="46"/>
    </row>
    <row r="1820" spans="6:15" ht="12.75">
      <c r="F1820" s="53"/>
      <c r="O1820" s="46"/>
    </row>
    <row r="1821" spans="6:15" ht="12.75">
      <c r="F1821" s="53"/>
      <c r="O1821" s="46"/>
    </row>
    <row r="1822" spans="6:15" ht="12.75">
      <c r="F1822" s="53"/>
      <c r="O1822" s="46"/>
    </row>
    <row r="1823" spans="6:15" ht="12.75">
      <c r="F1823" s="53"/>
      <c r="O1823" s="46"/>
    </row>
    <row r="1824" spans="6:15" ht="12.75">
      <c r="F1824" s="53"/>
      <c r="O1824" s="46"/>
    </row>
    <row r="1825" spans="6:15" ht="12.75">
      <c r="F1825" s="53"/>
      <c r="O1825" s="46"/>
    </row>
    <row r="1826" spans="6:15" ht="12.75">
      <c r="F1826" s="53"/>
      <c r="O1826" s="46"/>
    </row>
    <row r="1827" spans="6:15" ht="12.75">
      <c r="F1827" s="53"/>
      <c r="O1827" s="46"/>
    </row>
    <row r="1828" spans="6:15" ht="12.75">
      <c r="F1828" s="53"/>
      <c r="O1828" s="46"/>
    </row>
    <row r="1829" spans="6:15" ht="12.75">
      <c r="F1829" s="53"/>
      <c r="O1829" s="46"/>
    </row>
    <row r="1830" spans="6:15" ht="12.75">
      <c r="F1830" s="53"/>
      <c r="O1830" s="46"/>
    </row>
    <row r="1831" spans="6:15" ht="12.75">
      <c r="F1831" s="53"/>
      <c r="O1831" s="46"/>
    </row>
    <row r="1832" spans="6:15" ht="12.75">
      <c r="F1832" s="53"/>
      <c r="O1832" s="46"/>
    </row>
    <row r="1833" spans="6:15" ht="12.75">
      <c r="F1833" s="53"/>
      <c r="O1833" s="46"/>
    </row>
    <row r="1834" spans="6:15" ht="12.75">
      <c r="F1834" s="53"/>
      <c r="O1834" s="46"/>
    </row>
    <row r="1835" spans="6:15" ht="12.75">
      <c r="F1835" s="53"/>
      <c r="O1835" s="46"/>
    </row>
    <row r="1836" spans="6:15" ht="12.75">
      <c r="F1836" s="53"/>
      <c r="O1836" s="46"/>
    </row>
    <row r="1837" spans="6:15" ht="12.75">
      <c r="F1837" s="53"/>
      <c r="O1837" s="46"/>
    </row>
    <row r="1838" spans="6:15" ht="12.75">
      <c r="F1838" s="53"/>
      <c r="O1838" s="46"/>
    </row>
    <row r="1839" spans="6:15" ht="12.75">
      <c r="F1839" s="53"/>
      <c r="O1839" s="46"/>
    </row>
    <row r="1840" spans="6:15" ht="12.75">
      <c r="F1840" s="53"/>
      <c r="O1840" s="46"/>
    </row>
    <row r="1841" spans="6:15" ht="12.75">
      <c r="F1841" s="53"/>
      <c r="O1841" s="46"/>
    </row>
    <row r="1842" spans="6:15" ht="12.75">
      <c r="F1842" s="53"/>
      <c r="O1842" s="46"/>
    </row>
    <row r="1843" spans="6:15" ht="12.75">
      <c r="F1843" s="53"/>
      <c r="O1843" s="46"/>
    </row>
    <row r="1844" spans="6:15" ht="12.75">
      <c r="F1844" s="53"/>
      <c r="O1844" s="46"/>
    </row>
    <row r="1845" spans="6:15" ht="12.75">
      <c r="F1845" s="53"/>
      <c r="O1845" s="46"/>
    </row>
    <row r="1846" spans="6:15" ht="12.75">
      <c r="F1846" s="53"/>
      <c r="O1846" s="46"/>
    </row>
    <row r="1847" spans="6:15" ht="12.75">
      <c r="F1847" s="53"/>
      <c r="O1847" s="46"/>
    </row>
    <row r="1848" spans="6:15" ht="12.75">
      <c r="F1848" s="53"/>
      <c r="O1848" s="46"/>
    </row>
    <row r="1849" spans="6:15" ht="12.75">
      <c r="F1849" s="53"/>
      <c r="O1849" s="46"/>
    </row>
    <row r="1850" spans="6:15" ht="12.75">
      <c r="F1850" s="53"/>
      <c r="O1850" s="46"/>
    </row>
    <row r="1851" spans="6:15" ht="12.75">
      <c r="F1851" s="53"/>
      <c r="O1851" s="46"/>
    </row>
    <row r="1852" spans="6:15" ht="12.75">
      <c r="F1852" s="53"/>
      <c r="O1852" s="46"/>
    </row>
    <row r="1853" spans="6:15" ht="12.75">
      <c r="F1853" s="53"/>
      <c r="O1853" s="46"/>
    </row>
    <row r="1854" spans="6:15" ht="12.75">
      <c r="F1854" s="53"/>
      <c r="O1854" s="46"/>
    </row>
    <row r="1855" spans="6:15" ht="12.75">
      <c r="F1855" s="53"/>
      <c r="O1855" s="46"/>
    </row>
    <row r="1856" spans="6:15" ht="12.75">
      <c r="F1856" s="53"/>
      <c r="O1856" s="46"/>
    </row>
    <row r="1857" spans="6:15" ht="12.75">
      <c r="F1857" s="53"/>
      <c r="O1857" s="46"/>
    </row>
    <row r="1858" spans="6:15" ht="12.75">
      <c r="F1858" s="53"/>
      <c r="O1858" s="46"/>
    </row>
    <row r="1859" spans="6:15" ht="12.75">
      <c r="F1859" s="53"/>
      <c r="O1859" s="46"/>
    </row>
    <row r="1860" spans="6:15" ht="12.75">
      <c r="F1860" s="53"/>
      <c r="O1860" s="46"/>
    </row>
    <row r="1861" spans="6:15" ht="12.75">
      <c r="F1861" s="53"/>
      <c r="O1861" s="46"/>
    </row>
    <row r="1862" spans="6:15" ht="12.75">
      <c r="F1862" s="53"/>
      <c r="O1862" s="46"/>
    </row>
    <row r="1863" spans="6:15" ht="12.75">
      <c r="F1863" s="53"/>
      <c r="O1863" s="46"/>
    </row>
    <row r="1864" spans="6:15" ht="12.75">
      <c r="F1864" s="53"/>
      <c r="O1864" s="46"/>
    </row>
    <row r="1865" spans="6:15" ht="12.75">
      <c r="F1865" s="53"/>
      <c r="O1865" s="46"/>
    </row>
    <row r="1866" spans="6:15" ht="12.75">
      <c r="F1866" s="53"/>
      <c r="O1866" s="46"/>
    </row>
    <row r="1867" spans="6:15" ht="12.75">
      <c r="F1867" s="53"/>
      <c r="O1867" s="46"/>
    </row>
    <row r="1868" spans="6:15" ht="12.75">
      <c r="F1868" s="53"/>
      <c r="O1868" s="46"/>
    </row>
    <row r="1869" spans="6:15" ht="12.75">
      <c r="F1869" s="53"/>
      <c r="O1869" s="46"/>
    </row>
    <row r="1870" spans="6:15" ht="12.75">
      <c r="F1870" s="53"/>
      <c r="O1870" s="46"/>
    </row>
    <row r="1871" spans="6:15" ht="12.75">
      <c r="F1871" s="53"/>
      <c r="O1871" s="46"/>
    </row>
    <row r="1872" spans="6:15" ht="12.75">
      <c r="F1872" s="53"/>
      <c r="O1872" s="46"/>
    </row>
    <row r="1873" spans="6:15" ht="12.75">
      <c r="F1873" s="53"/>
      <c r="O1873" s="46"/>
    </row>
    <row r="1874" spans="6:15" ht="12.75">
      <c r="F1874" s="53"/>
      <c r="O1874" s="46"/>
    </row>
    <row r="1875" spans="6:15" ht="12.75">
      <c r="F1875" s="53"/>
      <c r="O1875" s="46"/>
    </row>
    <row r="1876" spans="6:15" ht="12.75">
      <c r="F1876" s="53"/>
      <c r="O1876" s="46"/>
    </row>
    <row r="1877" spans="6:15" ht="12.75">
      <c r="F1877" s="53"/>
      <c r="O1877" s="46"/>
    </row>
    <row r="1878" spans="6:15" ht="12.75">
      <c r="F1878" s="53"/>
      <c r="O1878" s="46"/>
    </row>
    <row r="1879" spans="6:15" ht="12.75">
      <c r="F1879" s="53"/>
      <c r="O1879" s="46"/>
    </row>
    <row r="1880" spans="6:15" ht="12.75">
      <c r="F1880" s="53"/>
      <c r="O1880" s="46"/>
    </row>
    <row r="1881" spans="6:15" ht="12.75">
      <c r="F1881" s="53"/>
      <c r="O1881" s="46"/>
    </row>
    <row r="1882" spans="6:15" ht="12.75">
      <c r="F1882" s="53"/>
      <c r="O1882" s="46"/>
    </row>
    <row r="1883" spans="6:15" ht="12.75">
      <c r="F1883" s="53"/>
      <c r="O1883" s="46"/>
    </row>
    <row r="1884" spans="6:15" ht="12.75">
      <c r="F1884" s="53"/>
      <c r="O1884" s="46"/>
    </row>
    <row r="1885" spans="6:15" ht="12.75">
      <c r="F1885" s="53"/>
      <c r="O1885" s="46"/>
    </row>
    <row r="1886" spans="6:15" ht="12.75">
      <c r="F1886" s="53"/>
      <c r="O1886" s="46"/>
    </row>
    <row r="1887" spans="6:15" ht="12.75">
      <c r="F1887" s="53"/>
      <c r="O1887" s="46"/>
    </row>
    <row r="1888" spans="6:15" ht="12.75">
      <c r="F1888" s="53"/>
      <c r="O1888" s="46"/>
    </row>
    <row r="1889" spans="6:15" ht="12.75">
      <c r="F1889" s="53"/>
      <c r="O1889" s="46"/>
    </row>
    <row r="1890" spans="6:15" ht="12.75">
      <c r="F1890" s="53"/>
      <c r="O1890" s="46"/>
    </row>
    <row r="1891" spans="6:15" ht="12.75">
      <c r="F1891" s="53"/>
      <c r="O1891" s="46"/>
    </row>
    <row r="1892" spans="6:15" ht="12.75">
      <c r="F1892" s="53"/>
      <c r="O1892" s="46"/>
    </row>
    <row r="1893" spans="6:15" ht="12.75">
      <c r="F1893" s="53"/>
      <c r="O1893" s="46"/>
    </row>
    <row r="1894" spans="6:15" ht="12.75">
      <c r="F1894" s="53"/>
      <c r="O1894" s="46"/>
    </row>
    <row r="1895" spans="6:15" ht="12.75">
      <c r="F1895" s="53"/>
      <c r="O1895" s="46"/>
    </row>
    <row r="1896" spans="6:15" ht="12.75">
      <c r="F1896" s="53"/>
      <c r="O1896" s="46"/>
    </row>
    <row r="1897" spans="6:15" ht="12.75">
      <c r="F1897" s="53"/>
      <c r="O1897" s="46"/>
    </row>
    <row r="1898" spans="6:15" ht="12.75">
      <c r="F1898" s="53"/>
      <c r="O1898" s="46"/>
    </row>
    <row r="1899" spans="6:15" ht="12.75">
      <c r="F1899" s="53"/>
      <c r="O1899" s="46"/>
    </row>
    <row r="1900" spans="6:15" ht="12.75">
      <c r="F1900" s="53"/>
      <c r="O1900" s="46"/>
    </row>
    <row r="1901" spans="6:15" ht="12.75">
      <c r="F1901" s="53"/>
      <c r="O1901" s="46"/>
    </row>
    <row r="1902" spans="6:15" ht="12.75">
      <c r="F1902" s="53"/>
      <c r="O1902" s="46"/>
    </row>
    <row r="1903" spans="6:15" ht="12.75">
      <c r="F1903" s="53"/>
      <c r="O1903" s="46"/>
    </row>
    <row r="1904" spans="6:15" ht="12.75">
      <c r="F1904" s="53"/>
      <c r="O1904" s="46"/>
    </row>
    <row r="1905" spans="6:15" ht="12.75">
      <c r="F1905" s="53"/>
      <c r="O1905" s="46"/>
    </row>
    <row r="1906" spans="6:15" ht="12.75">
      <c r="F1906" s="53"/>
      <c r="O1906" s="46"/>
    </row>
    <row r="1907" spans="6:15" ht="12.75">
      <c r="F1907" s="53"/>
      <c r="O1907" s="46"/>
    </row>
    <row r="1908" spans="6:15" ht="12.75">
      <c r="F1908" s="53"/>
      <c r="O1908" s="46"/>
    </row>
    <row r="1909" spans="6:15" ht="12.75">
      <c r="F1909" s="53"/>
      <c r="O1909" s="46"/>
    </row>
    <row r="1910" spans="6:15" ht="12.75">
      <c r="F1910" s="53"/>
      <c r="O1910" s="46"/>
    </row>
    <row r="1911" spans="6:15" ht="12.75">
      <c r="F1911" s="53"/>
      <c r="O1911" s="46"/>
    </row>
    <row r="1912" spans="6:15" ht="12.75">
      <c r="F1912" s="53"/>
      <c r="O1912" s="46"/>
    </row>
    <row r="1913" spans="6:15" ht="12.75">
      <c r="F1913" s="53"/>
      <c r="O1913" s="46"/>
    </row>
    <row r="1914" spans="6:15" ht="12.75">
      <c r="F1914" s="53"/>
      <c r="O1914" s="46"/>
    </row>
    <row r="1915" spans="6:15" ht="12.75">
      <c r="F1915" s="53"/>
      <c r="O1915" s="46"/>
    </row>
    <row r="1916" spans="6:15" ht="12.75">
      <c r="F1916" s="53"/>
      <c r="O1916" s="46"/>
    </row>
    <row r="1917" spans="6:15" ht="12.75">
      <c r="F1917" s="53"/>
      <c r="O1917" s="46"/>
    </row>
    <row r="1918" spans="6:15" ht="12.75">
      <c r="F1918" s="53"/>
      <c r="O1918" s="46"/>
    </row>
    <row r="1919" spans="6:15" ht="12.75">
      <c r="F1919" s="53"/>
      <c r="O1919" s="46"/>
    </row>
    <row r="1920" spans="6:15" ht="12.75">
      <c r="F1920" s="53"/>
      <c r="O1920" s="46"/>
    </row>
    <row r="1921" spans="6:15" ht="12.75">
      <c r="F1921" s="53"/>
      <c r="O1921" s="46"/>
    </row>
    <row r="1922" spans="6:15" ht="12.75">
      <c r="F1922" s="53"/>
      <c r="O1922" s="46"/>
    </row>
    <row r="1923" spans="6:15" ht="12.75">
      <c r="F1923" s="53"/>
      <c r="O1923" s="46"/>
    </row>
    <row r="1924" spans="6:15" ht="12.75">
      <c r="F1924" s="53"/>
      <c r="O1924" s="46"/>
    </row>
    <row r="1925" spans="6:15" ht="12.75">
      <c r="F1925" s="53"/>
      <c r="O1925" s="46"/>
    </row>
    <row r="1926" spans="6:15" ht="12.75">
      <c r="F1926" s="53"/>
      <c r="O1926" s="46"/>
    </row>
    <row r="1927" spans="6:15" ht="12.75">
      <c r="F1927" s="53"/>
      <c r="O1927" s="46"/>
    </row>
    <row r="1928" spans="6:15" ht="12.75">
      <c r="F1928" s="53"/>
      <c r="O1928" s="46"/>
    </row>
    <row r="1929" spans="6:15" ht="12.75">
      <c r="F1929" s="53"/>
      <c r="O1929" s="46"/>
    </row>
    <row r="1930" spans="6:15" ht="12.75">
      <c r="F1930" s="53"/>
      <c r="O1930" s="46"/>
    </row>
    <row r="1931" spans="6:15" ht="12.75">
      <c r="F1931" s="53"/>
      <c r="O1931" s="46"/>
    </row>
    <row r="1932" spans="6:15" ht="12.75">
      <c r="F1932" s="53"/>
      <c r="O1932" s="46"/>
    </row>
    <row r="1933" spans="6:15" ht="12.75">
      <c r="F1933" s="53"/>
      <c r="O1933" s="46"/>
    </row>
    <row r="1934" spans="6:15" ht="12.75">
      <c r="F1934" s="53"/>
      <c r="O1934" s="46"/>
    </row>
    <row r="1935" spans="6:15" ht="12.75">
      <c r="F1935" s="53"/>
      <c r="O1935" s="46"/>
    </row>
    <row r="1936" spans="6:15" ht="12.75">
      <c r="F1936" s="53"/>
      <c r="O1936" s="46"/>
    </row>
    <row r="1937" spans="6:15" ht="12.75">
      <c r="F1937" s="53"/>
      <c r="O1937" s="46"/>
    </row>
    <row r="1938" spans="6:15" ht="12.75">
      <c r="F1938" s="53"/>
      <c r="O1938" s="46"/>
    </row>
    <row r="1939" spans="6:15" ht="12.75">
      <c r="F1939" s="53"/>
      <c r="O1939" s="46"/>
    </row>
    <row r="1940" spans="6:15" ht="12.75">
      <c r="F1940" s="53"/>
      <c r="O1940" s="46"/>
    </row>
    <row r="1941" spans="6:15" ht="12.75">
      <c r="F1941" s="53"/>
      <c r="O1941" s="46"/>
    </row>
    <row r="1942" spans="6:15" ht="12.75">
      <c r="F1942" s="53"/>
      <c r="O1942" s="46"/>
    </row>
    <row r="1943" spans="6:15" ht="12.75">
      <c r="F1943" s="53"/>
      <c r="O1943" s="46"/>
    </row>
    <row r="1944" spans="6:15" ht="12.75">
      <c r="F1944" s="53"/>
      <c r="O1944" s="46"/>
    </row>
    <row r="1945" spans="6:15" ht="12.75">
      <c r="F1945" s="53"/>
      <c r="O1945" s="46"/>
    </row>
    <row r="1946" spans="6:15" ht="12.75">
      <c r="F1946" s="53"/>
      <c r="O1946" s="46"/>
    </row>
    <row r="1947" spans="6:15" ht="12.75">
      <c r="F1947" s="53"/>
      <c r="O1947" s="46"/>
    </row>
    <row r="1948" spans="6:15" ht="12.75">
      <c r="F1948" s="53"/>
      <c r="O1948" s="46"/>
    </row>
    <row r="1949" spans="6:15" ht="12.75">
      <c r="F1949" s="53"/>
      <c r="O1949" s="46"/>
    </row>
    <row r="1950" spans="6:15" ht="12.75">
      <c r="F1950" s="53"/>
      <c r="O1950" s="46"/>
    </row>
    <row r="1951" spans="6:15" ht="12.75">
      <c r="F1951" s="53"/>
      <c r="O1951" s="46"/>
    </row>
    <row r="1952" spans="6:15" ht="12.75">
      <c r="F1952" s="53"/>
      <c r="O1952" s="46"/>
    </row>
    <row r="1953" spans="6:15" ht="12.75">
      <c r="F1953" s="53"/>
      <c r="O1953" s="46"/>
    </row>
    <row r="1954" spans="6:15" ht="12.75">
      <c r="F1954" s="53"/>
      <c r="O1954" s="46"/>
    </row>
    <row r="1955" spans="6:15" ht="12.75">
      <c r="F1955" s="53"/>
      <c r="O1955" s="46"/>
    </row>
    <row r="1956" spans="6:15" ht="12.75">
      <c r="F1956" s="53"/>
      <c r="O1956" s="46"/>
    </row>
    <row r="1957" spans="6:15" ht="12.75">
      <c r="F1957" s="53"/>
      <c r="O1957" s="46"/>
    </row>
    <row r="1958" spans="6:15" ht="12.75">
      <c r="F1958" s="53"/>
      <c r="O1958" s="46"/>
    </row>
    <row r="1959" spans="6:15" ht="12.75">
      <c r="F1959" s="53"/>
      <c r="O1959" s="46"/>
    </row>
    <row r="1960" spans="6:15" ht="12.75">
      <c r="F1960" s="53"/>
      <c r="O1960" s="46"/>
    </row>
    <row r="1961" spans="6:15" ht="12.75">
      <c r="F1961" s="53"/>
      <c r="O1961" s="46"/>
    </row>
    <row r="1962" spans="6:15" ht="12.75">
      <c r="F1962" s="53"/>
      <c r="O1962" s="46"/>
    </row>
    <row r="1963" spans="6:15" ht="12.75">
      <c r="F1963" s="53"/>
      <c r="O1963" s="46"/>
    </row>
    <row r="1964" spans="6:15" ht="12.75">
      <c r="F1964" s="53"/>
      <c r="O1964" s="46"/>
    </row>
    <row r="1965" spans="6:15" ht="12.75">
      <c r="F1965" s="53"/>
      <c r="O1965" s="46"/>
    </row>
    <row r="1966" spans="6:15" ht="12.75">
      <c r="F1966" s="53"/>
      <c r="O1966" s="46"/>
    </row>
    <row r="1967" spans="6:15" ht="12.75">
      <c r="F1967" s="53"/>
      <c r="O1967" s="46"/>
    </row>
    <row r="1968" spans="6:15" ht="12.75">
      <c r="F1968" s="53"/>
      <c r="O1968" s="46"/>
    </row>
    <row r="1969" spans="6:15" ht="12.75">
      <c r="F1969" s="53"/>
      <c r="O1969" s="46"/>
    </row>
    <row r="1970" spans="6:15" ht="12.75">
      <c r="F1970" s="53"/>
      <c r="O1970" s="46"/>
    </row>
    <row r="1971" spans="6:15" ht="12.75">
      <c r="F1971" s="53"/>
      <c r="O1971" s="46"/>
    </row>
    <row r="1972" spans="6:15" ht="12.75">
      <c r="F1972" s="53"/>
      <c r="O1972" s="46"/>
    </row>
    <row r="1973" spans="6:15" ht="12.75">
      <c r="F1973" s="53"/>
      <c r="O1973" s="46"/>
    </row>
    <row r="1974" spans="6:15" ht="12.75">
      <c r="F1974" s="53"/>
      <c r="O1974" s="46"/>
    </row>
    <row r="1975" spans="6:15" ht="12.75">
      <c r="F1975" s="53"/>
      <c r="O1975" s="46"/>
    </row>
    <row r="1976" spans="6:15" ht="12.75">
      <c r="F1976" s="53"/>
      <c r="O1976" s="46"/>
    </row>
    <row r="1977" spans="6:15" ht="12.75">
      <c r="F1977" s="53"/>
      <c r="O1977" s="46"/>
    </row>
    <row r="1978" spans="6:15" ht="12.75">
      <c r="F1978" s="53"/>
      <c r="O1978" s="46"/>
    </row>
    <row r="1979" spans="6:15" ht="12.75">
      <c r="F1979" s="53"/>
      <c r="O1979" s="46"/>
    </row>
    <row r="1980" spans="6:15" ht="12.75">
      <c r="F1980" s="53"/>
      <c r="O1980" s="46"/>
    </row>
    <row r="1981" spans="6:15" ht="12.75">
      <c r="F1981" s="53"/>
      <c r="O1981" s="46"/>
    </row>
    <row r="1982" spans="6:15" ht="12.75">
      <c r="F1982" s="53"/>
      <c r="O1982" s="46"/>
    </row>
    <row r="1983" spans="6:15" ht="12.75">
      <c r="F1983" s="53"/>
      <c r="O1983" s="46"/>
    </row>
    <row r="1984" spans="6:15" ht="12.75">
      <c r="F1984" s="53"/>
      <c r="O1984" s="46"/>
    </row>
    <row r="1985" spans="6:15" ht="12.75">
      <c r="F1985" s="53"/>
      <c r="O1985" s="46"/>
    </row>
    <row r="1986" spans="6:15" ht="12.75">
      <c r="F1986" s="53"/>
      <c r="O1986" s="46"/>
    </row>
    <row r="1987" spans="6:15" ht="12.75">
      <c r="F1987" s="53"/>
      <c r="O1987" s="46"/>
    </row>
    <row r="1988" spans="6:15" ht="12.75">
      <c r="F1988" s="53"/>
      <c r="O1988" s="46"/>
    </row>
    <row r="1989" spans="6:15" ht="12.75">
      <c r="F1989" s="53"/>
      <c r="O1989" s="46"/>
    </row>
    <row r="1990" spans="6:15" ht="12.75">
      <c r="F1990" s="53"/>
      <c r="O1990" s="46"/>
    </row>
    <row r="1991" spans="6:15" ht="12.75">
      <c r="F1991" s="53"/>
      <c r="O1991" s="46"/>
    </row>
    <row r="1992" spans="6:15" ht="12.75">
      <c r="F1992" s="53"/>
      <c r="O1992" s="46"/>
    </row>
    <row r="1993" spans="6:15" ht="12.75">
      <c r="F1993" s="53"/>
      <c r="O1993" s="46"/>
    </row>
    <row r="1994" spans="6:15" ht="12.75">
      <c r="F1994" s="53"/>
      <c r="O1994" s="46"/>
    </row>
    <row r="1995" spans="6:15" ht="12.75">
      <c r="F1995" s="53"/>
      <c r="O1995" s="46"/>
    </row>
    <row r="1996" spans="6:15" ht="12.75">
      <c r="F1996" s="53"/>
      <c r="O1996" s="46"/>
    </row>
    <row r="1997" spans="6:15" ht="12.75">
      <c r="F1997" s="53"/>
      <c r="O1997" s="46"/>
    </row>
    <row r="1998" spans="6:15" ht="12.75">
      <c r="F1998" s="53"/>
      <c r="O1998" s="46"/>
    </row>
    <row r="1999" spans="6:15" ht="12.75">
      <c r="F1999" s="53"/>
      <c r="O1999" s="46"/>
    </row>
    <row r="2000" spans="6:15" ht="12.75">
      <c r="F2000" s="53"/>
      <c r="O2000" s="46"/>
    </row>
    <row r="2001" spans="6:15" ht="12.75">
      <c r="F2001" s="53"/>
      <c r="O2001" s="46"/>
    </row>
    <row r="2002" spans="6:15" ht="12.75">
      <c r="F2002" s="53"/>
      <c r="O2002" s="46"/>
    </row>
    <row r="2003" spans="6:15" ht="12.75">
      <c r="F2003" s="53"/>
      <c r="O2003" s="46"/>
    </row>
    <row r="2004" spans="6:15" ht="12.75">
      <c r="F2004" s="53"/>
      <c r="O2004" s="46"/>
    </row>
    <row r="2005" spans="6:15" ht="12.75">
      <c r="F2005" s="53"/>
      <c r="O2005" s="46"/>
    </row>
    <row r="2006" spans="6:15" ht="12.75">
      <c r="F2006" s="53"/>
      <c r="O2006" s="46"/>
    </row>
    <row r="2007" spans="6:15" ht="12.75">
      <c r="F2007" s="53"/>
      <c r="O2007" s="46"/>
    </row>
    <row r="2008" spans="6:15" ht="12.75">
      <c r="F2008" s="53"/>
      <c r="O2008" s="46"/>
    </row>
    <row r="2009" spans="6:15" ht="12.75">
      <c r="F2009" s="53"/>
      <c r="O2009" s="46"/>
    </row>
    <row r="2010" spans="6:15" ht="12.75">
      <c r="F2010" s="53"/>
      <c r="O2010" s="46"/>
    </row>
    <row r="2011" spans="6:15" ht="12.75">
      <c r="F2011" s="53"/>
      <c r="O2011" s="46"/>
    </row>
    <row r="2012" spans="6:15" ht="12.75">
      <c r="F2012" s="53"/>
      <c r="O2012" s="46"/>
    </row>
    <row r="2013" spans="6:15" ht="12.75">
      <c r="F2013" s="53"/>
      <c r="O2013" s="46"/>
    </row>
    <row r="2014" spans="6:15" ht="12.75">
      <c r="F2014" s="53"/>
      <c r="O2014" s="46"/>
    </row>
    <row r="2015" spans="6:15" ht="12.75">
      <c r="F2015" s="53"/>
      <c r="O2015" s="46"/>
    </row>
    <row r="2016" spans="6:15" ht="12.75">
      <c r="F2016" s="53"/>
      <c r="O2016" s="46"/>
    </row>
    <row r="2017" spans="6:15" ht="12.75">
      <c r="F2017" s="53"/>
      <c r="O2017" s="46"/>
    </row>
    <row r="2018" spans="6:15" ht="12.75">
      <c r="F2018" s="53"/>
      <c r="O2018" s="46"/>
    </row>
    <row r="2019" spans="6:15" ht="12.75">
      <c r="F2019" s="53"/>
      <c r="O2019" s="46"/>
    </row>
    <row r="2020" spans="6:15" ht="12.75">
      <c r="F2020" s="53"/>
      <c r="O2020" s="46"/>
    </row>
    <row r="2021" spans="6:15" ht="12.75">
      <c r="F2021" s="53"/>
      <c r="O2021" s="46"/>
    </row>
    <row r="2022" spans="6:15" ht="12.75">
      <c r="F2022" s="53"/>
      <c r="O2022" s="46"/>
    </row>
    <row r="2023" spans="6:15" ht="12.75">
      <c r="F2023" s="53"/>
      <c r="O2023" s="46"/>
    </row>
    <row r="2024" spans="6:15" ht="12.75">
      <c r="F2024" s="53"/>
      <c r="O2024" s="46"/>
    </row>
    <row r="2025" spans="6:15" ht="12.75">
      <c r="F2025" s="53"/>
      <c r="O2025" s="46"/>
    </row>
    <row r="2026" spans="6:15" ht="12.75">
      <c r="F2026" s="53"/>
      <c r="O2026" s="46"/>
    </row>
    <row r="2027" spans="6:15" ht="12.75">
      <c r="F2027" s="53"/>
      <c r="O2027" s="46"/>
    </row>
    <row r="2028" spans="6:15" ht="12.75">
      <c r="F2028" s="53"/>
      <c r="O2028" s="46"/>
    </row>
    <row r="2029" spans="6:15" ht="12.75">
      <c r="F2029" s="53"/>
      <c r="O2029" s="46"/>
    </row>
    <row r="2030" spans="6:15" ht="12.75">
      <c r="F2030" s="53"/>
      <c r="O2030" s="46"/>
    </row>
    <row r="2031" spans="6:15" ht="12.75">
      <c r="F2031" s="53"/>
      <c r="O2031" s="46"/>
    </row>
    <row r="2032" spans="6:15" ht="12.75">
      <c r="F2032" s="53"/>
      <c r="O2032" s="46"/>
    </row>
    <row r="2033" spans="6:15" ht="12.75">
      <c r="F2033" s="53"/>
      <c r="O2033" s="46"/>
    </row>
    <row r="2034" spans="6:15" ht="12.75">
      <c r="F2034" s="53"/>
      <c r="O2034" s="46"/>
    </row>
    <row r="2035" spans="6:15" ht="12.75">
      <c r="F2035" s="53"/>
      <c r="O2035" s="46"/>
    </row>
    <row r="2036" spans="6:15" ht="12.75">
      <c r="F2036" s="53"/>
      <c r="O2036" s="46"/>
    </row>
    <row r="2037" spans="6:15" ht="12.75">
      <c r="F2037" s="53"/>
      <c r="O2037" s="46"/>
    </row>
    <row r="2038" spans="6:15" ht="12.75">
      <c r="F2038" s="53"/>
      <c r="O2038" s="46"/>
    </row>
    <row r="2039" spans="6:15" ht="12.75">
      <c r="F2039" s="53"/>
      <c r="O2039" s="46"/>
    </row>
    <row r="2040" spans="6:15" ht="12.75">
      <c r="F2040" s="53"/>
      <c r="O2040" s="46"/>
    </row>
    <row r="2041" spans="6:15" ht="12.75">
      <c r="F2041" s="53"/>
      <c r="O2041" s="46"/>
    </row>
    <row r="2042" spans="6:15" ht="12.75">
      <c r="F2042" s="53"/>
      <c r="O2042" s="46"/>
    </row>
    <row r="2043" spans="6:15" ht="12.75">
      <c r="F2043" s="53"/>
      <c r="O2043" s="46"/>
    </row>
    <row r="2044" spans="6:15" ht="12.75">
      <c r="F2044" s="53"/>
      <c r="O2044" s="46"/>
    </row>
    <row r="2045" spans="6:15" ht="12.75">
      <c r="F2045" s="53"/>
      <c r="O2045" s="46"/>
    </row>
    <row r="2046" spans="6:15" ht="12.75">
      <c r="F2046" s="53"/>
      <c r="O2046" s="46"/>
    </row>
    <row r="2047" spans="6:15" ht="12.75">
      <c r="F2047" s="53"/>
      <c r="O2047" s="46"/>
    </row>
    <row r="2048" spans="6:15" ht="12.75">
      <c r="F2048" s="53"/>
      <c r="O2048" s="46"/>
    </row>
    <row r="2049" spans="6:15" ht="12.75">
      <c r="F2049" s="53"/>
      <c r="O2049" s="46"/>
    </row>
    <row r="2050" spans="6:15" ht="12.75">
      <c r="F2050" s="53"/>
      <c r="O2050" s="46"/>
    </row>
    <row r="2051" spans="6:15" ht="12.75">
      <c r="F2051" s="53"/>
      <c r="O2051" s="46"/>
    </row>
    <row r="2052" spans="6:15" ht="12.75">
      <c r="F2052" s="53"/>
      <c r="O2052" s="46"/>
    </row>
    <row r="2053" spans="6:15" ht="12.75">
      <c r="F2053" s="53"/>
      <c r="O2053" s="46"/>
    </row>
    <row r="2054" spans="6:15" ht="12.75">
      <c r="F2054" s="53"/>
      <c r="O2054" s="46"/>
    </row>
    <row r="2055" spans="6:15" ht="12.75">
      <c r="F2055" s="53"/>
      <c r="O2055" s="46"/>
    </row>
    <row r="2056" spans="6:15" ht="12.75">
      <c r="F2056" s="53"/>
      <c r="O2056" s="46"/>
    </row>
    <row r="2057" spans="6:15" ht="12.75">
      <c r="F2057" s="53"/>
      <c r="O2057" s="46"/>
    </row>
    <row r="2058" spans="6:15" ht="12.75">
      <c r="F2058" s="53"/>
      <c r="O2058" s="46"/>
    </row>
    <row r="2059" spans="6:15" ht="12.75">
      <c r="F2059" s="53"/>
      <c r="O2059" s="46"/>
    </row>
    <row r="2060" spans="6:15" ht="12.75">
      <c r="F2060" s="53"/>
      <c r="O2060" s="46"/>
    </row>
    <row r="2061" spans="6:15" ht="12.75">
      <c r="F2061" s="53"/>
      <c r="O2061" s="46"/>
    </row>
    <row r="2062" spans="6:15" ht="12.75">
      <c r="F2062" s="53"/>
      <c r="O2062" s="46"/>
    </row>
    <row r="2063" spans="6:15" ht="12.75">
      <c r="F2063" s="53"/>
      <c r="O2063" s="46"/>
    </row>
    <row r="2064" spans="6:15" ht="12.75">
      <c r="F2064" s="53"/>
      <c r="O2064" s="46"/>
    </row>
    <row r="2065" spans="6:15" ht="12.75">
      <c r="F2065" s="53"/>
      <c r="O2065" s="46"/>
    </row>
    <row r="2066" spans="6:15" ht="12.75">
      <c r="F2066" s="53"/>
      <c r="O2066" s="46"/>
    </row>
    <row r="2067" spans="6:15" ht="12.75">
      <c r="F2067" s="53"/>
      <c r="O2067" s="46"/>
    </row>
    <row r="2068" spans="6:15" ht="12.75">
      <c r="F2068" s="53"/>
      <c r="O2068" s="46"/>
    </row>
    <row r="2069" spans="6:15" ht="12.75">
      <c r="F2069" s="53"/>
      <c r="O2069" s="46"/>
    </row>
    <row r="2070" spans="6:15" ht="12.75">
      <c r="F2070" s="53"/>
      <c r="O2070" s="46"/>
    </row>
    <row r="2071" spans="6:15" ht="12.75">
      <c r="F2071" s="53"/>
      <c r="O2071" s="46"/>
    </row>
    <row r="2072" spans="6:15" ht="12.75">
      <c r="F2072" s="53"/>
      <c r="O2072" s="46"/>
    </row>
    <row r="2073" spans="6:15" ht="12.75">
      <c r="F2073" s="53"/>
      <c r="O2073" s="46"/>
    </row>
    <row r="2074" spans="6:15" ht="12.75">
      <c r="F2074" s="53"/>
      <c r="O2074" s="46"/>
    </row>
    <row r="2075" spans="6:15" ht="12.75">
      <c r="F2075" s="53"/>
      <c r="O2075" s="46"/>
    </row>
    <row r="2076" spans="6:15" ht="12.75">
      <c r="F2076" s="53"/>
      <c r="O2076" s="46"/>
    </row>
    <row r="2077" spans="6:15" ht="12.75">
      <c r="F2077" s="53"/>
      <c r="O2077" s="46"/>
    </row>
    <row r="2078" spans="6:15" ht="12.75">
      <c r="F2078" s="53"/>
      <c r="O2078" s="46"/>
    </row>
    <row r="2079" spans="6:15" ht="12.75">
      <c r="F2079" s="53"/>
      <c r="O2079" s="46"/>
    </row>
    <row r="2080" spans="6:15" ht="12.75">
      <c r="F2080" s="53"/>
      <c r="O2080" s="46"/>
    </row>
    <row r="2081" spans="6:15" ht="12.75">
      <c r="F2081" s="53"/>
      <c r="O2081" s="46"/>
    </row>
    <row r="2082" spans="6:15" ht="12.75">
      <c r="F2082" s="53"/>
      <c r="O2082" s="46"/>
    </row>
    <row r="2083" spans="6:15" ht="12.75">
      <c r="F2083" s="53"/>
      <c r="O2083" s="46"/>
    </row>
    <row r="2084" spans="6:15" ht="12.75">
      <c r="F2084" s="53"/>
      <c r="O2084" s="46"/>
    </row>
    <row r="2085" spans="6:15" ht="12.75">
      <c r="F2085" s="53"/>
      <c r="O2085" s="46"/>
    </row>
    <row r="2086" spans="6:15" ht="12.75">
      <c r="F2086" s="53"/>
      <c r="O2086" s="46"/>
    </row>
    <row r="2087" spans="6:15" ht="12.75">
      <c r="F2087" s="53"/>
      <c r="O2087" s="46"/>
    </row>
    <row r="2088" spans="6:15" ht="12.75">
      <c r="F2088" s="53"/>
      <c r="O2088" s="46"/>
    </row>
    <row r="2089" spans="6:15" ht="12.75">
      <c r="F2089" s="53"/>
      <c r="O2089" s="46"/>
    </row>
    <row r="2090" spans="6:15" ht="12.75">
      <c r="F2090" s="53"/>
      <c r="O2090" s="46"/>
    </row>
    <row r="2091" spans="6:15" ht="12.75">
      <c r="F2091" s="53"/>
      <c r="O2091" s="46"/>
    </row>
    <row r="2092" spans="6:15" ht="12.75">
      <c r="F2092" s="53"/>
      <c r="O2092" s="46"/>
    </row>
    <row r="2093" spans="6:15" ht="12.75">
      <c r="F2093" s="53"/>
      <c r="O2093" s="46"/>
    </row>
    <row r="2094" spans="6:15" ht="12.75">
      <c r="F2094" s="53"/>
      <c r="O2094" s="46"/>
    </row>
    <row r="2095" spans="6:15" ht="12.75">
      <c r="F2095" s="53"/>
      <c r="O2095" s="46"/>
    </row>
    <row r="2096" spans="6:15" ht="12.75">
      <c r="F2096" s="53"/>
      <c r="O2096" s="46"/>
    </row>
    <row r="2097" spans="6:15" ht="12.75">
      <c r="F2097" s="53"/>
      <c r="O2097" s="46"/>
    </row>
    <row r="2098" spans="6:15" ht="12.75">
      <c r="F2098" s="53"/>
      <c r="O2098" s="46"/>
    </row>
    <row r="2099" spans="6:15" ht="12.75">
      <c r="F2099" s="53"/>
      <c r="O2099" s="46"/>
    </row>
    <row r="2100" spans="6:15" ht="12.75">
      <c r="F2100" s="53"/>
      <c r="O2100" s="46"/>
    </row>
    <row r="2101" spans="6:15" ht="12.75">
      <c r="F2101" s="53"/>
      <c r="O2101" s="46"/>
    </row>
    <row r="2102" spans="6:15" ht="12.75">
      <c r="F2102" s="53"/>
      <c r="O2102" s="46"/>
    </row>
    <row r="2103" spans="6:15" ht="12.75">
      <c r="F2103" s="53"/>
      <c r="O2103" s="46"/>
    </row>
    <row r="2104" spans="6:15" ht="12.75">
      <c r="F2104" s="53"/>
      <c r="O2104" s="46"/>
    </row>
    <row r="2105" spans="6:15" ht="12.75">
      <c r="F2105" s="53"/>
      <c r="O2105" s="46"/>
    </row>
    <row r="2106" spans="6:15" ht="12.75">
      <c r="F2106" s="53"/>
      <c r="O2106" s="46"/>
    </row>
    <row r="2107" spans="6:15" ht="12.75">
      <c r="F2107" s="53"/>
      <c r="O2107" s="46"/>
    </row>
    <row r="2108" spans="6:15" ht="12.75">
      <c r="F2108" s="53"/>
      <c r="O2108" s="46"/>
    </row>
    <row r="2109" spans="6:15" ht="12.75">
      <c r="F2109" s="53"/>
      <c r="O2109" s="46"/>
    </row>
    <row r="2110" spans="6:15" ht="12.75">
      <c r="F2110" s="53"/>
      <c r="O2110" s="46"/>
    </row>
    <row r="2111" spans="6:15" ht="12.75">
      <c r="F2111" s="53"/>
      <c r="O2111" s="46"/>
    </row>
    <row r="2112" spans="6:15" ht="12.75">
      <c r="F2112" s="53"/>
      <c r="O2112" s="46"/>
    </row>
    <row r="2113" spans="6:15" ht="12.75">
      <c r="F2113" s="53"/>
      <c r="O2113" s="46"/>
    </row>
    <row r="2114" spans="6:15" ht="12.75">
      <c r="F2114" s="53"/>
      <c r="O2114" s="46"/>
    </row>
    <row r="2115" spans="6:15" ht="12.75">
      <c r="F2115" s="53"/>
      <c r="O2115" s="46"/>
    </row>
    <row r="2116" spans="6:15" ht="12.75">
      <c r="F2116" s="53"/>
      <c r="O2116" s="46"/>
    </row>
    <row r="2117" spans="6:15" ht="12.75">
      <c r="F2117" s="53"/>
      <c r="O2117" s="46"/>
    </row>
    <row r="2118" spans="6:15" ht="12.75">
      <c r="F2118" s="53"/>
      <c r="O2118" s="46"/>
    </row>
    <row r="2119" spans="6:15" ht="12.75">
      <c r="F2119" s="53"/>
      <c r="O2119" s="46"/>
    </row>
    <row r="2120" spans="6:15" ht="12.75">
      <c r="F2120" s="53"/>
      <c r="O2120" s="46"/>
    </row>
    <row r="2121" spans="6:15" ht="12.75">
      <c r="F2121" s="53"/>
      <c r="O2121" s="46"/>
    </row>
    <row r="2122" spans="6:15" ht="12.75">
      <c r="F2122" s="53"/>
      <c r="O2122" s="46"/>
    </row>
    <row r="2123" spans="6:15" ht="12.75">
      <c r="F2123" s="53"/>
      <c r="O2123" s="46"/>
    </row>
    <row r="2124" spans="6:15" ht="12.75">
      <c r="F2124" s="53"/>
      <c r="O2124" s="46"/>
    </row>
    <row r="2125" spans="6:15" ht="12.75">
      <c r="F2125" s="53"/>
      <c r="O2125" s="46"/>
    </row>
    <row r="2126" spans="6:15" ht="12.75">
      <c r="F2126" s="53"/>
      <c r="O2126" s="46"/>
    </row>
    <row r="2127" spans="6:15" ht="12.75">
      <c r="F2127" s="53"/>
      <c r="O2127" s="46"/>
    </row>
    <row r="2128" spans="6:15" ht="12.75">
      <c r="F2128" s="53"/>
      <c r="O2128" s="46"/>
    </row>
    <row r="2129" spans="6:15" ht="12.75">
      <c r="F2129" s="53"/>
      <c r="O2129" s="46"/>
    </row>
    <row r="2130" spans="6:15" ht="12.75">
      <c r="F2130" s="53"/>
      <c r="O2130" s="46"/>
    </row>
    <row r="2131" spans="6:15" ht="12.75">
      <c r="F2131" s="53"/>
      <c r="O2131" s="46"/>
    </row>
    <row r="2132" spans="6:15" ht="12.75">
      <c r="F2132" s="53"/>
      <c r="O2132" s="46"/>
    </row>
    <row r="2133" spans="6:15" ht="12.75">
      <c r="F2133" s="53"/>
      <c r="O2133" s="46"/>
    </row>
    <row r="2134" spans="6:15" ht="12.75">
      <c r="F2134" s="53"/>
      <c r="O2134" s="46"/>
    </row>
    <row r="2135" spans="6:15" ht="12.75">
      <c r="F2135" s="53"/>
      <c r="O2135" s="46"/>
    </row>
    <row r="2136" spans="6:15" ht="12.75">
      <c r="F2136" s="53"/>
      <c r="O2136" s="46"/>
    </row>
    <row r="2137" spans="6:15" ht="12.75">
      <c r="F2137" s="53"/>
      <c r="O2137" s="46"/>
    </row>
    <row r="2138" spans="6:15" ht="12.75">
      <c r="F2138" s="53"/>
      <c r="O2138" s="46"/>
    </row>
    <row r="2139" spans="6:15" ht="12.75">
      <c r="F2139" s="53"/>
      <c r="O2139" s="46"/>
    </row>
    <row r="2140" spans="6:15" ht="12.75">
      <c r="F2140" s="53"/>
      <c r="O2140" s="46"/>
    </row>
    <row r="2141" spans="6:15" ht="12.75">
      <c r="F2141" s="53"/>
      <c r="O2141" s="46"/>
    </row>
    <row r="2142" spans="6:15" ht="12.75">
      <c r="F2142" s="53"/>
      <c r="O2142" s="46"/>
    </row>
    <row r="2143" spans="6:15" ht="12.75">
      <c r="F2143" s="53"/>
      <c r="O2143" s="46"/>
    </row>
    <row r="2144" spans="6:15" ht="12.75">
      <c r="F2144" s="53"/>
      <c r="O2144" s="46"/>
    </row>
    <row r="2145" spans="6:15" ht="12.75">
      <c r="F2145" s="53"/>
      <c r="O2145" s="46"/>
    </row>
    <row r="2146" spans="6:15" ht="12.75">
      <c r="F2146" s="53"/>
      <c r="O2146" s="46"/>
    </row>
    <row r="2147" spans="6:15" ht="12.75">
      <c r="F2147" s="53"/>
      <c r="O2147" s="46"/>
    </row>
    <row r="2148" spans="6:15" ht="12.75">
      <c r="F2148" s="53"/>
      <c r="O2148" s="46"/>
    </row>
    <row r="2149" spans="6:15" ht="12.75">
      <c r="F2149" s="53"/>
      <c r="O2149" s="46"/>
    </row>
    <row r="2150" spans="6:15" ht="12.75">
      <c r="F2150" s="53"/>
      <c r="O2150" s="46"/>
    </row>
    <row r="2151" spans="6:15" ht="12.75">
      <c r="F2151" s="53"/>
      <c r="O2151" s="46"/>
    </row>
    <row r="2152" spans="6:15" ht="12.75">
      <c r="F2152" s="53"/>
      <c r="O2152" s="46"/>
    </row>
    <row r="2153" spans="6:15" ht="12.75">
      <c r="F2153" s="53"/>
      <c r="O2153" s="46"/>
    </row>
    <row r="2154" spans="6:15" ht="12.75">
      <c r="F2154" s="53"/>
      <c r="O2154" s="46"/>
    </row>
    <row r="2155" spans="6:15" ht="12.75">
      <c r="F2155" s="53"/>
      <c r="O2155" s="46"/>
    </row>
    <row r="2156" spans="6:15" ht="12.75">
      <c r="F2156" s="53"/>
      <c r="O2156" s="46"/>
    </row>
    <row r="2157" spans="6:15" ht="12.75">
      <c r="F2157" s="53"/>
      <c r="O2157" s="46"/>
    </row>
    <row r="2158" spans="6:15" ht="12.75">
      <c r="F2158" s="53"/>
      <c r="O2158" s="46"/>
    </row>
    <row r="2159" spans="6:15" ht="12.75">
      <c r="F2159" s="53"/>
      <c r="O2159" s="46"/>
    </row>
    <row r="2160" spans="6:15" ht="12.75">
      <c r="F2160" s="53"/>
      <c r="O2160" s="46"/>
    </row>
    <row r="2161" spans="6:15" ht="12.75">
      <c r="F2161" s="53"/>
      <c r="O2161" s="46"/>
    </row>
    <row r="2162" spans="6:15" ht="12.75">
      <c r="F2162" s="53"/>
      <c r="O2162" s="46"/>
    </row>
    <row r="2163" spans="6:15" ht="12.75">
      <c r="F2163" s="53"/>
      <c r="O2163" s="46"/>
    </row>
    <row r="2164" spans="6:15" ht="12.75">
      <c r="F2164" s="53"/>
      <c r="O2164" s="46"/>
    </row>
    <row r="2165" spans="6:15" ht="12.75">
      <c r="F2165" s="53"/>
      <c r="O2165" s="46"/>
    </row>
    <row r="2166" spans="6:15" ht="12.75">
      <c r="F2166" s="53"/>
      <c r="O2166" s="46"/>
    </row>
    <row r="2167" spans="6:15" ht="12.75">
      <c r="F2167" s="53"/>
      <c r="O2167" s="46"/>
    </row>
    <row r="2168" spans="6:15" ht="12.75">
      <c r="F2168" s="53"/>
      <c r="O2168" s="46"/>
    </row>
    <row r="2169" spans="6:15" ht="12.75">
      <c r="F2169" s="53"/>
      <c r="O2169" s="46"/>
    </row>
    <row r="2170" spans="6:15" ht="12.75">
      <c r="F2170" s="53"/>
      <c r="O2170" s="46"/>
    </row>
    <row r="2171" spans="6:15" ht="12.75">
      <c r="F2171" s="53"/>
      <c r="O2171" s="46"/>
    </row>
    <row r="2172" spans="6:15" ht="12.75">
      <c r="F2172" s="53"/>
      <c r="O2172" s="46"/>
    </row>
    <row r="2173" spans="6:15" ht="12.75">
      <c r="F2173" s="53"/>
      <c r="O2173" s="46"/>
    </row>
    <row r="2174" spans="6:15" ht="12.75">
      <c r="F2174" s="53"/>
      <c r="O2174" s="46"/>
    </row>
    <row r="2175" spans="6:15" ht="12.75">
      <c r="F2175" s="53"/>
      <c r="O2175" s="46"/>
    </row>
    <row r="2176" spans="6:15" ht="12.75">
      <c r="F2176" s="53"/>
      <c r="O2176" s="46"/>
    </row>
    <row r="2177" spans="6:15" ht="12.75">
      <c r="F2177" s="53"/>
      <c r="O2177" s="46"/>
    </row>
    <row r="2178" spans="6:15" ht="12.75">
      <c r="F2178" s="53"/>
      <c r="O2178" s="46"/>
    </row>
    <row r="2179" spans="6:15" ht="12.75">
      <c r="F2179" s="53"/>
      <c r="O2179" s="46"/>
    </row>
    <row r="2180" spans="6:15" ht="12.75">
      <c r="F2180" s="53"/>
      <c r="O2180" s="46"/>
    </row>
    <row r="2181" spans="6:15" ht="12.75">
      <c r="F2181" s="53"/>
      <c r="O2181" s="46"/>
    </row>
    <row r="2182" spans="6:15" ht="12.75">
      <c r="F2182" s="53"/>
      <c r="O2182" s="46"/>
    </row>
    <row r="2183" spans="6:15" ht="12.75">
      <c r="F2183" s="53"/>
      <c r="O2183" s="46"/>
    </row>
    <row r="2184" spans="6:15" ht="12.75">
      <c r="F2184" s="53"/>
      <c r="O2184" s="46"/>
    </row>
    <row r="2185" spans="6:15" ht="12.75">
      <c r="F2185" s="53"/>
      <c r="O2185" s="46"/>
    </row>
    <row r="2186" spans="6:15" ht="12.75">
      <c r="F2186" s="53"/>
      <c r="O2186" s="46"/>
    </row>
    <row r="2187" spans="6:15" ht="12.75">
      <c r="F2187" s="53"/>
      <c r="O2187" s="46"/>
    </row>
    <row r="2188" spans="6:15" ht="12.75">
      <c r="F2188" s="53"/>
      <c r="O2188" s="46"/>
    </row>
    <row r="2189" spans="6:15" ht="12.75">
      <c r="F2189" s="53"/>
      <c r="O2189" s="46"/>
    </row>
    <row r="2190" spans="6:15" ht="12.75">
      <c r="F2190" s="53"/>
      <c r="O2190" s="46"/>
    </row>
    <row r="2191" spans="6:15" ht="12.75">
      <c r="F2191" s="53"/>
      <c r="O2191" s="46"/>
    </row>
    <row r="2192" spans="6:15" ht="12.75">
      <c r="F2192" s="53"/>
      <c r="O2192" s="46"/>
    </row>
    <row r="2193" spans="6:15" ht="12.75">
      <c r="F2193" s="53"/>
      <c r="O2193" s="46"/>
    </row>
    <row r="2194" spans="6:15" ht="12.75">
      <c r="F2194" s="53"/>
      <c r="O2194" s="46"/>
    </row>
    <row r="2195" spans="6:15" ht="12.75">
      <c r="F2195" s="53"/>
      <c r="O2195" s="46"/>
    </row>
    <row r="2196" spans="6:15" ht="12.75">
      <c r="F2196" s="53"/>
      <c r="O2196" s="46"/>
    </row>
    <row r="2197" spans="6:15" ht="12.75">
      <c r="F2197" s="53"/>
      <c r="O2197" s="46"/>
    </row>
    <row r="2198" spans="6:15" ht="12.75">
      <c r="F2198" s="53"/>
      <c r="O2198" s="46"/>
    </row>
    <row r="2199" spans="6:15" ht="12.75">
      <c r="F2199" s="53"/>
      <c r="O2199" s="46"/>
    </row>
    <row r="2200" spans="6:15" ht="12.75">
      <c r="F2200" s="53"/>
      <c r="O2200" s="46"/>
    </row>
    <row r="2201" spans="6:15" ht="12.75">
      <c r="F2201" s="53"/>
      <c r="O2201" s="46"/>
    </row>
    <row r="2202" spans="6:15" ht="12.75">
      <c r="F2202" s="53"/>
      <c r="O2202" s="46"/>
    </row>
    <row r="2203" spans="6:15" ht="12.75">
      <c r="F2203" s="53"/>
      <c r="O2203" s="46"/>
    </row>
    <row r="2204" spans="6:15" ht="12.75">
      <c r="F2204" s="53"/>
      <c r="O2204" s="46"/>
    </row>
    <row r="2205" spans="6:15" ht="12.75">
      <c r="F2205" s="53"/>
      <c r="O2205" s="46"/>
    </row>
    <row r="2206" spans="6:15" ht="12.75">
      <c r="F2206" s="53"/>
      <c r="O2206" s="46"/>
    </row>
    <row r="2207" spans="6:15" ht="12.75">
      <c r="F2207" s="53"/>
      <c r="O2207" s="46"/>
    </row>
    <row r="2208" spans="6:15" ht="12.75">
      <c r="F2208" s="53"/>
      <c r="O2208" s="46"/>
    </row>
    <row r="2209" spans="6:15" ht="12.75">
      <c r="F2209" s="53"/>
      <c r="O2209" s="46"/>
    </row>
    <row r="2210" spans="6:15" ht="12.75">
      <c r="F2210" s="53"/>
      <c r="O2210" s="46"/>
    </row>
    <row r="2211" spans="6:15" ht="12.75">
      <c r="F2211" s="53"/>
      <c r="O2211" s="46"/>
    </row>
    <row r="2212" spans="6:15" ht="12.75">
      <c r="F2212" s="53"/>
      <c r="O2212" s="46"/>
    </row>
    <row r="2213" spans="6:15" ht="12.75">
      <c r="F2213" s="53"/>
      <c r="O2213" s="46"/>
    </row>
    <row r="2214" spans="6:15" ht="12.75">
      <c r="F2214" s="53"/>
      <c r="O2214" s="46"/>
    </row>
    <row r="2215" spans="6:15" ht="12.75">
      <c r="F2215" s="53"/>
      <c r="O2215" s="46"/>
    </row>
    <row r="2216" spans="6:15" ht="12.75">
      <c r="F2216" s="53"/>
      <c r="O2216" s="46"/>
    </row>
    <row r="2217" spans="6:15" ht="12.75">
      <c r="F2217" s="53"/>
      <c r="O2217" s="46"/>
    </row>
    <row r="2218" spans="6:15" ht="12.75">
      <c r="F2218" s="53"/>
      <c r="O2218" s="46"/>
    </row>
    <row r="2219" spans="6:15" ht="12.75">
      <c r="F2219" s="53"/>
      <c r="O2219" s="46"/>
    </row>
    <row r="2220" spans="6:15" ht="12.75">
      <c r="F2220" s="53"/>
      <c r="O2220" s="46"/>
    </row>
    <row r="2221" spans="6:15" ht="12.75">
      <c r="F2221" s="53"/>
      <c r="O2221" s="46"/>
    </row>
    <row r="2222" spans="6:15" ht="12.75">
      <c r="F2222" s="53"/>
      <c r="O2222" s="46"/>
    </row>
    <row r="2223" spans="6:15" ht="12.75">
      <c r="F2223" s="53"/>
      <c r="O2223" s="46"/>
    </row>
    <row r="2224" spans="6:15" ht="12.75">
      <c r="F2224" s="53"/>
      <c r="O2224" s="46"/>
    </row>
    <row r="2225" spans="6:15" ht="12.75">
      <c r="F2225" s="53"/>
      <c r="O2225" s="46"/>
    </row>
    <row r="2226" spans="6:15" ht="12.75">
      <c r="F2226" s="53"/>
      <c r="O2226" s="46"/>
    </row>
    <row r="2227" spans="6:15" ht="12.75">
      <c r="F2227" s="53"/>
      <c r="O2227" s="46"/>
    </row>
    <row r="2228" spans="6:15" ht="12.75">
      <c r="F2228" s="53"/>
      <c r="O2228" s="46"/>
    </row>
    <row r="2229" spans="6:15" ht="12.75">
      <c r="F2229" s="53"/>
      <c r="O2229" s="46"/>
    </row>
    <row r="2230" spans="6:15" ht="12.75">
      <c r="F2230" s="53"/>
      <c r="O2230" s="46"/>
    </row>
    <row r="2231" spans="6:15" ht="12.75">
      <c r="F2231" s="53"/>
      <c r="O2231" s="46"/>
    </row>
    <row r="2232" spans="6:15" ht="12.75">
      <c r="F2232" s="53"/>
      <c r="O2232" s="46"/>
    </row>
    <row r="2233" spans="6:15" ht="12.75">
      <c r="F2233" s="53"/>
      <c r="O2233" s="46"/>
    </row>
    <row r="2234" spans="6:15" ht="12.75">
      <c r="F2234" s="53"/>
      <c r="O2234" s="46"/>
    </row>
    <row r="2235" spans="6:15" ht="12.75">
      <c r="F2235" s="53"/>
      <c r="O2235" s="46"/>
    </row>
    <row r="2236" spans="6:15" ht="12.75">
      <c r="F2236" s="53"/>
      <c r="O2236" s="46"/>
    </row>
    <row r="2237" spans="6:15" ht="12.75">
      <c r="F2237" s="53"/>
      <c r="O2237" s="46"/>
    </row>
    <row r="2238" spans="6:15" ht="12.75">
      <c r="F2238" s="53"/>
      <c r="O2238" s="46"/>
    </row>
    <row r="2239" spans="6:15" ht="12.75">
      <c r="F2239" s="53"/>
      <c r="O2239" s="46"/>
    </row>
    <row r="2240" spans="6:15" ht="12.75">
      <c r="F2240" s="53"/>
      <c r="O2240" s="46"/>
    </row>
    <row r="2241" spans="6:15" ht="12.75">
      <c r="F2241" s="53"/>
      <c r="O2241" s="46"/>
    </row>
    <row r="2242" spans="6:15" ht="12.75">
      <c r="F2242" s="53"/>
      <c r="O2242" s="46"/>
    </row>
    <row r="2243" spans="6:15" ht="12.75">
      <c r="F2243" s="53"/>
      <c r="O2243" s="46"/>
    </row>
    <row r="2244" spans="6:15" ht="12.75">
      <c r="F2244" s="53"/>
      <c r="O2244" s="46"/>
    </row>
    <row r="2245" spans="6:15" ht="12.75">
      <c r="F2245" s="53"/>
      <c r="O2245" s="46"/>
    </row>
    <row r="2246" spans="6:15" ht="12.75">
      <c r="F2246" s="53"/>
      <c r="O2246" s="46"/>
    </row>
    <row r="2247" spans="6:15" ht="12.75">
      <c r="F2247" s="53"/>
      <c r="O2247" s="46"/>
    </row>
    <row r="2248" spans="6:15" ht="12.75">
      <c r="F2248" s="53"/>
      <c r="O2248" s="46"/>
    </row>
    <row r="2249" spans="6:15" ht="12.75">
      <c r="F2249" s="53"/>
      <c r="O2249" s="46"/>
    </row>
    <row r="2250" spans="6:15" ht="12.75">
      <c r="F2250" s="53"/>
      <c r="O2250" s="46"/>
    </row>
    <row r="2251" spans="6:15" ht="12.75">
      <c r="F2251" s="53"/>
      <c r="O2251" s="46"/>
    </row>
    <row r="2252" spans="6:15" ht="12.75">
      <c r="F2252" s="53"/>
      <c r="O2252" s="46"/>
    </row>
    <row r="2253" spans="6:15" ht="12.75">
      <c r="F2253" s="53"/>
      <c r="O2253" s="46"/>
    </row>
    <row r="2254" spans="6:15" ht="12.75">
      <c r="F2254" s="53"/>
      <c r="O2254" s="46"/>
    </row>
    <row r="2255" spans="6:15" ht="12.75">
      <c r="F2255" s="53"/>
      <c r="O2255" s="46"/>
    </row>
    <row r="2256" spans="6:15" ht="12.75">
      <c r="F2256" s="53"/>
      <c r="O2256" s="46"/>
    </row>
    <row r="2257" spans="6:15" ht="12.75">
      <c r="F2257" s="53"/>
      <c r="O2257" s="46"/>
    </row>
    <row r="2258" spans="6:15" ht="12.75">
      <c r="F2258" s="53"/>
      <c r="O2258" s="46"/>
    </row>
    <row r="2259" spans="6:15" ht="12.75">
      <c r="F2259" s="53"/>
      <c r="O2259" s="46"/>
    </row>
    <row r="2260" spans="6:15" ht="12.75">
      <c r="F2260" s="53"/>
      <c r="O2260" s="46"/>
    </row>
    <row r="2261" spans="6:15" ht="12.75">
      <c r="F2261" s="53"/>
      <c r="O2261" s="46"/>
    </row>
    <row r="2262" spans="6:15" ht="12.75">
      <c r="F2262" s="53"/>
      <c r="O2262" s="46"/>
    </row>
    <row r="2263" spans="6:15" ht="12.75">
      <c r="F2263" s="53"/>
      <c r="O2263" s="46"/>
    </row>
    <row r="2264" spans="6:15" ht="12.75">
      <c r="F2264" s="53"/>
      <c r="O2264" s="46"/>
    </row>
    <row r="2265" spans="6:15" ht="12.75">
      <c r="F2265" s="53"/>
      <c r="O2265" s="46"/>
    </row>
    <row r="2266" spans="6:15" ht="12.75">
      <c r="F2266" s="53"/>
      <c r="O2266" s="46"/>
    </row>
    <row r="2267" spans="6:15" ht="12.75">
      <c r="F2267" s="53"/>
      <c r="O2267" s="46"/>
    </row>
    <row r="2268" spans="6:15" ht="12.75">
      <c r="F2268" s="53"/>
      <c r="O2268" s="46"/>
    </row>
    <row r="2269" spans="6:15" ht="12.75">
      <c r="F2269" s="53"/>
      <c r="O2269" s="46"/>
    </row>
    <row r="2270" spans="6:15" ht="12.75">
      <c r="F2270" s="53"/>
      <c r="O2270" s="46"/>
    </row>
    <row r="2271" spans="6:15" ht="12.75">
      <c r="F2271" s="53"/>
      <c r="O2271" s="46"/>
    </row>
    <row r="2272" spans="6:15" ht="12.75">
      <c r="F2272" s="53"/>
      <c r="O2272" s="46"/>
    </row>
    <row r="2273" spans="6:15" ht="12.75">
      <c r="F2273" s="53"/>
      <c r="O2273" s="46"/>
    </row>
    <row r="2274" spans="6:15" ht="12.75">
      <c r="F2274" s="53"/>
      <c r="O2274" s="46"/>
    </row>
    <row r="2275" spans="6:15" ht="12.75">
      <c r="F2275" s="53"/>
      <c r="O2275" s="46"/>
    </row>
    <row r="2276" spans="6:15" ht="12.75">
      <c r="F2276" s="53"/>
      <c r="O2276" s="46"/>
    </row>
    <row r="2277" spans="6:15" ht="12.75">
      <c r="F2277" s="53"/>
      <c r="O2277" s="46"/>
    </row>
    <row r="2278" spans="6:15" ht="12.75">
      <c r="F2278" s="53"/>
      <c r="O2278" s="46"/>
    </row>
    <row r="2279" spans="6:15" ht="12.75">
      <c r="F2279" s="53"/>
      <c r="O2279" s="46"/>
    </row>
    <row r="2280" spans="6:15" ht="12.75">
      <c r="F2280" s="53"/>
      <c r="O2280" s="46"/>
    </row>
    <row r="2281" spans="6:15" ht="12.75">
      <c r="F2281" s="53"/>
      <c r="O2281" s="46"/>
    </row>
    <row r="2282" spans="6:15" ht="12.75">
      <c r="F2282" s="53"/>
      <c r="O2282" s="46"/>
    </row>
    <row r="2283" spans="6:15" ht="12.75">
      <c r="F2283" s="53"/>
      <c r="O2283" s="46"/>
    </row>
    <row r="2284" spans="6:15" ht="12.75">
      <c r="F2284" s="53"/>
      <c r="O2284" s="46"/>
    </row>
    <row r="2285" spans="6:15" ht="12.75">
      <c r="F2285" s="53"/>
      <c r="O2285" s="46"/>
    </row>
    <row r="2286" spans="6:15" ht="12.75">
      <c r="F2286" s="53"/>
      <c r="O2286" s="46"/>
    </row>
    <row r="2287" spans="6:15" ht="12.75">
      <c r="F2287" s="53"/>
      <c r="O2287" s="46"/>
    </row>
    <row r="2288" spans="6:15" ht="12.75">
      <c r="F2288" s="53"/>
      <c r="O2288" s="46"/>
    </row>
    <row r="2289" spans="6:15" ht="12.75">
      <c r="F2289" s="53"/>
      <c r="O2289" s="46"/>
    </row>
    <row r="2290" spans="6:15" ht="12.75">
      <c r="F2290" s="53"/>
      <c r="O2290" s="46"/>
    </row>
    <row r="2291" spans="6:15" ht="12.75">
      <c r="F2291" s="53"/>
      <c r="O2291" s="46"/>
    </row>
    <row r="2292" spans="6:15" ht="12.75">
      <c r="F2292" s="53"/>
      <c r="O2292" s="46"/>
    </row>
    <row r="2293" spans="6:15" ht="12.75">
      <c r="F2293" s="53"/>
      <c r="O2293" s="46"/>
    </row>
    <row r="2294" spans="6:15" ht="12.75">
      <c r="F2294" s="53"/>
      <c r="O2294" s="46"/>
    </row>
    <row r="2295" spans="6:15" ht="12.75">
      <c r="F2295" s="53"/>
      <c r="O2295" s="46"/>
    </row>
    <row r="2296" spans="6:15" ht="12.75">
      <c r="F2296" s="53"/>
      <c r="O2296" s="46"/>
    </row>
    <row r="2297" spans="6:15" ht="12.75">
      <c r="F2297" s="53"/>
      <c r="O2297" s="46"/>
    </row>
    <row r="2298" spans="6:15" ht="12.75">
      <c r="F2298" s="53"/>
      <c r="O2298" s="46"/>
    </row>
    <row r="2299" spans="6:15" ht="12.75">
      <c r="F2299" s="53"/>
      <c r="O2299" s="46"/>
    </row>
    <row r="2300" spans="6:15" ht="12.75">
      <c r="F2300" s="53"/>
      <c r="O2300" s="46"/>
    </row>
    <row r="2301" spans="6:15" ht="12.75">
      <c r="F2301" s="53"/>
      <c r="O2301" s="46"/>
    </row>
    <row r="2302" spans="6:15" ht="12.75">
      <c r="F2302" s="53"/>
      <c r="O2302" s="46"/>
    </row>
    <row r="2303" spans="6:15" ht="12.75">
      <c r="F2303" s="53"/>
      <c r="O2303" s="46"/>
    </row>
    <row r="2304" spans="6:15" ht="12.75">
      <c r="F2304" s="53"/>
      <c r="O2304" s="46"/>
    </row>
    <row r="2305" spans="6:15" ht="12.75">
      <c r="F2305" s="53"/>
      <c r="O2305" s="46"/>
    </row>
    <row r="2306" spans="6:15" ht="12.75">
      <c r="F2306" s="53"/>
      <c r="O2306" s="46"/>
    </row>
    <row r="2307" spans="6:15" ht="12.75">
      <c r="F2307" s="53"/>
      <c r="O2307" s="46"/>
    </row>
    <row r="2308" spans="6:15" ht="12.75">
      <c r="F2308" s="53"/>
      <c r="O2308" s="46"/>
    </row>
    <row r="2309" spans="6:15" ht="12.75">
      <c r="F2309" s="53"/>
      <c r="O2309" s="46"/>
    </row>
    <row r="2310" spans="6:15" ht="12.75">
      <c r="F2310" s="53"/>
      <c r="O2310" s="46"/>
    </row>
    <row r="2311" spans="6:15" ht="12.75">
      <c r="F2311" s="53"/>
      <c r="O2311" s="46"/>
    </row>
    <row r="2312" spans="6:15" ht="12.75">
      <c r="F2312" s="53"/>
      <c r="O2312" s="46"/>
    </row>
    <row r="2313" spans="6:15" ht="12.75">
      <c r="F2313" s="53"/>
      <c r="O2313" s="46"/>
    </row>
    <row r="2314" spans="6:15" ht="12.75">
      <c r="F2314" s="53"/>
      <c r="O2314" s="46"/>
    </row>
    <row r="2315" spans="6:15" ht="12.75">
      <c r="F2315" s="53"/>
      <c r="O2315" s="46"/>
    </row>
    <row r="2316" spans="6:15" ht="12.75">
      <c r="F2316" s="53"/>
      <c r="O2316" s="46"/>
    </row>
    <row r="2317" spans="6:15" ht="12.75">
      <c r="F2317" s="53"/>
      <c r="O2317" s="46"/>
    </row>
    <row r="2318" spans="6:15" ht="12.75">
      <c r="F2318" s="53"/>
      <c r="O2318" s="46"/>
    </row>
    <row r="2319" spans="6:15" ht="12.75">
      <c r="F2319" s="53"/>
      <c r="O2319" s="46"/>
    </row>
    <row r="2320" spans="6:15" ht="12.75">
      <c r="F2320" s="53"/>
      <c r="O2320" s="46"/>
    </row>
    <row r="2321" spans="6:15" ht="12.75">
      <c r="F2321" s="53"/>
      <c r="O2321" s="46"/>
    </row>
    <row r="2322" spans="6:15" ht="12.75">
      <c r="F2322" s="53"/>
      <c r="O2322" s="46"/>
    </row>
    <row r="2323" spans="6:15" ht="12.75">
      <c r="F2323" s="53"/>
      <c r="O2323" s="46"/>
    </row>
    <row r="2324" spans="6:15" ht="12.75">
      <c r="F2324" s="53"/>
      <c r="O2324" s="46"/>
    </row>
    <row r="2325" spans="6:15" ht="12.75">
      <c r="F2325" s="53"/>
      <c r="O2325" s="46"/>
    </row>
    <row r="2326" spans="6:15" ht="12.75">
      <c r="F2326" s="53"/>
      <c r="O2326" s="46"/>
    </row>
    <row r="2327" spans="6:15" ht="12.75">
      <c r="F2327" s="53"/>
      <c r="O2327" s="46"/>
    </row>
    <row r="2328" spans="6:15" ht="12.75">
      <c r="F2328" s="53"/>
      <c r="O2328" s="46"/>
    </row>
    <row r="2329" spans="6:15" ht="12.75">
      <c r="F2329" s="53"/>
      <c r="O2329" s="46"/>
    </row>
    <row r="2330" spans="6:15" ht="12.75">
      <c r="F2330" s="53"/>
      <c r="O2330" s="46"/>
    </row>
    <row r="2331" spans="6:15" ht="12.75">
      <c r="F2331" s="53"/>
      <c r="O2331" s="46"/>
    </row>
    <row r="2332" spans="6:15" ht="12.75">
      <c r="F2332" s="53"/>
      <c r="O2332" s="46"/>
    </row>
    <row r="2333" spans="6:15" ht="12.75">
      <c r="F2333" s="53"/>
      <c r="O2333" s="46"/>
    </row>
    <row r="2334" spans="6:15" ht="12.75">
      <c r="F2334" s="53"/>
      <c r="O2334" s="46"/>
    </row>
    <row r="2335" spans="6:15" ht="12.75">
      <c r="F2335" s="53"/>
      <c r="O2335" s="46"/>
    </row>
    <row r="2336" spans="6:15" ht="12.75">
      <c r="F2336" s="53"/>
      <c r="O2336" s="46"/>
    </row>
    <row r="2337" spans="6:15" ht="12.75">
      <c r="F2337" s="53"/>
      <c r="O2337" s="46"/>
    </row>
    <row r="2338" spans="6:15" ht="12.75">
      <c r="F2338" s="53"/>
      <c r="O2338" s="46"/>
    </row>
    <row r="2339" spans="6:15" ht="12.75">
      <c r="F2339" s="53"/>
      <c r="O2339" s="46"/>
    </row>
    <row r="2340" spans="6:15" ht="12.75">
      <c r="F2340" s="53"/>
      <c r="O2340" s="46"/>
    </row>
    <row r="2341" spans="6:15" ht="12.75">
      <c r="F2341" s="53"/>
      <c r="O2341" s="46"/>
    </row>
    <row r="2342" spans="6:15" ht="12.75">
      <c r="F2342" s="53"/>
      <c r="O2342" s="46"/>
    </row>
    <row r="2343" spans="6:15" ht="12.75">
      <c r="F2343" s="53"/>
      <c r="O2343" s="46"/>
    </row>
    <row r="2344" spans="6:15" ht="12.75">
      <c r="F2344" s="53"/>
      <c r="O2344" s="46"/>
    </row>
    <row r="2345" spans="6:15" ht="12.75">
      <c r="F2345" s="53"/>
      <c r="O2345" s="46"/>
    </row>
    <row r="2346" spans="6:15" ht="12.75">
      <c r="F2346" s="53"/>
      <c r="O2346" s="46"/>
    </row>
    <row r="2347" spans="6:15" ht="12.75">
      <c r="F2347" s="53"/>
      <c r="O2347" s="46"/>
    </row>
    <row r="2348" spans="6:15" ht="12.75">
      <c r="F2348" s="53"/>
      <c r="O2348" s="46"/>
    </row>
    <row r="2349" spans="6:15" ht="12.75">
      <c r="F2349" s="53"/>
      <c r="O2349" s="46"/>
    </row>
    <row r="2350" spans="6:15" ht="12.75">
      <c r="F2350" s="53"/>
      <c r="O2350" s="46"/>
    </row>
    <row r="2351" spans="6:15" ht="12.75">
      <c r="F2351" s="53"/>
      <c r="O2351" s="46"/>
    </row>
    <row r="2352" spans="6:15" ht="12.75">
      <c r="F2352" s="53"/>
      <c r="O2352" s="46"/>
    </row>
    <row r="2353" spans="6:15" ht="12.75">
      <c r="F2353" s="53"/>
      <c r="O2353" s="46"/>
    </row>
    <row r="2354" spans="6:15" ht="12.75">
      <c r="F2354" s="53"/>
      <c r="O2354" s="46"/>
    </row>
    <row r="2355" spans="6:15" ht="12.75">
      <c r="F2355" s="53"/>
      <c r="O2355" s="46"/>
    </row>
    <row r="2356" spans="6:15" ht="12.75">
      <c r="F2356" s="53"/>
      <c r="O2356" s="46"/>
    </row>
    <row r="2357" spans="6:15" ht="12.75">
      <c r="F2357" s="53"/>
      <c r="O2357" s="46"/>
    </row>
    <row r="2358" spans="6:15" ht="12.75">
      <c r="F2358" s="53"/>
      <c r="O2358" s="46"/>
    </row>
    <row r="2359" spans="6:15" ht="12.75">
      <c r="F2359" s="53"/>
      <c r="O2359" s="46"/>
    </row>
    <row r="2360" spans="6:15" ht="12.75">
      <c r="F2360" s="53"/>
      <c r="O2360" s="46"/>
    </row>
    <row r="2361" spans="6:15" ht="12.75">
      <c r="F2361" s="53"/>
      <c r="O2361" s="46"/>
    </row>
    <row r="2362" spans="6:15" ht="12.75">
      <c r="F2362" s="53"/>
      <c r="O2362" s="46"/>
    </row>
    <row r="2363" spans="6:15" ht="12.75">
      <c r="F2363" s="53"/>
      <c r="O2363" s="46"/>
    </row>
    <row r="2364" spans="6:15" ht="12.75">
      <c r="F2364" s="53"/>
      <c r="O2364" s="46"/>
    </row>
    <row r="2365" spans="6:15" ht="12.75">
      <c r="F2365" s="53"/>
      <c r="O2365" s="46"/>
    </row>
    <row r="2366" spans="6:15" ht="12.75">
      <c r="F2366" s="53"/>
      <c r="O2366" s="46"/>
    </row>
    <row r="2367" spans="6:15" ht="12.75">
      <c r="F2367" s="53"/>
      <c r="O2367" s="46"/>
    </row>
    <row r="2368" spans="6:15" ht="12.75">
      <c r="F2368" s="53"/>
      <c r="O2368" s="46"/>
    </row>
    <row r="2369" spans="6:15" ht="12.75">
      <c r="F2369" s="53"/>
      <c r="O2369" s="46"/>
    </row>
    <row r="2370" spans="6:15" ht="12.75">
      <c r="F2370" s="53"/>
      <c r="O2370" s="46"/>
    </row>
    <row r="2371" spans="6:15" ht="12.75">
      <c r="F2371" s="53"/>
      <c r="O2371" s="46"/>
    </row>
    <row r="2372" spans="6:15" ht="12.75">
      <c r="F2372" s="53"/>
      <c r="O2372" s="46"/>
    </row>
    <row r="2373" spans="6:15" ht="12.75">
      <c r="F2373" s="53"/>
      <c r="O2373" s="46"/>
    </row>
    <row r="2374" spans="6:15" ht="12.75">
      <c r="F2374" s="53"/>
      <c r="O2374" s="46"/>
    </row>
    <row r="2375" spans="6:15" ht="12.75">
      <c r="F2375" s="53"/>
      <c r="O2375" s="46"/>
    </row>
    <row r="2376" spans="6:15" ht="12.75">
      <c r="F2376" s="53"/>
      <c r="O2376" s="46"/>
    </row>
    <row r="2377" spans="6:15" ht="12.75">
      <c r="F2377" s="53"/>
      <c r="O2377" s="46"/>
    </row>
    <row r="2378" spans="6:15" ht="12.75">
      <c r="F2378" s="53"/>
      <c r="O2378" s="46"/>
    </row>
    <row r="2379" spans="6:15" ht="12.75">
      <c r="F2379" s="53"/>
      <c r="O2379" s="46"/>
    </row>
    <row r="2380" spans="6:15" ht="12.75">
      <c r="F2380" s="53"/>
      <c r="O2380" s="46"/>
    </row>
    <row r="2381" spans="6:15" ht="12.75">
      <c r="F2381" s="53"/>
      <c r="O2381" s="46"/>
    </row>
    <row r="2382" spans="6:15" ht="12.75">
      <c r="F2382" s="53"/>
      <c r="O2382" s="46"/>
    </row>
    <row r="2383" spans="6:15" ht="12.75">
      <c r="F2383" s="53"/>
      <c r="O2383" s="46"/>
    </row>
    <row r="2384" spans="6:15" ht="12.75">
      <c r="F2384" s="53"/>
      <c r="O2384" s="46"/>
    </row>
    <row r="2385" spans="6:15" ht="12.75">
      <c r="F2385" s="53"/>
      <c r="O2385" s="46"/>
    </row>
    <row r="2386" spans="6:15" ht="12.75">
      <c r="F2386" s="53"/>
      <c r="O2386" s="46"/>
    </row>
    <row r="2387" spans="6:15" ht="12.75">
      <c r="F2387" s="53"/>
      <c r="O2387" s="46"/>
    </row>
    <row r="2388" spans="6:15" ht="12.75">
      <c r="F2388" s="53"/>
      <c r="O2388" s="46"/>
    </row>
    <row r="2389" spans="6:15" ht="12.75">
      <c r="F2389" s="53"/>
      <c r="O2389" s="46"/>
    </row>
    <row r="2390" spans="6:15" ht="12.75">
      <c r="F2390" s="53"/>
      <c r="O2390" s="46"/>
    </row>
    <row r="2391" spans="6:15" ht="12.75">
      <c r="F2391" s="53"/>
      <c r="O2391" s="46"/>
    </row>
    <row r="2392" spans="6:15" ht="12.75">
      <c r="F2392" s="53"/>
      <c r="O2392" s="46"/>
    </row>
    <row r="2393" spans="6:15" ht="12.75">
      <c r="F2393" s="53"/>
      <c r="O2393" s="46"/>
    </row>
    <row r="2394" spans="6:15" ht="12.75">
      <c r="F2394" s="53"/>
      <c r="O2394" s="46"/>
    </row>
    <row r="2395" spans="6:15" ht="12.75">
      <c r="F2395" s="53"/>
      <c r="O2395" s="46"/>
    </row>
    <row r="2396" spans="6:15" ht="12.75">
      <c r="F2396" s="53"/>
      <c r="O2396" s="46"/>
    </row>
    <row r="2397" spans="6:15" ht="12.75">
      <c r="F2397" s="53"/>
      <c r="O2397" s="46"/>
    </row>
    <row r="2398" spans="6:15" ht="12.75">
      <c r="F2398" s="53"/>
      <c r="O2398" s="46"/>
    </row>
    <row r="2399" spans="6:15" ht="12.75">
      <c r="F2399" s="53"/>
      <c r="O2399" s="46"/>
    </row>
    <row r="2400" spans="6:15" ht="12.75">
      <c r="F2400" s="53"/>
      <c r="O2400" s="46"/>
    </row>
    <row r="2401" spans="6:15" ht="12.75">
      <c r="F2401" s="53"/>
      <c r="O2401" s="46"/>
    </row>
    <row r="2402" spans="6:15" ht="12.75">
      <c r="F2402" s="53"/>
      <c r="O2402" s="46"/>
    </row>
    <row r="2403" spans="6:15" ht="12.75">
      <c r="F2403" s="53"/>
      <c r="O2403" s="46"/>
    </row>
    <row r="2404" spans="6:15" ht="12.75">
      <c r="F2404" s="53"/>
      <c r="O2404" s="46"/>
    </row>
    <row r="2405" spans="6:15" ht="12.75">
      <c r="F2405" s="53"/>
      <c r="O2405" s="46"/>
    </row>
    <row r="2406" spans="6:15" ht="12.75">
      <c r="F2406" s="53"/>
      <c r="O2406" s="46"/>
    </row>
    <row r="2407" spans="6:15" ht="12.75">
      <c r="F2407" s="53"/>
      <c r="O2407" s="46"/>
    </row>
    <row r="2408" spans="6:15" ht="12.75">
      <c r="F2408" s="53"/>
      <c r="O2408" s="46"/>
    </row>
    <row r="2409" spans="6:15" ht="12.75">
      <c r="F2409" s="53"/>
      <c r="O2409" s="46"/>
    </row>
    <row r="2410" spans="6:15" ht="12.75">
      <c r="F2410" s="53"/>
      <c r="O2410" s="46"/>
    </row>
    <row r="2411" spans="6:15" ht="12.75">
      <c r="F2411" s="53"/>
      <c r="O2411" s="46"/>
    </row>
    <row r="2412" spans="6:15" ht="12.75">
      <c r="F2412" s="53"/>
      <c r="O2412" s="46"/>
    </row>
    <row r="2413" spans="6:15" ht="12.75">
      <c r="F2413" s="53"/>
      <c r="O2413" s="46"/>
    </row>
    <row r="2414" spans="6:15" ht="12.75">
      <c r="F2414" s="53"/>
      <c r="O2414" s="46"/>
    </row>
    <row r="2415" spans="6:15" ht="12.75">
      <c r="F2415" s="53"/>
      <c r="O2415" s="46"/>
    </row>
    <row r="2416" spans="6:15" ht="12.75">
      <c r="F2416" s="53"/>
      <c r="O2416" s="46"/>
    </row>
    <row r="2417" spans="6:15" ht="12.75">
      <c r="F2417" s="53"/>
      <c r="O2417" s="46"/>
    </row>
    <row r="2418" spans="6:15" ht="12.75">
      <c r="F2418" s="53"/>
      <c r="O2418" s="46"/>
    </row>
    <row r="2419" spans="6:15" ht="12.75">
      <c r="F2419" s="53"/>
      <c r="O2419" s="46"/>
    </row>
    <row r="2420" spans="6:15" ht="12.75">
      <c r="F2420" s="53"/>
      <c r="O2420" s="46"/>
    </row>
    <row r="2421" spans="6:15" ht="12.75">
      <c r="F2421" s="53"/>
      <c r="O2421" s="46"/>
    </row>
    <row r="2422" spans="6:15" ht="12.75">
      <c r="F2422" s="53"/>
      <c r="O2422" s="46"/>
    </row>
    <row r="2423" spans="6:15" ht="12.75">
      <c r="F2423" s="53"/>
      <c r="O2423" s="46"/>
    </row>
    <row r="2424" spans="6:15" ht="12.75">
      <c r="F2424" s="53"/>
      <c r="O2424" s="46"/>
    </row>
    <row r="2425" spans="6:15" ht="12.75">
      <c r="F2425" s="53"/>
      <c r="O2425" s="46"/>
    </row>
    <row r="2426" spans="6:15" ht="12.75">
      <c r="F2426" s="53"/>
      <c r="O2426" s="46"/>
    </row>
    <row r="2427" spans="6:15" ht="12.75">
      <c r="F2427" s="53"/>
      <c r="O2427" s="46"/>
    </row>
    <row r="2428" spans="6:15" ht="12.75">
      <c r="F2428" s="53"/>
      <c r="O2428" s="46"/>
    </row>
    <row r="2429" spans="6:15" ht="12.75">
      <c r="F2429" s="53"/>
      <c r="O2429" s="46"/>
    </row>
    <row r="2430" spans="6:15" ht="12.75">
      <c r="F2430" s="53"/>
      <c r="O2430" s="46"/>
    </row>
    <row r="2431" spans="6:15" ht="12.75">
      <c r="F2431" s="53"/>
      <c r="O2431" s="46"/>
    </row>
    <row r="2432" spans="6:15" ht="12.75">
      <c r="F2432" s="53"/>
      <c r="O2432" s="46"/>
    </row>
    <row r="2433" spans="6:15" ht="12.75">
      <c r="F2433" s="53"/>
      <c r="O2433" s="46"/>
    </row>
    <row r="2434" spans="6:15" ht="12.75">
      <c r="F2434" s="53"/>
      <c r="O2434" s="46"/>
    </row>
    <row r="2435" spans="6:15" ht="12.75">
      <c r="F2435" s="53"/>
      <c r="O2435" s="46"/>
    </row>
    <row r="2436" spans="6:15" ht="12.75">
      <c r="F2436" s="53"/>
      <c r="O2436" s="46"/>
    </row>
    <row r="2437" spans="6:15" ht="12.75">
      <c r="F2437" s="53"/>
      <c r="O2437" s="46"/>
    </row>
    <row r="2438" spans="6:15" ht="12.75">
      <c r="F2438" s="53"/>
      <c r="O2438" s="46"/>
    </row>
    <row r="2439" spans="6:15" ht="12.75">
      <c r="F2439" s="53"/>
      <c r="O2439" s="46"/>
    </row>
    <row r="2440" spans="6:15" ht="12.75">
      <c r="F2440" s="53"/>
      <c r="O2440" s="46"/>
    </row>
    <row r="2441" spans="6:15" ht="12.75">
      <c r="F2441" s="53"/>
      <c r="O2441" s="46"/>
    </row>
    <row r="2442" spans="6:15" ht="12.75">
      <c r="F2442" s="53"/>
      <c r="O2442" s="46"/>
    </row>
    <row r="2443" spans="6:15" ht="12.75">
      <c r="F2443" s="53"/>
      <c r="O2443" s="46"/>
    </row>
    <row r="2444" spans="6:15" ht="12.75">
      <c r="F2444" s="53"/>
      <c r="O2444" s="46"/>
    </row>
    <row r="2445" spans="6:15" ht="12.75">
      <c r="F2445" s="53"/>
      <c r="O2445" s="46"/>
    </row>
    <row r="2446" spans="6:15" ht="12.75">
      <c r="F2446" s="53"/>
      <c r="O2446" s="46"/>
    </row>
    <row r="2447" spans="6:15" ht="12.75">
      <c r="F2447" s="53"/>
      <c r="O2447" s="46"/>
    </row>
    <row r="2448" spans="6:15" ht="12.75">
      <c r="F2448" s="53"/>
      <c r="O2448" s="46"/>
    </row>
    <row r="2449" spans="6:15" ht="12.75">
      <c r="F2449" s="53"/>
      <c r="O2449" s="46"/>
    </row>
    <row r="2450" spans="6:15" ht="12.75">
      <c r="F2450" s="53"/>
      <c r="O2450" s="46"/>
    </row>
    <row r="2451" spans="6:15" ht="12.75">
      <c r="F2451" s="53"/>
      <c r="O2451" s="46"/>
    </row>
    <row r="2452" spans="6:15" ht="12.75">
      <c r="F2452" s="53"/>
      <c r="O2452" s="46"/>
    </row>
    <row r="2453" spans="6:15" ht="12.75">
      <c r="F2453" s="53"/>
      <c r="O2453" s="46"/>
    </row>
    <row r="2454" spans="6:15" ht="12.75">
      <c r="F2454" s="53"/>
      <c r="O2454" s="46"/>
    </row>
    <row r="2455" spans="6:15" ht="12.75">
      <c r="F2455" s="53"/>
      <c r="O2455" s="46"/>
    </row>
    <row r="2456" spans="6:15" ht="12.75">
      <c r="F2456" s="53"/>
      <c r="O2456" s="46"/>
    </row>
    <row r="2457" spans="6:15" ht="12.75">
      <c r="F2457" s="53"/>
      <c r="O2457" s="46"/>
    </row>
    <row r="2458" spans="6:15" ht="12.75">
      <c r="F2458" s="53"/>
      <c r="O2458" s="46"/>
    </row>
    <row r="2459" spans="6:15" ht="12.75">
      <c r="F2459" s="53"/>
      <c r="O2459" s="46"/>
    </row>
    <row r="2460" spans="6:15" ht="12.75">
      <c r="F2460" s="53"/>
      <c r="O2460" s="46"/>
    </row>
    <row r="2461" spans="6:15" ht="12.75">
      <c r="F2461" s="53"/>
      <c r="O2461" s="46"/>
    </row>
    <row r="2462" spans="6:15" ht="12.75">
      <c r="F2462" s="53"/>
      <c r="O2462" s="46"/>
    </row>
    <row r="2463" spans="6:15" ht="12.75">
      <c r="F2463" s="53"/>
      <c r="O2463" s="46"/>
    </row>
    <row r="2464" spans="6:15" ht="12.75">
      <c r="F2464" s="53"/>
      <c r="O2464" s="46"/>
    </row>
    <row r="2465" spans="6:15" ht="12.75">
      <c r="F2465" s="53"/>
      <c r="O2465" s="46"/>
    </row>
    <row r="2466" spans="6:15" ht="12.75">
      <c r="F2466" s="53"/>
      <c r="O2466" s="46"/>
    </row>
    <row r="2467" spans="6:15" ht="12.75">
      <c r="F2467" s="53"/>
      <c r="O2467" s="46"/>
    </row>
    <row r="2468" spans="6:15" ht="12.75">
      <c r="F2468" s="53"/>
      <c r="O2468" s="46"/>
    </row>
    <row r="2469" spans="6:15" ht="12.75">
      <c r="F2469" s="53"/>
      <c r="O2469" s="46"/>
    </row>
    <row r="2470" spans="6:15" ht="12.75">
      <c r="F2470" s="53"/>
      <c r="O2470" s="46"/>
    </row>
    <row r="2471" spans="6:15" ht="12.75">
      <c r="F2471" s="53"/>
      <c r="O2471" s="46"/>
    </row>
    <row r="2472" spans="6:15" ht="12.75">
      <c r="F2472" s="53"/>
      <c r="O2472" s="46"/>
    </row>
    <row r="2473" spans="6:15" ht="12.75">
      <c r="F2473" s="53"/>
      <c r="O2473" s="46"/>
    </row>
    <row r="2474" spans="6:15" ht="12.75">
      <c r="F2474" s="53"/>
      <c r="O2474" s="46"/>
    </row>
    <row r="2475" spans="6:15" ht="12.75">
      <c r="F2475" s="53"/>
      <c r="O2475" s="46"/>
    </row>
    <row r="2476" spans="6:15" ht="12.75">
      <c r="F2476" s="53"/>
      <c r="O2476" s="46"/>
    </row>
    <row r="2477" spans="6:15" ht="12.75">
      <c r="F2477" s="53"/>
      <c r="O2477" s="46"/>
    </row>
    <row r="2478" spans="6:15" ht="12.75">
      <c r="F2478" s="53"/>
      <c r="O2478" s="46"/>
    </row>
    <row r="2479" spans="6:15" ht="12.75">
      <c r="F2479" s="53"/>
      <c r="O2479" s="46"/>
    </row>
    <row r="2480" spans="6:15" ht="12.75">
      <c r="F2480" s="53"/>
      <c r="O2480" s="46"/>
    </row>
    <row r="2481" spans="6:15" ht="12.75">
      <c r="F2481" s="53"/>
      <c r="O2481" s="46"/>
    </row>
    <row r="2482" spans="6:15" ht="12.75">
      <c r="F2482" s="53"/>
      <c r="O2482" s="46"/>
    </row>
    <row r="2483" spans="6:15" ht="12.75">
      <c r="F2483" s="53"/>
      <c r="O2483" s="46"/>
    </row>
    <row r="2484" spans="6:15" ht="12.75">
      <c r="F2484" s="53"/>
      <c r="O2484" s="46"/>
    </row>
    <row r="2485" spans="6:15" ht="12.75">
      <c r="F2485" s="53"/>
      <c r="O2485" s="46"/>
    </row>
    <row r="2486" spans="6:15" ht="12.75">
      <c r="F2486" s="53"/>
      <c r="O2486" s="46"/>
    </row>
    <row r="2487" spans="6:15" ht="12.75">
      <c r="F2487" s="53"/>
      <c r="O2487" s="46"/>
    </row>
    <row r="2488" spans="6:15" ht="12.75">
      <c r="F2488" s="53"/>
      <c r="O2488" s="46"/>
    </row>
    <row r="2489" spans="6:15" ht="12.75">
      <c r="F2489" s="53"/>
      <c r="O2489" s="46"/>
    </row>
    <row r="2490" spans="6:15" ht="12.75">
      <c r="F2490" s="53"/>
      <c r="O2490" s="46"/>
    </row>
    <row r="2491" spans="6:15" ht="12.75">
      <c r="F2491" s="53"/>
      <c r="O2491" s="46"/>
    </row>
    <row r="2492" spans="6:15" ht="12.75">
      <c r="F2492" s="53"/>
      <c r="O2492" s="46"/>
    </row>
    <row r="2493" spans="6:15" ht="12.75">
      <c r="F2493" s="53"/>
      <c r="O2493" s="46"/>
    </row>
    <row r="2494" spans="6:15" ht="12.75">
      <c r="F2494" s="53"/>
      <c r="O2494" s="46"/>
    </row>
    <row r="2495" spans="6:15" ht="12.75">
      <c r="F2495" s="53"/>
      <c r="O2495" s="46"/>
    </row>
    <row r="2496" spans="6:15" ht="12.75">
      <c r="F2496" s="53"/>
      <c r="O2496" s="46"/>
    </row>
    <row r="2497" spans="6:15" ht="12.75">
      <c r="F2497" s="53"/>
      <c r="O2497" s="46"/>
    </row>
    <row r="2498" spans="6:15" ht="12.75">
      <c r="F2498" s="53"/>
      <c r="O2498" s="46"/>
    </row>
    <row r="2499" spans="6:15" ht="12.75">
      <c r="F2499" s="53"/>
      <c r="O2499" s="46"/>
    </row>
    <row r="2500" spans="6:15" ht="12.75">
      <c r="F2500" s="53"/>
      <c r="O2500" s="46"/>
    </row>
    <row r="2501" spans="6:15" ht="12.75">
      <c r="F2501" s="53"/>
      <c r="O2501" s="46"/>
    </row>
    <row r="2502" spans="6:15" ht="12.75">
      <c r="F2502" s="53"/>
      <c r="O2502" s="46"/>
    </row>
    <row r="2503" spans="6:15" ht="12.75">
      <c r="F2503" s="53"/>
      <c r="O2503" s="46"/>
    </row>
    <row r="2504" spans="6:15" ht="12.75">
      <c r="F2504" s="53"/>
      <c r="O2504" s="46"/>
    </row>
    <row r="2505" spans="6:15" ht="12.75">
      <c r="F2505" s="53"/>
      <c r="O2505" s="46"/>
    </row>
    <row r="2506" spans="6:15" ht="12.75">
      <c r="F2506" s="53"/>
      <c r="O2506" s="46"/>
    </row>
    <row r="2507" spans="6:15" ht="12.75">
      <c r="F2507" s="53"/>
      <c r="O2507" s="46"/>
    </row>
    <row r="2508" spans="6:15" ht="12.75">
      <c r="F2508" s="53"/>
      <c r="O2508" s="46"/>
    </row>
    <row r="2509" spans="6:15" ht="12.75">
      <c r="F2509" s="53"/>
      <c r="O2509" s="46"/>
    </row>
    <row r="2510" spans="6:15" ht="12.75">
      <c r="F2510" s="53"/>
      <c r="O2510" s="46"/>
    </row>
    <row r="2511" spans="6:15" ht="12.75">
      <c r="F2511" s="53"/>
      <c r="O2511" s="46"/>
    </row>
    <row r="2512" spans="6:15" ht="12.75">
      <c r="F2512" s="53"/>
      <c r="O2512" s="46"/>
    </row>
    <row r="2513" spans="6:15" ht="12.75">
      <c r="F2513" s="53"/>
      <c r="O2513" s="46"/>
    </row>
    <row r="2514" spans="6:15" ht="12.75">
      <c r="F2514" s="53"/>
      <c r="O2514" s="46"/>
    </row>
    <row r="2515" spans="6:15" ht="12.75">
      <c r="F2515" s="53"/>
      <c r="O2515" s="46"/>
    </row>
    <row r="2516" spans="6:15" ht="12.75">
      <c r="F2516" s="53"/>
      <c r="O2516" s="46"/>
    </row>
    <row r="2517" spans="6:15" ht="12.75">
      <c r="F2517" s="53"/>
      <c r="O2517" s="46"/>
    </row>
    <row r="2518" spans="6:15" ht="12.75">
      <c r="F2518" s="53"/>
      <c r="O2518" s="46"/>
    </row>
    <row r="2519" spans="6:15" ht="12.75">
      <c r="F2519" s="53"/>
      <c r="O2519" s="46"/>
    </row>
    <row r="2520" spans="6:15" ht="12.75">
      <c r="F2520" s="53"/>
      <c r="O2520" s="46"/>
    </row>
    <row r="2521" spans="6:15" ht="12.75">
      <c r="F2521" s="53"/>
      <c r="O2521" s="46"/>
    </row>
    <row r="2522" spans="6:15" ht="12.75">
      <c r="F2522" s="53"/>
      <c r="O2522" s="46"/>
    </row>
    <row r="2523" spans="6:15" ht="12.75">
      <c r="F2523" s="53"/>
      <c r="O2523" s="46"/>
    </row>
    <row r="2524" spans="6:15" ht="12.75">
      <c r="F2524" s="53"/>
      <c r="O2524" s="46"/>
    </row>
    <row r="2525" spans="6:15" ht="12.75">
      <c r="F2525" s="53"/>
      <c r="O2525" s="46"/>
    </row>
    <row r="2526" spans="6:15" ht="12.75">
      <c r="F2526" s="53"/>
      <c r="O2526" s="46"/>
    </row>
    <row r="2527" spans="6:15" ht="12.75">
      <c r="F2527" s="53"/>
      <c r="O2527" s="46"/>
    </row>
    <row r="2528" spans="6:15" ht="12.75">
      <c r="F2528" s="53"/>
      <c r="O2528" s="46"/>
    </row>
    <row r="2529" spans="6:15" ht="12.75">
      <c r="F2529" s="53"/>
      <c r="O2529" s="46"/>
    </row>
    <row r="2530" spans="6:15" ht="12.75">
      <c r="F2530" s="53"/>
      <c r="O2530" s="46"/>
    </row>
    <row r="2531" spans="6:15" ht="12.75">
      <c r="F2531" s="53"/>
      <c r="O2531" s="46"/>
    </row>
    <row r="2532" spans="6:15" ht="12.75">
      <c r="F2532" s="53"/>
      <c r="O2532" s="46"/>
    </row>
    <row r="2533" spans="6:15" ht="12.75">
      <c r="F2533" s="53"/>
      <c r="O2533" s="46"/>
    </row>
    <row r="2534" spans="6:15" ht="12.75">
      <c r="F2534" s="53"/>
      <c r="O2534" s="46"/>
    </row>
    <row r="2535" spans="6:15" ht="12.75">
      <c r="F2535" s="53"/>
      <c r="O2535" s="46"/>
    </row>
    <row r="2536" spans="6:15" ht="12.75">
      <c r="F2536" s="53"/>
      <c r="O2536" s="46"/>
    </row>
    <row r="2537" spans="6:15" ht="12.75">
      <c r="F2537" s="53"/>
      <c r="O2537" s="46"/>
    </row>
    <row r="2538" spans="6:15" ht="12.75">
      <c r="F2538" s="53"/>
      <c r="O2538" s="46"/>
    </row>
    <row r="2539" spans="6:15" ht="12.75">
      <c r="F2539" s="53"/>
      <c r="O2539" s="46"/>
    </row>
    <row r="2540" spans="6:15" ht="12.75">
      <c r="F2540" s="53"/>
      <c r="O2540" s="46"/>
    </row>
    <row r="2541" spans="6:15" ht="12.75">
      <c r="F2541" s="53"/>
      <c r="O2541" s="46"/>
    </row>
    <row r="2542" spans="6:15" ht="12.75">
      <c r="F2542" s="53"/>
      <c r="O2542" s="46"/>
    </row>
    <row r="2543" spans="6:15" ht="12.75">
      <c r="F2543" s="53"/>
      <c r="O2543" s="46"/>
    </row>
    <row r="2544" spans="6:15" ht="12.75">
      <c r="F2544" s="53"/>
      <c r="O2544" s="46"/>
    </row>
    <row r="2545" spans="6:15" ht="12.75">
      <c r="F2545" s="53"/>
      <c r="O2545" s="46"/>
    </row>
    <row r="2546" spans="6:15" ht="12.75">
      <c r="F2546" s="53"/>
      <c r="O2546" s="46"/>
    </row>
    <row r="2547" spans="6:15" ht="12.75">
      <c r="F2547" s="53"/>
      <c r="O2547" s="46"/>
    </row>
    <row r="2548" spans="6:15" ht="12.75">
      <c r="F2548" s="53"/>
      <c r="O2548" s="46"/>
    </row>
    <row r="2549" spans="6:15" ht="12.75">
      <c r="F2549" s="53"/>
      <c r="O2549" s="46"/>
    </row>
    <row r="2550" spans="6:15" ht="12.75">
      <c r="F2550" s="53"/>
      <c r="O2550" s="46"/>
    </row>
    <row r="2551" spans="6:15" ht="12.75">
      <c r="F2551" s="53"/>
      <c r="O2551" s="46"/>
    </row>
    <row r="2552" spans="6:15" ht="12.75">
      <c r="F2552" s="53"/>
      <c r="O2552" s="46"/>
    </row>
    <row r="2553" spans="6:15" ht="12.75">
      <c r="F2553" s="53"/>
      <c r="O2553" s="46"/>
    </row>
    <row r="2554" spans="6:15" ht="12.75">
      <c r="F2554" s="53"/>
      <c r="O2554" s="46"/>
    </row>
    <row r="2555" spans="6:15" ht="12.75">
      <c r="F2555" s="53"/>
      <c r="O2555" s="46"/>
    </row>
    <row r="2556" spans="6:15" ht="12.75">
      <c r="F2556" s="53"/>
      <c r="O2556" s="46"/>
    </row>
    <row r="2557" spans="6:15" ht="12.75">
      <c r="F2557" s="53"/>
      <c r="O2557" s="46"/>
    </row>
    <row r="2558" spans="6:15" ht="12.75">
      <c r="F2558" s="53"/>
      <c r="O2558" s="46"/>
    </row>
    <row r="2559" spans="6:15" ht="12.75">
      <c r="F2559" s="53"/>
      <c r="O2559" s="46"/>
    </row>
    <row r="2560" spans="6:15" ht="12.75">
      <c r="F2560" s="53"/>
      <c r="O2560" s="46"/>
    </row>
    <row r="2561" spans="6:15" ht="12.75">
      <c r="F2561" s="53"/>
      <c r="O2561" s="46"/>
    </row>
    <row r="2562" spans="6:15" ht="12.75">
      <c r="F2562" s="53"/>
      <c r="O2562" s="46"/>
    </row>
    <row r="2563" spans="6:15" ht="12.75">
      <c r="F2563" s="53"/>
      <c r="O2563" s="46"/>
    </row>
    <row r="2564" spans="6:15" ht="12.75">
      <c r="F2564" s="53"/>
      <c r="O2564" s="46"/>
    </row>
    <row r="2565" spans="6:15" ht="12.75">
      <c r="F2565" s="53"/>
      <c r="O2565" s="46"/>
    </row>
    <row r="2566" spans="6:15" ht="12.75">
      <c r="F2566" s="53"/>
      <c r="O2566" s="46"/>
    </row>
    <row r="2567" spans="6:15" ht="12.75">
      <c r="F2567" s="53"/>
      <c r="O2567" s="46"/>
    </row>
    <row r="2568" spans="6:15" ht="12.75">
      <c r="F2568" s="53"/>
      <c r="O2568" s="46"/>
    </row>
    <row r="2569" spans="6:15" ht="12.75">
      <c r="F2569" s="53"/>
      <c r="O2569" s="46"/>
    </row>
    <row r="2570" spans="6:15" ht="12.75">
      <c r="F2570" s="53"/>
      <c r="O2570" s="46"/>
    </row>
    <row r="2571" spans="6:15" ht="12.75">
      <c r="F2571" s="53"/>
      <c r="O2571" s="46"/>
    </row>
    <row r="2572" spans="6:15" ht="12.75">
      <c r="F2572" s="53"/>
      <c r="O2572" s="46"/>
    </row>
    <row r="2573" spans="6:15" ht="12.75">
      <c r="F2573" s="53"/>
      <c r="O2573" s="46"/>
    </row>
    <row r="2574" spans="6:15" ht="12.75">
      <c r="F2574" s="53"/>
      <c r="O2574" s="46"/>
    </row>
    <row r="2575" spans="6:15" ht="12.75">
      <c r="F2575" s="53"/>
      <c r="O2575" s="46"/>
    </row>
    <row r="2576" spans="6:15" ht="12.75">
      <c r="F2576" s="53"/>
      <c r="O2576" s="46"/>
    </row>
    <row r="2577" spans="6:15" ht="12.75">
      <c r="F2577" s="53"/>
      <c r="O2577" s="46"/>
    </row>
    <row r="2578" spans="6:15" ht="12.75">
      <c r="F2578" s="53"/>
      <c r="O2578" s="46"/>
    </row>
    <row r="2579" spans="6:15" ht="12.75">
      <c r="F2579" s="53"/>
      <c r="O2579" s="46"/>
    </row>
    <row r="2580" spans="6:15" ht="12.75">
      <c r="F2580" s="53"/>
      <c r="O2580" s="46"/>
    </row>
    <row r="2581" spans="6:15" ht="12.75">
      <c r="F2581" s="53"/>
      <c r="O2581" s="46"/>
    </row>
    <row r="2582" spans="6:15" ht="12.75">
      <c r="F2582" s="53"/>
      <c r="O2582" s="46"/>
    </row>
    <row r="2583" spans="6:15" ht="12.75">
      <c r="F2583" s="53"/>
      <c r="O2583" s="46"/>
    </row>
    <row r="2584" spans="6:15" ht="12.75">
      <c r="F2584" s="53"/>
      <c r="O2584" s="46"/>
    </row>
    <row r="2585" spans="6:15" ht="12.75">
      <c r="F2585" s="53"/>
      <c r="O2585" s="46"/>
    </row>
    <row r="2586" spans="6:15" ht="12.75">
      <c r="F2586" s="53"/>
      <c r="O2586" s="46"/>
    </row>
    <row r="2587" spans="6:15" ht="12.75">
      <c r="F2587" s="53"/>
      <c r="O2587" s="46"/>
    </row>
    <row r="2588" spans="6:15" ht="12.75">
      <c r="F2588" s="53"/>
      <c r="O2588" s="46"/>
    </row>
    <row r="2589" spans="6:15" ht="12.75">
      <c r="F2589" s="53"/>
      <c r="O2589" s="46"/>
    </row>
    <row r="2590" spans="6:15" ht="12.75">
      <c r="F2590" s="53"/>
      <c r="O2590" s="46"/>
    </row>
    <row r="2591" spans="6:15" ht="12.75">
      <c r="F2591" s="53"/>
      <c r="O2591" s="46"/>
    </row>
    <row r="2592" spans="6:15" ht="12.75">
      <c r="F2592" s="53"/>
      <c r="O2592" s="46"/>
    </row>
    <row r="2593" spans="6:15" ht="12.75">
      <c r="F2593" s="53"/>
      <c r="O2593" s="46"/>
    </row>
    <row r="2594" spans="6:15" ht="12.75">
      <c r="F2594" s="53"/>
      <c r="O2594" s="46"/>
    </row>
    <row r="2595" spans="6:15" ht="12.75">
      <c r="F2595" s="53"/>
      <c r="O2595" s="46"/>
    </row>
    <row r="2596" spans="6:15" ht="12.75">
      <c r="F2596" s="53"/>
      <c r="O2596" s="46"/>
    </row>
    <row r="2597" spans="6:15" ht="12.75">
      <c r="F2597" s="53"/>
      <c r="O2597" s="46"/>
    </row>
    <row r="2598" spans="6:15" ht="12.75">
      <c r="F2598" s="53"/>
      <c r="O2598" s="46"/>
    </row>
    <row r="2599" spans="6:15" ht="12.75">
      <c r="F2599" s="53"/>
      <c r="O2599" s="46"/>
    </row>
    <row r="2600" spans="6:15" ht="12.75">
      <c r="F2600" s="53"/>
      <c r="O2600" s="46"/>
    </row>
    <row r="2601" spans="6:15" ht="12.75">
      <c r="F2601" s="53"/>
      <c r="O2601" s="46"/>
    </row>
    <row r="2602" spans="6:15" ht="12.75">
      <c r="F2602" s="53"/>
      <c r="O2602" s="46"/>
    </row>
    <row r="2603" spans="6:15" ht="12.75">
      <c r="F2603" s="53"/>
      <c r="O2603" s="46"/>
    </row>
    <row r="2604" spans="6:15" ht="12.75">
      <c r="F2604" s="53"/>
      <c r="O2604" s="46"/>
    </row>
    <row r="2605" spans="6:15" ht="12.75">
      <c r="F2605" s="53"/>
      <c r="O2605" s="46"/>
    </row>
    <row r="2606" spans="6:15" ht="12.75">
      <c r="F2606" s="53"/>
      <c r="O2606" s="46"/>
    </row>
    <row r="2607" spans="6:15" ht="12.75">
      <c r="F2607" s="53"/>
      <c r="O2607" s="46"/>
    </row>
    <row r="2608" spans="6:15" ht="12.75">
      <c r="F2608" s="53"/>
      <c r="O2608" s="46"/>
    </row>
    <row r="2609" spans="6:15" ht="12.75">
      <c r="F2609" s="53"/>
      <c r="O2609" s="46"/>
    </row>
    <row r="2610" spans="6:15" ht="12.75">
      <c r="F2610" s="53"/>
      <c r="O2610" s="46"/>
    </row>
    <row r="2611" spans="6:15" ht="12.75">
      <c r="F2611" s="53"/>
      <c r="O2611" s="46"/>
    </row>
    <row r="2612" spans="6:15" ht="12.75">
      <c r="F2612" s="53"/>
      <c r="O2612" s="46"/>
    </row>
    <row r="2613" spans="6:15" ht="12.75">
      <c r="F2613" s="53"/>
      <c r="O2613" s="46"/>
    </row>
    <row r="2614" spans="6:15" ht="12.75">
      <c r="F2614" s="53"/>
      <c r="O2614" s="46"/>
    </row>
    <row r="2615" spans="6:15" ht="12.75">
      <c r="F2615" s="53"/>
      <c r="O2615" s="46"/>
    </row>
    <row r="2616" spans="6:15" ht="12.75">
      <c r="F2616" s="53"/>
      <c r="O2616" s="46"/>
    </row>
    <row r="2617" spans="6:15" ht="12.75">
      <c r="F2617" s="53"/>
      <c r="O2617" s="46"/>
    </row>
    <row r="2618" spans="6:15" ht="12.75">
      <c r="F2618" s="53"/>
      <c r="O2618" s="46"/>
    </row>
    <row r="2619" spans="6:15" ht="12.75">
      <c r="F2619" s="53"/>
      <c r="O2619" s="46"/>
    </row>
    <row r="2620" spans="6:15" ht="12.75">
      <c r="F2620" s="53"/>
      <c r="O2620" s="46"/>
    </row>
    <row r="2621" spans="6:15" ht="12.75">
      <c r="F2621" s="53"/>
      <c r="O2621" s="46"/>
    </row>
    <row r="2622" spans="6:15" ht="12.75">
      <c r="F2622" s="53"/>
      <c r="O2622" s="46"/>
    </row>
    <row r="2623" spans="6:15" ht="12.75">
      <c r="F2623" s="53"/>
      <c r="O2623" s="46"/>
    </row>
    <row r="2624" spans="6:15" ht="12.75">
      <c r="F2624" s="53"/>
      <c r="O2624" s="46"/>
    </row>
    <row r="2625" spans="6:15" ht="12.75">
      <c r="F2625" s="53"/>
      <c r="O2625" s="46"/>
    </row>
    <row r="2626" spans="6:15" ht="12.75">
      <c r="F2626" s="53"/>
      <c r="O2626" s="46"/>
    </row>
    <row r="2627" spans="6:15" ht="12.75">
      <c r="F2627" s="53"/>
      <c r="O2627" s="46"/>
    </row>
    <row r="2628" spans="6:15" ht="12.75">
      <c r="F2628" s="53"/>
      <c r="O2628" s="46"/>
    </row>
    <row r="2629" spans="6:15" ht="12.75">
      <c r="F2629" s="53"/>
      <c r="O2629" s="46"/>
    </row>
    <row r="2630" spans="6:15" ht="12.75">
      <c r="F2630" s="53"/>
      <c r="O2630" s="46"/>
    </row>
    <row r="2631" spans="6:15" ht="12.75">
      <c r="F2631" s="53"/>
      <c r="O2631" s="46"/>
    </row>
    <row r="2632" spans="6:15" ht="12.75">
      <c r="F2632" s="53"/>
      <c r="O2632" s="46"/>
    </row>
    <row r="2633" spans="6:15" ht="12.75">
      <c r="F2633" s="53"/>
      <c r="O2633" s="46"/>
    </row>
    <row r="2634" spans="6:15" ht="12.75">
      <c r="F2634" s="53"/>
      <c r="O2634" s="46"/>
    </row>
    <row r="2635" spans="6:15" ht="12.75">
      <c r="F2635" s="53"/>
      <c r="O2635" s="46"/>
    </row>
    <row r="2636" spans="6:15" ht="12.75">
      <c r="F2636" s="53"/>
      <c r="O2636" s="46"/>
    </row>
    <row r="2637" spans="6:15" ht="12.75">
      <c r="F2637" s="53"/>
      <c r="O2637" s="46"/>
    </row>
    <row r="2638" spans="6:15" ht="12.75">
      <c r="F2638" s="53"/>
      <c r="O2638" s="46"/>
    </row>
    <row r="2639" spans="6:15" ht="12.75">
      <c r="F2639" s="53"/>
      <c r="O2639" s="46"/>
    </row>
    <row r="2640" spans="6:15" ht="12.75">
      <c r="F2640" s="53"/>
      <c r="O2640" s="46"/>
    </row>
    <row r="2641" spans="6:15" ht="12.75">
      <c r="F2641" s="53"/>
      <c r="O2641" s="46"/>
    </row>
    <row r="2642" spans="6:15" ht="12.75">
      <c r="F2642" s="53"/>
      <c r="O2642" s="46"/>
    </row>
    <row r="2643" spans="6:15" ht="12.75">
      <c r="F2643" s="53"/>
      <c r="O2643" s="46"/>
    </row>
    <row r="2644" spans="6:15" ht="12.75">
      <c r="F2644" s="53"/>
      <c r="O2644" s="46"/>
    </row>
    <row r="2645" spans="6:15" ht="12.75">
      <c r="F2645" s="53"/>
      <c r="O2645" s="46"/>
    </row>
    <row r="2646" spans="6:15" ht="12.75">
      <c r="F2646" s="53"/>
      <c r="O2646" s="46"/>
    </row>
    <row r="2647" spans="6:15" ht="12.75">
      <c r="F2647" s="53"/>
      <c r="O2647" s="46"/>
    </row>
    <row r="2648" spans="6:15" ht="12.75">
      <c r="F2648" s="53"/>
      <c r="O2648" s="46"/>
    </row>
    <row r="2649" spans="6:15" ht="12.75">
      <c r="F2649" s="53"/>
      <c r="O2649" s="46"/>
    </row>
    <row r="2650" spans="6:15" ht="12.75">
      <c r="F2650" s="53"/>
      <c r="O2650" s="46"/>
    </row>
    <row r="2651" spans="6:15" ht="12.75">
      <c r="F2651" s="53"/>
      <c r="O2651" s="46"/>
    </row>
    <row r="2652" spans="6:15" ht="12.75">
      <c r="F2652" s="53"/>
      <c r="O2652" s="46"/>
    </row>
    <row r="2653" spans="6:15" ht="12.75">
      <c r="F2653" s="53"/>
      <c r="O2653" s="46"/>
    </row>
    <row r="2654" spans="6:15" ht="12.75">
      <c r="F2654" s="53"/>
      <c r="O2654" s="46"/>
    </row>
    <row r="2655" spans="6:15" ht="12.75">
      <c r="F2655" s="53"/>
      <c r="O2655" s="46"/>
    </row>
    <row r="2656" spans="6:15" ht="12.75">
      <c r="F2656" s="53"/>
      <c r="O2656" s="46"/>
    </row>
    <row r="2657" spans="6:15" ht="12.75">
      <c r="F2657" s="53"/>
      <c r="O2657" s="46"/>
    </row>
    <row r="2658" spans="6:15" ht="12.75">
      <c r="F2658" s="53"/>
      <c r="O2658" s="46"/>
    </row>
    <row r="2659" spans="6:15" ht="12.75">
      <c r="F2659" s="53"/>
      <c r="O2659" s="46"/>
    </row>
    <row r="2660" spans="6:15" ht="12.75">
      <c r="F2660" s="53"/>
      <c r="O2660" s="46"/>
    </row>
    <row r="2661" spans="6:15" ht="12.75">
      <c r="F2661" s="53"/>
      <c r="O2661" s="46"/>
    </row>
    <row r="2662" spans="6:15" ht="12.75">
      <c r="F2662" s="53"/>
      <c r="O2662" s="46"/>
    </row>
    <row r="2663" spans="6:15" ht="12.75">
      <c r="F2663" s="53"/>
      <c r="O2663" s="46"/>
    </row>
    <row r="2664" spans="6:15" ht="12.75">
      <c r="F2664" s="53"/>
      <c r="O2664" s="46"/>
    </row>
    <row r="2665" spans="6:15" ht="12.75">
      <c r="F2665" s="53"/>
      <c r="O2665" s="46"/>
    </row>
    <row r="2666" spans="6:15" ht="12.75">
      <c r="F2666" s="53"/>
      <c r="O2666" s="46"/>
    </row>
    <row r="2667" spans="6:15" ht="12.75">
      <c r="F2667" s="53"/>
      <c r="O2667" s="46"/>
    </row>
    <row r="2668" spans="6:15" ht="12.75">
      <c r="F2668" s="53"/>
      <c r="O2668" s="46"/>
    </row>
    <row r="2669" spans="6:15" ht="12.75">
      <c r="F2669" s="53"/>
      <c r="O2669" s="46"/>
    </row>
    <row r="2670" spans="6:15" ht="12.75">
      <c r="F2670" s="53"/>
      <c r="O2670" s="46"/>
    </row>
    <row r="2671" spans="6:15" ht="12.75">
      <c r="F2671" s="53"/>
      <c r="O2671" s="46"/>
    </row>
    <row r="2672" spans="6:15" ht="12.75">
      <c r="F2672" s="53"/>
      <c r="O2672" s="46"/>
    </row>
    <row r="2673" spans="6:15" ht="12.75">
      <c r="F2673" s="53"/>
      <c r="O2673" s="46"/>
    </row>
    <row r="2674" spans="6:15" ht="12.75">
      <c r="F2674" s="53"/>
      <c r="O2674" s="46"/>
    </row>
    <row r="2675" spans="6:15" ht="12.75">
      <c r="F2675" s="53"/>
      <c r="O2675" s="46"/>
    </row>
    <row r="2676" spans="6:15" ht="12.75">
      <c r="F2676" s="53"/>
      <c r="O2676" s="46"/>
    </row>
    <row r="2677" spans="6:15" ht="12.75">
      <c r="F2677" s="53"/>
      <c r="O2677" s="46"/>
    </row>
    <row r="2678" spans="6:15" ht="12.75">
      <c r="F2678" s="53"/>
      <c r="O2678" s="46"/>
    </row>
    <row r="2679" spans="6:15" ht="12.75">
      <c r="F2679" s="53"/>
      <c r="O2679" s="46"/>
    </row>
    <row r="2680" spans="6:15" ht="12.75">
      <c r="F2680" s="53"/>
      <c r="O2680" s="46"/>
    </row>
    <row r="2681" spans="6:15" ht="12.75">
      <c r="F2681" s="53"/>
      <c r="O2681" s="46"/>
    </row>
    <row r="2682" spans="6:15" ht="12.75">
      <c r="F2682" s="53"/>
      <c r="O2682" s="46"/>
    </row>
    <row r="2683" spans="6:15" ht="12.75">
      <c r="F2683" s="53"/>
      <c r="O2683" s="46"/>
    </row>
    <row r="2684" spans="6:15" ht="12.75">
      <c r="F2684" s="53"/>
      <c r="O2684" s="46"/>
    </row>
    <row r="2685" spans="6:15" ht="12.75">
      <c r="F2685" s="53"/>
      <c r="O2685" s="46"/>
    </row>
    <row r="2686" spans="6:15" ht="12.75">
      <c r="F2686" s="53"/>
      <c r="O2686" s="46"/>
    </row>
    <row r="2687" spans="6:15" ht="12.75">
      <c r="F2687" s="53"/>
      <c r="O2687" s="46"/>
    </row>
    <row r="2688" spans="6:15" ht="12.75">
      <c r="F2688" s="53"/>
      <c r="O2688" s="46"/>
    </row>
    <row r="2689" spans="6:15" ht="12.75">
      <c r="F2689" s="53"/>
      <c r="O2689" s="46"/>
    </row>
    <row r="2690" spans="6:15" ht="12.75">
      <c r="F2690" s="53"/>
      <c r="O2690" s="46"/>
    </row>
    <row r="2691" spans="6:15" ht="12.75">
      <c r="F2691" s="53"/>
      <c r="O2691" s="46"/>
    </row>
    <row r="2692" spans="6:15" ht="12.75">
      <c r="F2692" s="53"/>
      <c r="O2692" s="46"/>
    </row>
    <row r="2693" spans="6:15" ht="12.75">
      <c r="F2693" s="53"/>
      <c r="O2693" s="46"/>
    </row>
    <row r="2694" spans="6:15" ht="12.75">
      <c r="F2694" s="53"/>
      <c r="O2694" s="46"/>
    </row>
    <row r="2695" spans="6:15" ht="12.75">
      <c r="F2695" s="53"/>
      <c r="O2695" s="46"/>
    </row>
    <row r="2696" spans="6:15" ht="12.75">
      <c r="F2696" s="53"/>
      <c r="O2696" s="46"/>
    </row>
    <row r="2697" spans="6:15" ht="12.75">
      <c r="F2697" s="53"/>
      <c r="O2697" s="46"/>
    </row>
    <row r="2698" spans="6:15" ht="12.75">
      <c r="F2698" s="53"/>
      <c r="O2698" s="46"/>
    </row>
    <row r="2699" spans="6:15" ht="12.75">
      <c r="F2699" s="53"/>
      <c r="O2699" s="46"/>
    </row>
    <row r="2700" spans="6:15" ht="12.75">
      <c r="F2700" s="53"/>
      <c r="O2700" s="46"/>
    </row>
    <row r="2701" spans="6:15" ht="12.75">
      <c r="F2701" s="53"/>
      <c r="O2701" s="46"/>
    </row>
    <row r="2702" spans="6:15" ht="12.75">
      <c r="F2702" s="53"/>
      <c r="O2702" s="46"/>
    </row>
    <row r="2703" spans="6:15" ht="12.75">
      <c r="F2703" s="53"/>
      <c r="O2703" s="46"/>
    </row>
    <row r="2704" spans="6:15" ht="12.75">
      <c r="F2704" s="53"/>
      <c r="O2704" s="46"/>
    </row>
    <row r="2705" spans="6:15" ht="12.75">
      <c r="F2705" s="53"/>
      <c r="O2705" s="46"/>
    </row>
    <row r="2706" spans="6:15" ht="12.75">
      <c r="F2706" s="53"/>
      <c r="O2706" s="46"/>
    </row>
    <row r="2707" spans="6:15" ht="12.75">
      <c r="F2707" s="53"/>
      <c r="O2707" s="46"/>
    </row>
    <row r="2708" spans="6:15" ht="12.75">
      <c r="F2708" s="53"/>
      <c r="O2708" s="46"/>
    </row>
    <row r="2709" spans="6:15" ht="12.75">
      <c r="F2709" s="53"/>
      <c r="O2709" s="46"/>
    </row>
    <row r="2710" spans="6:15" ht="12.75">
      <c r="F2710" s="53"/>
      <c r="O2710" s="46"/>
    </row>
    <row r="2711" spans="6:15" ht="12.75">
      <c r="F2711" s="53"/>
      <c r="O2711" s="46"/>
    </row>
    <row r="2712" spans="6:15" ht="12.75">
      <c r="F2712" s="53"/>
      <c r="O2712" s="46"/>
    </row>
    <row r="2713" spans="6:15" ht="12.75">
      <c r="F2713" s="53"/>
      <c r="O2713" s="46"/>
    </row>
    <row r="2714" spans="6:15" ht="12.75">
      <c r="F2714" s="53"/>
      <c r="O2714" s="46"/>
    </row>
    <row r="2715" spans="6:15" ht="12.75">
      <c r="F2715" s="53"/>
      <c r="O2715" s="46"/>
    </row>
    <row r="2716" spans="6:15" ht="12.75">
      <c r="F2716" s="53"/>
      <c r="O2716" s="46"/>
    </row>
    <row r="2717" spans="6:15" ht="12.75">
      <c r="F2717" s="53"/>
      <c r="O2717" s="46"/>
    </row>
    <row r="2718" spans="6:15" ht="12.75">
      <c r="F2718" s="53"/>
      <c r="O2718" s="46"/>
    </row>
    <row r="2719" spans="6:15" ht="12.75">
      <c r="F2719" s="53"/>
      <c r="O2719" s="46"/>
    </row>
    <row r="2720" spans="6:15" ht="12.75">
      <c r="F2720" s="53"/>
      <c r="O2720" s="46"/>
    </row>
    <row r="2721" spans="6:15" ht="12.75">
      <c r="F2721" s="53"/>
      <c r="O2721" s="46"/>
    </row>
    <row r="2722" spans="6:15" ht="12.75">
      <c r="F2722" s="53"/>
      <c r="O2722" s="46"/>
    </row>
    <row r="2723" spans="6:15" ht="12.75">
      <c r="F2723" s="53"/>
      <c r="O2723" s="46"/>
    </row>
    <row r="2724" spans="6:15" ht="12.75">
      <c r="F2724" s="53"/>
      <c r="O2724" s="46"/>
    </row>
    <row r="2725" spans="6:15" ht="12.75">
      <c r="F2725" s="53"/>
      <c r="O2725" s="46"/>
    </row>
    <row r="2726" spans="6:15" ht="12.75">
      <c r="F2726" s="53"/>
      <c r="O2726" s="46"/>
    </row>
    <row r="2727" spans="6:15" ht="12.75">
      <c r="F2727" s="53"/>
      <c r="O2727" s="46"/>
    </row>
    <row r="2728" spans="6:15" ht="12.75">
      <c r="F2728" s="53"/>
      <c r="O2728" s="46"/>
    </row>
    <row r="2729" spans="6:15" ht="12.75">
      <c r="F2729" s="53"/>
      <c r="O2729" s="46"/>
    </row>
    <row r="2730" spans="6:15" ht="12.75">
      <c r="F2730" s="53"/>
      <c r="O2730" s="46"/>
    </row>
    <row r="2731" spans="6:15" ht="12.75">
      <c r="F2731" s="53"/>
      <c r="O2731" s="46"/>
    </row>
    <row r="2732" spans="6:15" ht="12.75">
      <c r="F2732" s="53"/>
      <c r="O2732" s="46"/>
    </row>
    <row r="2733" spans="6:15" ht="12.75">
      <c r="F2733" s="53"/>
      <c r="O2733" s="46"/>
    </row>
    <row r="2734" spans="6:15" ht="12.75">
      <c r="F2734" s="53"/>
      <c r="O2734" s="46"/>
    </row>
    <row r="2735" spans="6:15" ht="12.75">
      <c r="F2735" s="53"/>
      <c r="O2735" s="46"/>
    </row>
    <row r="2736" spans="6:15" ht="12.75">
      <c r="F2736" s="53"/>
      <c r="O2736" s="46"/>
    </row>
    <row r="2737" spans="6:15" ht="12.75">
      <c r="F2737" s="53"/>
      <c r="O2737" s="46"/>
    </row>
    <row r="2738" spans="6:15" ht="12.75">
      <c r="F2738" s="53"/>
      <c r="O2738" s="46"/>
    </row>
    <row r="2739" spans="6:15" ht="12.75">
      <c r="F2739" s="53"/>
      <c r="O2739" s="46"/>
    </row>
    <row r="2740" spans="6:15" ht="12.75">
      <c r="F2740" s="53"/>
      <c r="O2740" s="46"/>
    </row>
    <row r="2741" spans="6:15" ht="12.75">
      <c r="F2741" s="53"/>
      <c r="O2741" s="46"/>
    </row>
    <row r="2742" spans="6:15" ht="12.75">
      <c r="F2742" s="53"/>
      <c r="O2742" s="46"/>
    </row>
    <row r="2743" spans="6:15" ht="12.75">
      <c r="F2743" s="53"/>
      <c r="O2743" s="46"/>
    </row>
    <row r="2744" spans="6:15" ht="12.75">
      <c r="F2744" s="53"/>
      <c r="O2744" s="46"/>
    </row>
    <row r="2745" spans="6:15" ht="12.75">
      <c r="F2745" s="53"/>
      <c r="O2745" s="46"/>
    </row>
    <row r="2746" spans="6:15" ht="12.75">
      <c r="F2746" s="53"/>
      <c r="O2746" s="46"/>
    </row>
    <row r="2747" spans="6:15" ht="12.75">
      <c r="F2747" s="53"/>
      <c r="O2747" s="46"/>
    </row>
    <row r="2748" spans="6:15" ht="12.75">
      <c r="F2748" s="53"/>
      <c r="O2748" s="46"/>
    </row>
    <row r="2749" spans="6:15" ht="12.75">
      <c r="F2749" s="53"/>
      <c r="O2749" s="46"/>
    </row>
    <row r="2750" spans="6:15" ht="12.75">
      <c r="F2750" s="53"/>
      <c r="O2750" s="46"/>
    </row>
    <row r="2751" spans="6:15" ht="12.75">
      <c r="F2751" s="53"/>
      <c r="O2751" s="46"/>
    </row>
    <row r="2752" spans="6:15" ht="12.75">
      <c r="F2752" s="53"/>
      <c r="O2752" s="46"/>
    </row>
    <row r="2753" spans="6:15" ht="12.75">
      <c r="F2753" s="53"/>
      <c r="O2753" s="46"/>
    </row>
    <row r="2754" spans="6:15" ht="12.75">
      <c r="F2754" s="53"/>
      <c r="O2754" s="46"/>
    </row>
    <row r="2755" spans="6:15" ht="12.75">
      <c r="F2755" s="53"/>
      <c r="O2755" s="46"/>
    </row>
    <row r="2756" spans="6:15" ht="12.75">
      <c r="F2756" s="53"/>
      <c r="O2756" s="46"/>
    </row>
    <row r="2757" spans="6:15" ht="12.75">
      <c r="F2757" s="53"/>
      <c r="O2757" s="46"/>
    </row>
    <row r="2758" spans="6:15" ht="12.75">
      <c r="F2758" s="53"/>
      <c r="O2758" s="46"/>
    </row>
    <row r="2759" spans="6:15" ht="12.75">
      <c r="F2759" s="53"/>
      <c r="O2759" s="46"/>
    </row>
    <row r="2760" spans="6:15" ht="12.75">
      <c r="F2760" s="53"/>
      <c r="O2760" s="46"/>
    </row>
    <row r="2761" spans="6:15" ht="12.75">
      <c r="F2761" s="53"/>
      <c r="O2761" s="46"/>
    </row>
    <row r="2762" spans="6:15" ht="12.75">
      <c r="F2762" s="53"/>
      <c r="O2762" s="46"/>
    </row>
    <row r="2763" spans="6:15" ht="12.75">
      <c r="F2763" s="53"/>
      <c r="O2763" s="46"/>
    </row>
    <row r="2764" spans="6:15" ht="12.75">
      <c r="F2764" s="53"/>
      <c r="O2764" s="46"/>
    </row>
    <row r="2765" spans="6:15" ht="12.75">
      <c r="F2765" s="53"/>
      <c r="O2765" s="46"/>
    </row>
    <row r="2766" spans="6:15" ht="12.75">
      <c r="F2766" s="53"/>
      <c r="O2766" s="46"/>
    </row>
    <row r="2767" spans="6:15" ht="12.75">
      <c r="F2767" s="53"/>
      <c r="O2767" s="46"/>
    </row>
    <row r="2768" spans="6:15" ht="12.75">
      <c r="F2768" s="53"/>
      <c r="O2768" s="46"/>
    </row>
    <row r="2769" spans="6:15" ht="12.75">
      <c r="F2769" s="53"/>
      <c r="O2769" s="46"/>
    </row>
    <row r="2770" spans="6:15" ht="12.75">
      <c r="F2770" s="53"/>
      <c r="O2770" s="46"/>
    </row>
    <row r="2771" spans="6:15" ht="12.75">
      <c r="F2771" s="53"/>
      <c r="O2771" s="46"/>
    </row>
    <row r="2772" spans="6:15" ht="12.75">
      <c r="F2772" s="53"/>
      <c r="O2772" s="46"/>
    </row>
    <row r="2773" spans="6:15" ht="12.75">
      <c r="F2773" s="53"/>
      <c r="O2773" s="46"/>
    </row>
    <row r="2774" spans="6:15" ht="12.75">
      <c r="F2774" s="53"/>
      <c r="O2774" s="46"/>
    </row>
    <row r="2775" spans="6:15" ht="12.75">
      <c r="F2775" s="53"/>
      <c r="O2775" s="46"/>
    </row>
    <row r="2776" spans="6:15" ht="12.75">
      <c r="F2776" s="53"/>
      <c r="O2776" s="46"/>
    </row>
    <row r="2777" spans="6:15" ht="12.75">
      <c r="F2777" s="53"/>
      <c r="O2777" s="46"/>
    </row>
    <row r="2778" spans="6:15" ht="12.75">
      <c r="F2778" s="53"/>
      <c r="O2778" s="46"/>
    </row>
    <row r="2779" spans="6:15" ht="12.75">
      <c r="F2779" s="53"/>
      <c r="O2779" s="46"/>
    </row>
    <row r="2780" spans="6:15" ht="12.75">
      <c r="F2780" s="53"/>
      <c r="O2780" s="46"/>
    </row>
    <row r="2781" spans="6:15" ht="12.75">
      <c r="F2781" s="53"/>
      <c r="O2781" s="46"/>
    </row>
    <row r="2782" spans="6:15" ht="12.75">
      <c r="F2782" s="53"/>
      <c r="O2782" s="46"/>
    </row>
    <row r="2783" spans="6:15" ht="12.75">
      <c r="F2783" s="53"/>
      <c r="O2783" s="46"/>
    </row>
    <row r="2784" spans="6:15" ht="12.75">
      <c r="F2784" s="53"/>
      <c r="O2784" s="46"/>
    </row>
    <row r="2785" spans="6:15" ht="12.75">
      <c r="F2785" s="53"/>
      <c r="O2785" s="46"/>
    </row>
    <row r="2786" spans="6:15" ht="12.75">
      <c r="F2786" s="53"/>
      <c r="O2786" s="46"/>
    </row>
    <row r="2787" spans="6:15" ht="12.75">
      <c r="F2787" s="53"/>
      <c r="O2787" s="46"/>
    </row>
    <row r="2788" spans="6:15" ht="12.75">
      <c r="F2788" s="53"/>
      <c r="O2788" s="46"/>
    </row>
    <row r="2789" spans="6:15" ht="12.75">
      <c r="F2789" s="53"/>
      <c r="O2789" s="46"/>
    </row>
    <row r="2790" spans="6:15" ht="12.75">
      <c r="F2790" s="53"/>
      <c r="O2790" s="46"/>
    </row>
    <row r="2791" spans="6:15" ht="12.75">
      <c r="F2791" s="53"/>
      <c r="O2791" s="46"/>
    </row>
    <row r="2792" spans="6:15" ht="12.75">
      <c r="F2792" s="53"/>
      <c r="O2792" s="46"/>
    </row>
    <row r="2793" spans="6:15" ht="12.75">
      <c r="F2793" s="53"/>
      <c r="O2793" s="46"/>
    </row>
    <row r="2794" spans="6:15" ht="12.75">
      <c r="F2794" s="53"/>
      <c r="O2794" s="46"/>
    </row>
    <row r="2795" spans="6:15" ht="12.75">
      <c r="F2795" s="53"/>
      <c r="O2795" s="46"/>
    </row>
    <row r="2796" spans="6:15" ht="12.75">
      <c r="F2796" s="53"/>
      <c r="O2796" s="46"/>
    </row>
    <row r="2797" spans="6:15" ht="12.75">
      <c r="F2797" s="53"/>
      <c r="O2797" s="46"/>
    </row>
    <row r="2798" spans="6:15" ht="12.75">
      <c r="F2798" s="53"/>
      <c r="O2798" s="46"/>
    </row>
    <row r="2799" spans="6:15" ht="12.75">
      <c r="F2799" s="53"/>
      <c r="O2799" s="46"/>
    </row>
    <row r="2800" spans="6:15" ht="12.75">
      <c r="F2800" s="53"/>
      <c r="O2800" s="46"/>
    </row>
    <row r="2801" spans="6:15" ht="12.75">
      <c r="F2801" s="53"/>
      <c r="O2801" s="46"/>
    </row>
    <row r="2802" spans="6:15" ht="12.75">
      <c r="F2802" s="53"/>
      <c r="O2802" s="46"/>
    </row>
    <row r="2803" spans="6:15" ht="12.75">
      <c r="F2803" s="53"/>
      <c r="O2803" s="46"/>
    </row>
    <row r="2804" spans="6:15" ht="12.75">
      <c r="F2804" s="53"/>
      <c r="O2804" s="46"/>
    </row>
    <row r="2805" spans="6:15" ht="12.75">
      <c r="F2805" s="53"/>
      <c r="O2805" s="46"/>
    </row>
    <row r="2806" spans="6:15" ht="12.75">
      <c r="F2806" s="53"/>
      <c r="O2806" s="46"/>
    </row>
    <row r="2807" spans="6:15" ht="12.75">
      <c r="F2807" s="53"/>
      <c r="O2807" s="46"/>
    </row>
    <row r="2808" spans="6:15" ht="12.75">
      <c r="F2808" s="53"/>
      <c r="O2808" s="46"/>
    </row>
    <row r="2809" spans="6:15" ht="12.75">
      <c r="F2809" s="53"/>
      <c r="O2809" s="46"/>
    </row>
    <row r="2810" spans="6:15" ht="12.75">
      <c r="F2810" s="53"/>
      <c r="O2810" s="46"/>
    </row>
    <row r="2811" spans="6:15" ht="12.75">
      <c r="F2811" s="53"/>
      <c r="O2811" s="46"/>
    </row>
    <row r="2812" spans="6:15" ht="12.75">
      <c r="F2812" s="53"/>
      <c r="O2812" s="46"/>
    </row>
    <row r="2813" spans="6:15" ht="12.75">
      <c r="F2813" s="53"/>
      <c r="O2813" s="46"/>
    </row>
    <row r="2814" spans="6:15" ht="12.75">
      <c r="F2814" s="53"/>
      <c r="O2814" s="46"/>
    </row>
    <row r="2815" spans="6:15" ht="12.75">
      <c r="F2815" s="53"/>
      <c r="O2815" s="46"/>
    </row>
    <row r="2816" spans="6:15" ht="12.75">
      <c r="F2816" s="53"/>
      <c r="O2816" s="46"/>
    </row>
    <row r="2817" spans="6:15" ht="12.75">
      <c r="F2817" s="53"/>
      <c r="O2817" s="46"/>
    </row>
    <row r="2818" spans="6:15" ht="12.75">
      <c r="F2818" s="53"/>
      <c r="O2818" s="46"/>
    </row>
    <row r="2819" spans="6:15" ht="12.75">
      <c r="F2819" s="53"/>
      <c r="O2819" s="46"/>
    </row>
    <row r="2820" spans="6:15" ht="12.75">
      <c r="F2820" s="53"/>
      <c r="O2820" s="46"/>
    </row>
    <row r="2821" spans="6:15" ht="12.75">
      <c r="F2821" s="53"/>
      <c r="O2821" s="46"/>
    </row>
    <row r="2822" spans="6:15" ht="12.75">
      <c r="F2822" s="53"/>
      <c r="O2822" s="46"/>
    </row>
    <row r="2823" spans="6:15" ht="12.75">
      <c r="F2823" s="53"/>
      <c r="O2823" s="46"/>
    </row>
    <row r="2824" spans="6:15" ht="12.75">
      <c r="F2824" s="53"/>
      <c r="O2824" s="46"/>
    </row>
    <row r="2825" spans="6:15" ht="12.75">
      <c r="F2825" s="53"/>
      <c r="O2825" s="46"/>
    </row>
    <row r="2826" spans="6:15" ht="12.75">
      <c r="F2826" s="53"/>
      <c r="O2826" s="46"/>
    </row>
    <row r="2827" spans="6:15" ht="12.75">
      <c r="F2827" s="53"/>
      <c r="O2827" s="46"/>
    </row>
    <row r="2828" spans="6:15" ht="12.75">
      <c r="F2828" s="53"/>
      <c r="O2828" s="46"/>
    </row>
    <row r="2829" spans="6:15" ht="12.75">
      <c r="F2829" s="53"/>
      <c r="O2829" s="46"/>
    </row>
    <row r="2830" spans="6:15" ht="12.75">
      <c r="F2830" s="53"/>
      <c r="O2830" s="46"/>
    </row>
    <row r="2831" spans="6:15" ht="12.75">
      <c r="F2831" s="53"/>
      <c r="O2831" s="46"/>
    </row>
    <row r="2832" spans="6:15" ht="12.75">
      <c r="F2832" s="53"/>
      <c r="O2832" s="46"/>
    </row>
    <row r="2833" spans="6:15" ht="12.75">
      <c r="F2833" s="53"/>
      <c r="O2833" s="46"/>
    </row>
    <row r="2834" spans="6:15" ht="12.75">
      <c r="F2834" s="53"/>
      <c r="O2834" s="46"/>
    </row>
    <row r="2835" spans="6:15" ht="12.75">
      <c r="F2835" s="53"/>
      <c r="O2835" s="46"/>
    </row>
    <row r="2836" spans="6:15" ht="12.75">
      <c r="F2836" s="53"/>
      <c r="O2836" s="46"/>
    </row>
    <row r="2837" spans="6:15" ht="12.75">
      <c r="F2837" s="53"/>
      <c r="O2837" s="46"/>
    </row>
    <row r="2838" spans="6:15" ht="12.75">
      <c r="F2838" s="53"/>
      <c r="O2838" s="46"/>
    </row>
    <row r="2839" spans="6:15" ht="12.75">
      <c r="F2839" s="53"/>
      <c r="O2839" s="46"/>
    </row>
    <row r="2840" spans="6:15" ht="12.75">
      <c r="F2840" s="53"/>
      <c r="O2840" s="46"/>
    </row>
    <row r="2841" spans="6:15" ht="12.75">
      <c r="F2841" s="53"/>
      <c r="O2841" s="46"/>
    </row>
    <row r="2842" spans="6:15" ht="12.75">
      <c r="F2842" s="53"/>
      <c r="O2842" s="46"/>
    </row>
    <row r="2843" spans="6:15" ht="12.75">
      <c r="F2843" s="53"/>
      <c r="O2843" s="46"/>
    </row>
    <row r="2844" spans="6:15" ht="12.75">
      <c r="F2844" s="53"/>
      <c r="O2844" s="46"/>
    </row>
    <row r="2845" spans="6:15" ht="12.75">
      <c r="F2845" s="53"/>
      <c r="O2845" s="46"/>
    </row>
    <row r="2846" spans="6:15" ht="12.75">
      <c r="F2846" s="53"/>
      <c r="O2846" s="46"/>
    </row>
    <row r="2847" spans="6:15" ht="12.75">
      <c r="F2847" s="53"/>
      <c r="O2847" s="46"/>
    </row>
    <row r="2848" spans="6:15" ht="12.75">
      <c r="F2848" s="53"/>
      <c r="O2848" s="46"/>
    </row>
    <row r="2849" spans="6:15" ht="12.75">
      <c r="F2849" s="53"/>
      <c r="O2849" s="46"/>
    </row>
    <row r="2850" spans="6:15" ht="12.75">
      <c r="F2850" s="53"/>
      <c r="O2850" s="46"/>
    </row>
    <row r="2851" spans="6:15" ht="12.75">
      <c r="F2851" s="53"/>
      <c r="O2851" s="46"/>
    </row>
    <row r="2852" spans="6:15" ht="12.75">
      <c r="F2852" s="53"/>
      <c r="O2852" s="46"/>
    </row>
    <row r="2853" spans="6:15" ht="12.75">
      <c r="F2853" s="53"/>
      <c r="O2853" s="46"/>
    </row>
    <row r="2854" spans="6:15" ht="12.75">
      <c r="F2854" s="53"/>
      <c r="O2854" s="46"/>
    </row>
    <row r="2855" spans="6:15" ht="12.75">
      <c r="F2855" s="53"/>
      <c r="O2855" s="46"/>
    </row>
    <row r="2856" spans="6:15" ht="12.75">
      <c r="F2856" s="53"/>
      <c r="O2856" s="46"/>
    </row>
    <row r="2857" spans="6:15" ht="12.75">
      <c r="F2857" s="53"/>
      <c r="O2857" s="46"/>
    </row>
    <row r="2858" spans="6:15" ht="12.75">
      <c r="F2858" s="53"/>
      <c r="O2858" s="46"/>
    </row>
    <row r="2859" spans="6:15" ht="12.75">
      <c r="F2859" s="53"/>
      <c r="O2859" s="46"/>
    </row>
    <row r="2860" spans="6:15" ht="12.75">
      <c r="F2860" s="53"/>
      <c r="O2860" s="46"/>
    </row>
    <row r="2861" spans="6:15" ht="12.75">
      <c r="F2861" s="53"/>
      <c r="O2861" s="46"/>
    </row>
    <row r="2862" spans="6:15" ht="12.75">
      <c r="F2862" s="53"/>
      <c r="O2862" s="46"/>
    </row>
    <row r="2863" spans="6:15" ht="12.75">
      <c r="F2863" s="53"/>
      <c r="O2863" s="46"/>
    </row>
    <row r="2864" spans="6:15" ht="12.75">
      <c r="F2864" s="53"/>
      <c r="O2864" s="46"/>
    </row>
    <row r="2865" spans="6:15" ht="12.75">
      <c r="F2865" s="53"/>
      <c r="O2865" s="46"/>
    </row>
    <row r="2866" spans="6:15" ht="12.75">
      <c r="F2866" s="53"/>
      <c r="O2866" s="46"/>
    </row>
    <row r="2867" spans="6:15" ht="12.75">
      <c r="F2867" s="53"/>
      <c r="O2867" s="46"/>
    </row>
    <row r="2868" spans="6:15" ht="12.75">
      <c r="F2868" s="53"/>
      <c r="O2868" s="46"/>
    </row>
    <row r="2869" spans="6:15" ht="12.75">
      <c r="F2869" s="53"/>
      <c r="O2869" s="46"/>
    </row>
    <row r="2870" spans="6:15" ht="12.75">
      <c r="F2870" s="53"/>
      <c r="O2870" s="46"/>
    </row>
    <row r="2871" spans="6:15" ht="12.75">
      <c r="F2871" s="53"/>
      <c r="O2871" s="46"/>
    </row>
    <row r="2872" spans="6:15" ht="12.75">
      <c r="F2872" s="53"/>
      <c r="O2872" s="46"/>
    </row>
    <row r="2873" spans="6:15" ht="12.75">
      <c r="F2873" s="53"/>
      <c r="O2873" s="46"/>
    </row>
    <row r="2874" spans="6:15" ht="12.75">
      <c r="F2874" s="53"/>
      <c r="O2874" s="46"/>
    </row>
    <row r="2875" spans="6:15" ht="12.75">
      <c r="F2875" s="53"/>
      <c r="O2875" s="46"/>
    </row>
    <row r="2876" spans="6:15" ht="12.75">
      <c r="F2876" s="53"/>
      <c r="O2876" s="46"/>
    </row>
    <row r="2877" spans="6:15" ht="12.75">
      <c r="F2877" s="53"/>
      <c r="O2877" s="46"/>
    </row>
    <row r="2878" spans="6:15" ht="12.75">
      <c r="F2878" s="53"/>
      <c r="O2878" s="46"/>
    </row>
    <row r="2879" spans="6:15" ht="12.75">
      <c r="F2879" s="53"/>
      <c r="O2879" s="46"/>
    </row>
    <row r="2880" spans="6:15" ht="12.75">
      <c r="F2880" s="53"/>
      <c r="O2880" s="46"/>
    </row>
    <row r="2881" spans="6:15" ht="12.75">
      <c r="F2881" s="53"/>
      <c r="O2881" s="46"/>
    </row>
    <row r="2882" spans="6:15" ht="12.75">
      <c r="F2882" s="53"/>
      <c r="O2882" s="46"/>
    </row>
    <row r="2883" spans="6:15" ht="12.75">
      <c r="F2883" s="53"/>
      <c r="O2883" s="46"/>
    </row>
    <row r="2884" spans="6:15" ht="12.75">
      <c r="F2884" s="53"/>
      <c r="O2884" s="46"/>
    </row>
    <row r="2885" spans="6:15" ht="12.75">
      <c r="F2885" s="53"/>
      <c r="O2885" s="46"/>
    </row>
    <row r="2886" spans="6:15" ht="12.75">
      <c r="F2886" s="53"/>
      <c r="O2886" s="46"/>
    </row>
    <row r="2887" spans="6:15" ht="12.75">
      <c r="F2887" s="53"/>
      <c r="O2887" s="46"/>
    </row>
    <row r="2888" spans="6:15" ht="12.75">
      <c r="F2888" s="53"/>
      <c r="O2888" s="46"/>
    </row>
    <row r="2889" spans="6:15" ht="12.75">
      <c r="F2889" s="53"/>
      <c r="O2889" s="46"/>
    </row>
    <row r="2890" spans="6:15" ht="12.75">
      <c r="F2890" s="53"/>
      <c r="O2890" s="46"/>
    </row>
    <row r="2891" spans="6:15" ht="12.75">
      <c r="F2891" s="53"/>
      <c r="O2891" s="46"/>
    </row>
    <row r="2892" spans="6:15" ht="12.75">
      <c r="F2892" s="53"/>
      <c r="O2892" s="46"/>
    </row>
    <row r="2893" spans="6:15" ht="12.75">
      <c r="F2893" s="53"/>
      <c r="O2893" s="46"/>
    </row>
    <row r="2894" spans="6:15" ht="12.75">
      <c r="F2894" s="53"/>
      <c r="O2894" s="46"/>
    </row>
    <row r="2895" spans="6:15" ht="12.75">
      <c r="F2895" s="53"/>
      <c r="O2895" s="46"/>
    </row>
    <row r="2896" spans="6:15" ht="12.75">
      <c r="F2896" s="53"/>
      <c r="O2896" s="46"/>
    </row>
    <row r="2897" spans="6:15" ht="12.75">
      <c r="F2897" s="53"/>
      <c r="O2897" s="46"/>
    </row>
    <row r="2898" spans="6:15" ht="12.75">
      <c r="F2898" s="53"/>
      <c r="O2898" s="46"/>
    </row>
    <row r="2899" spans="6:15" ht="12.75">
      <c r="F2899" s="53"/>
      <c r="O2899" s="46"/>
    </row>
    <row r="2900" spans="6:15" ht="12.75">
      <c r="F2900" s="53"/>
      <c r="O2900" s="46"/>
    </row>
    <row r="2901" spans="6:15" ht="12.75">
      <c r="F2901" s="53"/>
      <c r="O2901" s="46"/>
    </row>
    <row r="2902" spans="6:15" ht="12.75">
      <c r="F2902" s="53"/>
      <c r="O2902" s="46"/>
    </row>
    <row r="2903" spans="6:15" ht="12.75">
      <c r="F2903" s="53"/>
      <c r="O2903" s="46"/>
    </row>
    <row r="2904" spans="6:15" ht="12.75">
      <c r="F2904" s="53"/>
      <c r="O2904" s="46"/>
    </row>
    <row r="2905" spans="6:15" ht="12.75">
      <c r="F2905" s="53"/>
      <c r="O2905" s="46"/>
    </row>
    <row r="2906" spans="6:15" ht="12.75">
      <c r="F2906" s="53"/>
      <c r="O2906" s="46"/>
    </row>
    <row r="2907" spans="6:15" ht="12.75">
      <c r="F2907" s="53"/>
      <c r="O2907" s="46"/>
    </row>
    <row r="2908" spans="6:15" ht="12.75">
      <c r="F2908" s="53"/>
      <c r="O2908" s="46"/>
    </row>
    <row r="2909" spans="6:15" ht="12.75">
      <c r="F2909" s="53"/>
      <c r="O2909" s="46"/>
    </row>
    <row r="2910" spans="6:15" ht="12.75">
      <c r="F2910" s="53"/>
      <c r="O2910" s="46"/>
    </row>
    <row r="2911" spans="6:15" ht="12.75">
      <c r="F2911" s="53"/>
      <c r="O2911" s="46"/>
    </row>
    <row r="2912" spans="6:15" ht="12.75">
      <c r="F2912" s="53"/>
      <c r="O2912" s="46"/>
    </row>
    <row r="2913" spans="6:15" ht="12.75">
      <c r="F2913" s="53"/>
      <c r="O2913" s="46"/>
    </row>
    <row r="2914" spans="6:15" ht="12.75">
      <c r="F2914" s="53"/>
      <c r="O2914" s="46"/>
    </row>
    <row r="2915" spans="6:15" ht="12.75">
      <c r="F2915" s="53"/>
      <c r="O2915" s="46"/>
    </row>
    <row r="2916" spans="6:15" ht="12.75">
      <c r="F2916" s="53"/>
      <c r="O2916" s="46"/>
    </row>
    <row r="2917" spans="6:15" ht="12.75">
      <c r="F2917" s="53"/>
      <c r="O2917" s="46"/>
    </row>
    <row r="2918" spans="6:15" ht="12.75">
      <c r="F2918" s="53"/>
      <c r="O2918" s="46"/>
    </row>
    <row r="2919" spans="6:15" ht="12.75">
      <c r="F2919" s="53"/>
      <c r="O2919" s="46"/>
    </row>
    <row r="2920" spans="6:15" ht="12.75">
      <c r="F2920" s="53"/>
      <c r="O2920" s="46"/>
    </row>
    <row r="2921" spans="6:15" ht="12.75">
      <c r="F2921" s="53"/>
      <c r="O2921" s="46"/>
    </row>
    <row r="2922" spans="6:15" ht="12.75">
      <c r="F2922" s="53"/>
      <c r="O2922" s="46"/>
    </row>
    <row r="2923" spans="6:15" ht="12.75">
      <c r="F2923" s="53"/>
      <c r="O2923" s="46"/>
    </row>
    <row r="2924" spans="6:15" ht="12.75">
      <c r="F2924" s="53"/>
      <c r="O2924" s="46"/>
    </row>
    <row r="2925" spans="6:15" ht="12.75">
      <c r="F2925" s="53"/>
      <c r="O2925" s="46"/>
    </row>
    <row r="2926" spans="6:15" ht="12.75">
      <c r="F2926" s="53"/>
      <c r="O2926" s="46"/>
    </row>
    <row r="2927" spans="6:15" ht="12.75">
      <c r="F2927" s="53"/>
      <c r="O2927" s="46"/>
    </row>
    <row r="2928" spans="6:15" ht="12.75">
      <c r="F2928" s="53"/>
      <c r="O2928" s="46"/>
    </row>
    <row r="2929" spans="6:15" ht="12.75">
      <c r="F2929" s="53"/>
      <c r="O2929" s="46"/>
    </row>
    <row r="2930" spans="6:15" ht="12.75">
      <c r="F2930" s="53"/>
      <c r="O2930" s="46"/>
    </row>
    <row r="2931" spans="6:15" ht="12.75">
      <c r="F2931" s="53"/>
      <c r="O2931" s="46"/>
    </row>
    <row r="2932" spans="6:15" ht="12.75">
      <c r="F2932" s="53"/>
      <c r="O2932" s="46"/>
    </row>
    <row r="2933" spans="6:15" ht="12.75">
      <c r="F2933" s="53"/>
      <c r="O2933" s="46"/>
    </row>
    <row r="2934" spans="6:15" ht="12.75">
      <c r="F2934" s="53"/>
      <c r="O2934" s="46"/>
    </row>
    <row r="2935" spans="6:15" ht="12.75">
      <c r="F2935" s="53"/>
      <c r="O2935" s="46"/>
    </row>
    <row r="2936" spans="6:15" ht="12.75">
      <c r="F2936" s="53"/>
      <c r="O2936" s="46"/>
    </row>
    <row r="2937" spans="6:15" ht="12.75">
      <c r="F2937" s="53"/>
      <c r="O2937" s="46"/>
    </row>
    <row r="2938" spans="6:15" ht="12.75">
      <c r="F2938" s="53"/>
      <c r="O2938" s="46"/>
    </row>
    <row r="2939" spans="6:15" ht="12.75">
      <c r="F2939" s="53"/>
      <c r="O2939" s="46"/>
    </row>
    <row r="2940" spans="6:15" ht="12.75">
      <c r="F2940" s="53"/>
      <c r="O2940" s="46"/>
    </row>
    <row r="2941" spans="6:15" ht="12.75">
      <c r="F2941" s="53"/>
      <c r="O2941" s="46"/>
    </row>
    <row r="2942" spans="6:15" ht="12.75">
      <c r="F2942" s="53"/>
      <c r="O2942" s="46"/>
    </row>
    <row r="2943" spans="6:15" ht="12.75">
      <c r="F2943" s="53"/>
      <c r="O2943" s="46"/>
    </row>
    <row r="2944" spans="6:15" ht="12.75">
      <c r="F2944" s="53"/>
      <c r="O2944" s="46"/>
    </row>
    <row r="2945" spans="6:15" ht="12.75">
      <c r="F2945" s="53"/>
      <c r="O2945" s="46"/>
    </row>
    <row r="2946" spans="6:15" ht="12.75">
      <c r="F2946" s="53"/>
      <c r="O2946" s="46"/>
    </row>
    <row r="2947" spans="6:15" ht="12.75">
      <c r="F2947" s="53"/>
      <c r="O2947" s="46"/>
    </row>
    <row r="2948" spans="6:15" ht="12.75">
      <c r="F2948" s="53"/>
      <c r="O2948" s="46"/>
    </row>
    <row r="2949" spans="6:15" ht="12.75">
      <c r="F2949" s="53"/>
      <c r="O2949" s="46"/>
    </row>
    <row r="2950" spans="6:15" ht="12.75">
      <c r="F2950" s="53"/>
      <c r="O2950" s="46"/>
    </row>
    <row r="2951" spans="6:15" ht="12.75">
      <c r="F2951" s="53"/>
      <c r="O2951" s="46"/>
    </row>
    <row r="2952" spans="6:15" ht="12.75">
      <c r="F2952" s="53"/>
      <c r="O2952" s="46"/>
    </row>
    <row r="2953" spans="6:15" ht="12.75">
      <c r="F2953" s="53"/>
      <c r="O2953" s="46"/>
    </row>
    <row r="2954" spans="6:15" ht="12.75">
      <c r="F2954" s="53"/>
      <c r="O2954" s="46"/>
    </row>
    <row r="2955" spans="6:15" ht="12.75">
      <c r="F2955" s="53"/>
      <c r="O2955" s="46"/>
    </row>
    <row r="2956" spans="6:15" ht="12.75">
      <c r="F2956" s="53"/>
      <c r="O2956" s="46"/>
    </row>
    <row r="2957" spans="6:15" ht="12.75">
      <c r="F2957" s="53"/>
      <c r="O2957" s="46"/>
    </row>
    <row r="2958" spans="6:15" ht="12.75">
      <c r="F2958" s="53"/>
      <c r="O2958" s="46"/>
    </row>
    <row r="2959" spans="6:15" ht="12.75">
      <c r="F2959" s="53"/>
      <c r="O2959" s="46"/>
    </row>
    <row r="2960" spans="6:15" ht="12.75">
      <c r="F2960" s="53"/>
      <c r="O2960" s="46"/>
    </row>
    <row r="2961" spans="6:15" ht="12.75">
      <c r="F2961" s="53"/>
      <c r="O2961" s="46"/>
    </row>
    <row r="2962" spans="6:15" ht="12.75">
      <c r="F2962" s="53"/>
      <c r="O2962" s="46"/>
    </row>
    <row r="2963" spans="6:15" ht="12.75">
      <c r="F2963" s="53"/>
      <c r="O2963" s="46"/>
    </row>
    <row r="2964" spans="6:15" ht="12.75">
      <c r="F2964" s="53"/>
      <c r="O2964" s="46"/>
    </row>
    <row r="2965" spans="6:15" ht="12.75">
      <c r="F2965" s="53"/>
      <c r="O2965" s="46"/>
    </row>
    <row r="2966" spans="6:15" ht="12.75">
      <c r="F2966" s="53"/>
      <c r="O2966" s="46"/>
    </row>
    <row r="2967" spans="6:15" ht="12.75">
      <c r="F2967" s="53"/>
      <c r="O2967" s="46"/>
    </row>
    <row r="2968" spans="6:15" ht="12.75">
      <c r="F2968" s="53"/>
      <c r="O2968" s="46"/>
    </row>
    <row r="2969" spans="6:15" ht="12.75">
      <c r="F2969" s="53"/>
      <c r="O2969" s="46"/>
    </row>
    <row r="2970" spans="6:15" ht="12.75">
      <c r="F2970" s="53"/>
      <c r="O2970" s="46"/>
    </row>
    <row r="2971" spans="6:15" ht="12.75">
      <c r="F2971" s="53"/>
      <c r="O2971" s="46"/>
    </row>
    <row r="2972" spans="6:15" ht="12.75">
      <c r="F2972" s="53"/>
      <c r="O2972" s="46"/>
    </row>
    <row r="2973" spans="6:15" ht="12.75">
      <c r="F2973" s="53"/>
      <c r="O2973" s="46"/>
    </row>
    <row r="2974" spans="6:15" ht="12.75">
      <c r="F2974" s="53"/>
      <c r="O2974" s="46"/>
    </row>
    <row r="2975" spans="6:15" ht="12.75">
      <c r="F2975" s="53"/>
      <c r="O2975" s="46"/>
    </row>
    <row r="2976" spans="6:15" ht="12.75">
      <c r="F2976" s="53"/>
      <c r="O2976" s="46"/>
    </row>
    <row r="2977" spans="6:15" ht="12.75">
      <c r="F2977" s="53"/>
      <c r="O2977" s="46"/>
    </row>
    <row r="2978" spans="6:15" ht="12.75">
      <c r="F2978" s="53"/>
      <c r="O2978" s="46"/>
    </row>
    <row r="2979" spans="6:15" ht="12.75">
      <c r="F2979" s="53"/>
      <c r="O2979" s="46"/>
    </row>
    <row r="2980" spans="6:15" ht="12.75">
      <c r="F2980" s="53"/>
      <c r="O2980" s="46"/>
    </row>
    <row r="2981" spans="6:15" ht="12.75">
      <c r="F2981" s="53"/>
      <c r="O2981" s="46"/>
    </row>
    <row r="2982" spans="6:15" ht="12.75">
      <c r="F2982" s="53"/>
      <c r="O2982" s="46"/>
    </row>
    <row r="2983" spans="6:15" ht="12.75">
      <c r="F2983" s="53"/>
      <c r="O2983" s="46"/>
    </row>
    <row r="2984" spans="6:15" ht="12.75">
      <c r="F2984" s="53"/>
      <c r="O2984" s="46"/>
    </row>
    <row r="2985" spans="6:15" ht="12.75">
      <c r="F2985" s="53"/>
      <c r="O2985" s="46"/>
    </row>
    <row r="2986" spans="6:15" ht="12.75">
      <c r="F2986" s="53"/>
      <c r="O2986" s="46"/>
    </row>
    <row r="2987" spans="6:15" ht="12.75">
      <c r="F2987" s="53"/>
      <c r="O2987" s="46"/>
    </row>
    <row r="2988" spans="6:15" ht="12.75">
      <c r="F2988" s="53"/>
      <c r="O2988" s="46"/>
    </row>
    <row r="2989" spans="6:15" ht="12.75">
      <c r="F2989" s="53"/>
      <c r="O2989" s="46"/>
    </row>
    <row r="2990" spans="6:15" ht="12.75">
      <c r="F2990" s="53"/>
      <c r="O2990" s="46"/>
    </row>
    <row r="2991" spans="6:15" ht="12.75">
      <c r="F2991" s="53"/>
      <c r="O2991" s="46"/>
    </row>
    <row r="2992" spans="6:15" ht="12.75">
      <c r="F2992" s="53"/>
      <c r="O2992" s="46"/>
    </row>
    <row r="2993" spans="6:15" ht="12.75">
      <c r="F2993" s="53"/>
      <c r="O2993" s="46"/>
    </row>
    <row r="2994" spans="6:15" ht="12.75">
      <c r="F2994" s="53"/>
      <c r="O2994" s="46"/>
    </row>
    <row r="2995" spans="6:15" ht="12.75">
      <c r="F2995" s="53"/>
      <c r="O2995" s="46"/>
    </row>
    <row r="2996" spans="6:15" ht="12.75">
      <c r="F2996" s="53"/>
      <c r="O2996" s="46"/>
    </row>
    <row r="2997" spans="6:15" ht="12.75">
      <c r="F2997" s="53"/>
      <c r="O2997" s="46"/>
    </row>
    <row r="2998" spans="6:15" ht="12.75">
      <c r="F2998" s="53"/>
      <c r="O2998" s="46"/>
    </row>
    <row r="2999" spans="6:15" ht="12.75">
      <c r="F2999" s="53"/>
      <c r="O2999" s="46"/>
    </row>
    <row r="3000" spans="6:15" ht="12.75">
      <c r="F3000" s="53"/>
      <c r="O3000" s="46"/>
    </row>
    <row r="3001" spans="6:15" ht="12.75">
      <c r="F3001" s="53"/>
      <c r="O3001" s="46"/>
    </row>
    <row r="3002" spans="6:15" ht="12.75">
      <c r="F3002" s="53"/>
      <c r="O3002" s="46"/>
    </row>
    <row r="3003" spans="6:15" ht="12.75">
      <c r="F3003" s="53"/>
      <c r="O3003" s="46"/>
    </row>
    <row r="3004" spans="6:15" ht="12.75">
      <c r="F3004" s="53"/>
      <c r="O3004" s="46"/>
    </row>
    <row r="3005" spans="6:15" ht="12.75">
      <c r="F3005" s="53"/>
      <c r="O3005" s="46"/>
    </row>
    <row r="3006" spans="6:15" ht="12.75">
      <c r="F3006" s="53"/>
      <c r="O3006" s="46"/>
    </row>
    <row r="3007" spans="6:15" ht="12.75">
      <c r="F3007" s="53"/>
      <c r="O3007" s="46"/>
    </row>
    <row r="3008" spans="6:15" ht="12.75">
      <c r="F3008" s="53"/>
      <c r="O3008" s="46"/>
    </row>
    <row r="3009" spans="6:15" ht="12.75">
      <c r="F3009" s="53"/>
      <c r="O3009" s="46"/>
    </row>
    <row r="3010" spans="6:15" ht="12.75">
      <c r="F3010" s="53"/>
      <c r="O3010" s="46"/>
    </row>
    <row r="3011" spans="6:15" ht="12.75">
      <c r="F3011" s="53"/>
      <c r="O3011" s="46"/>
    </row>
    <row r="3012" spans="6:15" ht="12.75">
      <c r="F3012" s="53"/>
      <c r="O3012" s="46"/>
    </row>
    <row r="3013" spans="6:15" ht="12.75">
      <c r="F3013" s="53"/>
      <c r="O3013" s="46"/>
    </row>
    <row r="3014" spans="6:15" ht="12.75">
      <c r="F3014" s="53"/>
      <c r="O3014" s="46"/>
    </row>
    <row r="3015" spans="6:15" ht="12.75">
      <c r="F3015" s="53"/>
      <c r="O3015" s="46"/>
    </row>
    <row r="3016" spans="6:15" ht="12.75">
      <c r="F3016" s="53"/>
      <c r="O3016" s="46"/>
    </row>
    <row r="3017" spans="6:15" ht="12.75">
      <c r="F3017" s="53"/>
      <c r="O3017" s="46"/>
    </row>
    <row r="3018" spans="6:15" ht="12.75">
      <c r="F3018" s="53"/>
      <c r="O3018" s="46"/>
    </row>
    <row r="3019" spans="6:15" ht="12.75">
      <c r="F3019" s="53"/>
      <c r="O3019" s="46"/>
    </row>
    <row r="3020" spans="6:15" ht="12.75">
      <c r="F3020" s="53"/>
      <c r="O3020" s="46"/>
    </row>
    <row r="3021" spans="6:15" ht="12.75">
      <c r="F3021" s="53"/>
      <c r="O3021" s="46"/>
    </row>
    <row r="3022" spans="6:15" ht="12.75">
      <c r="F3022" s="53"/>
      <c r="O3022" s="46"/>
    </row>
    <row r="3023" spans="6:15" ht="12.75">
      <c r="F3023" s="53"/>
      <c r="O3023" s="46"/>
    </row>
    <row r="3024" spans="6:15" ht="12.75">
      <c r="F3024" s="53"/>
      <c r="O3024" s="46"/>
    </row>
    <row r="3025" spans="6:15" ht="12.75">
      <c r="F3025" s="53"/>
      <c r="O3025" s="46"/>
    </row>
    <row r="3026" spans="6:15" ht="12.75">
      <c r="F3026" s="53"/>
      <c r="O3026" s="46"/>
    </row>
    <row r="3027" spans="6:15" ht="12.75">
      <c r="F3027" s="53"/>
      <c r="O3027" s="46"/>
    </row>
    <row r="3028" spans="6:15" ht="12.75">
      <c r="F3028" s="53"/>
      <c r="O3028" s="46"/>
    </row>
    <row r="3029" spans="6:15" ht="12.75">
      <c r="F3029" s="53"/>
      <c r="O3029" s="46"/>
    </row>
    <row r="3030" spans="6:15" ht="12.75">
      <c r="F3030" s="53"/>
      <c r="O3030" s="46"/>
    </row>
    <row r="3031" spans="6:15" ht="12.75">
      <c r="F3031" s="53"/>
      <c r="O3031" s="46"/>
    </row>
    <row r="3032" spans="6:15" ht="12.75">
      <c r="F3032" s="53"/>
      <c r="O3032" s="46"/>
    </row>
    <row r="3033" spans="6:15" ht="12.75">
      <c r="F3033" s="53"/>
      <c r="O3033" s="46"/>
    </row>
    <row r="3034" spans="6:15" ht="12.75">
      <c r="F3034" s="53"/>
      <c r="O3034" s="46"/>
    </row>
    <row r="3035" spans="6:15" ht="12.75">
      <c r="F3035" s="53"/>
      <c r="O3035" s="46"/>
    </row>
    <row r="3036" spans="6:15" ht="12.75">
      <c r="F3036" s="53"/>
      <c r="O3036" s="46"/>
    </row>
    <row r="3037" spans="6:15" ht="12.75">
      <c r="F3037" s="53"/>
      <c r="O3037" s="46"/>
    </row>
    <row r="3038" spans="6:15" ht="12.75">
      <c r="F3038" s="53"/>
      <c r="O3038" s="46"/>
    </row>
    <row r="3039" spans="6:15" ht="12.75">
      <c r="F3039" s="53"/>
      <c r="O3039" s="46"/>
    </row>
    <row r="3040" spans="6:15" ht="12.75">
      <c r="F3040" s="53"/>
      <c r="O3040" s="46"/>
    </row>
    <row r="3041" spans="6:15" ht="12.75">
      <c r="F3041" s="53"/>
      <c r="O3041" s="46"/>
    </row>
    <row r="3042" spans="6:15" ht="12.75">
      <c r="F3042" s="53"/>
      <c r="O3042" s="46"/>
    </row>
    <row r="3043" spans="6:15" ht="12.75">
      <c r="F3043" s="53"/>
      <c r="O3043" s="46"/>
    </row>
    <row r="3044" spans="6:15" ht="12.75">
      <c r="F3044" s="53"/>
      <c r="O3044" s="46"/>
    </row>
    <row r="3045" spans="6:15" ht="12.75">
      <c r="F3045" s="53"/>
      <c r="O3045" s="46"/>
    </row>
    <row r="3046" spans="6:15" ht="12.75">
      <c r="F3046" s="53"/>
      <c r="O3046" s="46"/>
    </row>
    <row r="3047" spans="6:15" ht="12.75">
      <c r="F3047" s="53"/>
      <c r="O3047" s="46"/>
    </row>
    <row r="3048" spans="6:15" ht="12.75">
      <c r="F3048" s="53"/>
      <c r="O3048" s="46"/>
    </row>
    <row r="3049" spans="6:15" ht="12.75">
      <c r="F3049" s="53"/>
      <c r="O3049" s="46"/>
    </row>
    <row r="3050" spans="6:15" ht="12.75">
      <c r="F3050" s="53"/>
      <c r="O3050" s="46"/>
    </row>
    <row r="3051" spans="6:15" ht="12.75">
      <c r="F3051" s="53"/>
      <c r="O3051" s="46"/>
    </row>
    <row r="3052" spans="6:15" ht="12.75">
      <c r="F3052" s="53"/>
      <c r="O3052" s="46"/>
    </row>
    <row r="3053" spans="6:15" ht="12.75">
      <c r="F3053" s="53"/>
      <c r="O3053" s="46"/>
    </row>
    <row r="3054" spans="6:15" ht="12.75">
      <c r="F3054" s="53"/>
      <c r="O3054" s="46"/>
    </row>
    <row r="3055" spans="6:15" ht="12.75">
      <c r="F3055" s="53"/>
      <c r="O3055" s="46"/>
    </row>
    <row r="3056" spans="6:15" ht="12.75">
      <c r="F3056" s="53"/>
      <c r="O3056" s="46"/>
    </row>
    <row r="3057" spans="6:15" ht="12.75">
      <c r="F3057" s="53"/>
      <c r="O3057" s="46"/>
    </row>
    <row r="3058" spans="6:15" ht="12.75">
      <c r="F3058" s="53"/>
      <c r="O3058" s="46"/>
    </row>
    <row r="3059" spans="6:15" ht="12.75">
      <c r="F3059" s="53"/>
      <c r="O3059" s="46"/>
    </row>
    <row r="3060" spans="6:15" ht="12.75">
      <c r="F3060" s="53"/>
      <c r="O3060" s="46"/>
    </row>
    <row r="3061" spans="6:15" ht="12.75">
      <c r="F3061" s="53"/>
      <c r="O3061" s="46"/>
    </row>
    <row r="3062" spans="6:15" ht="12.75">
      <c r="F3062" s="53"/>
      <c r="O3062" s="46"/>
    </row>
    <row r="3063" spans="6:15" ht="12.75">
      <c r="F3063" s="53"/>
      <c r="O3063" s="46"/>
    </row>
    <row r="3064" spans="6:15" ht="12.75">
      <c r="F3064" s="53"/>
      <c r="O3064" s="46"/>
    </row>
    <row r="3065" spans="6:15" ht="12.75">
      <c r="F3065" s="53"/>
      <c r="O3065" s="46"/>
    </row>
    <row r="3066" spans="6:15" ht="12.75">
      <c r="F3066" s="53"/>
      <c r="O3066" s="46"/>
    </row>
    <row r="3067" spans="6:15" ht="12.75">
      <c r="F3067" s="53"/>
      <c r="O3067" s="46"/>
    </row>
    <row r="3068" spans="6:15" ht="12.75">
      <c r="F3068" s="53"/>
      <c r="O3068" s="46"/>
    </row>
    <row r="3069" spans="6:15" ht="12.75">
      <c r="F3069" s="53"/>
      <c r="O3069" s="46"/>
    </row>
    <row r="3070" spans="6:15" ht="12.75">
      <c r="F3070" s="53"/>
      <c r="O3070" s="46"/>
    </row>
    <row r="3071" spans="6:15" ht="12.75">
      <c r="F3071" s="53"/>
      <c r="O3071" s="46"/>
    </row>
    <row r="3072" spans="6:15" ht="12.75">
      <c r="F3072" s="53"/>
      <c r="O3072" s="46"/>
    </row>
    <row r="3073" spans="6:15" ht="12.75">
      <c r="F3073" s="53"/>
      <c r="O3073" s="46"/>
    </row>
    <row r="3074" spans="6:15" ht="12.75">
      <c r="F3074" s="53"/>
      <c r="O3074" s="46"/>
    </row>
    <row r="3075" spans="6:15" ht="12.75">
      <c r="F3075" s="53"/>
      <c r="O3075" s="46"/>
    </row>
    <row r="3076" spans="6:15" ht="12.75">
      <c r="F3076" s="53"/>
      <c r="O3076" s="46"/>
    </row>
    <row r="3077" spans="6:15" ht="12.75">
      <c r="F3077" s="53"/>
      <c r="O3077" s="46"/>
    </row>
    <row r="3078" spans="6:15" ht="12.75">
      <c r="F3078" s="53"/>
      <c r="O3078" s="46"/>
    </row>
    <row r="3079" spans="6:15" ht="12.75">
      <c r="F3079" s="53"/>
      <c r="O3079" s="46"/>
    </row>
    <row r="3080" spans="6:15" ht="12.75">
      <c r="F3080" s="53"/>
      <c r="O3080" s="46"/>
    </row>
    <row r="3081" spans="6:15" ht="12.75">
      <c r="F3081" s="53"/>
      <c r="O3081" s="46"/>
    </row>
    <row r="3082" spans="6:15" ht="12.75">
      <c r="F3082" s="53"/>
      <c r="O3082" s="46"/>
    </row>
    <row r="3083" spans="6:15" ht="12.75">
      <c r="F3083" s="53"/>
      <c r="O3083" s="46"/>
    </row>
    <row r="3084" spans="6:15" ht="12.75">
      <c r="F3084" s="53"/>
      <c r="O3084" s="46"/>
    </row>
    <row r="3085" spans="6:15" ht="12.75">
      <c r="F3085" s="53"/>
      <c r="O3085" s="46"/>
    </row>
    <row r="3086" spans="6:15" ht="12.75">
      <c r="F3086" s="53"/>
      <c r="O3086" s="46"/>
    </row>
    <row r="3087" spans="6:15" ht="12.75">
      <c r="F3087" s="53"/>
      <c r="O3087" s="46"/>
    </row>
    <row r="3088" spans="6:15" ht="12.75">
      <c r="F3088" s="53"/>
      <c r="O3088" s="46"/>
    </row>
    <row r="3089" spans="6:15" ht="12.75">
      <c r="F3089" s="53"/>
      <c r="O3089" s="46"/>
    </row>
    <row r="3090" spans="6:15" ht="12.75">
      <c r="F3090" s="53"/>
      <c r="O3090" s="46"/>
    </row>
    <row r="3091" spans="6:15" ht="12.75">
      <c r="F3091" s="53"/>
      <c r="O3091" s="46"/>
    </row>
    <row r="3092" spans="6:15" ht="12.75">
      <c r="F3092" s="53"/>
      <c r="O3092" s="46"/>
    </row>
    <row r="3093" spans="6:15" ht="12.75">
      <c r="F3093" s="53"/>
      <c r="O3093" s="46"/>
    </row>
    <row r="3094" spans="6:15" ht="12.75">
      <c r="F3094" s="53"/>
      <c r="O3094" s="46"/>
    </row>
    <row r="3095" spans="6:15" ht="12.75">
      <c r="F3095" s="53"/>
      <c r="O3095" s="46"/>
    </row>
    <row r="3096" spans="6:15" ht="12.75">
      <c r="F3096" s="53"/>
      <c r="O3096" s="46"/>
    </row>
    <row r="3097" spans="6:15" ht="12.75">
      <c r="F3097" s="53"/>
      <c r="O3097" s="46"/>
    </row>
    <row r="3098" spans="6:15" ht="12.75">
      <c r="F3098" s="53"/>
      <c r="O3098" s="46"/>
    </row>
    <row r="3099" spans="6:15" ht="12.75">
      <c r="F3099" s="53"/>
      <c r="O3099" s="46"/>
    </row>
    <row r="3100" spans="6:15" ht="12.75">
      <c r="F3100" s="53"/>
      <c r="O3100" s="46"/>
    </row>
    <row r="3101" spans="6:15" ht="12.75">
      <c r="F3101" s="53"/>
      <c r="O3101" s="46"/>
    </row>
    <row r="3102" spans="6:15" ht="12.75">
      <c r="F3102" s="53"/>
      <c r="O3102" s="46"/>
    </row>
    <row r="3103" spans="6:15" ht="12.75">
      <c r="F3103" s="53"/>
      <c r="O3103" s="46"/>
    </row>
    <row r="3104" spans="6:15" ht="12.75">
      <c r="F3104" s="53"/>
      <c r="O3104" s="46"/>
    </row>
    <row r="3105" spans="6:15" ht="12.75">
      <c r="F3105" s="53"/>
      <c r="O3105" s="46"/>
    </row>
    <row r="3106" spans="6:15" ht="12.75">
      <c r="F3106" s="53"/>
      <c r="O3106" s="46"/>
    </row>
    <row r="3107" spans="6:15" ht="12.75">
      <c r="F3107" s="53"/>
      <c r="O3107" s="46"/>
    </row>
    <row r="3108" spans="6:15" ht="12.75">
      <c r="F3108" s="53"/>
      <c r="O3108" s="46"/>
    </row>
    <row r="3109" spans="6:15" ht="12.75">
      <c r="F3109" s="53"/>
      <c r="O3109" s="46"/>
    </row>
    <row r="3110" spans="6:15" ht="12.75">
      <c r="F3110" s="53"/>
      <c r="O3110" s="46"/>
    </row>
    <row r="3111" spans="6:15" ht="12.75">
      <c r="F3111" s="53"/>
      <c r="O3111" s="46"/>
    </row>
    <row r="3112" spans="6:15" ht="12.75">
      <c r="F3112" s="53"/>
      <c r="O3112" s="46"/>
    </row>
    <row r="3113" spans="6:15" ht="12.75">
      <c r="F3113" s="53"/>
      <c r="O3113" s="46"/>
    </row>
    <row r="3114" spans="6:15" ht="12.75">
      <c r="F3114" s="53"/>
      <c r="O3114" s="46"/>
    </row>
    <row r="3115" spans="6:15" ht="12.75">
      <c r="F3115" s="53"/>
      <c r="O3115" s="46"/>
    </row>
    <row r="3116" spans="6:15" ht="12.75">
      <c r="F3116" s="53"/>
      <c r="O3116" s="46"/>
    </row>
    <row r="3117" spans="6:15" ht="12.75">
      <c r="F3117" s="53"/>
      <c r="O3117" s="46"/>
    </row>
    <row r="3118" spans="6:15" ht="12.75">
      <c r="F3118" s="53"/>
      <c r="O3118" s="46"/>
    </row>
    <row r="3119" spans="6:15" ht="12.75">
      <c r="F3119" s="53"/>
      <c r="O3119" s="46"/>
    </row>
    <row r="3120" spans="6:15" ht="12.75">
      <c r="F3120" s="53"/>
      <c r="O3120" s="46"/>
    </row>
    <row r="3121" spans="6:15" ht="12.75">
      <c r="F3121" s="53"/>
      <c r="O3121" s="46"/>
    </row>
    <row r="3122" spans="6:15" ht="12.75">
      <c r="F3122" s="53"/>
      <c r="O3122" s="46"/>
    </row>
    <row r="3123" spans="6:15" ht="12.75">
      <c r="F3123" s="53"/>
      <c r="O3123" s="46"/>
    </row>
    <row r="3124" spans="6:15" ht="12.75">
      <c r="F3124" s="53"/>
      <c r="O3124" s="46"/>
    </row>
    <row r="3125" spans="6:15" ht="12.75">
      <c r="F3125" s="53"/>
      <c r="O3125" s="46"/>
    </row>
    <row r="3126" spans="6:15" ht="12.75">
      <c r="F3126" s="53"/>
      <c r="O3126" s="46"/>
    </row>
    <row r="3127" spans="6:15" ht="12.75">
      <c r="F3127" s="53"/>
      <c r="O3127" s="46"/>
    </row>
    <row r="3128" spans="6:15" ht="12.75">
      <c r="F3128" s="53"/>
      <c r="O3128" s="46"/>
    </row>
    <row r="3129" spans="6:15" ht="12.75">
      <c r="F3129" s="53"/>
      <c r="O3129" s="46"/>
    </row>
    <row r="3130" spans="6:15" ht="12.75">
      <c r="F3130" s="53"/>
      <c r="O3130" s="46"/>
    </row>
    <row r="3131" spans="6:15" ht="12.75">
      <c r="F3131" s="53"/>
      <c r="O3131" s="46"/>
    </row>
    <row r="3132" spans="6:15" ht="12.75">
      <c r="F3132" s="53"/>
      <c r="O3132" s="46"/>
    </row>
    <row r="3133" spans="6:15" ht="12.75">
      <c r="F3133" s="53"/>
      <c r="O3133" s="46"/>
    </row>
    <row r="3134" spans="6:15" ht="12.75">
      <c r="F3134" s="53"/>
      <c r="O3134" s="46"/>
    </row>
    <row r="3135" spans="6:15" ht="12.75">
      <c r="F3135" s="53"/>
      <c r="O3135" s="46"/>
    </row>
    <row r="3136" spans="6:15" ht="12.75">
      <c r="F3136" s="53"/>
      <c r="O3136" s="46"/>
    </row>
    <row r="3137" spans="6:15" ht="12.75">
      <c r="F3137" s="53"/>
      <c r="O3137" s="46"/>
    </row>
    <row r="3138" spans="6:15" ht="12.75">
      <c r="F3138" s="53"/>
      <c r="O3138" s="46"/>
    </row>
    <row r="3139" spans="6:15" ht="12.75">
      <c r="F3139" s="53"/>
      <c r="O3139" s="46"/>
    </row>
    <row r="3140" spans="6:15" ht="12.75">
      <c r="F3140" s="53"/>
      <c r="O3140" s="46"/>
    </row>
    <row r="3141" spans="6:15" ht="12.75">
      <c r="F3141" s="53"/>
      <c r="O3141" s="46"/>
    </row>
    <row r="3142" spans="6:15" ht="12.75">
      <c r="F3142" s="53"/>
      <c r="O3142" s="46"/>
    </row>
    <row r="3143" spans="6:15" ht="12.75">
      <c r="F3143" s="53"/>
      <c r="O3143" s="46"/>
    </row>
    <row r="3144" spans="6:15" ht="12.75">
      <c r="F3144" s="53"/>
      <c r="O3144" s="46"/>
    </row>
    <row r="3145" spans="6:15" ht="12.75">
      <c r="F3145" s="53"/>
      <c r="O3145" s="46"/>
    </row>
    <row r="3146" spans="6:15" ht="12.75">
      <c r="F3146" s="53"/>
      <c r="O3146" s="46"/>
    </row>
    <row r="3147" spans="6:15" ht="12.75">
      <c r="F3147" s="53"/>
      <c r="O3147" s="46"/>
    </row>
    <row r="3148" spans="6:15" ht="12.75">
      <c r="F3148" s="53"/>
      <c r="O3148" s="46"/>
    </row>
    <row r="3149" spans="6:15" ht="12.75">
      <c r="F3149" s="53"/>
      <c r="O3149" s="46"/>
    </row>
    <row r="3150" spans="6:15" ht="12.75">
      <c r="F3150" s="53"/>
      <c r="O3150" s="46"/>
    </row>
    <row r="3151" spans="6:15" ht="12.75">
      <c r="F3151" s="53"/>
      <c r="O3151" s="46"/>
    </row>
    <row r="3152" spans="6:15" ht="12.75">
      <c r="F3152" s="53"/>
      <c r="O3152" s="46"/>
    </row>
    <row r="3153" spans="6:15" ht="12.75">
      <c r="F3153" s="53"/>
      <c r="O3153" s="46"/>
    </row>
    <row r="3154" spans="6:15" ht="12.75">
      <c r="F3154" s="53"/>
      <c r="O3154" s="46"/>
    </row>
    <row r="3155" spans="6:15" ht="12.75">
      <c r="F3155" s="53"/>
      <c r="O3155" s="46"/>
    </row>
    <row r="3156" spans="6:15" ht="12.75">
      <c r="F3156" s="53"/>
      <c r="O3156" s="46"/>
    </row>
    <row r="3157" spans="6:15" ht="12.75">
      <c r="F3157" s="53"/>
      <c r="O3157" s="46"/>
    </row>
    <row r="3158" spans="6:15" ht="12.75">
      <c r="F3158" s="53"/>
      <c r="O3158" s="46"/>
    </row>
    <row r="3159" spans="6:15" ht="12.75">
      <c r="F3159" s="53"/>
      <c r="O3159" s="46"/>
    </row>
    <row r="3160" spans="6:15" ht="12.75">
      <c r="F3160" s="53"/>
      <c r="O3160" s="46"/>
    </row>
    <row r="3161" spans="6:15" ht="12.75">
      <c r="F3161" s="53"/>
      <c r="O3161" s="46"/>
    </row>
    <row r="3162" spans="6:15" ht="12.75">
      <c r="F3162" s="53"/>
      <c r="O3162" s="46"/>
    </row>
    <row r="3163" spans="6:15" ht="12.75">
      <c r="F3163" s="53"/>
      <c r="O3163" s="46"/>
    </row>
    <row r="3164" spans="6:15" ht="12.75">
      <c r="F3164" s="53"/>
      <c r="O3164" s="46"/>
    </row>
    <row r="3165" spans="6:15" ht="12.75">
      <c r="F3165" s="53"/>
      <c r="O3165" s="46"/>
    </row>
    <row r="3166" spans="6:15" ht="12.75">
      <c r="F3166" s="53"/>
      <c r="O3166" s="46"/>
    </row>
    <row r="3167" spans="6:15" ht="12.75">
      <c r="F3167" s="53"/>
      <c r="O3167" s="46"/>
    </row>
    <row r="3168" spans="6:15" ht="12.75">
      <c r="F3168" s="53"/>
      <c r="O3168" s="46"/>
    </row>
    <row r="3169" spans="6:15" ht="12.75">
      <c r="F3169" s="53"/>
      <c r="O3169" s="46"/>
    </row>
    <row r="3170" spans="6:15" ht="12.75">
      <c r="F3170" s="53"/>
      <c r="O3170" s="46"/>
    </row>
    <row r="3171" spans="6:15" ht="12.75">
      <c r="F3171" s="53"/>
      <c r="O3171" s="46"/>
    </row>
    <row r="3172" spans="6:15" ht="12.75">
      <c r="F3172" s="53"/>
      <c r="O3172" s="46"/>
    </row>
    <row r="3173" spans="6:15" ht="12.75">
      <c r="F3173" s="53"/>
      <c r="O3173" s="46"/>
    </row>
    <row r="3174" spans="6:15" ht="12.75">
      <c r="F3174" s="53"/>
      <c r="O3174" s="46"/>
    </row>
    <row r="3175" spans="6:15" ht="12.75">
      <c r="F3175" s="53"/>
      <c r="O3175" s="46"/>
    </row>
    <row r="3176" spans="6:15" ht="12.75">
      <c r="F3176" s="53"/>
      <c r="O3176" s="46"/>
    </row>
    <row r="3177" spans="6:15" ht="12.75">
      <c r="F3177" s="53"/>
      <c r="O3177" s="46"/>
    </row>
    <row r="3178" spans="6:15" ht="12.75">
      <c r="F3178" s="53"/>
      <c r="O3178" s="46"/>
    </row>
    <row r="3179" spans="6:15" ht="12.75">
      <c r="F3179" s="53"/>
      <c r="O3179" s="46"/>
    </row>
    <row r="3180" spans="6:15" ht="12.75">
      <c r="F3180" s="53"/>
      <c r="O3180" s="46"/>
    </row>
    <row r="3181" spans="6:15" ht="12.75">
      <c r="F3181" s="53"/>
      <c r="O3181" s="46"/>
    </row>
    <row r="3182" spans="6:15" ht="12.75">
      <c r="F3182" s="53"/>
      <c r="O3182" s="46"/>
    </row>
    <row r="3183" spans="6:15" ht="12.75">
      <c r="F3183" s="53"/>
      <c r="O3183" s="46"/>
    </row>
    <row r="3184" spans="6:15" ht="12.75">
      <c r="F3184" s="53"/>
      <c r="O3184" s="46"/>
    </row>
    <row r="3185" spans="6:15" ht="12.75">
      <c r="F3185" s="53"/>
      <c r="O3185" s="46"/>
    </row>
    <row r="3186" spans="6:15" ht="12.75">
      <c r="F3186" s="53"/>
      <c r="O3186" s="46"/>
    </row>
    <row r="3187" spans="6:15" ht="12.75">
      <c r="F3187" s="53"/>
      <c r="O3187" s="46"/>
    </row>
    <row r="3188" spans="6:15" ht="12.75">
      <c r="F3188" s="53"/>
      <c r="O3188" s="46"/>
    </row>
    <row r="3189" spans="6:15" ht="12.75">
      <c r="F3189" s="53"/>
      <c r="O3189" s="46"/>
    </row>
    <row r="3190" spans="6:15" ht="12.75">
      <c r="F3190" s="53"/>
      <c r="O3190" s="46"/>
    </row>
    <row r="3191" spans="6:15" ht="12.75">
      <c r="F3191" s="53"/>
      <c r="O3191" s="46"/>
    </row>
    <row r="3192" spans="6:15" ht="12.75">
      <c r="F3192" s="53"/>
      <c r="O3192" s="46"/>
    </row>
    <row r="3193" spans="6:15" ht="12.75">
      <c r="F3193" s="53"/>
      <c r="O3193" s="46"/>
    </row>
    <row r="3194" spans="6:15" ht="12.75">
      <c r="F3194" s="53"/>
      <c r="O3194" s="46"/>
    </row>
    <row r="3195" spans="6:15" ht="12.75">
      <c r="F3195" s="53"/>
      <c r="O3195" s="46"/>
    </row>
    <row r="3196" spans="6:15" ht="12.75">
      <c r="F3196" s="53"/>
      <c r="O3196" s="46"/>
    </row>
    <row r="3197" spans="6:15" ht="12.75">
      <c r="F3197" s="53"/>
      <c r="O3197" s="46"/>
    </row>
    <row r="3198" spans="6:15" ht="12.75">
      <c r="F3198" s="53"/>
      <c r="O3198" s="46"/>
    </row>
    <row r="3199" spans="6:15" ht="12.75">
      <c r="F3199" s="53"/>
      <c r="O3199" s="46"/>
    </row>
    <row r="3200" spans="6:15" ht="12.75">
      <c r="F3200" s="53"/>
      <c r="O3200" s="46"/>
    </row>
    <row r="3201" spans="6:15" ht="12.75">
      <c r="F3201" s="53"/>
      <c r="O3201" s="46"/>
    </row>
    <row r="3202" spans="6:15" ht="12.75">
      <c r="F3202" s="53"/>
      <c r="O3202" s="46"/>
    </row>
    <row r="3203" spans="6:15" ht="12.75">
      <c r="F3203" s="53"/>
      <c r="O3203" s="46"/>
    </row>
    <row r="3204" spans="6:15" ht="12.75">
      <c r="F3204" s="53"/>
      <c r="O3204" s="46"/>
    </row>
    <row r="3205" spans="6:15" ht="12.75">
      <c r="F3205" s="53"/>
      <c r="O3205" s="46"/>
    </row>
    <row r="3206" spans="6:15" ht="12.75">
      <c r="F3206" s="53"/>
      <c r="O3206" s="46"/>
    </row>
    <row r="3207" spans="6:15" ht="12.75">
      <c r="F3207" s="53"/>
      <c r="O3207" s="46"/>
    </row>
    <row r="3208" spans="6:15" ht="12.75">
      <c r="F3208" s="53"/>
      <c r="O3208" s="46"/>
    </row>
    <row r="3209" spans="6:15" ht="12.75">
      <c r="F3209" s="53"/>
      <c r="O3209" s="46"/>
    </row>
    <row r="3210" spans="6:15" ht="12.75">
      <c r="F3210" s="53"/>
      <c r="O3210" s="46"/>
    </row>
    <row r="3211" spans="6:15" ht="12.75">
      <c r="F3211" s="53"/>
      <c r="O3211" s="46"/>
    </row>
    <row r="3212" spans="6:15" ht="12.75">
      <c r="F3212" s="53"/>
      <c r="O3212" s="46"/>
    </row>
    <row r="3213" spans="6:15" ht="12.75">
      <c r="F3213" s="53"/>
      <c r="O3213" s="46"/>
    </row>
    <row r="3214" spans="6:15" ht="12.75">
      <c r="F3214" s="53"/>
      <c r="O3214" s="46"/>
    </row>
    <row r="3215" spans="6:15" ht="12.75">
      <c r="F3215" s="53"/>
      <c r="O3215" s="46"/>
    </row>
    <row r="3216" spans="6:15" ht="12.75">
      <c r="F3216" s="53"/>
      <c r="O3216" s="46"/>
    </row>
    <row r="3217" spans="6:15" ht="12.75">
      <c r="F3217" s="53"/>
      <c r="O3217" s="46"/>
    </row>
    <row r="3218" spans="6:15" ht="12.75">
      <c r="F3218" s="53"/>
      <c r="O3218" s="46"/>
    </row>
    <row r="3219" spans="6:15" ht="12.75">
      <c r="F3219" s="53"/>
      <c r="O3219" s="46"/>
    </row>
    <row r="3220" spans="6:15" ht="12.75">
      <c r="F3220" s="53"/>
      <c r="O3220" s="46"/>
    </row>
    <row r="3221" spans="6:15" ht="12.75">
      <c r="F3221" s="53"/>
      <c r="O3221" s="46"/>
    </row>
    <row r="3222" spans="6:15" ht="12.75">
      <c r="F3222" s="53"/>
      <c r="O3222" s="46"/>
    </row>
    <row r="3223" spans="6:15" ht="12.75">
      <c r="F3223" s="53"/>
      <c r="O3223" s="46"/>
    </row>
    <row r="3224" spans="6:15" ht="12.75">
      <c r="F3224" s="53"/>
      <c r="O3224" s="46"/>
    </row>
    <row r="3225" spans="6:15" ht="12.75">
      <c r="F3225" s="53"/>
      <c r="O3225" s="46"/>
    </row>
    <row r="3226" spans="6:15" ht="12.75">
      <c r="F3226" s="53"/>
      <c r="O3226" s="46"/>
    </row>
    <row r="3227" spans="6:15" ht="12.75">
      <c r="F3227" s="53"/>
      <c r="O3227" s="46"/>
    </row>
    <row r="3228" spans="6:15" ht="12.75">
      <c r="F3228" s="53"/>
      <c r="O3228" s="46"/>
    </row>
    <row r="3229" spans="6:15" ht="12.75">
      <c r="F3229" s="53"/>
      <c r="O3229" s="46"/>
    </row>
    <row r="3230" spans="6:15" ht="12.75">
      <c r="F3230" s="53"/>
      <c r="O3230" s="46"/>
    </row>
    <row r="3231" spans="6:15" ht="12.75">
      <c r="F3231" s="53"/>
      <c r="O3231" s="46"/>
    </row>
    <row r="3232" spans="6:15" ht="12.75">
      <c r="F3232" s="53"/>
      <c r="O3232" s="46"/>
    </row>
    <row r="3233" spans="6:15" ht="12.75">
      <c r="F3233" s="53"/>
      <c r="O3233" s="46"/>
    </row>
    <row r="3234" spans="6:15" ht="12.75">
      <c r="F3234" s="53"/>
      <c r="O3234" s="46"/>
    </row>
    <row r="3235" spans="6:15" ht="12.75">
      <c r="F3235" s="53"/>
      <c r="O3235" s="46"/>
    </row>
    <row r="3236" spans="6:15" ht="12.75">
      <c r="F3236" s="53"/>
      <c r="O3236" s="46"/>
    </row>
    <row r="3237" spans="6:15" ht="12.75">
      <c r="F3237" s="53"/>
      <c r="O3237" s="46"/>
    </row>
    <row r="3238" spans="6:15" ht="12.75">
      <c r="F3238" s="53"/>
      <c r="O3238" s="46"/>
    </row>
    <row r="3239" spans="6:15" ht="12.75">
      <c r="F3239" s="53"/>
      <c r="O3239" s="46"/>
    </row>
    <row r="3240" spans="6:15" ht="12.75">
      <c r="F3240" s="53"/>
      <c r="O3240" s="46"/>
    </row>
    <row r="3241" spans="6:15" ht="12.75">
      <c r="F3241" s="53"/>
      <c r="O3241" s="46"/>
    </row>
    <row r="3242" spans="6:15" ht="12.75">
      <c r="F3242" s="53"/>
      <c r="O3242" s="46"/>
    </row>
    <row r="3243" spans="6:15" ht="12.75">
      <c r="F3243" s="53"/>
      <c r="O3243" s="46"/>
    </row>
    <row r="3244" spans="6:15" ht="12.75">
      <c r="F3244" s="53"/>
      <c r="O3244" s="46"/>
    </row>
    <row r="3245" spans="6:15" ht="12.75">
      <c r="F3245" s="53"/>
      <c r="O3245" s="46"/>
    </row>
    <row r="3246" spans="6:15" ht="12.75">
      <c r="F3246" s="53"/>
      <c r="O3246" s="46"/>
    </row>
    <row r="3247" spans="6:15" ht="12.75">
      <c r="F3247" s="53"/>
      <c r="O3247" s="46"/>
    </row>
    <row r="3248" spans="6:15" ht="12.75">
      <c r="F3248" s="53"/>
      <c r="O3248" s="46"/>
    </row>
    <row r="3249" spans="6:15" ht="12.75">
      <c r="F3249" s="53"/>
      <c r="O3249" s="46"/>
    </row>
    <row r="3250" spans="6:15" ht="12.75">
      <c r="F3250" s="53"/>
      <c r="O3250" s="46"/>
    </row>
    <row r="3251" spans="6:15" ht="12.75">
      <c r="F3251" s="53"/>
      <c r="O3251" s="46"/>
    </row>
    <row r="3252" spans="6:15" ht="12.75">
      <c r="F3252" s="53"/>
      <c r="O3252" s="46"/>
    </row>
    <row r="3253" spans="6:15" ht="12.75">
      <c r="F3253" s="53"/>
      <c r="O3253" s="46"/>
    </row>
    <row r="3254" spans="6:15" ht="12.75">
      <c r="F3254" s="53"/>
      <c r="O3254" s="46"/>
    </row>
    <row r="3255" spans="6:15" ht="12.75">
      <c r="F3255" s="53"/>
      <c r="O3255" s="46"/>
    </row>
    <row r="3256" spans="6:15" ht="12.75">
      <c r="F3256" s="53"/>
      <c r="O3256" s="46"/>
    </row>
    <row r="3257" spans="6:15" ht="12.75">
      <c r="F3257" s="53"/>
      <c r="O3257" s="46"/>
    </row>
    <row r="3258" spans="6:15" ht="12.75">
      <c r="F3258" s="53"/>
      <c r="O3258" s="46"/>
    </row>
    <row r="3259" spans="6:15" ht="12.75">
      <c r="F3259" s="53"/>
      <c r="O3259" s="46"/>
    </row>
    <row r="3260" spans="6:15" ht="12.75">
      <c r="F3260" s="53"/>
      <c r="O3260" s="46"/>
    </row>
    <row r="3261" spans="6:15" ht="12.75">
      <c r="F3261" s="53"/>
      <c r="O3261" s="46"/>
    </row>
    <row r="3262" spans="6:15" ht="12.75">
      <c r="F3262" s="53"/>
      <c r="O3262" s="46"/>
    </row>
    <row r="3263" spans="6:15" ht="12.75">
      <c r="F3263" s="53"/>
      <c r="O3263" s="46"/>
    </row>
    <row r="3264" spans="6:15" ht="12.75">
      <c r="F3264" s="53"/>
      <c r="O3264" s="46"/>
    </row>
    <row r="3265" spans="6:15" ht="12.75">
      <c r="F3265" s="53"/>
      <c r="O3265" s="46"/>
    </row>
    <row r="3266" spans="6:15" ht="12.75">
      <c r="F3266" s="53"/>
      <c r="O3266" s="46"/>
    </row>
    <row r="3267" spans="6:15" ht="12.75">
      <c r="F3267" s="53"/>
      <c r="O3267" s="46"/>
    </row>
    <row r="3268" spans="6:15" ht="12.75">
      <c r="F3268" s="53"/>
      <c r="O3268" s="46"/>
    </row>
    <row r="3269" spans="6:15" ht="12.75">
      <c r="F3269" s="53"/>
      <c r="O3269" s="46"/>
    </row>
    <row r="3270" spans="6:15" ht="12.75">
      <c r="F3270" s="53"/>
      <c r="O3270" s="46"/>
    </row>
    <row r="3271" spans="6:15" ht="12.75">
      <c r="F3271" s="53"/>
      <c r="O3271" s="46"/>
    </row>
    <row r="3272" spans="6:15" ht="12.75">
      <c r="F3272" s="53"/>
      <c r="O3272" s="46"/>
    </row>
    <row r="3273" spans="6:15" ht="12.75">
      <c r="F3273" s="53"/>
      <c r="O3273" s="46"/>
    </row>
    <row r="3274" spans="6:15" ht="12.75">
      <c r="F3274" s="53"/>
      <c r="O3274" s="46"/>
    </row>
    <row r="3275" spans="6:15" ht="12.75">
      <c r="F3275" s="53"/>
      <c r="O3275" s="46"/>
    </row>
    <row r="3276" spans="6:15" ht="12.75">
      <c r="F3276" s="53"/>
      <c r="O3276" s="46"/>
    </row>
    <row r="3277" spans="6:15" ht="12.75">
      <c r="F3277" s="53"/>
      <c r="O3277" s="46"/>
    </row>
    <row r="3278" spans="6:15" ht="12.75">
      <c r="F3278" s="53"/>
      <c r="O3278" s="46"/>
    </row>
    <row r="3279" spans="6:15" ht="12.75">
      <c r="F3279" s="53"/>
      <c r="O3279" s="46"/>
    </row>
    <row r="3280" spans="6:15" ht="12.75">
      <c r="F3280" s="53"/>
      <c r="O3280" s="46"/>
    </row>
    <row r="3281" spans="6:15" ht="12.75">
      <c r="F3281" s="53"/>
      <c r="O3281" s="46"/>
    </row>
    <row r="3282" spans="6:15" ht="12.75">
      <c r="F3282" s="53"/>
      <c r="O3282" s="46"/>
    </row>
    <row r="3283" spans="6:15" ht="12.75">
      <c r="F3283" s="53"/>
      <c r="O3283" s="46"/>
    </row>
    <row r="3284" spans="6:15" ht="12.75">
      <c r="F3284" s="53"/>
      <c r="O3284" s="46"/>
    </row>
    <row r="3285" spans="6:15" ht="12.75">
      <c r="F3285" s="53"/>
      <c r="O3285" s="46"/>
    </row>
    <row r="3286" spans="6:15" ht="12.75">
      <c r="F3286" s="53"/>
      <c r="O3286" s="46"/>
    </row>
    <row r="3287" spans="6:15" ht="12.75">
      <c r="F3287" s="53"/>
      <c r="O3287" s="46"/>
    </row>
    <row r="3288" spans="6:15" ht="12.75">
      <c r="F3288" s="53"/>
      <c r="O3288" s="46"/>
    </row>
    <row r="3289" spans="6:15" ht="12.75">
      <c r="F3289" s="53"/>
      <c r="O3289" s="46"/>
    </row>
    <row r="3290" spans="6:15" ht="12.75">
      <c r="F3290" s="53"/>
      <c r="O3290" s="46"/>
    </row>
    <row r="3291" spans="6:15" ht="12.75">
      <c r="F3291" s="53"/>
      <c r="O3291" s="46"/>
    </row>
    <row r="3292" spans="6:15" ht="12.75">
      <c r="F3292" s="53"/>
      <c r="O3292" s="46"/>
    </row>
    <row r="3293" spans="6:15" ht="12.75">
      <c r="F3293" s="53"/>
      <c r="O3293" s="46"/>
    </row>
    <row r="3294" spans="6:15" ht="12.75">
      <c r="F3294" s="53"/>
      <c r="O3294" s="46"/>
    </row>
    <row r="3295" spans="6:15" ht="12.75">
      <c r="F3295" s="53"/>
      <c r="O3295" s="46"/>
    </row>
    <row r="3296" spans="6:15" ht="12.75">
      <c r="F3296" s="53"/>
      <c r="O3296" s="46"/>
    </row>
    <row r="3297" spans="6:15" ht="12.75">
      <c r="F3297" s="53"/>
      <c r="O3297" s="46"/>
    </row>
    <row r="3298" spans="6:15" ht="12.75">
      <c r="F3298" s="53"/>
      <c r="O3298" s="46"/>
    </row>
    <row r="3299" spans="6:15" ht="12.75">
      <c r="F3299" s="53"/>
      <c r="O3299" s="46"/>
    </row>
    <row r="3300" spans="6:15" ht="12.75">
      <c r="F3300" s="53"/>
      <c r="O3300" s="46"/>
    </row>
    <row r="3301" spans="6:15" ht="12.75">
      <c r="F3301" s="53"/>
      <c r="O3301" s="46"/>
    </row>
    <row r="3302" spans="6:15" ht="12.75">
      <c r="F3302" s="53"/>
      <c r="O3302" s="46"/>
    </row>
    <row r="3303" spans="6:15" ht="12.75">
      <c r="F3303" s="53"/>
      <c r="O3303" s="46"/>
    </row>
    <row r="3304" spans="6:15" ht="12.75">
      <c r="F3304" s="53"/>
      <c r="O3304" s="46"/>
    </row>
    <row r="3305" spans="6:15" ht="12.75">
      <c r="F3305" s="53"/>
      <c r="O3305" s="46"/>
    </row>
    <row r="3306" spans="6:15" ht="12.75">
      <c r="F3306" s="53"/>
      <c r="O3306" s="46"/>
    </row>
    <row r="3307" spans="6:15" ht="12.75">
      <c r="F3307" s="53"/>
      <c r="O3307" s="46"/>
    </row>
    <row r="3308" spans="6:15" ht="12.75">
      <c r="F3308" s="53"/>
      <c r="O3308" s="46"/>
    </row>
    <row r="3309" spans="6:15" ht="12.75">
      <c r="F3309" s="53"/>
      <c r="O3309" s="46"/>
    </row>
    <row r="3310" spans="6:15" ht="12.75">
      <c r="F3310" s="53"/>
      <c r="O3310" s="46"/>
    </row>
    <row r="3311" spans="6:15" ht="12.75">
      <c r="F3311" s="53"/>
      <c r="O3311" s="46"/>
    </row>
    <row r="3312" spans="6:15" ht="12.75">
      <c r="F3312" s="53"/>
      <c r="O3312" s="46"/>
    </row>
    <row r="3313" spans="6:15" ht="12.75">
      <c r="F3313" s="53"/>
      <c r="O3313" s="46"/>
    </row>
    <row r="3314" spans="6:15" ht="12.75">
      <c r="F3314" s="53"/>
      <c r="O3314" s="46"/>
    </row>
    <row r="3315" spans="6:15" ht="12.75">
      <c r="F3315" s="53"/>
      <c r="O3315" s="46"/>
    </row>
    <row r="3316" spans="6:15" ht="12.75">
      <c r="F3316" s="53"/>
      <c r="O3316" s="46"/>
    </row>
    <row r="3317" spans="6:15" ht="12.75">
      <c r="F3317" s="53"/>
      <c r="O3317" s="46"/>
    </row>
    <row r="3318" spans="6:15" ht="12.75">
      <c r="F3318" s="53"/>
      <c r="O3318" s="46"/>
    </row>
    <row r="3319" spans="6:15" ht="12.75">
      <c r="F3319" s="53"/>
      <c r="O3319" s="46"/>
    </row>
    <row r="3320" spans="6:15" ht="12.75">
      <c r="F3320" s="53"/>
      <c r="O3320" s="46"/>
    </row>
    <row r="3321" spans="6:15" ht="12.75">
      <c r="F3321" s="53"/>
      <c r="O3321" s="46"/>
    </row>
    <row r="3322" spans="6:15" ht="12.75">
      <c r="F3322" s="53"/>
      <c r="O3322" s="46"/>
    </row>
    <row r="3323" spans="6:15" ht="12.75">
      <c r="F3323" s="53"/>
      <c r="O3323" s="46"/>
    </row>
    <row r="3324" spans="6:15" ht="12.75">
      <c r="F3324" s="53"/>
      <c r="O3324" s="46"/>
    </row>
    <row r="3325" spans="6:15" ht="12.75">
      <c r="F3325" s="53"/>
      <c r="O3325" s="46"/>
    </row>
    <row r="3326" spans="6:15" ht="12.75">
      <c r="F3326" s="53"/>
      <c r="O3326" s="46"/>
    </row>
    <row r="3327" spans="6:15" ht="12.75">
      <c r="F3327" s="53"/>
      <c r="O3327" s="46"/>
    </row>
    <row r="3328" spans="6:15" ht="12.75">
      <c r="F3328" s="53"/>
      <c r="O3328" s="46"/>
    </row>
    <row r="3329" spans="6:15" ht="12.75">
      <c r="F3329" s="53"/>
      <c r="O3329" s="46"/>
    </row>
    <row r="3330" spans="6:15" ht="12.75">
      <c r="F3330" s="53"/>
      <c r="O3330" s="46"/>
    </row>
    <row r="3331" spans="6:15" ht="12.75">
      <c r="F3331" s="53"/>
      <c r="O3331" s="46"/>
    </row>
    <row r="3332" spans="6:15" ht="12.75">
      <c r="F3332" s="53"/>
      <c r="O3332" s="46"/>
    </row>
    <row r="3333" spans="6:15" ht="12.75">
      <c r="F3333" s="53"/>
      <c r="O3333" s="46"/>
    </row>
    <row r="3334" spans="6:15" ht="12.75">
      <c r="F3334" s="53"/>
      <c r="O3334" s="46"/>
    </row>
    <row r="3335" spans="6:15" ht="12.75">
      <c r="F3335" s="53"/>
      <c r="O3335" s="46"/>
    </row>
    <row r="3336" spans="6:15" ht="12.75">
      <c r="F3336" s="53"/>
      <c r="O3336" s="46"/>
    </row>
    <row r="3337" spans="6:15" ht="12.75">
      <c r="F3337" s="53"/>
      <c r="O3337" s="46"/>
    </row>
    <row r="3338" spans="6:15" ht="12.75">
      <c r="F3338" s="53"/>
      <c r="O3338" s="46"/>
    </row>
    <row r="3339" spans="6:15" ht="12.75">
      <c r="F3339" s="53"/>
      <c r="O3339" s="46"/>
    </row>
    <row r="3340" spans="6:15" ht="12.75">
      <c r="F3340" s="53"/>
      <c r="O3340" s="46"/>
    </row>
    <row r="3341" spans="6:15" ht="12.75">
      <c r="F3341" s="53"/>
      <c r="O3341" s="46"/>
    </row>
    <row r="3342" spans="6:15" ht="12.75">
      <c r="F3342" s="53"/>
      <c r="O3342" s="46"/>
    </row>
    <row r="3343" spans="6:15" ht="12.75">
      <c r="F3343" s="53"/>
      <c r="O3343" s="46"/>
    </row>
    <row r="3344" spans="6:15" ht="12.75">
      <c r="F3344" s="53"/>
      <c r="O3344" s="46"/>
    </row>
    <row r="3345" spans="6:15" ht="12.75">
      <c r="F3345" s="53"/>
      <c r="O3345" s="46"/>
    </row>
    <row r="3346" spans="6:15" ht="12.75">
      <c r="F3346" s="53"/>
      <c r="O3346" s="46"/>
    </row>
    <row r="3347" spans="6:15" ht="12.75">
      <c r="F3347" s="53"/>
      <c r="O3347" s="46"/>
    </row>
    <row r="3348" spans="6:15" ht="12.75">
      <c r="F3348" s="53"/>
      <c r="O3348" s="46"/>
    </row>
    <row r="3349" spans="6:15" ht="12.75">
      <c r="F3349" s="53"/>
      <c r="O3349" s="46"/>
    </row>
    <row r="3350" spans="6:15" ht="12.75">
      <c r="F3350" s="53"/>
      <c r="O3350" s="46"/>
    </row>
    <row r="3351" spans="6:15" ht="12.75">
      <c r="F3351" s="53"/>
      <c r="O3351" s="46"/>
    </row>
    <row r="3352" spans="6:15" ht="12.75">
      <c r="F3352" s="53"/>
      <c r="O3352" s="46"/>
    </row>
    <row r="3353" spans="6:15" ht="12.75">
      <c r="F3353" s="53"/>
      <c r="O3353" s="46"/>
    </row>
    <row r="3354" spans="6:15" ht="12.75">
      <c r="F3354" s="53"/>
      <c r="O3354" s="46"/>
    </row>
    <row r="3355" spans="6:15" ht="12.75">
      <c r="F3355" s="53"/>
      <c r="O3355" s="46"/>
    </row>
    <row r="3356" spans="6:15" ht="12.75">
      <c r="F3356" s="53"/>
      <c r="O3356" s="46"/>
    </row>
    <row r="3357" spans="6:15" ht="12.75">
      <c r="F3357" s="53"/>
      <c r="O3357" s="46"/>
    </row>
    <row r="3358" spans="6:15" ht="12.75">
      <c r="F3358" s="53"/>
      <c r="O3358" s="46"/>
    </row>
    <row r="3359" spans="6:15" ht="12.75">
      <c r="F3359" s="53"/>
      <c r="O3359" s="46"/>
    </row>
    <row r="3360" spans="6:15" ht="12.75">
      <c r="F3360" s="53"/>
      <c r="O3360" s="46"/>
    </row>
    <row r="3361" spans="6:15" ht="12.75">
      <c r="F3361" s="53"/>
      <c r="O3361" s="46"/>
    </row>
    <row r="3362" spans="6:15" ht="12.75">
      <c r="F3362" s="53"/>
      <c r="O3362" s="46"/>
    </row>
    <row r="3363" spans="6:15" ht="12.75">
      <c r="F3363" s="53"/>
      <c r="O3363" s="46"/>
    </row>
    <row r="3364" spans="6:15" ht="12.75">
      <c r="F3364" s="53"/>
      <c r="O3364" s="46"/>
    </row>
    <row r="3365" spans="6:15" ht="12.75">
      <c r="F3365" s="53"/>
      <c r="O3365" s="46"/>
    </row>
    <row r="3366" spans="6:15" ht="12.75">
      <c r="F3366" s="53"/>
      <c r="O3366" s="46"/>
    </row>
    <row r="3367" spans="6:15" ht="12.75">
      <c r="F3367" s="53"/>
      <c r="O3367" s="46"/>
    </row>
    <row r="3368" spans="6:15" ht="12.75">
      <c r="F3368" s="53"/>
      <c r="O3368" s="46"/>
    </row>
    <row r="3369" spans="6:15" ht="12.75">
      <c r="F3369" s="53"/>
      <c r="O3369" s="46"/>
    </row>
    <row r="3370" spans="6:15" ht="12.75">
      <c r="F3370" s="53"/>
      <c r="O3370" s="46"/>
    </row>
    <row r="3371" spans="6:15" ht="12.75">
      <c r="F3371" s="53"/>
      <c r="O3371" s="46"/>
    </row>
    <row r="3372" spans="6:15" ht="12.75">
      <c r="F3372" s="53"/>
      <c r="O3372" s="46"/>
    </row>
    <row r="3373" spans="6:15" ht="12.75">
      <c r="F3373" s="53"/>
      <c r="O3373" s="46"/>
    </row>
    <row r="3374" spans="6:15" ht="12.75">
      <c r="F3374" s="53"/>
      <c r="O3374" s="46"/>
    </row>
    <row r="3375" spans="6:15" ht="12.75">
      <c r="F3375" s="53"/>
      <c r="O3375" s="46"/>
    </row>
    <row r="3376" spans="6:15" ht="12.75">
      <c r="F3376" s="53"/>
      <c r="O3376" s="46"/>
    </row>
    <row r="3377" spans="6:15" ht="12.75">
      <c r="F3377" s="53"/>
      <c r="O3377" s="46"/>
    </row>
    <row r="3378" spans="6:15" ht="12.75">
      <c r="F3378" s="53"/>
      <c r="O3378" s="46"/>
    </row>
    <row r="3379" spans="6:15" ht="12.75">
      <c r="F3379" s="53"/>
      <c r="O3379" s="46"/>
    </row>
    <row r="3380" spans="6:15" ht="12.75">
      <c r="F3380" s="53"/>
      <c r="O3380" s="46"/>
    </row>
    <row r="3381" spans="6:15" ht="12.75">
      <c r="F3381" s="53"/>
      <c r="O3381" s="46"/>
    </row>
    <row r="3382" spans="6:15" ht="12.75">
      <c r="F3382" s="53"/>
      <c r="O3382" s="46"/>
    </row>
    <row r="3383" spans="6:15" ht="12.75">
      <c r="F3383" s="53"/>
      <c r="O3383" s="46"/>
    </row>
    <row r="3384" spans="6:15" ht="12.75">
      <c r="F3384" s="53"/>
      <c r="O3384" s="46"/>
    </row>
    <row r="3385" spans="6:15" ht="12.75">
      <c r="F3385" s="53"/>
      <c r="O3385" s="46"/>
    </row>
    <row r="3386" spans="6:15" ht="12.75">
      <c r="F3386" s="53"/>
      <c r="O3386" s="46"/>
    </row>
    <row r="3387" spans="6:15" ht="12.75">
      <c r="F3387" s="53"/>
      <c r="O3387" s="46"/>
    </row>
    <row r="3388" spans="6:15" ht="12.75">
      <c r="F3388" s="53"/>
      <c r="O3388" s="46"/>
    </row>
    <row r="3389" spans="6:15" ht="12.75">
      <c r="F3389" s="53"/>
      <c r="O3389" s="46"/>
    </row>
    <row r="3390" spans="6:15" ht="12.75">
      <c r="F3390" s="53"/>
      <c r="O3390" s="46"/>
    </row>
    <row r="3391" spans="6:15" ht="12.75">
      <c r="F3391" s="53"/>
      <c r="O3391" s="46"/>
    </row>
    <row r="3392" spans="6:15" ht="12.75">
      <c r="F3392" s="53"/>
      <c r="O3392" s="46"/>
    </row>
    <row r="3393" spans="6:15" ht="12.75">
      <c r="F3393" s="53"/>
      <c r="O3393" s="46"/>
    </row>
    <row r="3394" spans="6:15" ht="12.75">
      <c r="F3394" s="53"/>
      <c r="O3394" s="46"/>
    </row>
    <row r="3395" spans="6:15" ht="12.75">
      <c r="F3395" s="53"/>
      <c r="O3395" s="46"/>
    </row>
    <row r="3396" spans="6:15" ht="12.75">
      <c r="F3396" s="53"/>
      <c r="O3396" s="46"/>
    </row>
    <row r="3397" spans="6:15" ht="12.75">
      <c r="F3397" s="53"/>
      <c r="O3397" s="46"/>
    </row>
    <row r="3398" spans="6:15" ht="12.75">
      <c r="F3398" s="53"/>
      <c r="O3398" s="46"/>
    </row>
    <row r="3399" spans="6:15" ht="12.75">
      <c r="F3399" s="53"/>
      <c r="O3399" s="46"/>
    </row>
    <row r="3400" spans="6:15" ht="12.75">
      <c r="F3400" s="53"/>
      <c r="O3400" s="46"/>
    </row>
    <row r="3401" spans="6:15" ht="12.75">
      <c r="F3401" s="53"/>
      <c r="O3401" s="46"/>
    </row>
    <row r="3402" spans="6:15" ht="12.75">
      <c r="F3402" s="53"/>
      <c r="O3402" s="46"/>
    </row>
    <row r="3403" spans="6:15" ht="12.75">
      <c r="F3403" s="53"/>
      <c r="O3403" s="46"/>
    </row>
    <row r="3404" spans="6:15" ht="12.75">
      <c r="F3404" s="53"/>
      <c r="O3404" s="46"/>
    </row>
    <row r="3405" spans="6:15" ht="12.75">
      <c r="F3405" s="53"/>
      <c r="O3405" s="46"/>
    </row>
    <row r="3406" spans="6:15" ht="12.75">
      <c r="F3406" s="53"/>
      <c r="O3406" s="46"/>
    </row>
    <row r="3407" spans="6:15" ht="12.75">
      <c r="F3407" s="53"/>
      <c r="O3407" s="46"/>
    </row>
    <row r="3408" spans="6:15" ht="12.75">
      <c r="F3408" s="53"/>
      <c r="O3408" s="46"/>
    </row>
    <row r="3409" spans="6:15" ht="12.75">
      <c r="F3409" s="53"/>
      <c r="O3409" s="46"/>
    </row>
    <row r="3410" spans="6:15" ht="12.75">
      <c r="F3410" s="53"/>
      <c r="O3410" s="46"/>
    </row>
    <row r="3411" spans="6:15" ht="12.75">
      <c r="F3411" s="53"/>
      <c r="O3411" s="46"/>
    </row>
    <row r="3412" spans="6:15" ht="12.75">
      <c r="F3412" s="53"/>
      <c r="O3412" s="46"/>
    </row>
    <row r="3413" spans="6:15" ht="12.75">
      <c r="F3413" s="53"/>
      <c r="O3413" s="46"/>
    </row>
    <row r="3414" spans="6:15" ht="12.75">
      <c r="F3414" s="53"/>
      <c r="O3414" s="46"/>
    </row>
    <row r="3415" spans="6:15" ht="12.75">
      <c r="F3415" s="53"/>
      <c r="O3415" s="46"/>
    </row>
    <row r="3416" spans="6:15" ht="12.75">
      <c r="F3416" s="53"/>
      <c r="O3416" s="46"/>
    </row>
    <row r="3417" spans="6:15" ht="12.75">
      <c r="F3417" s="53"/>
      <c r="O3417" s="46"/>
    </row>
    <row r="3418" spans="6:15" ht="12.75">
      <c r="F3418" s="53"/>
      <c r="O3418" s="46"/>
    </row>
    <row r="3419" spans="6:15" ht="12.75">
      <c r="F3419" s="53"/>
      <c r="O3419" s="46"/>
    </row>
    <row r="3420" spans="6:15" ht="12.75">
      <c r="F3420" s="53"/>
      <c r="O3420" s="46"/>
    </row>
    <row r="3421" spans="6:15" ht="12.75">
      <c r="F3421" s="53"/>
      <c r="O3421" s="46"/>
    </row>
    <row r="3422" spans="6:15" ht="12.75">
      <c r="F3422" s="53"/>
      <c r="O3422" s="46"/>
    </row>
    <row r="3423" spans="6:15" ht="12.75">
      <c r="F3423" s="53"/>
      <c r="O3423" s="46"/>
    </row>
    <row r="3424" spans="6:15" ht="12.75">
      <c r="F3424" s="53"/>
      <c r="O3424" s="46"/>
    </row>
    <row r="3425" spans="6:15" ht="12.75">
      <c r="F3425" s="53"/>
      <c r="O3425" s="46"/>
    </row>
    <row r="3426" spans="6:15" ht="12.75">
      <c r="F3426" s="53"/>
      <c r="O3426" s="46"/>
    </row>
    <row r="3427" spans="6:15" ht="12.75">
      <c r="F3427" s="53"/>
      <c r="O3427" s="46"/>
    </row>
    <row r="3428" spans="6:15" ht="12.75">
      <c r="F3428" s="53"/>
      <c r="O3428" s="46"/>
    </row>
    <row r="3429" spans="6:15" ht="12.75">
      <c r="F3429" s="53"/>
      <c r="O3429" s="46"/>
    </row>
    <row r="3430" spans="6:15" ht="12.75">
      <c r="F3430" s="53"/>
      <c r="O3430" s="46"/>
    </row>
    <row r="3431" spans="6:15" ht="12.75">
      <c r="F3431" s="53"/>
      <c r="O3431" s="46"/>
    </row>
    <row r="3432" spans="6:15" ht="12.75">
      <c r="F3432" s="53"/>
      <c r="O3432" s="46"/>
    </row>
    <row r="3433" spans="6:15" ht="12.75">
      <c r="F3433" s="53"/>
      <c r="O3433" s="46"/>
    </row>
    <row r="3434" spans="6:15" ht="12.75">
      <c r="F3434" s="53"/>
      <c r="O3434" s="46"/>
    </row>
    <row r="3435" spans="6:15" ht="12.75">
      <c r="F3435" s="53"/>
      <c r="O3435" s="46"/>
    </row>
    <row r="3436" spans="6:15" ht="12.75">
      <c r="F3436" s="53"/>
      <c r="O3436" s="46"/>
    </row>
    <row r="3437" spans="6:15" ht="12.75">
      <c r="F3437" s="53"/>
      <c r="O3437" s="46"/>
    </row>
    <row r="3438" spans="6:15" ht="12.75">
      <c r="F3438" s="53"/>
      <c r="O3438" s="46"/>
    </row>
    <row r="3439" spans="6:15" ht="12.75">
      <c r="F3439" s="53"/>
      <c r="O3439" s="46"/>
    </row>
    <row r="3440" spans="6:15" ht="12.75">
      <c r="F3440" s="53"/>
      <c r="O3440" s="46"/>
    </row>
    <row r="3441" spans="6:15" ht="12.75">
      <c r="F3441" s="53"/>
      <c r="O3441" s="46"/>
    </row>
    <row r="3442" spans="6:15" ht="12.75">
      <c r="F3442" s="53"/>
      <c r="O3442" s="46"/>
    </row>
    <row r="3443" spans="6:15" ht="12.75">
      <c r="F3443" s="53"/>
      <c r="O3443" s="46"/>
    </row>
    <row r="3444" spans="6:15" ht="12.75">
      <c r="F3444" s="53"/>
      <c r="O3444" s="46"/>
    </row>
    <row r="3445" spans="6:15" ht="12.75">
      <c r="F3445" s="53"/>
      <c r="O3445" s="46"/>
    </row>
    <row r="3446" spans="6:15" ht="12.75">
      <c r="F3446" s="53"/>
      <c r="O3446" s="46"/>
    </row>
    <row r="3447" spans="6:15" ht="12.75">
      <c r="F3447" s="53"/>
      <c r="O3447" s="46"/>
    </row>
    <row r="3448" spans="6:15" ht="12.75">
      <c r="F3448" s="53"/>
      <c r="O3448" s="46"/>
    </row>
    <row r="3449" spans="6:15" ht="12.75">
      <c r="F3449" s="53"/>
      <c r="O3449" s="46"/>
    </row>
    <row r="3450" spans="6:15" ht="12.75">
      <c r="F3450" s="53"/>
      <c r="O3450" s="46"/>
    </row>
    <row r="3451" spans="6:15" ht="12.75">
      <c r="F3451" s="53"/>
      <c r="O3451" s="46"/>
    </row>
    <row r="3452" spans="6:15" ht="12.75">
      <c r="F3452" s="53"/>
      <c r="O3452" s="46"/>
    </row>
    <row r="3453" spans="6:15" ht="12.75">
      <c r="F3453" s="53"/>
      <c r="O3453" s="46"/>
    </row>
    <row r="3454" spans="6:15" ht="12.75">
      <c r="F3454" s="53"/>
      <c r="O3454" s="46"/>
    </row>
    <row r="3455" spans="6:15" ht="12.75">
      <c r="F3455" s="53"/>
      <c r="O3455" s="46"/>
    </row>
    <row r="3456" spans="6:15" ht="12.75">
      <c r="F3456" s="53"/>
      <c r="O3456" s="46"/>
    </row>
    <row r="3457" spans="6:15" ht="12.75">
      <c r="F3457" s="53"/>
      <c r="O3457" s="46"/>
    </row>
    <row r="3458" spans="6:15" ht="12.75">
      <c r="F3458" s="53"/>
      <c r="O3458" s="46"/>
    </row>
    <row r="3459" spans="6:15" ht="12.75">
      <c r="F3459" s="53"/>
      <c r="O3459" s="46"/>
    </row>
    <row r="3460" spans="6:15" ht="12.75">
      <c r="F3460" s="53"/>
      <c r="O3460" s="46"/>
    </row>
    <row r="3461" spans="6:15" ht="12.75">
      <c r="F3461" s="53"/>
      <c r="O3461" s="46"/>
    </row>
    <row r="3462" spans="6:15" ht="12.75">
      <c r="F3462" s="53"/>
      <c r="O3462" s="46"/>
    </row>
    <row r="3463" spans="6:15" ht="12.75">
      <c r="F3463" s="53"/>
      <c r="O3463" s="46"/>
    </row>
    <row r="3464" spans="6:15" ht="12.75">
      <c r="F3464" s="53"/>
      <c r="O3464" s="46"/>
    </row>
    <row r="3465" spans="6:15" ht="12.75">
      <c r="F3465" s="53"/>
      <c r="O3465" s="46"/>
    </row>
    <row r="3466" spans="6:15" ht="12.75">
      <c r="F3466" s="53"/>
      <c r="O3466" s="46"/>
    </row>
    <row r="3467" spans="6:15" ht="12.75">
      <c r="F3467" s="53"/>
      <c r="O3467" s="46"/>
    </row>
    <row r="3468" spans="6:15" ht="12.75">
      <c r="F3468" s="53"/>
      <c r="O3468" s="46"/>
    </row>
    <row r="3469" spans="6:15" ht="12.75">
      <c r="F3469" s="53"/>
      <c r="O3469" s="46"/>
    </row>
    <row r="3470" spans="6:15" ht="12.75">
      <c r="F3470" s="53"/>
      <c r="O3470" s="46"/>
    </row>
    <row r="3471" spans="6:15" ht="12.75">
      <c r="F3471" s="53"/>
      <c r="O3471" s="46"/>
    </row>
    <row r="3472" spans="6:15" ht="12.75">
      <c r="F3472" s="53"/>
      <c r="O3472" s="46"/>
    </row>
    <row r="3473" spans="6:15" ht="12.75">
      <c r="F3473" s="53"/>
      <c r="O3473" s="46"/>
    </row>
    <row r="3474" spans="6:15" ht="12.75">
      <c r="F3474" s="53"/>
      <c r="O3474" s="46"/>
    </row>
    <row r="3475" spans="6:15" ht="12.75">
      <c r="F3475" s="53"/>
      <c r="O3475" s="46"/>
    </row>
    <row r="3476" spans="6:15" ht="12.75">
      <c r="F3476" s="53"/>
      <c r="O3476" s="46"/>
    </row>
    <row r="3477" spans="6:15" ht="12.75">
      <c r="F3477" s="53"/>
      <c r="O3477" s="46"/>
    </row>
    <row r="3478" spans="6:15" ht="12.75">
      <c r="F3478" s="53"/>
      <c r="O3478" s="46"/>
    </row>
    <row r="3479" spans="6:15" ht="12.75">
      <c r="F3479" s="53"/>
      <c r="O3479" s="46"/>
    </row>
    <row r="3480" spans="6:15" ht="12.75">
      <c r="F3480" s="53"/>
      <c r="O3480" s="46"/>
    </row>
    <row r="3481" spans="6:15" ht="12.75">
      <c r="F3481" s="53"/>
      <c r="O3481" s="46"/>
    </row>
    <row r="3482" spans="6:15" ht="12.75">
      <c r="F3482" s="53"/>
      <c r="O3482" s="46"/>
    </row>
    <row r="3483" spans="6:15" ht="12.75">
      <c r="F3483" s="53"/>
      <c r="O3483" s="46"/>
    </row>
    <row r="3484" spans="6:15" ht="12.75">
      <c r="F3484" s="53"/>
      <c r="O3484" s="46"/>
    </row>
    <row r="3485" spans="6:15" ht="12.75">
      <c r="F3485" s="53"/>
      <c r="O3485" s="46"/>
    </row>
    <row r="3486" spans="6:15" ht="12.75">
      <c r="F3486" s="53"/>
      <c r="O3486" s="46"/>
    </row>
    <row r="3487" spans="6:15" ht="12.75">
      <c r="F3487" s="53"/>
      <c r="O3487" s="46"/>
    </row>
    <row r="3488" spans="6:15" ht="12.75">
      <c r="F3488" s="53"/>
      <c r="O3488" s="46"/>
    </row>
    <row r="3489" spans="6:15" ht="12.75">
      <c r="F3489" s="53"/>
      <c r="O3489" s="46"/>
    </row>
    <row r="3490" spans="6:15" ht="12.75">
      <c r="F3490" s="53"/>
      <c r="O3490" s="46"/>
    </row>
    <row r="3491" spans="6:15" ht="12.75">
      <c r="F3491" s="53"/>
      <c r="O3491" s="46"/>
    </row>
    <row r="3492" spans="6:15" ht="12.75">
      <c r="F3492" s="53"/>
      <c r="O3492" s="46"/>
    </row>
    <row r="3493" spans="6:15" ht="12.75">
      <c r="F3493" s="53"/>
      <c r="O3493" s="46"/>
    </row>
    <row r="3494" spans="6:15" ht="12.75">
      <c r="F3494" s="53"/>
      <c r="O3494" s="46"/>
    </row>
    <row r="3495" spans="6:15" ht="12.75">
      <c r="F3495" s="53"/>
      <c r="O3495" s="46"/>
    </row>
    <row r="3496" spans="6:15" ht="12.75">
      <c r="F3496" s="53"/>
      <c r="O3496" s="46"/>
    </row>
    <row r="3497" spans="6:15" ht="12.75">
      <c r="F3497" s="53"/>
      <c r="O3497" s="46"/>
    </row>
    <row r="3498" spans="6:15" ht="12.75">
      <c r="F3498" s="53"/>
      <c r="O3498" s="46"/>
    </row>
    <row r="3499" spans="6:15" ht="12.75">
      <c r="F3499" s="53"/>
      <c r="O3499" s="46"/>
    </row>
    <row r="3500" spans="6:15" ht="12.75">
      <c r="F3500" s="53"/>
      <c r="O3500" s="46"/>
    </row>
    <row r="3501" spans="6:15" ht="12.75">
      <c r="F3501" s="53"/>
      <c r="O3501" s="46"/>
    </row>
    <row r="3502" spans="6:15" ht="12.75">
      <c r="F3502" s="53"/>
      <c r="O3502" s="46"/>
    </row>
    <row r="3503" spans="6:15" ht="12.75">
      <c r="F3503" s="53"/>
      <c r="O3503" s="46"/>
    </row>
    <row r="3504" spans="6:15" ht="12.75">
      <c r="F3504" s="53"/>
      <c r="O3504" s="46"/>
    </row>
    <row r="3505" spans="6:15" ht="12.75">
      <c r="F3505" s="53"/>
      <c r="O3505" s="46"/>
    </row>
    <row r="3506" spans="6:15" ht="12.75">
      <c r="F3506" s="53"/>
      <c r="O3506" s="46"/>
    </row>
    <row r="3507" spans="6:15" ht="12.75">
      <c r="F3507" s="53"/>
      <c r="O3507" s="46"/>
    </row>
    <row r="3508" spans="6:15" ht="12.75">
      <c r="F3508" s="53"/>
      <c r="O3508" s="46"/>
    </row>
    <row r="3509" spans="6:15" ht="12.75">
      <c r="F3509" s="53"/>
      <c r="O3509" s="46"/>
    </row>
    <row r="3510" spans="6:15" ht="12.75">
      <c r="F3510" s="53"/>
      <c r="O3510" s="46"/>
    </row>
    <row r="3511" spans="6:15" ht="12.75">
      <c r="F3511" s="53"/>
      <c r="O3511" s="46"/>
    </row>
    <row r="3512" spans="6:15" ht="12.75">
      <c r="F3512" s="53"/>
      <c r="O3512" s="46"/>
    </row>
    <row r="3513" spans="6:15" ht="12.75">
      <c r="F3513" s="53"/>
      <c r="O3513" s="46"/>
    </row>
    <row r="3514" spans="6:15" ht="12.75">
      <c r="F3514" s="53"/>
      <c r="O3514" s="46"/>
    </row>
    <row r="3515" spans="6:15" ht="12.75">
      <c r="F3515" s="53"/>
      <c r="O3515" s="46"/>
    </row>
    <row r="3516" spans="6:15" ht="12.75">
      <c r="F3516" s="53"/>
      <c r="O3516" s="46"/>
    </row>
    <row r="3517" spans="6:15" ht="12.75">
      <c r="F3517" s="53"/>
      <c r="O3517" s="46"/>
    </row>
    <row r="3518" spans="6:15" ht="12.75">
      <c r="F3518" s="53"/>
      <c r="O3518" s="46"/>
    </row>
    <row r="3519" spans="6:15" ht="12.75">
      <c r="F3519" s="53"/>
      <c r="O3519" s="46"/>
    </row>
    <row r="3520" spans="6:15" ht="12.75">
      <c r="F3520" s="53"/>
      <c r="O3520" s="46"/>
    </row>
    <row r="3521" spans="6:15" ht="12.75">
      <c r="F3521" s="53"/>
      <c r="O3521" s="46"/>
    </row>
    <row r="3522" spans="6:15" ht="12.75">
      <c r="F3522" s="53"/>
      <c r="O3522" s="46"/>
    </row>
    <row r="3523" spans="6:15" ht="12.75">
      <c r="F3523" s="53"/>
      <c r="O3523" s="46"/>
    </row>
    <row r="3524" spans="6:15" ht="12.75">
      <c r="F3524" s="53"/>
      <c r="O3524" s="46"/>
    </row>
    <row r="3525" spans="6:15" ht="12.75">
      <c r="F3525" s="53"/>
      <c r="O3525" s="46"/>
    </row>
    <row r="3526" spans="6:15" ht="12.75">
      <c r="F3526" s="53"/>
      <c r="O3526" s="46"/>
    </row>
    <row r="3527" spans="6:15" ht="12.75">
      <c r="F3527" s="53"/>
      <c r="O3527" s="46"/>
    </row>
    <row r="3528" spans="6:15" ht="12.75">
      <c r="F3528" s="53"/>
      <c r="O3528" s="46"/>
    </row>
    <row r="3529" spans="6:15" ht="12.75">
      <c r="F3529" s="53"/>
      <c r="O3529" s="46"/>
    </row>
    <row r="3530" spans="6:15" ht="12.75">
      <c r="F3530" s="53"/>
      <c r="O3530" s="46"/>
    </row>
    <row r="3531" spans="6:15" ht="12.75">
      <c r="F3531" s="53"/>
      <c r="O3531" s="46"/>
    </row>
    <row r="3532" spans="6:15" ht="12.75">
      <c r="F3532" s="53"/>
      <c r="O3532" s="46"/>
    </row>
    <row r="3533" spans="6:15" ht="12.75">
      <c r="F3533" s="53"/>
      <c r="O3533" s="46"/>
    </row>
    <row r="3534" spans="6:15" ht="12.75">
      <c r="F3534" s="53"/>
      <c r="O3534" s="46"/>
    </row>
    <row r="3535" spans="6:15" ht="12.75">
      <c r="F3535" s="53"/>
      <c r="O3535" s="46"/>
    </row>
    <row r="3536" spans="6:15" ht="12.75">
      <c r="F3536" s="53"/>
      <c r="O3536" s="46"/>
    </row>
    <row r="3537" spans="6:15" ht="12.75">
      <c r="F3537" s="53"/>
      <c r="O3537" s="46"/>
    </row>
    <row r="3538" spans="6:15" ht="12.75">
      <c r="F3538" s="53"/>
      <c r="O3538" s="46"/>
    </row>
    <row r="3539" spans="6:15" ht="12.75">
      <c r="F3539" s="53"/>
      <c r="O3539" s="46"/>
    </row>
    <row r="3540" spans="6:15" ht="12.75">
      <c r="F3540" s="53"/>
      <c r="O3540" s="46"/>
    </row>
    <row r="3541" spans="6:15" ht="12.75">
      <c r="F3541" s="53"/>
      <c r="O3541" s="46"/>
    </row>
    <row r="3542" spans="6:15" ht="12.75">
      <c r="F3542" s="53"/>
      <c r="O3542" s="46"/>
    </row>
    <row r="3543" spans="6:15" ht="12.75">
      <c r="F3543" s="53"/>
      <c r="O3543" s="46"/>
    </row>
    <row r="3544" spans="6:15" ht="12.75">
      <c r="F3544" s="53"/>
      <c r="O3544" s="46"/>
    </row>
    <row r="3545" spans="6:15" ht="12.75">
      <c r="F3545" s="53"/>
      <c r="O3545" s="46"/>
    </row>
    <row r="3546" spans="6:15" ht="12.75">
      <c r="F3546" s="53"/>
      <c r="O3546" s="46"/>
    </row>
    <row r="3547" spans="6:15" ht="12.75">
      <c r="F3547" s="53"/>
      <c r="O3547" s="46"/>
    </row>
    <row r="3548" spans="6:15" ht="12.75">
      <c r="F3548" s="53"/>
      <c r="O3548" s="46"/>
    </row>
    <row r="3549" spans="6:15" ht="12.75">
      <c r="F3549" s="53"/>
      <c r="O3549" s="46"/>
    </row>
    <row r="3550" spans="6:15" ht="12.75">
      <c r="F3550" s="53"/>
      <c r="O3550" s="46"/>
    </row>
    <row r="3551" spans="6:15" ht="12.75">
      <c r="F3551" s="53"/>
      <c r="O3551" s="46"/>
    </row>
    <row r="3552" spans="6:15" ht="12.75">
      <c r="F3552" s="53"/>
      <c r="O3552" s="46"/>
    </row>
    <row r="3553" spans="6:15" ht="12.75">
      <c r="F3553" s="53"/>
      <c r="O3553" s="46"/>
    </row>
    <row r="3554" spans="6:15" ht="12.75">
      <c r="F3554" s="53"/>
      <c r="O3554" s="46"/>
    </row>
    <row r="3555" spans="6:15" ht="12.75">
      <c r="F3555" s="53"/>
      <c r="O3555" s="46"/>
    </row>
    <row r="3556" spans="6:15" ht="12.75">
      <c r="F3556" s="53"/>
      <c r="O3556" s="46"/>
    </row>
    <row r="3557" spans="6:15" ht="12.75">
      <c r="F3557" s="53"/>
      <c r="O3557" s="46"/>
    </row>
    <row r="3558" spans="6:15" ht="12.75">
      <c r="F3558" s="53"/>
      <c r="O3558" s="46"/>
    </row>
    <row r="3559" spans="6:15" ht="12.75">
      <c r="F3559" s="53"/>
      <c r="O3559" s="46"/>
    </row>
    <row r="3560" spans="6:15" ht="12.75">
      <c r="F3560" s="53"/>
      <c r="O3560" s="46"/>
    </row>
    <row r="3561" spans="6:15" ht="12.75">
      <c r="F3561" s="53"/>
      <c r="O3561" s="46"/>
    </row>
    <row r="3562" spans="6:15" ht="12.75">
      <c r="F3562" s="53"/>
      <c r="O3562" s="46"/>
    </row>
    <row r="3563" spans="6:15" ht="12.75">
      <c r="F3563" s="53"/>
      <c r="O3563" s="46"/>
    </row>
    <row r="3564" spans="6:15" ht="12.75">
      <c r="F3564" s="53"/>
      <c r="O3564" s="46"/>
    </row>
    <row r="3565" spans="6:15" ht="12.75">
      <c r="F3565" s="53"/>
      <c r="O3565" s="46"/>
    </row>
    <row r="3566" spans="6:15" ht="12.75">
      <c r="F3566" s="53"/>
      <c r="O3566" s="46"/>
    </row>
    <row r="3567" spans="6:15" ht="12.75">
      <c r="F3567" s="53"/>
      <c r="O3567" s="46"/>
    </row>
    <row r="3568" spans="6:15" ht="12.75">
      <c r="F3568" s="53"/>
      <c r="O3568" s="46"/>
    </row>
    <row r="3569" spans="6:15" ht="12.75">
      <c r="F3569" s="53"/>
      <c r="O3569" s="46"/>
    </row>
    <row r="3570" spans="6:15" ht="12.75">
      <c r="F3570" s="53"/>
      <c r="O3570" s="46"/>
    </row>
    <row r="3571" spans="6:15" ht="12.75">
      <c r="F3571" s="53"/>
      <c r="O3571" s="46"/>
    </row>
    <row r="3572" spans="6:15" ht="12.75">
      <c r="F3572" s="53"/>
      <c r="O3572" s="46"/>
    </row>
    <row r="3573" spans="6:15" ht="12.75">
      <c r="F3573" s="53"/>
      <c r="O3573" s="46"/>
    </row>
    <row r="3574" spans="6:15" ht="12.75">
      <c r="F3574" s="53"/>
      <c r="O3574" s="46"/>
    </row>
    <row r="3575" spans="6:15" ht="12.75">
      <c r="F3575" s="53"/>
      <c r="O3575" s="46"/>
    </row>
    <row r="3576" spans="6:15" ht="12.75">
      <c r="F3576" s="53"/>
      <c r="O3576" s="46"/>
    </row>
    <row r="3577" spans="6:15" ht="12.75">
      <c r="F3577" s="53"/>
      <c r="O3577" s="46"/>
    </row>
    <row r="3578" spans="6:15" ht="12.75">
      <c r="F3578" s="53"/>
      <c r="O3578" s="46"/>
    </row>
    <row r="3579" spans="6:15" ht="12.75">
      <c r="F3579" s="53"/>
      <c r="O3579" s="46"/>
    </row>
    <row r="3580" spans="6:15" ht="12.75">
      <c r="F3580" s="53"/>
      <c r="O3580" s="46"/>
    </row>
    <row r="3581" spans="6:15" ht="12.75">
      <c r="F3581" s="53"/>
      <c r="O3581" s="46"/>
    </row>
    <row r="3582" spans="6:15" ht="12.75">
      <c r="F3582" s="53"/>
      <c r="O3582" s="46"/>
    </row>
    <row r="3583" spans="6:15" ht="12.75">
      <c r="F3583" s="53"/>
      <c r="O3583" s="46"/>
    </row>
    <row r="3584" spans="6:15" ht="12.75">
      <c r="F3584" s="53"/>
      <c r="O3584" s="46"/>
    </row>
    <row r="3585" spans="6:15" ht="12.75">
      <c r="F3585" s="53"/>
      <c r="O3585" s="46"/>
    </row>
    <row r="3586" spans="6:15" ht="12.75">
      <c r="F3586" s="53"/>
      <c r="O3586" s="46"/>
    </row>
    <row r="3587" spans="6:15" ht="12.75">
      <c r="F3587" s="53"/>
      <c r="O3587" s="46"/>
    </row>
    <row r="3588" spans="6:15" ht="12.75">
      <c r="F3588" s="53"/>
      <c r="O3588" s="46"/>
    </row>
    <row r="3589" spans="6:15" ht="12.75">
      <c r="F3589" s="53"/>
      <c r="O3589" s="46"/>
    </row>
    <row r="3590" spans="6:15" ht="12.75">
      <c r="F3590" s="53"/>
      <c r="O3590" s="46"/>
    </row>
    <row r="3591" spans="6:15" ht="12.75">
      <c r="F3591" s="53"/>
      <c r="O3591" s="46"/>
    </row>
    <row r="3592" spans="6:15" ht="12.75">
      <c r="F3592" s="53"/>
      <c r="O3592" s="46"/>
    </row>
    <row r="3593" spans="6:15" ht="12.75">
      <c r="F3593" s="53"/>
      <c r="O3593" s="46"/>
    </row>
    <row r="3594" spans="6:15" ht="12.75">
      <c r="F3594" s="53"/>
      <c r="O3594" s="46"/>
    </row>
    <row r="3595" spans="6:15" ht="12.75">
      <c r="F3595" s="53"/>
      <c r="O3595" s="46"/>
    </row>
    <row r="3596" spans="6:15" ht="12.75">
      <c r="F3596" s="53"/>
      <c r="O3596" s="46"/>
    </row>
    <row r="3597" spans="6:15" ht="12.75">
      <c r="F3597" s="53"/>
      <c r="O3597" s="46"/>
    </row>
    <row r="3598" spans="6:15" ht="12.75">
      <c r="F3598" s="53"/>
      <c r="O3598" s="46"/>
    </row>
    <row r="3599" spans="6:15" ht="12.75">
      <c r="F3599" s="53"/>
      <c r="O3599" s="46"/>
    </row>
    <row r="3600" spans="6:15" ht="12.75">
      <c r="F3600" s="53"/>
      <c r="O3600" s="46"/>
    </row>
    <row r="3601" spans="6:15" ht="12.75">
      <c r="F3601" s="53"/>
      <c r="O3601" s="46"/>
    </row>
    <row r="3602" spans="6:15" ht="12.75">
      <c r="F3602" s="53"/>
      <c r="O3602" s="46"/>
    </row>
    <row r="3603" spans="6:15" ht="12.75">
      <c r="F3603" s="53"/>
      <c r="O3603" s="46"/>
    </row>
    <row r="3604" spans="6:15" ht="12.75">
      <c r="F3604" s="53"/>
      <c r="O3604" s="46"/>
    </row>
    <row r="3605" spans="6:15" ht="12.75">
      <c r="F3605" s="53"/>
      <c r="O3605" s="46"/>
    </row>
    <row r="3606" spans="6:15" ht="12.75">
      <c r="F3606" s="53"/>
      <c r="O3606" s="46"/>
    </row>
    <row r="3607" spans="6:15" ht="12.75">
      <c r="F3607" s="53"/>
      <c r="O3607" s="46"/>
    </row>
    <row r="3608" spans="6:15" ht="12.75">
      <c r="F3608" s="53"/>
      <c r="O3608" s="46"/>
    </row>
    <row r="3609" spans="6:15" ht="12.75">
      <c r="F3609" s="53"/>
      <c r="O3609" s="46"/>
    </row>
    <row r="3610" spans="6:15" ht="12.75">
      <c r="F3610" s="53"/>
      <c r="O3610" s="46"/>
    </row>
    <row r="3611" spans="6:15" ht="12.75">
      <c r="F3611" s="53"/>
      <c r="O3611" s="46"/>
    </row>
    <row r="3612" spans="6:15" ht="12.75">
      <c r="F3612" s="53"/>
      <c r="O3612" s="46"/>
    </row>
    <row r="3613" spans="6:15" ht="12.75">
      <c r="F3613" s="53"/>
      <c r="O3613" s="46"/>
    </row>
    <row r="3614" spans="6:15" ht="12.75">
      <c r="F3614" s="53"/>
      <c r="O3614" s="46"/>
    </row>
    <row r="3615" spans="6:15" ht="12.75">
      <c r="F3615" s="53"/>
      <c r="O3615" s="46"/>
    </row>
    <row r="3616" spans="6:15" ht="12.75">
      <c r="F3616" s="53"/>
      <c r="O3616" s="46"/>
    </row>
    <row r="3617" spans="6:15" ht="12.75">
      <c r="F3617" s="53"/>
      <c r="O3617" s="46"/>
    </row>
    <row r="3618" spans="6:15" ht="12.75">
      <c r="F3618" s="53"/>
      <c r="O3618" s="46"/>
    </row>
    <row r="3619" spans="6:15" ht="12.75">
      <c r="F3619" s="53"/>
      <c r="O3619" s="46"/>
    </row>
    <row r="3620" spans="6:15" ht="12.75">
      <c r="F3620" s="53"/>
      <c r="O3620" s="46"/>
    </row>
    <row r="3621" spans="6:15" ht="12.75">
      <c r="F3621" s="53"/>
      <c r="O3621" s="46"/>
    </row>
    <row r="3622" spans="6:15" ht="12.75">
      <c r="F3622" s="53"/>
      <c r="O3622" s="46"/>
    </row>
    <row r="3623" spans="6:15" ht="12.75">
      <c r="F3623" s="53"/>
      <c r="O3623" s="46"/>
    </row>
    <row r="3624" spans="6:15" ht="12.75">
      <c r="F3624" s="53"/>
      <c r="O3624" s="46"/>
    </row>
    <row r="3625" spans="6:15" ht="12.75">
      <c r="F3625" s="53"/>
      <c r="O3625" s="46"/>
    </row>
    <row r="3626" spans="6:15" ht="12.75">
      <c r="F3626" s="53"/>
      <c r="O3626" s="46"/>
    </row>
    <row r="3627" spans="6:15" ht="12.75">
      <c r="F3627" s="53"/>
      <c r="O3627" s="46"/>
    </row>
    <row r="3628" spans="6:15" ht="12.75">
      <c r="F3628" s="53"/>
      <c r="O3628" s="46"/>
    </row>
    <row r="3629" spans="6:15" ht="12.75">
      <c r="F3629" s="53"/>
      <c r="O3629" s="46"/>
    </row>
    <row r="3630" spans="6:15" ht="12.75">
      <c r="F3630" s="53"/>
      <c r="O3630" s="46"/>
    </row>
    <row r="3631" spans="6:15" ht="12.75">
      <c r="F3631" s="53"/>
      <c r="O3631" s="46"/>
    </row>
    <row r="3632" spans="6:15" ht="12.75">
      <c r="F3632" s="53"/>
      <c r="O3632" s="46"/>
    </row>
    <row r="3633" spans="6:15" ht="12.75">
      <c r="F3633" s="53"/>
      <c r="O3633" s="46"/>
    </row>
    <row r="3634" spans="6:15" ht="12.75">
      <c r="F3634" s="53"/>
      <c r="O3634" s="46"/>
    </row>
    <row r="3635" spans="6:15" ht="12.75">
      <c r="F3635" s="53"/>
      <c r="O3635" s="46"/>
    </row>
    <row r="3636" spans="6:15" ht="12.75">
      <c r="F3636" s="53"/>
      <c r="O3636" s="46"/>
    </row>
    <row r="3637" spans="6:15" ht="12.75">
      <c r="F3637" s="53"/>
      <c r="O3637" s="46"/>
    </row>
    <row r="3638" spans="6:15" ht="12.75">
      <c r="F3638" s="53"/>
      <c r="O3638" s="46"/>
    </row>
    <row r="3639" spans="6:15" ht="12.75">
      <c r="F3639" s="53"/>
      <c r="O3639" s="46"/>
    </row>
    <row r="3640" spans="6:15" ht="12.75">
      <c r="F3640" s="53"/>
      <c r="O3640" s="46"/>
    </row>
    <row r="3641" spans="6:15" ht="12.75">
      <c r="F3641" s="53"/>
      <c r="O3641" s="46"/>
    </row>
    <row r="3642" spans="6:15" ht="12.75">
      <c r="F3642" s="53"/>
      <c r="O3642" s="46"/>
    </row>
    <row r="3643" spans="6:15" ht="12.75">
      <c r="F3643" s="53"/>
      <c r="O3643" s="46"/>
    </row>
    <row r="3644" spans="6:15" ht="12.75">
      <c r="F3644" s="53"/>
      <c r="O3644" s="46"/>
    </row>
    <row r="3645" spans="6:15" ht="12.75">
      <c r="F3645" s="53"/>
      <c r="O3645" s="46"/>
    </row>
    <row r="3646" spans="6:15" ht="12.75">
      <c r="F3646" s="53"/>
      <c r="O3646" s="46"/>
    </row>
    <row r="3647" spans="6:15" ht="12.75">
      <c r="F3647" s="53"/>
      <c r="O3647" s="46"/>
    </row>
    <row r="3648" spans="6:15" ht="12.75">
      <c r="F3648" s="53"/>
      <c r="O3648" s="46"/>
    </row>
    <row r="3649" spans="6:15" ht="12.75">
      <c r="F3649" s="53"/>
      <c r="O3649" s="46"/>
    </row>
    <row r="3650" spans="6:15" ht="12.75">
      <c r="F3650" s="53"/>
      <c r="O3650" s="46"/>
    </row>
    <row r="3651" spans="6:15" ht="12.75">
      <c r="F3651" s="53"/>
      <c r="O3651" s="46"/>
    </row>
    <row r="3652" spans="6:15" ht="12.75">
      <c r="F3652" s="53"/>
      <c r="O3652" s="46"/>
    </row>
    <row r="3653" spans="6:15" ht="12.75">
      <c r="F3653" s="53"/>
      <c r="O3653" s="46"/>
    </row>
    <row r="3654" spans="6:15" ht="12.75">
      <c r="F3654" s="53"/>
      <c r="O3654" s="46"/>
    </row>
    <row r="3655" spans="6:15" ht="12.75">
      <c r="F3655" s="53"/>
      <c r="O3655" s="46"/>
    </row>
    <row r="3656" spans="6:15" ht="12.75">
      <c r="F3656" s="53"/>
      <c r="O3656" s="46"/>
    </row>
    <row r="3657" spans="6:15" ht="12.75">
      <c r="F3657" s="53"/>
      <c r="O3657" s="46"/>
    </row>
    <row r="3658" spans="6:15" ht="12.75">
      <c r="F3658" s="53"/>
      <c r="O3658" s="46"/>
    </row>
    <row r="3659" spans="6:15" ht="12.75">
      <c r="F3659" s="53"/>
      <c r="O3659" s="46"/>
    </row>
    <row r="3660" spans="6:15" ht="12.75">
      <c r="F3660" s="53"/>
      <c r="O3660" s="46"/>
    </row>
    <row r="3661" spans="6:15" ht="12.75">
      <c r="F3661" s="53"/>
      <c r="O3661" s="46"/>
    </row>
    <row r="3662" spans="6:15" ht="12.75">
      <c r="F3662" s="53"/>
      <c r="O3662" s="46"/>
    </row>
    <row r="3663" spans="6:15" ht="12.75">
      <c r="F3663" s="53"/>
      <c r="O3663" s="46"/>
    </row>
    <row r="3664" spans="6:15" ht="12.75">
      <c r="F3664" s="53"/>
      <c r="O3664" s="46"/>
    </row>
    <row r="3665" spans="6:15" ht="12.75">
      <c r="F3665" s="53"/>
      <c r="O3665" s="46"/>
    </row>
    <row r="3666" spans="6:15" ht="12.75">
      <c r="F3666" s="53"/>
      <c r="O3666" s="46"/>
    </row>
    <row r="3667" spans="6:15" ht="12.75">
      <c r="F3667" s="53"/>
      <c r="O3667" s="46"/>
    </row>
    <row r="3668" spans="6:15" ht="12.75">
      <c r="F3668" s="53"/>
      <c r="O3668" s="46"/>
    </row>
    <row r="3669" spans="6:15" ht="12.75">
      <c r="F3669" s="53"/>
      <c r="O3669" s="46"/>
    </row>
    <row r="3670" spans="6:15" ht="12.75">
      <c r="F3670" s="53"/>
      <c r="O3670" s="46"/>
    </row>
    <row r="3671" spans="6:15" ht="12.75">
      <c r="F3671" s="53"/>
      <c r="O3671" s="46"/>
    </row>
    <row r="3672" spans="6:15" ht="12.75">
      <c r="F3672" s="53"/>
      <c r="O3672" s="46"/>
    </row>
    <row r="3673" spans="6:15" ht="12.75">
      <c r="F3673" s="53"/>
      <c r="O3673" s="46"/>
    </row>
    <row r="3674" spans="6:15" ht="12.75">
      <c r="F3674" s="53"/>
      <c r="O3674" s="46"/>
    </row>
    <row r="3675" spans="6:15" ht="12.75">
      <c r="F3675" s="53"/>
      <c r="O3675" s="46"/>
    </row>
    <row r="3676" spans="6:15" ht="12.75">
      <c r="F3676" s="53"/>
      <c r="O3676" s="46"/>
    </row>
    <row r="3677" spans="6:15" ht="12.75">
      <c r="F3677" s="53"/>
      <c r="O3677" s="46"/>
    </row>
    <row r="3678" spans="6:15" ht="12.75">
      <c r="F3678" s="53"/>
      <c r="O3678" s="46"/>
    </row>
    <row r="3679" spans="6:15" ht="12.75">
      <c r="F3679" s="53"/>
      <c r="O3679" s="46"/>
    </row>
    <row r="3680" spans="6:15" ht="12.75">
      <c r="F3680" s="53"/>
      <c r="O3680" s="46"/>
    </row>
    <row r="3681" spans="6:15" ht="12.75">
      <c r="F3681" s="53"/>
      <c r="O3681" s="46"/>
    </row>
    <row r="3682" spans="6:15" ht="12.75">
      <c r="F3682" s="53"/>
      <c r="O3682" s="46"/>
    </row>
    <row r="3683" spans="6:15" ht="12.75">
      <c r="F3683" s="53"/>
      <c r="O3683" s="46"/>
    </row>
    <row r="3684" spans="6:15" ht="12.75">
      <c r="F3684" s="53"/>
      <c r="O3684" s="46"/>
    </row>
    <row r="3685" spans="6:15" ht="12.75">
      <c r="F3685" s="53"/>
      <c r="O3685" s="46"/>
    </row>
    <row r="3686" spans="6:15" ht="12.75">
      <c r="F3686" s="53"/>
      <c r="O3686" s="46"/>
    </row>
    <row r="3687" spans="6:15" ht="12.75">
      <c r="F3687" s="53"/>
      <c r="O3687" s="46"/>
    </row>
    <row r="3688" spans="6:15" ht="12.75">
      <c r="F3688" s="53"/>
      <c r="O3688" s="46"/>
    </row>
    <row r="3689" spans="6:15" ht="12.75">
      <c r="F3689" s="53"/>
      <c r="O3689" s="46"/>
    </row>
    <row r="3690" spans="6:15" ht="12.75">
      <c r="F3690" s="53"/>
      <c r="O3690" s="46"/>
    </row>
    <row r="3691" spans="6:15" ht="12.75">
      <c r="F3691" s="53"/>
      <c r="O3691" s="46"/>
    </row>
    <row r="3692" spans="6:15" ht="12.75">
      <c r="F3692" s="53"/>
      <c r="O3692" s="46"/>
    </row>
    <row r="3693" spans="6:15" ht="12.75">
      <c r="F3693" s="53"/>
      <c r="O3693" s="46"/>
    </row>
    <row r="3694" spans="6:15" ht="12.75">
      <c r="F3694" s="53"/>
      <c r="O3694" s="46"/>
    </row>
    <row r="3695" spans="6:15" ht="12.75">
      <c r="F3695" s="53"/>
      <c r="O3695" s="46"/>
    </row>
    <row r="3696" spans="6:15" ht="12.75">
      <c r="F3696" s="53"/>
      <c r="O3696" s="46"/>
    </row>
    <row r="3697" spans="6:15" ht="12.75">
      <c r="F3697" s="53"/>
      <c r="O3697" s="46"/>
    </row>
    <row r="3698" spans="6:15" ht="12.75">
      <c r="F3698" s="53"/>
      <c r="O3698" s="46"/>
    </row>
    <row r="3699" spans="6:15" ht="12.75">
      <c r="F3699" s="53"/>
      <c r="O3699" s="46"/>
    </row>
    <row r="3700" spans="6:15" ht="12.75">
      <c r="F3700" s="53"/>
      <c r="O3700" s="46"/>
    </row>
    <row r="3701" spans="6:15" ht="12.75">
      <c r="F3701" s="53"/>
      <c r="O3701" s="46"/>
    </row>
    <row r="3702" spans="6:15" ht="12.75">
      <c r="F3702" s="53"/>
      <c r="O3702" s="46"/>
    </row>
    <row r="3703" spans="6:15" ht="12.75">
      <c r="F3703" s="53"/>
      <c r="O3703" s="46"/>
    </row>
    <row r="3704" spans="6:15" ht="12.75">
      <c r="F3704" s="53"/>
      <c r="O3704" s="46"/>
    </row>
    <row r="3705" spans="6:15" ht="12.75">
      <c r="F3705" s="53"/>
      <c r="O3705" s="46"/>
    </row>
    <row r="3706" spans="6:15" ht="12.75">
      <c r="F3706" s="53"/>
      <c r="O3706" s="46"/>
    </row>
    <row r="3707" spans="6:15" ht="12.75">
      <c r="F3707" s="53"/>
      <c r="O3707" s="46"/>
    </row>
    <row r="3708" spans="6:15" ht="12.75">
      <c r="F3708" s="53"/>
      <c r="O3708" s="46"/>
    </row>
    <row r="3709" spans="6:15" ht="12.75">
      <c r="F3709" s="53"/>
      <c r="O3709" s="46"/>
    </row>
    <row r="3710" spans="6:15" ht="12.75">
      <c r="F3710" s="53"/>
      <c r="O3710" s="46"/>
    </row>
    <row r="3711" spans="6:15" ht="12.75">
      <c r="F3711" s="53"/>
      <c r="O3711" s="46"/>
    </row>
    <row r="3712" spans="6:15" ht="12.75">
      <c r="F3712" s="53"/>
      <c r="O3712" s="46"/>
    </row>
    <row r="3713" spans="6:15" ht="12.75">
      <c r="F3713" s="53"/>
      <c r="O3713" s="46"/>
    </row>
    <row r="3714" spans="6:15" ht="12.75">
      <c r="F3714" s="53"/>
      <c r="O3714" s="46"/>
    </row>
    <row r="3715" spans="6:15" ht="12.75">
      <c r="F3715" s="53"/>
      <c r="O3715" s="46"/>
    </row>
    <row r="3716" spans="6:15" ht="12.75">
      <c r="F3716" s="53"/>
      <c r="O3716" s="46"/>
    </row>
    <row r="3717" spans="6:15" ht="12.75">
      <c r="F3717" s="53"/>
      <c r="O3717" s="46"/>
    </row>
    <row r="3718" spans="6:15" ht="12.75">
      <c r="F3718" s="53"/>
      <c r="O3718" s="46"/>
    </row>
    <row r="3719" spans="6:15" ht="12.75">
      <c r="F3719" s="53"/>
      <c r="O3719" s="46"/>
    </row>
    <row r="3720" spans="6:15" ht="12.75">
      <c r="F3720" s="53"/>
      <c r="O3720" s="46"/>
    </row>
    <row r="3721" spans="6:15" ht="12.75">
      <c r="F3721" s="53"/>
      <c r="O3721" s="46"/>
    </row>
    <row r="3722" spans="6:15" ht="12.75">
      <c r="F3722" s="53"/>
      <c r="O3722" s="46"/>
    </row>
    <row r="3723" spans="6:15" ht="12.75">
      <c r="F3723" s="53"/>
      <c r="O3723" s="46"/>
    </row>
    <row r="3724" spans="6:15" ht="12.75">
      <c r="F3724" s="53"/>
      <c r="O3724" s="46"/>
    </row>
    <row r="3725" spans="6:15" ht="12.75">
      <c r="F3725" s="53"/>
      <c r="O3725" s="46"/>
    </row>
    <row r="3726" spans="6:15" ht="12.75">
      <c r="F3726" s="53"/>
      <c r="O3726" s="46"/>
    </row>
    <row r="3727" spans="6:15" ht="12.75">
      <c r="F3727" s="53"/>
      <c r="O3727" s="46"/>
    </row>
    <row r="3728" spans="6:15" ht="12.75">
      <c r="F3728" s="53"/>
      <c r="O3728" s="46"/>
    </row>
    <row r="3729" spans="6:15" ht="12.75">
      <c r="F3729" s="53"/>
      <c r="O3729" s="46"/>
    </row>
    <row r="3730" spans="6:15" ht="12.75">
      <c r="F3730" s="53"/>
      <c r="O3730" s="46"/>
    </row>
    <row r="3731" spans="6:15" ht="12.75">
      <c r="F3731" s="53"/>
      <c r="O3731" s="46"/>
    </row>
    <row r="3732" spans="6:15" ht="12.75">
      <c r="F3732" s="53"/>
      <c r="O3732" s="46"/>
    </row>
    <row r="3733" spans="6:15" ht="12.75">
      <c r="F3733" s="53"/>
      <c r="O3733" s="46"/>
    </row>
    <row r="3734" spans="6:15" ht="12.75">
      <c r="F3734" s="53"/>
      <c r="O3734" s="46"/>
    </row>
    <row r="3735" spans="6:15" ht="12.75">
      <c r="F3735" s="53"/>
      <c r="O3735" s="46"/>
    </row>
    <row r="3736" spans="6:15" ht="12.75">
      <c r="F3736" s="53"/>
      <c r="O3736" s="46"/>
    </row>
    <row r="3737" spans="6:15" ht="12.75">
      <c r="F3737" s="53"/>
      <c r="O3737" s="46"/>
    </row>
    <row r="3738" spans="6:15" ht="12.75">
      <c r="F3738" s="53"/>
      <c r="O3738" s="46"/>
    </row>
    <row r="3739" spans="6:15" ht="12.75">
      <c r="F3739" s="53"/>
      <c r="O3739" s="46"/>
    </row>
    <row r="3740" spans="6:15" ht="12.75">
      <c r="F3740" s="53"/>
      <c r="O3740" s="46"/>
    </row>
    <row r="3741" spans="6:15" ht="12.75">
      <c r="F3741" s="53"/>
      <c r="O3741" s="46"/>
    </row>
    <row r="3742" spans="6:15" ht="12.75">
      <c r="F3742" s="53"/>
      <c r="O3742" s="46"/>
    </row>
    <row r="3743" spans="6:15" ht="12.75">
      <c r="F3743" s="53"/>
      <c r="O3743" s="46"/>
    </row>
    <row r="3744" spans="6:15" ht="12.75">
      <c r="F3744" s="53"/>
      <c r="O3744" s="46"/>
    </row>
    <row r="3745" spans="6:15" ht="12.75">
      <c r="F3745" s="53"/>
      <c r="O3745" s="46"/>
    </row>
    <row r="3746" spans="6:15" ht="12.75">
      <c r="F3746" s="53"/>
      <c r="O3746" s="46"/>
    </row>
    <row r="3747" spans="6:15" ht="12.75">
      <c r="F3747" s="53"/>
      <c r="O3747" s="46"/>
    </row>
    <row r="3748" spans="6:15" ht="12.75">
      <c r="F3748" s="53"/>
      <c r="O3748" s="46"/>
    </row>
    <row r="3749" spans="6:15" ht="12.75">
      <c r="F3749" s="53"/>
      <c r="O3749" s="46"/>
    </row>
    <row r="3750" spans="6:15" ht="12.75">
      <c r="F3750" s="53"/>
      <c r="O3750" s="46"/>
    </row>
    <row r="3751" spans="6:15" ht="12.75">
      <c r="F3751" s="53"/>
      <c r="O3751" s="46"/>
    </row>
    <row r="3752" spans="6:15" ht="12.75">
      <c r="F3752" s="53"/>
      <c r="O3752" s="46"/>
    </row>
    <row r="3753" spans="6:15" ht="12.75">
      <c r="F3753" s="53"/>
      <c r="O3753" s="46"/>
    </row>
    <row r="3754" spans="6:15" ht="12.75">
      <c r="F3754" s="53"/>
      <c r="O3754" s="46"/>
    </row>
    <row r="3755" spans="6:15" ht="12.75">
      <c r="F3755" s="53"/>
      <c r="O3755" s="46"/>
    </row>
    <row r="3756" spans="6:15" ht="12.75">
      <c r="F3756" s="53"/>
      <c r="O3756" s="46"/>
    </row>
    <row r="3757" spans="6:15" ht="12.75">
      <c r="F3757" s="53"/>
      <c r="O3757" s="46"/>
    </row>
    <row r="3758" spans="6:15" ht="12.75">
      <c r="F3758" s="53"/>
      <c r="O3758" s="46"/>
    </row>
    <row r="3759" spans="6:15" ht="12.75">
      <c r="F3759" s="53"/>
      <c r="O3759" s="46"/>
    </row>
    <row r="3760" spans="6:15" ht="12.75">
      <c r="F3760" s="53"/>
      <c r="O3760" s="46"/>
    </row>
    <row r="3761" spans="6:15" ht="12.75">
      <c r="F3761" s="53"/>
      <c r="O3761" s="46"/>
    </row>
    <row r="3762" spans="6:15" ht="12.75">
      <c r="F3762" s="53"/>
      <c r="O3762" s="46"/>
    </row>
    <row r="3763" spans="6:15" ht="12.75">
      <c r="F3763" s="53"/>
      <c r="O3763" s="46"/>
    </row>
    <row r="3764" spans="6:15" ht="12.75">
      <c r="F3764" s="53"/>
      <c r="O3764" s="46"/>
    </row>
    <row r="3765" spans="6:15" ht="12.75">
      <c r="F3765" s="53"/>
      <c r="O3765" s="46"/>
    </row>
    <row r="3766" spans="6:15" ht="12.75">
      <c r="F3766" s="53"/>
      <c r="O3766" s="46"/>
    </row>
    <row r="3767" spans="6:15" ht="12.75">
      <c r="F3767" s="53"/>
      <c r="O3767" s="46"/>
    </row>
    <row r="3768" spans="6:15" ht="12.75">
      <c r="F3768" s="53"/>
      <c r="O3768" s="46"/>
    </row>
    <row r="3769" spans="6:15" ht="12.75">
      <c r="F3769" s="53"/>
      <c r="O3769" s="46"/>
    </row>
    <row r="3770" spans="6:15" ht="12.75">
      <c r="F3770" s="53"/>
      <c r="O3770" s="46"/>
    </row>
    <row r="3771" spans="6:15" ht="12.75">
      <c r="F3771" s="53"/>
      <c r="O3771" s="46"/>
    </row>
    <row r="3772" spans="6:15" ht="12.75">
      <c r="F3772" s="53"/>
      <c r="O3772" s="46"/>
    </row>
    <row r="3773" spans="6:15" ht="12.75">
      <c r="F3773" s="53"/>
      <c r="O3773" s="46"/>
    </row>
    <row r="3774" spans="6:15" ht="12.75">
      <c r="F3774" s="53"/>
      <c r="O3774" s="46"/>
    </row>
    <row r="3775" spans="6:15" ht="12.75">
      <c r="F3775" s="53"/>
      <c r="O3775" s="46"/>
    </row>
    <row r="3776" spans="6:15" ht="12.75">
      <c r="F3776" s="53"/>
      <c r="O3776" s="46"/>
    </row>
    <row r="3777" spans="6:15" ht="12.75">
      <c r="F3777" s="53"/>
      <c r="O3777" s="46"/>
    </row>
    <row r="3778" spans="6:15" ht="12.75">
      <c r="F3778" s="53"/>
      <c r="O3778" s="46"/>
    </row>
    <row r="3779" spans="6:15" ht="12.75">
      <c r="F3779" s="53"/>
      <c r="O3779" s="46"/>
    </row>
    <row r="3780" spans="6:15" ht="12.75">
      <c r="F3780" s="53"/>
      <c r="O3780" s="46"/>
    </row>
    <row r="3781" spans="6:15" ht="12.75">
      <c r="F3781" s="53"/>
      <c r="O3781" s="46"/>
    </row>
    <row r="3782" spans="6:15" ht="12.75">
      <c r="F3782" s="53"/>
      <c r="O3782" s="46"/>
    </row>
    <row r="3783" spans="6:15" ht="12.75">
      <c r="F3783" s="53"/>
      <c r="O3783" s="46"/>
    </row>
    <row r="3784" spans="6:15" ht="12.75">
      <c r="F3784" s="53"/>
      <c r="O3784" s="46"/>
    </row>
    <row r="3785" spans="6:15" ht="12.75">
      <c r="F3785" s="53"/>
      <c r="O3785" s="46"/>
    </row>
    <row r="3786" spans="6:15" ht="12.75">
      <c r="F3786" s="53"/>
      <c r="O3786" s="46"/>
    </row>
    <row r="3787" spans="6:15" ht="12.75">
      <c r="F3787" s="53"/>
      <c r="O3787" s="46"/>
    </row>
    <row r="3788" spans="6:15" ht="12.75">
      <c r="F3788" s="53"/>
      <c r="O3788" s="46"/>
    </row>
    <row r="3789" spans="6:15" ht="12.75">
      <c r="F3789" s="53"/>
      <c r="O3789" s="46"/>
    </row>
    <row r="3790" spans="6:15" ht="12.75">
      <c r="F3790" s="53"/>
      <c r="O3790" s="46"/>
    </row>
    <row r="3791" spans="6:15" ht="12.75">
      <c r="F3791" s="53"/>
      <c r="O3791" s="46"/>
    </row>
    <row r="3792" spans="6:15" ht="12.75">
      <c r="F3792" s="53"/>
      <c r="O3792" s="46"/>
    </row>
    <row r="3793" spans="6:15" ht="12.75">
      <c r="F3793" s="53"/>
      <c r="O3793" s="46"/>
    </row>
    <row r="3794" spans="6:15" ht="12.75">
      <c r="F3794" s="53"/>
      <c r="O3794" s="46"/>
    </row>
    <row r="3795" spans="6:15" ht="12.75">
      <c r="F3795" s="53"/>
      <c r="O3795" s="46"/>
    </row>
    <row r="3796" spans="6:15" ht="12.75">
      <c r="F3796" s="53"/>
      <c r="O3796" s="46"/>
    </row>
    <row r="3797" spans="6:15" ht="12.75">
      <c r="F3797" s="53"/>
      <c r="O3797" s="46"/>
    </row>
    <row r="3798" spans="6:15" ht="12.75">
      <c r="F3798" s="53"/>
      <c r="O3798" s="46"/>
    </row>
    <row r="3799" spans="6:15" ht="12.75">
      <c r="F3799" s="53"/>
      <c r="O3799" s="46"/>
    </row>
    <row r="3800" spans="6:15" ht="12.75">
      <c r="F3800" s="53"/>
      <c r="O3800" s="46"/>
    </row>
    <row r="3801" spans="6:15" ht="12.75">
      <c r="F3801" s="53"/>
      <c r="O3801" s="46"/>
    </row>
    <row r="3802" spans="6:15" ht="12.75">
      <c r="F3802" s="53"/>
      <c r="O3802" s="46"/>
    </row>
    <row r="3803" spans="6:15" ht="12.75">
      <c r="F3803" s="53"/>
      <c r="O3803" s="46"/>
    </row>
    <row r="3804" spans="6:15" ht="12.75">
      <c r="F3804" s="53"/>
      <c r="O3804" s="46"/>
    </row>
    <row r="3805" spans="6:15" ht="12.75">
      <c r="F3805" s="53"/>
      <c r="O3805" s="46"/>
    </row>
    <row r="3806" spans="6:15" ht="12.75">
      <c r="F3806" s="53"/>
      <c r="O3806" s="46"/>
    </row>
    <row r="3807" spans="6:15" ht="12.75">
      <c r="F3807" s="53"/>
      <c r="O3807" s="46"/>
    </row>
    <row r="3808" spans="6:15" ht="12.75">
      <c r="F3808" s="53"/>
      <c r="O3808" s="46"/>
    </row>
    <row r="3809" spans="6:15" ht="12.75">
      <c r="F3809" s="53"/>
      <c r="O3809" s="46"/>
    </row>
    <row r="3810" spans="6:15" ht="12.75">
      <c r="F3810" s="53"/>
      <c r="O3810" s="46"/>
    </row>
    <row r="3811" spans="6:15" ht="12.75">
      <c r="F3811" s="53"/>
      <c r="O3811" s="46"/>
    </row>
    <row r="3812" spans="6:15" ht="12.75">
      <c r="F3812" s="53"/>
      <c r="O3812" s="46"/>
    </row>
    <row r="3813" spans="6:15" ht="12.75">
      <c r="F3813" s="53"/>
      <c r="O3813" s="46"/>
    </row>
    <row r="3814" spans="6:15" ht="12.75">
      <c r="F3814" s="53"/>
      <c r="O3814" s="46"/>
    </row>
    <row r="3815" spans="6:15" ht="12.75">
      <c r="F3815" s="53"/>
      <c r="O3815" s="46"/>
    </row>
    <row r="3816" spans="6:15" ht="12.75">
      <c r="F3816" s="53"/>
      <c r="O3816" s="46"/>
    </row>
    <row r="3817" spans="6:15" ht="12.75">
      <c r="F3817" s="53"/>
      <c r="O3817" s="46"/>
    </row>
    <row r="3818" spans="6:15" ht="12.75">
      <c r="F3818" s="53"/>
      <c r="O3818" s="46"/>
    </row>
    <row r="3819" spans="6:15" ht="12.75">
      <c r="F3819" s="53"/>
      <c r="O3819" s="46"/>
    </row>
    <row r="3820" spans="6:15" ht="12.75">
      <c r="F3820" s="53"/>
      <c r="O3820" s="46"/>
    </row>
    <row r="3821" spans="6:15" ht="12.75">
      <c r="F3821" s="53"/>
      <c r="O3821" s="46"/>
    </row>
    <row r="3822" spans="6:15" ht="12.75">
      <c r="F3822" s="53"/>
      <c r="O3822" s="46"/>
    </row>
    <row r="3823" spans="6:15" ht="12.75">
      <c r="F3823" s="53"/>
      <c r="O3823" s="46"/>
    </row>
    <row r="3824" spans="6:15" ht="12.75">
      <c r="F3824" s="53"/>
      <c r="O3824" s="46"/>
    </row>
    <row r="3825" spans="6:15" ht="12.75">
      <c r="F3825" s="53"/>
      <c r="O3825" s="46"/>
    </row>
    <row r="3826" spans="6:15" ht="12.75">
      <c r="F3826" s="53"/>
      <c r="O3826" s="46"/>
    </row>
    <row r="3827" spans="6:15" ht="12.75">
      <c r="F3827" s="53"/>
      <c r="O3827" s="46"/>
    </row>
    <row r="3828" spans="6:15" ht="12.75">
      <c r="F3828" s="53"/>
      <c r="O3828" s="46"/>
    </row>
    <row r="3829" spans="6:15" ht="12.75">
      <c r="F3829" s="53"/>
      <c r="O3829" s="46"/>
    </row>
    <row r="3830" spans="6:15" ht="12.75">
      <c r="F3830" s="53"/>
      <c r="O3830" s="46"/>
    </row>
    <row r="3831" spans="6:15" ht="12.75">
      <c r="F3831" s="53"/>
      <c r="O3831" s="46"/>
    </row>
    <row r="3832" spans="6:15" ht="12.75">
      <c r="F3832" s="53"/>
      <c r="O3832" s="46"/>
    </row>
    <row r="3833" spans="6:15" ht="12.75">
      <c r="F3833" s="53"/>
      <c r="O3833" s="46"/>
    </row>
    <row r="3834" spans="6:15" ht="12.75">
      <c r="F3834" s="53"/>
      <c r="O3834" s="46"/>
    </row>
    <row r="3835" spans="6:15" ht="12.75">
      <c r="F3835" s="53"/>
      <c r="O3835" s="46"/>
    </row>
    <row r="3836" spans="6:15" ht="12.75">
      <c r="F3836" s="53"/>
      <c r="O3836" s="46"/>
    </row>
    <row r="3837" spans="6:15" ht="12.75">
      <c r="F3837" s="53"/>
      <c r="O3837" s="46"/>
    </row>
    <row r="3838" spans="6:15" ht="12.75">
      <c r="F3838" s="53"/>
      <c r="O3838" s="46"/>
    </row>
    <row r="3839" spans="6:15" ht="12.75">
      <c r="F3839" s="53"/>
      <c r="O3839" s="46"/>
    </row>
    <row r="3840" spans="6:15" ht="12.75">
      <c r="F3840" s="53"/>
      <c r="O3840" s="46"/>
    </row>
    <row r="3841" spans="6:15" ht="12.75">
      <c r="F3841" s="53"/>
      <c r="O3841" s="46"/>
    </row>
    <row r="3842" spans="6:15" ht="12.75">
      <c r="F3842" s="53"/>
      <c r="O3842" s="46"/>
    </row>
    <row r="3843" spans="6:15" ht="12.75">
      <c r="F3843" s="53"/>
      <c r="O3843" s="46"/>
    </row>
    <row r="3844" spans="6:15" ht="12.75">
      <c r="F3844" s="53"/>
      <c r="O3844" s="46"/>
    </row>
    <row r="3845" spans="6:15" ht="12.75">
      <c r="F3845" s="53"/>
      <c r="O3845" s="46"/>
    </row>
    <row r="3846" spans="6:15" ht="12.75">
      <c r="F3846" s="53"/>
      <c r="O3846" s="46"/>
    </row>
    <row r="3847" spans="6:15" ht="12.75">
      <c r="F3847" s="53"/>
      <c r="O3847" s="46"/>
    </row>
    <row r="3848" spans="6:15" ht="12.75">
      <c r="F3848" s="53"/>
      <c r="O3848" s="46"/>
    </row>
    <row r="3849" spans="6:15" ht="12.75">
      <c r="F3849" s="53"/>
      <c r="O3849" s="46"/>
    </row>
    <row r="3850" spans="6:15" ht="12.75">
      <c r="F3850" s="53"/>
      <c r="O3850" s="46"/>
    </row>
    <row r="3851" spans="6:15" ht="12.75">
      <c r="F3851" s="53"/>
      <c r="O3851" s="46"/>
    </row>
    <row r="3852" spans="6:15" ht="12.75">
      <c r="F3852" s="53"/>
      <c r="O3852" s="46"/>
    </row>
    <row r="3853" spans="6:15" ht="12.75">
      <c r="F3853" s="53"/>
      <c r="O3853" s="46"/>
    </row>
    <row r="3854" spans="6:15" ht="12.75">
      <c r="F3854" s="53"/>
      <c r="O3854" s="46"/>
    </row>
    <row r="3855" spans="6:15" ht="12.75">
      <c r="F3855" s="53"/>
      <c r="O3855" s="46"/>
    </row>
    <row r="3856" spans="6:15" ht="12.75">
      <c r="F3856" s="53"/>
      <c r="O3856" s="46"/>
    </row>
    <row r="3857" spans="6:15" ht="12.75">
      <c r="F3857" s="53"/>
      <c r="O3857" s="46"/>
    </row>
    <row r="3858" spans="6:15" ht="12.75">
      <c r="F3858" s="53"/>
      <c r="O3858" s="46"/>
    </row>
    <row r="3859" spans="6:15" ht="12.75">
      <c r="F3859" s="53"/>
      <c r="O3859" s="46"/>
    </row>
    <row r="3860" spans="6:15" ht="12.75">
      <c r="F3860" s="53"/>
      <c r="O3860" s="46"/>
    </row>
    <row r="3861" spans="6:15" ht="12.75">
      <c r="F3861" s="53"/>
      <c r="O3861" s="46"/>
    </row>
    <row r="3862" spans="6:15" ht="12.75">
      <c r="F3862" s="53"/>
      <c r="O3862" s="46"/>
    </row>
    <row r="3863" spans="6:15" ht="12.75">
      <c r="F3863" s="53"/>
      <c r="O3863" s="46"/>
    </row>
    <row r="3864" spans="6:15" ht="12.75">
      <c r="F3864" s="53"/>
      <c r="O3864" s="46"/>
    </row>
    <row r="3865" spans="6:15" ht="12.75">
      <c r="F3865" s="53"/>
      <c r="O3865" s="46"/>
    </row>
    <row r="3866" spans="6:15" ht="12.75">
      <c r="F3866" s="53"/>
      <c r="O3866" s="46"/>
    </row>
    <row r="3867" spans="6:15" ht="12.75">
      <c r="F3867" s="53"/>
      <c r="O3867" s="46"/>
    </row>
    <row r="3868" spans="6:15" ht="12.75">
      <c r="F3868" s="53"/>
      <c r="O3868" s="46"/>
    </row>
    <row r="3869" spans="6:15" ht="12.75">
      <c r="F3869" s="53"/>
      <c r="O3869" s="46"/>
    </row>
    <row r="3870" spans="6:15" ht="12.75">
      <c r="F3870" s="53"/>
      <c r="O3870" s="46"/>
    </row>
    <row r="3871" spans="6:15" ht="12.75">
      <c r="F3871" s="53"/>
      <c r="O3871" s="46"/>
    </row>
    <row r="3872" spans="6:15" ht="12.75">
      <c r="F3872" s="53"/>
      <c r="O3872" s="46"/>
    </row>
    <row r="3873" spans="6:15" ht="12.75">
      <c r="F3873" s="53"/>
      <c r="O3873" s="46"/>
    </row>
    <row r="3874" spans="6:15" ht="12.75">
      <c r="F3874" s="53"/>
      <c r="O3874" s="46"/>
    </row>
    <row r="3875" spans="6:15" ht="12.75">
      <c r="F3875" s="53"/>
      <c r="O3875" s="46"/>
    </row>
    <row r="3876" spans="6:15" ht="12.75">
      <c r="F3876" s="53"/>
      <c r="O3876" s="46"/>
    </row>
    <row r="3877" spans="6:15" ht="12.75">
      <c r="F3877" s="53"/>
      <c r="O3877" s="46"/>
    </row>
    <row r="3878" spans="6:15" ht="12.75">
      <c r="F3878" s="53"/>
      <c r="O3878" s="46"/>
    </row>
    <row r="3879" spans="6:15" ht="12.75">
      <c r="F3879" s="53"/>
      <c r="O3879" s="46"/>
    </row>
    <row r="3880" spans="6:15" ht="12.75">
      <c r="F3880" s="53"/>
      <c r="O3880" s="46"/>
    </row>
    <row r="3881" spans="6:15" ht="12.75">
      <c r="F3881" s="53"/>
      <c r="O3881" s="46"/>
    </row>
    <row r="3882" spans="6:15" ht="12.75">
      <c r="F3882" s="53"/>
      <c r="O3882" s="46"/>
    </row>
    <row r="3883" spans="6:15" ht="12.75">
      <c r="F3883" s="53"/>
      <c r="O3883" s="46"/>
    </row>
    <row r="3884" spans="6:15" ht="12.75">
      <c r="F3884" s="53"/>
      <c r="O3884" s="46"/>
    </row>
    <row r="3885" spans="6:15" ht="12.75">
      <c r="F3885" s="53"/>
      <c r="O3885" s="46"/>
    </row>
    <row r="3886" spans="6:15" ht="12.75">
      <c r="F3886" s="53"/>
      <c r="O3886" s="46"/>
    </row>
    <row r="3887" spans="6:15" ht="12.75">
      <c r="F3887" s="53"/>
      <c r="O3887" s="46"/>
    </row>
    <row r="3888" spans="6:15" ht="12.75">
      <c r="F3888" s="53"/>
      <c r="O3888" s="46"/>
    </row>
    <row r="3889" spans="6:15" ht="12.75">
      <c r="F3889" s="53"/>
      <c r="O3889" s="46"/>
    </row>
    <row r="3890" spans="6:15" ht="12.75">
      <c r="F3890" s="53"/>
      <c r="O3890" s="46"/>
    </row>
    <row r="3891" spans="6:15" ht="12.75">
      <c r="F3891" s="53"/>
      <c r="O3891" s="46"/>
    </row>
    <row r="3892" spans="6:15" ht="12.75">
      <c r="F3892" s="53"/>
      <c r="O3892" s="46"/>
    </row>
    <row r="3893" spans="6:15" ht="12.75">
      <c r="F3893" s="53"/>
      <c r="O3893" s="46"/>
    </row>
    <row r="3894" spans="6:15" ht="12.75">
      <c r="F3894" s="53"/>
      <c r="O3894" s="46"/>
    </row>
    <row r="3895" spans="6:15" ht="12.75">
      <c r="F3895" s="53"/>
      <c r="O3895" s="46"/>
    </row>
    <row r="3896" spans="6:15" ht="12.75">
      <c r="F3896" s="53"/>
      <c r="O3896" s="46"/>
    </row>
    <row r="3897" spans="6:15" ht="12.75">
      <c r="F3897" s="53"/>
      <c r="O3897" s="46"/>
    </row>
    <row r="3898" spans="6:15" ht="12.75">
      <c r="F3898" s="53"/>
      <c r="O3898" s="46"/>
    </row>
    <row r="3899" spans="6:15" ht="12.75">
      <c r="F3899" s="53"/>
      <c r="O3899" s="46"/>
    </row>
    <row r="3900" spans="6:15" ht="12.75">
      <c r="F3900" s="53"/>
      <c r="O3900" s="46"/>
    </row>
    <row r="3901" spans="6:15" ht="12.75">
      <c r="F3901" s="53"/>
      <c r="O3901" s="46"/>
    </row>
    <row r="3902" spans="6:15" ht="12.75">
      <c r="F3902" s="53"/>
      <c r="O3902" s="46"/>
    </row>
    <row r="3903" spans="6:15" ht="12.75">
      <c r="F3903" s="53"/>
      <c r="O3903" s="46"/>
    </row>
    <row r="3904" spans="6:15" ht="12.75">
      <c r="F3904" s="53"/>
      <c r="O3904" s="46"/>
    </row>
    <row r="3905" spans="6:15" ht="12.75">
      <c r="F3905" s="53"/>
      <c r="O3905" s="46"/>
    </row>
    <row r="3906" spans="6:15" ht="12.75">
      <c r="F3906" s="53"/>
      <c r="O3906" s="46"/>
    </row>
    <row r="3907" spans="6:15" ht="12.75">
      <c r="F3907" s="53"/>
      <c r="O3907" s="46"/>
    </row>
    <row r="3908" spans="6:15" ht="12.75">
      <c r="F3908" s="53"/>
      <c r="O3908" s="46"/>
    </row>
    <row r="3909" spans="6:15" ht="12.75">
      <c r="F3909" s="53"/>
      <c r="O3909" s="46"/>
    </row>
    <row r="3910" spans="6:15" ht="12.75">
      <c r="F3910" s="53"/>
      <c r="O3910" s="46"/>
    </row>
    <row r="3911" spans="6:15" ht="12.75">
      <c r="F3911" s="53"/>
      <c r="O3911" s="46"/>
    </row>
    <row r="3912" spans="6:15" ht="12.75">
      <c r="F3912" s="53"/>
      <c r="O3912" s="46"/>
    </row>
    <row r="3913" spans="6:15" ht="12.75">
      <c r="F3913" s="53"/>
      <c r="O3913" s="46"/>
    </row>
    <row r="3914" spans="6:15" ht="12.75">
      <c r="F3914" s="53"/>
      <c r="O3914" s="46"/>
    </row>
    <row r="3915" spans="6:15" ht="12.75">
      <c r="F3915" s="53"/>
      <c r="O3915" s="46"/>
    </row>
    <row r="3916" spans="6:15" ht="12.75">
      <c r="F3916" s="53"/>
      <c r="O3916" s="46"/>
    </row>
    <row r="3917" spans="6:15" ht="12.75">
      <c r="F3917" s="53"/>
      <c r="O3917" s="46"/>
    </row>
    <row r="3918" spans="6:15" ht="12.75">
      <c r="F3918" s="53"/>
      <c r="O3918" s="46"/>
    </row>
    <row r="3919" spans="6:15" ht="12.75">
      <c r="F3919" s="53"/>
      <c r="O3919" s="46"/>
    </row>
    <row r="3920" spans="6:15" ht="12.75">
      <c r="F3920" s="53"/>
      <c r="O3920" s="46"/>
    </row>
    <row r="3921" spans="6:15" ht="12.75">
      <c r="F3921" s="53"/>
      <c r="O3921" s="46"/>
    </row>
    <row r="3922" spans="6:15" ht="12.75">
      <c r="F3922" s="53"/>
      <c r="O3922" s="46"/>
    </row>
    <row r="3923" spans="6:15" ht="12.75">
      <c r="F3923" s="53"/>
      <c r="O3923" s="46"/>
    </row>
    <row r="3924" spans="6:15" ht="12.75">
      <c r="F3924" s="53"/>
      <c r="O3924" s="46"/>
    </row>
    <row r="3925" spans="6:15" ht="12.75">
      <c r="F3925" s="53"/>
      <c r="O3925" s="46"/>
    </row>
    <row r="3926" spans="6:15" ht="12.75">
      <c r="F3926" s="53"/>
      <c r="O3926" s="46"/>
    </row>
    <row r="3927" spans="6:15" ht="12.75">
      <c r="F3927" s="53"/>
      <c r="O3927" s="46"/>
    </row>
    <row r="3928" spans="6:15" ht="12.75">
      <c r="F3928" s="53"/>
      <c r="O3928" s="46"/>
    </row>
    <row r="3929" spans="6:15" ht="12.75">
      <c r="F3929" s="53"/>
      <c r="O3929" s="46"/>
    </row>
    <row r="3930" spans="6:15" ht="12.75">
      <c r="F3930" s="53"/>
      <c r="O3930" s="46"/>
    </row>
    <row r="3931" spans="6:15" ht="12.75">
      <c r="F3931" s="53"/>
      <c r="O3931" s="46"/>
    </row>
    <row r="3932" spans="6:15" ht="12.75">
      <c r="F3932" s="53"/>
      <c r="O3932" s="46"/>
    </row>
    <row r="3933" spans="6:15" ht="12.75">
      <c r="F3933" s="53"/>
      <c r="O3933" s="46"/>
    </row>
    <row r="3934" spans="6:15" ht="12.75">
      <c r="F3934" s="53"/>
      <c r="O3934" s="46"/>
    </row>
    <row r="3935" spans="6:15" ht="12.75">
      <c r="F3935" s="53"/>
      <c r="O3935" s="46"/>
    </row>
    <row r="3936" spans="6:15" ht="12.75">
      <c r="F3936" s="53"/>
      <c r="O3936" s="46"/>
    </row>
    <row r="3937" spans="6:15" ht="12.75">
      <c r="F3937" s="53"/>
      <c r="O3937" s="46"/>
    </row>
    <row r="3938" spans="6:15" ht="12.75">
      <c r="F3938" s="53"/>
      <c r="O3938" s="46"/>
    </row>
    <row r="3939" spans="6:15" ht="12.75">
      <c r="F3939" s="53"/>
      <c r="O3939" s="46"/>
    </row>
    <row r="3940" spans="6:15" ht="12.75">
      <c r="F3940" s="53"/>
      <c r="O3940" s="46"/>
    </row>
    <row r="3941" spans="6:15" ht="12.75">
      <c r="F3941" s="53"/>
      <c r="O3941" s="46"/>
    </row>
    <row r="3942" spans="6:15" ht="12.75">
      <c r="F3942" s="53"/>
      <c r="O3942" s="46"/>
    </row>
    <row r="3943" spans="6:15" ht="12.75">
      <c r="F3943" s="53"/>
      <c r="O3943" s="46"/>
    </row>
    <row r="3944" spans="6:15" ht="12.75">
      <c r="F3944" s="53"/>
      <c r="O3944" s="46"/>
    </row>
    <row r="3945" spans="6:15" ht="12.75">
      <c r="F3945" s="53"/>
      <c r="O3945" s="46"/>
    </row>
    <row r="3946" spans="6:15" ht="12.75">
      <c r="F3946" s="53"/>
      <c r="O3946" s="46"/>
    </row>
    <row r="3947" spans="6:15" ht="12.75">
      <c r="F3947" s="53"/>
      <c r="O3947" s="46"/>
    </row>
    <row r="3948" spans="6:15" ht="12.75">
      <c r="F3948" s="53"/>
      <c r="O3948" s="46"/>
    </row>
    <row r="3949" spans="6:15" ht="12.75">
      <c r="F3949" s="53"/>
      <c r="O3949" s="46"/>
    </row>
    <row r="3950" spans="6:15" ht="12.75">
      <c r="F3950" s="53"/>
      <c r="O3950" s="46"/>
    </row>
    <row r="3951" spans="6:15" ht="12.75">
      <c r="F3951" s="53"/>
      <c r="O3951" s="46"/>
    </row>
    <row r="3952" spans="6:15" ht="12.75">
      <c r="F3952" s="53"/>
      <c r="O3952" s="46"/>
    </row>
    <row r="3953" spans="6:15" ht="12.75">
      <c r="F3953" s="53"/>
      <c r="O3953" s="46"/>
    </row>
    <row r="3954" spans="6:15" ht="12.75">
      <c r="F3954" s="53"/>
      <c r="O3954" s="46"/>
    </row>
    <row r="3955" spans="6:15" ht="12.75">
      <c r="F3955" s="53"/>
      <c r="O3955" s="46"/>
    </row>
    <row r="3956" spans="6:15" ht="12.75">
      <c r="F3956" s="53"/>
      <c r="O3956" s="46"/>
    </row>
    <row r="3957" spans="6:15" ht="12.75">
      <c r="F3957" s="53"/>
      <c r="O3957" s="46"/>
    </row>
    <row r="3958" spans="6:15" ht="12.75">
      <c r="F3958" s="53"/>
      <c r="O3958" s="46"/>
    </row>
    <row r="3959" spans="6:15" ht="12.75">
      <c r="F3959" s="53"/>
      <c r="O3959" s="46"/>
    </row>
    <row r="3960" spans="6:15" ht="12.75">
      <c r="F3960" s="53"/>
      <c r="O3960" s="46"/>
    </row>
    <row r="3961" spans="6:15" ht="12.75">
      <c r="F3961" s="53"/>
      <c r="O3961" s="46"/>
    </row>
    <row r="3962" spans="6:15" ht="12.75">
      <c r="F3962" s="53"/>
      <c r="O3962" s="46"/>
    </row>
    <row r="3963" spans="6:15" ht="12.75">
      <c r="F3963" s="53"/>
      <c r="O3963" s="46"/>
    </row>
    <row r="3964" spans="6:15" ht="12.75">
      <c r="F3964" s="53"/>
      <c r="O3964" s="46"/>
    </row>
    <row r="3965" spans="6:15" ht="12.75">
      <c r="F3965" s="53"/>
      <c r="O3965" s="46"/>
    </row>
    <row r="3966" spans="6:15" ht="12.75">
      <c r="F3966" s="53"/>
      <c r="O3966" s="46"/>
    </row>
    <row r="3967" spans="6:15" ht="12.75">
      <c r="F3967" s="53"/>
      <c r="O3967" s="46"/>
    </row>
    <row r="3968" spans="6:15" ht="12.75">
      <c r="F3968" s="53"/>
      <c r="O3968" s="46"/>
    </row>
    <row r="3969" spans="6:15" ht="12.75">
      <c r="F3969" s="53"/>
      <c r="O3969" s="46"/>
    </row>
    <row r="3970" spans="6:15" ht="12.75">
      <c r="F3970" s="53"/>
      <c r="O3970" s="46"/>
    </row>
    <row r="3971" spans="6:15" ht="12.75">
      <c r="F3971" s="53"/>
      <c r="O3971" s="46"/>
    </row>
    <row r="3972" spans="6:15" ht="12.75">
      <c r="F3972" s="53"/>
      <c r="O3972" s="46"/>
    </row>
    <row r="3973" spans="6:15" ht="12.75">
      <c r="F3973" s="53"/>
      <c r="O3973" s="46"/>
    </row>
    <row r="3974" spans="6:15" ht="12.75">
      <c r="F3974" s="53"/>
      <c r="O3974" s="46"/>
    </row>
    <row r="3975" spans="6:15" ht="12.75">
      <c r="F3975" s="53"/>
      <c r="O3975" s="46"/>
    </row>
    <row r="3976" spans="6:15" ht="12.75">
      <c r="F3976" s="53"/>
      <c r="O3976" s="46"/>
    </row>
    <row r="3977" spans="6:15" ht="12.75">
      <c r="F3977" s="53"/>
      <c r="O3977" s="46"/>
    </row>
    <row r="3978" spans="6:15" ht="12.75">
      <c r="F3978" s="53"/>
      <c r="O3978" s="46"/>
    </row>
    <row r="3979" spans="6:15" ht="12.75">
      <c r="F3979" s="53"/>
      <c r="O3979" s="46"/>
    </row>
    <row r="3980" spans="6:15" ht="12.75">
      <c r="F3980" s="53"/>
      <c r="O3980" s="46"/>
    </row>
    <row r="3981" spans="6:15" ht="12.75">
      <c r="F3981" s="53"/>
      <c r="O3981" s="46"/>
    </row>
    <row r="3982" spans="6:15" ht="12.75">
      <c r="F3982" s="53"/>
      <c r="O3982" s="46"/>
    </row>
    <row r="3983" spans="6:15" ht="12.75">
      <c r="F3983" s="53"/>
      <c r="O3983" s="46"/>
    </row>
    <row r="3984" spans="6:15" ht="12.75">
      <c r="F3984" s="53"/>
      <c r="O3984" s="46"/>
    </row>
    <row r="3985" spans="6:15" ht="12.75">
      <c r="F3985" s="53"/>
      <c r="O3985" s="46"/>
    </row>
    <row r="3986" spans="6:15" ht="12.75">
      <c r="F3986" s="53"/>
      <c r="O3986" s="46"/>
    </row>
    <row r="3987" spans="6:15" ht="12.75">
      <c r="F3987" s="53"/>
      <c r="O3987" s="46"/>
    </row>
    <row r="3988" spans="6:15" ht="12.75">
      <c r="F3988" s="53"/>
      <c r="O3988" s="46"/>
    </row>
    <row r="3989" spans="6:15" ht="12.75">
      <c r="F3989" s="53"/>
      <c r="O3989" s="46"/>
    </row>
    <row r="3990" spans="6:15" ht="12.75">
      <c r="F3990" s="53"/>
      <c r="O3990" s="46"/>
    </row>
    <row r="3991" spans="6:15" ht="12.75">
      <c r="F3991" s="53"/>
      <c r="O3991" s="46"/>
    </row>
    <row r="3992" spans="6:15" ht="12.75">
      <c r="F3992" s="53"/>
      <c r="O3992" s="46"/>
    </row>
    <row r="3993" spans="6:15" ht="12.75">
      <c r="F3993" s="53"/>
      <c r="O3993" s="46"/>
    </row>
    <row r="3994" spans="6:15" ht="12.75">
      <c r="F3994" s="53"/>
      <c r="O3994" s="46"/>
    </row>
    <row r="3995" spans="6:15" ht="12.75">
      <c r="F3995" s="53"/>
      <c r="O3995" s="46"/>
    </row>
    <row r="3996" spans="6:15" ht="12.75">
      <c r="F3996" s="53"/>
      <c r="O3996" s="46"/>
    </row>
    <row r="3997" spans="6:15" ht="12.75">
      <c r="F3997" s="53"/>
      <c r="O3997" s="46"/>
    </row>
    <row r="3998" spans="6:15" ht="12.75">
      <c r="F3998" s="53"/>
      <c r="O3998" s="46"/>
    </row>
    <row r="3999" spans="6:15" ht="12.75">
      <c r="F3999" s="53"/>
      <c r="O3999" s="46"/>
    </row>
    <row r="4000" spans="6:15" ht="12.75">
      <c r="F4000" s="53"/>
      <c r="O4000" s="46"/>
    </row>
    <row r="4001" spans="6:15" ht="12.75">
      <c r="F4001" s="53"/>
      <c r="O4001" s="46"/>
    </row>
    <row r="4002" spans="6:15" ht="12.75">
      <c r="F4002" s="53"/>
      <c r="O4002" s="46"/>
    </row>
    <row r="4003" spans="6:15" ht="12.75">
      <c r="F4003" s="53"/>
      <c r="O4003" s="46"/>
    </row>
    <row r="4004" spans="6:15" ht="12.75">
      <c r="F4004" s="53"/>
      <c r="O4004" s="46"/>
    </row>
    <row r="4005" spans="6:15" ht="12.75">
      <c r="F4005" s="53"/>
      <c r="O4005" s="46"/>
    </row>
    <row r="4006" spans="6:15" ht="12.75">
      <c r="F4006" s="53"/>
      <c r="O4006" s="46"/>
    </row>
    <row r="4007" spans="6:15" ht="12.75">
      <c r="F4007" s="53"/>
      <c r="O4007" s="46"/>
    </row>
    <row r="4008" spans="6:15" ht="12.75">
      <c r="F4008" s="53"/>
      <c r="O4008" s="46"/>
    </row>
    <row r="4009" spans="6:15" ht="12.75">
      <c r="F4009" s="53"/>
      <c r="O4009" s="46"/>
    </row>
    <row r="4010" spans="6:15" ht="12.75">
      <c r="F4010" s="53"/>
      <c r="O4010" s="46"/>
    </row>
    <row r="4011" spans="6:15" ht="12.75">
      <c r="F4011" s="53"/>
      <c r="O4011" s="46"/>
    </row>
    <row r="4012" spans="6:15" ht="12.75">
      <c r="F4012" s="53"/>
      <c r="O4012" s="46"/>
    </row>
    <row r="4013" spans="6:15" ht="12.75">
      <c r="F4013" s="53"/>
      <c r="O4013" s="46"/>
    </row>
    <row r="4014" spans="6:15" ht="12.75">
      <c r="F4014" s="53"/>
      <c r="O4014" s="46"/>
    </row>
    <row r="4015" spans="6:15" ht="12.75">
      <c r="F4015" s="53"/>
      <c r="O4015" s="46"/>
    </row>
    <row r="4016" spans="6:15" ht="12.75">
      <c r="F4016" s="53"/>
      <c r="O4016" s="46"/>
    </row>
    <row r="4017" spans="6:15" ht="12.75">
      <c r="F4017" s="53"/>
      <c r="O4017" s="46"/>
    </row>
    <row r="4018" spans="6:15" ht="12.75">
      <c r="F4018" s="53"/>
      <c r="O4018" s="46"/>
    </row>
    <row r="4019" spans="6:15" ht="12.75">
      <c r="F4019" s="53"/>
      <c r="O4019" s="46"/>
    </row>
    <row r="4020" spans="6:15" ht="12.75">
      <c r="F4020" s="53"/>
      <c r="O4020" s="46"/>
    </row>
    <row r="4021" spans="6:15" ht="12.75">
      <c r="F4021" s="53"/>
      <c r="O4021" s="46"/>
    </row>
    <row r="4022" spans="6:15" ht="12.75">
      <c r="F4022" s="53"/>
      <c r="O4022" s="46"/>
    </row>
    <row r="4023" spans="6:15" ht="12.75">
      <c r="F4023" s="53"/>
      <c r="O4023" s="46"/>
    </row>
    <row r="4024" spans="6:15" ht="12.75">
      <c r="F4024" s="53"/>
      <c r="O4024" s="46"/>
    </row>
    <row r="4025" spans="6:15" ht="12.75">
      <c r="F4025" s="53"/>
      <c r="O4025" s="46"/>
    </row>
    <row r="4026" spans="6:15" ht="12.75">
      <c r="F4026" s="53"/>
      <c r="O4026" s="46"/>
    </row>
    <row r="4027" spans="6:15" ht="12.75">
      <c r="F4027" s="53"/>
      <c r="O4027" s="46"/>
    </row>
    <row r="4028" spans="6:15" ht="12.75">
      <c r="F4028" s="53"/>
      <c r="O4028" s="46"/>
    </row>
    <row r="4029" spans="6:15" ht="12.75">
      <c r="F4029" s="53"/>
      <c r="O4029" s="46"/>
    </row>
    <row r="4030" spans="6:15" ht="12.75">
      <c r="F4030" s="53"/>
      <c r="O4030" s="46"/>
    </row>
    <row r="4031" spans="6:15" ht="12.75">
      <c r="F4031" s="53"/>
      <c r="O4031" s="46"/>
    </row>
    <row r="4032" spans="6:15" ht="12.75">
      <c r="F4032" s="53"/>
      <c r="O4032" s="46"/>
    </row>
    <row r="4033" spans="6:15" ht="12.75">
      <c r="F4033" s="53"/>
      <c r="O4033" s="46"/>
    </row>
    <row r="4034" spans="6:15" ht="12.75">
      <c r="F4034" s="53"/>
      <c r="O4034" s="46"/>
    </row>
    <row r="4035" spans="6:15" ht="12.75">
      <c r="F4035" s="53"/>
      <c r="O4035" s="46"/>
    </row>
    <row r="4036" spans="6:15" ht="12.75">
      <c r="F4036" s="53"/>
      <c r="O4036" s="46"/>
    </row>
    <row r="4037" spans="6:15" ht="12.75">
      <c r="F4037" s="53"/>
      <c r="O4037" s="46"/>
    </row>
    <row r="4038" spans="6:15" ht="12.75">
      <c r="F4038" s="53"/>
      <c r="O4038" s="46"/>
    </row>
    <row r="4039" spans="6:15" ht="12.75">
      <c r="F4039" s="53"/>
      <c r="O4039" s="46"/>
    </row>
    <row r="4040" spans="6:15" ht="12.75">
      <c r="F4040" s="53"/>
      <c r="O4040" s="46"/>
    </row>
    <row r="4041" spans="6:15" ht="12.75">
      <c r="F4041" s="53"/>
      <c r="O4041" s="46"/>
    </row>
    <row r="4042" spans="6:15" ht="12.75">
      <c r="F4042" s="53"/>
      <c r="O4042" s="46"/>
    </row>
    <row r="4043" spans="6:15" ht="12.75">
      <c r="F4043" s="53"/>
      <c r="O4043" s="46"/>
    </row>
    <row r="4044" spans="6:15" ht="12.75">
      <c r="F4044" s="53"/>
      <c r="O4044" s="46"/>
    </row>
    <row r="4045" spans="6:15" ht="12.75">
      <c r="F4045" s="53"/>
      <c r="O4045" s="46"/>
    </row>
    <row r="4046" spans="6:15" ht="12.75">
      <c r="F4046" s="53"/>
      <c r="O4046" s="46"/>
    </row>
    <row r="4047" spans="6:15" ht="12.75">
      <c r="F4047" s="53"/>
      <c r="O4047" s="46"/>
    </row>
    <row r="4048" spans="6:15" ht="12.75">
      <c r="F4048" s="53"/>
      <c r="O4048" s="46"/>
    </row>
    <row r="4049" spans="6:15" ht="12.75">
      <c r="F4049" s="53"/>
      <c r="O4049" s="46"/>
    </row>
    <row r="4050" spans="6:15" ht="12.75">
      <c r="F4050" s="53"/>
      <c r="O4050" s="46"/>
    </row>
    <row r="4051" spans="6:15" ht="12.75">
      <c r="F4051" s="53"/>
      <c r="O4051" s="46"/>
    </row>
    <row r="4052" spans="6:15" ht="12.75">
      <c r="F4052" s="53"/>
      <c r="O4052" s="46"/>
    </row>
    <row r="4053" spans="6:15" ht="12.75">
      <c r="F4053" s="53"/>
      <c r="O4053" s="46"/>
    </row>
    <row r="4054" spans="6:15" ht="12.75">
      <c r="F4054" s="53"/>
      <c r="O4054" s="46"/>
    </row>
    <row r="4055" spans="6:15" ht="12.75">
      <c r="F4055" s="53"/>
      <c r="O4055" s="46"/>
    </row>
    <row r="4056" spans="6:15" ht="12.75">
      <c r="F4056" s="53"/>
      <c r="O4056" s="46"/>
    </row>
    <row r="4057" spans="6:15" ht="12.75">
      <c r="F4057" s="53"/>
      <c r="O4057" s="46"/>
    </row>
    <row r="4058" spans="6:15" ht="12.75">
      <c r="F4058" s="53"/>
      <c r="O4058" s="46"/>
    </row>
    <row r="4059" spans="6:15" ht="12.75">
      <c r="F4059" s="53"/>
      <c r="O4059" s="46"/>
    </row>
    <row r="4060" spans="6:15" ht="12.75">
      <c r="F4060" s="53"/>
      <c r="O4060" s="46"/>
    </row>
    <row r="4061" spans="6:15" ht="12.75">
      <c r="F4061" s="53"/>
      <c r="O4061" s="46"/>
    </row>
    <row r="4062" spans="6:15" ht="12.75">
      <c r="F4062" s="53"/>
      <c r="O4062" s="46"/>
    </row>
    <row r="4063" spans="6:15" ht="12.75">
      <c r="F4063" s="53"/>
      <c r="O4063" s="46"/>
    </row>
    <row r="4064" spans="6:15" ht="12.75">
      <c r="F4064" s="53"/>
      <c r="O4064" s="46"/>
    </row>
    <row r="4065" spans="6:15" ht="12.75">
      <c r="F4065" s="53"/>
      <c r="O4065" s="46"/>
    </row>
    <row r="4066" spans="6:15" ht="12.75">
      <c r="F4066" s="53"/>
      <c r="O4066" s="46"/>
    </row>
    <row r="4067" spans="6:15" ht="12.75">
      <c r="F4067" s="53"/>
      <c r="O4067" s="46"/>
    </row>
    <row r="4068" spans="6:15" ht="12.75">
      <c r="F4068" s="53"/>
      <c r="O4068" s="46"/>
    </row>
    <row r="4069" spans="6:15" ht="12.75">
      <c r="F4069" s="53"/>
      <c r="O4069" s="46"/>
    </row>
    <row r="4070" spans="6:15" ht="12.75">
      <c r="F4070" s="53"/>
      <c r="O4070" s="46"/>
    </row>
    <row r="4071" spans="6:15" ht="12.75">
      <c r="F4071" s="53"/>
      <c r="O4071" s="46"/>
    </row>
    <row r="4072" spans="6:15" ht="12.75">
      <c r="F4072" s="53"/>
      <c r="O4072" s="46"/>
    </row>
    <row r="4073" spans="6:15" ht="12.75">
      <c r="F4073" s="53"/>
      <c r="O4073" s="46"/>
    </row>
    <row r="4074" spans="6:15" ht="12.75">
      <c r="F4074" s="53"/>
      <c r="O4074" s="46"/>
    </row>
    <row r="4075" spans="6:15" ht="12.75">
      <c r="F4075" s="53"/>
      <c r="O4075" s="46"/>
    </row>
    <row r="4076" spans="6:15" ht="12.75">
      <c r="F4076" s="53"/>
      <c r="O4076" s="46"/>
    </row>
    <row r="4077" spans="6:15" ht="12.75">
      <c r="F4077" s="53"/>
      <c r="O4077" s="46"/>
    </row>
    <row r="4078" spans="6:15" ht="12.75">
      <c r="F4078" s="53"/>
      <c r="O4078" s="46"/>
    </row>
    <row r="4079" spans="6:15" ht="12.75">
      <c r="F4079" s="53"/>
      <c r="O4079" s="46"/>
    </row>
    <row r="4080" spans="6:15" ht="12.75">
      <c r="F4080" s="53"/>
      <c r="O4080" s="46"/>
    </row>
    <row r="4081" spans="6:15" ht="12.75">
      <c r="F4081" s="53"/>
      <c r="O4081" s="46"/>
    </row>
    <row r="4082" spans="6:15" ht="12.75">
      <c r="F4082" s="53"/>
      <c r="O4082" s="46"/>
    </row>
    <row r="4083" spans="6:15" ht="12.75">
      <c r="F4083" s="53"/>
      <c r="O4083" s="46"/>
    </row>
    <row r="4084" spans="6:15" ht="12.75">
      <c r="F4084" s="53"/>
      <c r="O4084" s="46"/>
    </row>
    <row r="4085" spans="6:15" ht="12.75">
      <c r="F4085" s="53"/>
      <c r="O4085" s="46"/>
    </row>
    <row r="4086" spans="6:15" ht="12.75">
      <c r="F4086" s="53"/>
      <c r="O4086" s="46"/>
    </row>
    <row r="4087" spans="6:15" ht="12.75">
      <c r="F4087" s="53"/>
      <c r="O4087" s="46"/>
    </row>
    <row r="4088" spans="6:15" ht="12.75">
      <c r="F4088" s="53"/>
      <c r="O4088" s="46"/>
    </row>
    <row r="4089" spans="6:15" ht="12.75">
      <c r="F4089" s="53"/>
      <c r="O4089" s="46"/>
    </row>
    <row r="4090" spans="6:15" ht="12.75">
      <c r="F4090" s="53"/>
      <c r="O4090" s="46"/>
    </row>
    <row r="4091" spans="6:15" ht="12.75">
      <c r="F4091" s="53"/>
      <c r="O4091" s="46"/>
    </row>
    <row r="4092" spans="6:15" ht="12.75">
      <c r="F4092" s="53"/>
      <c r="O4092" s="46"/>
    </row>
    <row r="4093" spans="6:15" ht="12.75">
      <c r="F4093" s="53"/>
      <c r="O4093" s="46"/>
    </row>
    <row r="4094" spans="6:15" ht="12.75">
      <c r="F4094" s="53"/>
      <c r="O4094" s="46"/>
    </row>
    <row r="4095" spans="6:15" ht="12.75">
      <c r="F4095" s="53"/>
      <c r="O4095" s="46"/>
    </row>
    <row r="4096" spans="6:15" ht="12.75">
      <c r="F4096" s="53"/>
      <c r="O4096" s="46"/>
    </row>
    <row r="4097" spans="6:15" ht="12.75">
      <c r="F4097" s="53"/>
      <c r="O4097" s="46"/>
    </row>
    <row r="4098" spans="6:15" ht="12.75">
      <c r="F4098" s="53"/>
      <c r="O4098" s="46"/>
    </row>
    <row r="4099" spans="6:15" ht="12.75">
      <c r="F4099" s="53"/>
      <c r="O4099" s="46"/>
    </row>
    <row r="4100" spans="6:15" ht="12.75">
      <c r="F4100" s="53"/>
      <c r="O4100" s="46"/>
    </row>
    <row r="4101" spans="6:15" ht="12.75">
      <c r="F4101" s="53"/>
      <c r="O4101" s="46"/>
    </row>
    <row r="4102" spans="6:15" ht="12.75">
      <c r="F4102" s="53"/>
      <c r="O4102" s="46"/>
    </row>
    <row r="4103" spans="6:15" ht="12.75">
      <c r="F4103" s="53"/>
      <c r="O4103" s="46"/>
    </row>
    <row r="4104" spans="6:15" ht="12.75">
      <c r="F4104" s="53"/>
      <c r="O4104" s="46"/>
    </row>
    <row r="4105" spans="6:15" ht="12.75">
      <c r="F4105" s="53"/>
      <c r="O4105" s="46"/>
    </row>
    <row r="4106" spans="6:15" ht="12.75">
      <c r="F4106" s="53"/>
      <c r="O4106" s="46"/>
    </row>
    <row r="4107" spans="6:15" ht="12.75">
      <c r="F4107" s="53"/>
      <c r="O4107" s="46"/>
    </row>
    <row r="4108" spans="6:15" ht="12.75">
      <c r="F4108" s="53"/>
      <c r="O4108" s="46"/>
    </row>
    <row r="4109" spans="6:15" ht="12.75">
      <c r="F4109" s="53"/>
      <c r="O4109" s="46"/>
    </row>
    <row r="4110" spans="6:15" ht="12.75">
      <c r="F4110" s="53"/>
      <c r="O4110" s="46"/>
    </row>
    <row r="4111" spans="6:15" ht="12.75">
      <c r="F4111" s="53"/>
      <c r="O4111" s="46"/>
    </row>
    <row r="4112" spans="6:15" ht="12.75">
      <c r="F4112" s="53"/>
      <c r="O4112" s="46"/>
    </row>
    <row r="4113" spans="6:15" ht="12.75">
      <c r="F4113" s="53"/>
      <c r="O4113" s="46"/>
    </row>
    <row r="4114" spans="6:15" ht="12.75">
      <c r="F4114" s="53"/>
      <c r="O4114" s="46"/>
    </row>
    <row r="4115" spans="6:15" ht="12.75">
      <c r="F4115" s="53"/>
      <c r="O4115" s="46"/>
    </row>
    <row r="4116" spans="6:15" ht="12.75">
      <c r="F4116" s="53"/>
      <c r="O4116" s="46"/>
    </row>
    <row r="4117" spans="6:15" ht="12.75">
      <c r="F4117" s="53"/>
      <c r="O4117" s="46"/>
    </row>
    <row r="4118" spans="6:15" ht="12.75">
      <c r="F4118" s="53"/>
      <c r="O4118" s="46"/>
    </row>
    <row r="4119" spans="6:15" ht="12.75">
      <c r="F4119" s="53"/>
      <c r="O4119" s="46"/>
    </row>
    <row r="4120" spans="6:15" ht="12.75">
      <c r="F4120" s="53"/>
      <c r="O4120" s="46"/>
    </row>
    <row r="4121" spans="6:15" ht="12.75">
      <c r="F4121" s="53"/>
      <c r="O4121" s="46"/>
    </row>
    <row r="4122" spans="6:15" ht="12.75">
      <c r="F4122" s="53"/>
      <c r="O4122" s="46"/>
    </row>
    <row r="4123" spans="6:15" ht="12.75">
      <c r="F4123" s="53"/>
      <c r="O4123" s="46"/>
    </row>
    <row r="4124" spans="6:15" ht="12.75">
      <c r="F4124" s="53"/>
      <c r="O4124" s="46"/>
    </row>
    <row r="4125" spans="6:15" ht="12.75">
      <c r="F4125" s="53"/>
      <c r="O4125" s="46"/>
    </row>
    <row r="4126" spans="6:15" ht="12.75">
      <c r="F4126" s="53"/>
      <c r="O4126" s="46"/>
    </row>
    <row r="4127" spans="6:15" ht="12.75">
      <c r="F4127" s="53"/>
      <c r="O4127" s="46"/>
    </row>
    <row r="4128" spans="6:15" ht="12.75">
      <c r="F4128" s="53"/>
      <c r="O4128" s="46"/>
    </row>
    <row r="4129" spans="6:15" ht="12.75">
      <c r="F4129" s="53"/>
      <c r="O4129" s="46"/>
    </row>
    <row r="4130" spans="6:15" ht="12.75">
      <c r="F4130" s="53"/>
      <c r="O4130" s="46"/>
    </row>
    <row r="4131" spans="6:15" ht="12.75">
      <c r="F4131" s="53"/>
      <c r="O4131" s="46"/>
    </row>
    <row r="4132" spans="6:15" ht="12.75">
      <c r="F4132" s="53"/>
      <c r="O4132" s="46"/>
    </row>
    <row r="4133" spans="6:15" ht="12.75">
      <c r="F4133" s="53"/>
      <c r="O4133" s="46"/>
    </row>
    <row r="4134" spans="6:15" ht="12.75">
      <c r="F4134" s="53"/>
      <c r="O4134" s="46"/>
    </row>
    <row r="4135" spans="6:15" ht="12.75">
      <c r="F4135" s="53"/>
      <c r="O4135" s="46"/>
    </row>
    <row r="4136" spans="6:15" ht="12.75">
      <c r="F4136" s="53"/>
      <c r="O4136" s="46"/>
    </row>
    <row r="4137" spans="6:15" ht="12.75">
      <c r="F4137" s="53"/>
      <c r="O4137" s="46"/>
    </row>
    <row r="4138" spans="6:15" ht="12.75">
      <c r="F4138" s="53"/>
      <c r="O4138" s="46"/>
    </row>
    <row r="4139" spans="6:15" ht="12.75">
      <c r="F4139" s="53"/>
      <c r="O4139" s="46"/>
    </row>
    <row r="4140" spans="6:15" ht="12.75">
      <c r="F4140" s="53"/>
      <c r="O4140" s="46"/>
    </row>
    <row r="4141" spans="6:15" ht="12.75">
      <c r="F4141" s="53"/>
      <c r="O4141" s="46"/>
    </row>
    <row r="4142" spans="6:15" ht="12.75">
      <c r="F4142" s="53"/>
      <c r="O4142" s="46"/>
    </row>
    <row r="4143" spans="6:15" ht="12.75">
      <c r="F4143" s="53"/>
      <c r="O4143" s="46"/>
    </row>
    <row r="4144" spans="6:15" ht="12.75">
      <c r="F4144" s="53"/>
      <c r="O4144" s="46"/>
    </row>
    <row r="4145" spans="6:15" ht="12.75">
      <c r="F4145" s="53"/>
      <c r="O4145" s="46"/>
    </row>
    <row r="4146" spans="6:15" ht="12.75">
      <c r="F4146" s="53"/>
      <c r="O4146" s="46"/>
    </row>
    <row r="4147" spans="6:15" ht="12.75">
      <c r="F4147" s="53"/>
      <c r="O4147" s="46"/>
    </row>
    <row r="4148" spans="6:15" ht="12.75">
      <c r="F4148" s="53"/>
      <c r="O4148" s="46"/>
    </row>
    <row r="4149" spans="6:15" ht="12.75">
      <c r="F4149" s="53"/>
      <c r="O4149" s="46"/>
    </row>
    <row r="4150" spans="6:15" ht="12.75">
      <c r="F4150" s="53"/>
      <c r="O4150" s="46"/>
    </row>
    <row r="4151" spans="6:15" ht="12.75">
      <c r="F4151" s="53"/>
      <c r="O4151" s="46"/>
    </row>
    <row r="4152" spans="6:15" ht="12.75">
      <c r="F4152" s="53"/>
      <c r="O4152" s="46"/>
    </row>
    <row r="4153" spans="6:15" ht="12.75">
      <c r="F4153" s="53"/>
      <c r="O4153" s="46"/>
    </row>
    <row r="4154" spans="6:15" ht="12.75">
      <c r="F4154" s="53"/>
      <c r="O4154" s="46"/>
    </row>
    <row r="4155" spans="6:15" ht="12.75">
      <c r="F4155" s="53"/>
      <c r="O4155" s="46"/>
    </row>
    <row r="4156" spans="6:15" ht="12.75">
      <c r="F4156" s="53"/>
      <c r="O4156" s="46"/>
    </row>
    <row r="4157" spans="6:15" ht="12.75">
      <c r="F4157" s="53"/>
      <c r="O4157" s="46"/>
    </row>
    <row r="4158" spans="6:15" ht="12.75">
      <c r="F4158" s="53"/>
      <c r="O4158" s="46"/>
    </row>
    <row r="4159" spans="6:15" ht="12.75">
      <c r="F4159" s="53"/>
      <c r="O4159" s="46"/>
    </row>
    <row r="4160" spans="6:15" ht="12.75">
      <c r="F4160" s="53"/>
      <c r="O4160" s="46"/>
    </row>
    <row r="4161" spans="6:15" ht="12.75">
      <c r="F4161" s="53"/>
      <c r="O4161" s="46"/>
    </row>
    <row r="4162" spans="6:15" ht="12.75">
      <c r="F4162" s="53"/>
      <c r="O4162" s="46"/>
    </row>
    <row r="4163" spans="6:15" ht="12.75">
      <c r="F4163" s="53"/>
      <c r="O4163" s="46"/>
    </row>
    <row r="4164" spans="6:15" ht="12.75">
      <c r="F4164" s="53"/>
      <c r="O4164" s="46"/>
    </row>
    <row r="4165" spans="6:15" ht="12.75">
      <c r="F4165" s="53"/>
      <c r="O4165" s="46"/>
    </row>
    <row r="4166" spans="6:15" ht="12.75">
      <c r="F4166" s="53"/>
      <c r="O4166" s="46"/>
    </row>
    <row r="4167" spans="6:15" ht="12.75">
      <c r="F4167" s="53"/>
      <c r="O4167" s="46"/>
    </row>
    <row r="4168" spans="6:15" ht="12.75">
      <c r="F4168" s="53"/>
      <c r="O4168" s="46"/>
    </row>
    <row r="4169" spans="6:15" ht="12.75">
      <c r="F4169" s="53"/>
      <c r="O4169" s="46"/>
    </row>
    <row r="4170" spans="6:15" ht="12.75">
      <c r="F4170" s="53"/>
      <c r="O4170" s="46"/>
    </row>
    <row r="4171" spans="6:15" ht="12.75">
      <c r="F4171" s="53"/>
      <c r="O4171" s="46"/>
    </row>
    <row r="4172" spans="6:15" ht="12.75">
      <c r="F4172" s="53"/>
      <c r="O4172" s="46"/>
    </row>
    <row r="4173" spans="6:15" ht="12.75">
      <c r="F4173" s="53"/>
      <c r="O4173" s="46"/>
    </row>
    <row r="4174" spans="6:15" ht="12.75">
      <c r="F4174" s="53"/>
      <c r="O4174" s="46"/>
    </row>
    <row r="4175" spans="6:15" ht="12.75">
      <c r="F4175" s="53"/>
      <c r="O4175" s="46"/>
    </row>
    <row r="4176" spans="6:15" ht="12.75">
      <c r="F4176" s="53"/>
      <c r="O4176" s="46"/>
    </row>
    <row r="4177" spans="6:15" ht="12.75">
      <c r="F4177" s="53"/>
      <c r="O4177" s="46"/>
    </row>
    <row r="4178" spans="6:15" ht="12.75">
      <c r="F4178" s="53"/>
      <c r="O4178" s="46"/>
    </row>
    <row r="4179" spans="6:15" ht="12.75">
      <c r="F4179" s="53"/>
      <c r="O4179" s="46"/>
    </row>
    <row r="4180" spans="6:15" ht="12.75">
      <c r="F4180" s="53"/>
      <c r="O4180" s="46"/>
    </row>
    <row r="4181" spans="6:15" ht="12.75">
      <c r="F4181" s="53"/>
      <c r="O4181" s="46"/>
    </row>
    <row r="4182" spans="6:15" ht="12.75">
      <c r="F4182" s="53"/>
      <c r="O4182" s="46"/>
    </row>
    <row r="4183" spans="6:15" ht="12.75">
      <c r="F4183" s="53"/>
      <c r="O4183" s="46"/>
    </row>
    <row r="4184" spans="6:15" ht="12.75">
      <c r="F4184" s="53"/>
      <c r="O4184" s="46"/>
    </row>
    <row r="4185" spans="6:15" ht="12.75">
      <c r="F4185" s="53"/>
      <c r="O4185" s="46"/>
    </row>
    <row r="4186" spans="6:15" ht="12.75">
      <c r="F4186" s="53"/>
      <c r="O4186" s="46"/>
    </row>
    <row r="4187" spans="6:15" ht="12.75">
      <c r="F4187" s="53"/>
      <c r="O4187" s="46"/>
    </row>
    <row r="4188" spans="6:15" ht="12.75">
      <c r="F4188" s="53"/>
      <c r="O4188" s="46"/>
    </row>
    <row r="4189" spans="6:15" ht="12.75">
      <c r="F4189" s="53"/>
      <c r="O4189" s="46"/>
    </row>
    <row r="4190" spans="6:15" ht="12.75">
      <c r="F4190" s="53"/>
      <c r="O4190" s="46"/>
    </row>
    <row r="4191" spans="6:15" ht="12.75">
      <c r="F4191" s="53"/>
      <c r="O4191" s="46"/>
    </row>
    <row r="4192" spans="6:15" ht="12.75">
      <c r="F4192" s="53"/>
      <c r="O4192" s="46"/>
    </row>
    <row r="4193" spans="6:15" ht="12.75">
      <c r="F4193" s="53"/>
      <c r="O4193" s="46"/>
    </row>
    <row r="4194" spans="6:15" ht="12.75">
      <c r="F4194" s="53"/>
      <c r="O4194" s="46"/>
    </row>
    <row r="4195" spans="6:15" ht="12.75">
      <c r="F4195" s="53"/>
      <c r="O4195" s="46"/>
    </row>
    <row r="4196" spans="6:15" ht="12.75">
      <c r="F4196" s="53"/>
      <c r="O4196" s="46"/>
    </row>
    <row r="4197" spans="6:15" ht="12.75">
      <c r="F4197" s="53"/>
      <c r="O4197" s="46"/>
    </row>
    <row r="4198" spans="6:15" ht="12.75">
      <c r="F4198" s="53"/>
      <c r="O4198" s="46"/>
    </row>
    <row r="4199" spans="6:15" ht="12.75">
      <c r="F4199" s="53"/>
      <c r="O4199" s="46"/>
    </row>
    <row r="4200" spans="6:15" ht="12.75">
      <c r="F4200" s="53"/>
      <c r="O4200" s="46"/>
    </row>
    <row r="4201" spans="6:15" ht="12.75">
      <c r="F4201" s="53"/>
      <c r="O4201" s="46"/>
    </row>
    <row r="4202" spans="6:15" ht="12.75">
      <c r="F4202" s="53"/>
      <c r="O4202" s="46"/>
    </row>
    <row r="4203" spans="6:15" ht="12.75">
      <c r="F4203" s="53"/>
      <c r="O4203" s="46"/>
    </row>
    <row r="4204" spans="6:15" ht="12.75">
      <c r="F4204" s="53"/>
      <c r="O4204" s="46"/>
    </row>
    <row r="4205" spans="6:15" ht="12.75">
      <c r="F4205" s="53"/>
      <c r="O4205" s="46"/>
    </row>
    <row r="4206" spans="6:15" ht="12.75">
      <c r="F4206" s="53"/>
      <c r="O4206" s="46"/>
    </row>
    <row r="4207" spans="6:15" ht="12.75">
      <c r="F4207" s="53"/>
      <c r="O4207" s="46"/>
    </row>
    <row r="4208" spans="6:15" ht="12.75">
      <c r="F4208" s="53"/>
      <c r="O4208" s="46"/>
    </row>
    <row r="4209" spans="6:15" ht="12.75">
      <c r="F4209" s="53"/>
      <c r="O4209" s="46"/>
    </row>
    <row r="4210" spans="6:15" ht="12.75">
      <c r="F4210" s="53"/>
      <c r="O4210" s="46"/>
    </row>
    <row r="4211" spans="6:15" ht="12.75">
      <c r="F4211" s="53"/>
      <c r="O4211" s="46"/>
    </row>
    <row r="4212" spans="6:15" ht="12.75">
      <c r="F4212" s="53"/>
      <c r="O4212" s="46"/>
    </row>
    <row r="4213" spans="6:15" ht="12.75">
      <c r="F4213" s="53"/>
      <c r="O4213" s="46"/>
    </row>
    <row r="4214" spans="6:15" ht="12.75">
      <c r="F4214" s="53"/>
      <c r="O4214" s="46"/>
    </row>
    <row r="4215" spans="6:15" ht="12.75">
      <c r="F4215" s="53"/>
      <c r="O4215" s="46"/>
    </row>
    <row r="4216" spans="6:15" ht="12.75">
      <c r="F4216" s="53"/>
      <c r="O4216" s="46"/>
    </row>
    <row r="4217" spans="6:15" ht="12.75">
      <c r="F4217" s="53"/>
      <c r="O4217" s="46"/>
    </row>
    <row r="4218" spans="6:15" ht="12.75">
      <c r="F4218" s="53"/>
      <c r="O4218" s="46"/>
    </row>
    <row r="4219" spans="6:15" ht="12.75">
      <c r="F4219" s="53"/>
      <c r="O4219" s="46"/>
    </row>
    <row r="4220" spans="6:15" ht="12.75">
      <c r="F4220" s="53"/>
      <c r="O4220" s="46"/>
    </row>
    <row r="4221" spans="6:15" ht="12.75">
      <c r="F4221" s="53"/>
      <c r="O4221" s="46"/>
    </row>
    <row r="4222" spans="6:15" ht="12.75">
      <c r="F4222" s="53"/>
      <c r="O4222" s="46"/>
    </row>
    <row r="4223" spans="6:15" ht="12.75">
      <c r="F4223" s="53"/>
      <c r="O4223" s="46"/>
    </row>
    <row r="4224" spans="6:15" ht="12.75">
      <c r="F4224" s="53"/>
      <c r="O4224" s="46"/>
    </row>
    <row r="4225" spans="6:15" ht="12.75">
      <c r="F4225" s="53"/>
      <c r="O4225" s="46"/>
    </row>
    <row r="4226" spans="6:15" ht="12.75">
      <c r="F4226" s="53"/>
      <c r="O4226" s="46"/>
    </row>
    <row r="4227" spans="6:15" ht="12.75">
      <c r="F4227" s="53"/>
      <c r="O4227" s="46"/>
    </row>
    <row r="4228" spans="6:15" ht="12.75">
      <c r="F4228" s="53"/>
      <c r="O4228" s="46"/>
    </row>
    <row r="4229" spans="6:15" ht="12.75">
      <c r="F4229" s="53"/>
      <c r="O4229" s="46"/>
    </row>
    <row r="4230" spans="6:15" ht="12.75">
      <c r="F4230" s="53"/>
      <c r="O4230" s="46"/>
    </row>
    <row r="4231" spans="6:15" ht="12.75">
      <c r="F4231" s="53"/>
      <c r="O4231" s="46"/>
    </row>
    <row r="4232" spans="6:15" ht="12.75">
      <c r="F4232" s="53"/>
      <c r="O4232" s="46"/>
    </row>
    <row r="4233" spans="6:15" ht="12.75">
      <c r="F4233" s="53"/>
      <c r="O4233" s="46"/>
    </row>
    <row r="4234" spans="6:15" ht="12.75">
      <c r="F4234" s="53"/>
      <c r="O4234" s="46"/>
    </row>
    <row r="4235" spans="6:15" ht="12.75">
      <c r="F4235" s="53"/>
      <c r="O4235" s="46"/>
    </row>
    <row r="4236" spans="6:15" ht="12.75">
      <c r="F4236" s="53"/>
      <c r="O4236" s="46"/>
    </row>
    <row r="4237" spans="6:15" ht="12.75">
      <c r="F4237" s="53"/>
      <c r="O4237" s="46"/>
    </row>
    <row r="4238" spans="6:15" ht="12.75">
      <c r="F4238" s="53"/>
      <c r="O4238" s="46"/>
    </row>
    <row r="4239" spans="6:15" ht="12.75">
      <c r="F4239" s="53"/>
      <c r="O4239" s="46"/>
    </row>
    <row r="4240" spans="6:15" ht="12.75">
      <c r="F4240" s="53"/>
      <c r="O4240" s="46"/>
    </row>
    <row r="4241" spans="6:15" ht="12.75">
      <c r="F4241" s="53"/>
      <c r="O4241" s="46"/>
    </row>
    <row r="4242" spans="6:15" ht="12.75">
      <c r="F4242" s="53"/>
      <c r="O4242" s="46"/>
    </row>
    <row r="4243" spans="6:15" ht="12.75">
      <c r="F4243" s="53"/>
      <c r="O4243" s="46"/>
    </row>
    <row r="4244" spans="6:15" ht="12.75">
      <c r="F4244" s="53"/>
      <c r="O4244" s="46"/>
    </row>
    <row r="4245" spans="6:15" ht="12.75">
      <c r="F4245" s="53"/>
      <c r="O4245" s="46"/>
    </row>
    <row r="4246" spans="6:15" ht="12.75">
      <c r="F4246" s="53"/>
      <c r="O4246" s="46"/>
    </row>
    <row r="4247" spans="6:15" ht="12.75">
      <c r="F4247" s="53"/>
      <c r="O4247" s="46"/>
    </row>
    <row r="4248" spans="6:15" ht="12.75">
      <c r="F4248" s="53"/>
      <c r="O4248" s="46"/>
    </row>
    <row r="4249" spans="6:15" ht="12.75">
      <c r="F4249" s="53"/>
      <c r="O4249" s="46"/>
    </row>
    <row r="4250" spans="6:15" ht="12.75">
      <c r="F4250" s="53"/>
      <c r="O4250" s="46"/>
    </row>
    <row r="4251" spans="6:15" ht="12.75">
      <c r="F4251" s="53"/>
      <c r="O4251" s="46"/>
    </row>
    <row r="4252" spans="6:15" ht="12.75">
      <c r="F4252" s="53"/>
      <c r="O4252" s="46"/>
    </row>
    <row r="4253" spans="6:15" ht="12.75">
      <c r="F4253" s="53"/>
      <c r="O4253" s="46"/>
    </row>
    <row r="4254" spans="6:15" ht="12.75">
      <c r="F4254" s="53"/>
      <c r="O4254" s="46"/>
    </row>
    <row r="4255" spans="6:15" ht="12.75">
      <c r="F4255" s="53"/>
      <c r="O4255" s="46"/>
    </row>
    <row r="4256" spans="6:15" ht="12.75">
      <c r="F4256" s="53"/>
      <c r="O4256" s="46"/>
    </row>
    <row r="4257" spans="6:15" ht="12.75">
      <c r="F4257" s="53"/>
      <c r="O4257" s="46"/>
    </row>
    <row r="4258" spans="6:15" ht="12.75">
      <c r="F4258" s="53"/>
      <c r="O4258" s="46"/>
    </row>
    <row r="4259" spans="6:15" ht="12.75">
      <c r="F4259" s="53"/>
      <c r="O4259" s="46"/>
    </row>
    <row r="4260" spans="6:15" ht="12.75">
      <c r="F4260" s="53"/>
      <c r="O4260" s="46"/>
    </row>
    <row r="4261" spans="6:15" ht="12.75">
      <c r="F4261" s="53"/>
      <c r="O4261" s="46"/>
    </row>
    <row r="4262" spans="6:15" ht="12.75">
      <c r="F4262" s="53"/>
      <c r="O4262" s="46"/>
    </row>
    <row r="4263" spans="6:15" ht="12.75">
      <c r="F4263" s="53"/>
      <c r="O4263" s="46"/>
    </row>
    <row r="4264" spans="6:15" ht="12.75">
      <c r="F4264" s="53"/>
      <c r="O4264" s="46"/>
    </row>
    <row r="4265" spans="6:15" ht="12.75">
      <c r="F4265" s="53"/>
      <c r="O4265" s="46"/>
    </row>
    <row r="4266" spans="6:15" ht="12.75">
      <c r="F4266" s="53"/>
      <c r="O4266" s="46"/>
    </row>
    <row r="4267" spans="6:15" ht="12.75">
      <c r="F4267" s="53"/>
      <c r="O4267" s="46"/>
    </row>
    <row r="4268" spans="6:15" ht="12.75">
      <c r="F4268" s="53"/>
      <c r="O4268" s="46"/>
    </row>
    <row r="4269" spans="6:15" ht="12.75">
      <c r="F4269" s="53"/>
      <c r="O4269" s="46"/>
    </row>
    <row r="4270" spans="6:15" ht="12.75">
      <c r="F4270" s="53"/>
      <c r="O4270" s="46"/>
    </row>
    <row r="4271" spans="6:15" ht="12.75">
      <c r="F4271" s="53"/>
      <c r="O4271" s="46"/>
    </row>
    <row r="4272" spans="6:15" ht="12.75">
      <c r="F4272" s="53"/>
      <c r="O4272" s="46"/>
    </row>
    <row r="4273" spans="6:15" ht="12.75">
      <c r="F4273" s="53"/>
      <c r="O4273" s="46"/>
    </row>
    <row r="4274" spans="6:15" ht="12.75">
      <c r="F4274" s="53"/>
      <c r="O4274" s="46"/>
    </row>
    <row r="4275" spans="6:15" ht="12.75">
      <c r="F4275" s="53"/>
      <c r="O4275" s="46"/>
    </row>
    <row r="4276" spans="6:15" ht="12.75">
      <c r="F4276" s="53"/>
      <c r="O4276" s="46"/>
    </row>
    <row r="4277" spans="6:15" ht="12.75">
      <c r="F4277" s="53"/>
      <c r="O4277" s="46"/>
    </row>
    <row r="4278" spans="6:15" ht="12.75">
      <c r="F4278" s="53"/>
      <c r="O4278" s="46"/>
    </row>
    <row r="4279" spans="6:15" ht="12.75">
      <c r="F4279" s="53"/>
      <c r="O4279" s="46"/>
    </row>
    <row r="4280" spans="6:15" ht="12.75">
      <c r="F4280" s="53"/>
      <c r="O4280" s="46"/>
    </row>
    <row r="4281" spans="6:15" ht="12.75">
      <c r="F4281" s="53"/>
      <c r="O4281" s="46"/>
    </row>
    <row r="4282" spans="6:15" ht="12.75">
      <c r="F4282" s="53"/>
      <c r="O4282" s="46"/>
    </row>
    <row r="4283" spans="6:15" ht="12.75">
      <c r="F4283" s="53"/>
      <c r="O4283" s="46"/>
    </row>
    <row r="4284" spans="6:15" ht="12.75">
      <c r="F4284" s="53"/>
      <c r="O4284" s="46"/>
    </row>
    <row r="4285" spans="6:15" ht="12.75">
      <c r="F4285" s="53"/>
      <c r="O4285" s="46"/>
    </row>
    <row r="4286" spans="6:15" ht="12.75">
      <c r="F4286" s="53"/>
      <c r="O4286" s="46"/>
    </row>
    <row r="4287" spans="6:15" ht="12.75">
      <c r="F4287" s="53"/>
      <c r="O4287" s="46"/>
    </row>
    <row r="4288" spans="6:15" ht="12.75">
      <c r="F4288" s="53"/>
      <c r="O4288" s="46"/>
    </row>
    <row r="4289" spans="6:15" ht="12.75">
      <c r="F4289" s="53"/>
      <c r="O4289" s="46"/>
    </row>
    <row r="4290" spans="6:15" ht="12.75">
      <c r="F4290" s="53"/>
      <c r="O4290" s="46"/>
    </row>
    <row r="4291" spans="6:15" ht="12.75">
      <c r="F4291" s="53"/>
      <c r="O4291" s="46"/>
    </row>
    <row r="4292" spans="6:15" ht="12.75">
      <c r="F4292" s="53"/>
      <c r="O4292" s="46"/>
    </row>
    <row r="4293" spans="6:15" ht="12.75">
      <c r="F4293" s="53"/>
      <c r="O4293" s="46"/>
    </row>
    <row r="4294" spans="6:15" ht="12.75">
      <c r="F4294" s="53"/>
      <c r="O4294" s="46"/>
    </row>
    <row r="4295" spans="6:15" ht="12.75">
      <c r="F4295" s="53"/>
      <c r="O4295" s="46"/>
    </row>
    <row r="4296" spans="6:15" ht="12.75">
      <c r="F4296" s="53"/>
      <c r="O4296" s="46"/>
    </row>
    <row r="4297" spans="6:15" ht="12.75">
      <c r="F4297" s="53"/>
      <c r="O4297" s="46"/>
    </row>
    <row r="4298" spans="6:15" ht="12.75">
      <c r="F4298" s="53"/>
      <c r="O4298" s="46"/>
    </row>
    <row r="4299" spans="6:15" ht="12.75">
      <c r="F4299" s="53"/>
      <c r="O4299" s="46"/>
    </row>
    <row r="4300" spans="6:15" ht="12.75">
      <c r="F4300" s="53"/>
      <c r="O4300" s="46"/>
    </row>
    <row r="4301" spans="6:15" ht="12.75">
      <c r="F4301" s="53"/>
      <c r="O4301" s="46"/>
    </row>
    <row r="4302" spans="6:15" ht="12.75">
      <c r="F4302" s="53"/>
      <c r="O4302" s="46"/>
    </row>
    <row r="4303" spans="6:15" ht="12.75">
      <c r="F4303" s="53"/>
      <c r="O4303" s="46"/>
    </row>
    <row r="4304" spans="6:15" ht="12.75">
      <c r="F4304" s="53"/>
      <c r="O4304" s="46"/>
    </row>
    <row r="4305" spans="6:15" ht="12.75">
      <c r="F4305" s="53"/>
      <c r="O4305" s="46"/>
    </row>
    <row r="4306" spans="6:15" ht="12.75">
      <c r="F4306" s="53"/>
      <c r="O4306" s="46"/>
    </row>
    <row r="4307" spans="6:15" ht="12.75">
      <c r="F4307" s="53"/>
      <c r="O4307" s="46"/>
    </row>
    <row r="4308" spans="6:15" ht="12.75">
      <c r="F4308" s="53"/>
      <c r="O4308" s="46"/>
    </row>
    <row r="4309" spans="6:15" ht="12.75">
      <c r="F4309" s="53"/>
      <c r="O4309" s="46"/>
    </row>
    <row r="4310" spans="6:15" ht="12.75">
      <c r="F4310" s="53"/>
      <c r="O4310" s="46"/>
    </row>
    <row r="4311" spans="6:15" ht="12.75">
      <c r="F4311" s="53"/>
      <c r="O4311" s="46"/>
    </row>
    <row r="4312" spans="6:15" ht="12.75">
      <c r="F4312" s="53"/>
      <c r="O4312" s="46"/>
    </row>
    <row r="4313" spans="6:15" ht="12.75">
      <c r="F4313" s="53"/>
      <c r="O4313" s="46"/>
    </row>
    <row r="4314" spans="6:15" ht="12.75">
      <c r="F4314" s="53"/>
      <c r="O4314" s="46"/>
    </row>
    <row r="4315" spans="6:15" ht="12.75">
      <c r="F4315" s="53"/>
      <c r="O4315" s="46"/>
    </row>
    <row r="4316" spans="6:15" ht="12.75">
      <c r="F4316" s="53"/>
      <c r="O4316" s="46"/>
    </row>
    <row r="4317" spans="6:15" ht="12.75">
      <c r="F4317" s="53"/>
      <c r="O4317" s="46"/>
    </row>
    <row r="4318" spans="6:15" ht="12.75">
      <c r="F4318" s="53"/>
      <c r="O4318" s="46"/>
    </row>
    <row r="4319" spans="6:15" ht="12.75">
      <c r="F4319" s="53"/>
      <c r="O4319" s="46"/>
    </row>
    <row r="4320" spans="6:15" ht="12.75">
      <c r="F4320" s="53"/>
      <c r="O4320" s="46"/>
    </row>
    <row r="4321" spans="6:15" ht="12.75">
      <c r="F4321" s="53"/>
      <c r="O4321" s="46"/>
    </row>
    <row r="4322" spans="6:15" ht="12.75">
      <c r="F4322" s="53"/>
      <c r="O4322" s="46"/>
    </row>
    <row r="4323" spans="6:15" ht="12.75">
      <c r="F4323" s="53"/>
      <c r="O4323" s="46"/>
    </row>
    <row r="4324" spans="6:15" ht="12.75">
      <c r="F4324" s="53"/>
      <c r="O4324" s="46"/>
    </row>
    <row r="4325" spans="6:15" ht="12.75">
      <c r="F4325" s="53"/>
      <c r="O4325" s="46"/>
    </row>
    <row r="4326" spans="6:15" ht="12.75">
      <c r="F4326" s="53"/>
      <c r="O4326" s="46"/>
    </row>
    <row r="4327" spans="6:15" ht="12.75">
      <c r="F4327" s="53"/>
      <c r="O4327" s="46"/>
    </row>
    <row r="4328" spans="6:15" ht="12.75">
      <c r="F4328" s="53"/>
      <c r="O4328" s="46"/>
    </row>
    <row r="4329" spans="6:15" ht="12.75">
      <c r="F4329" s="53"/>
      <c r="O4329" s="46"/>
    </row>
    <row r="4330" spans="6:15" ht="12.75">
      <c r="F4330" s="53"/>
      <c r="O4330" s="46"/>
    </row>
    <row r="4331" spans="6:15" ht="12.75">
      <c r="F4331" s="53"/>
      <c r="O4331" s="46"/>
    </row>
    <row r="4332" spans="6:15" ht="12.75">
      <c r="F4332" s="53"/>
      <c r="O4332" s="46"/>
    </row>
    <row r="4333" spans="6:15" ht="12.75">
      <c r="F4333" s="53"/>
      <c r="O4333" s="46"/>
    </row>
    <row r="4334" spans="6:15" ht="12.75">
      <c r="F4334" s="53"/>
      <c r="O4334" s="46"/>
    </row>
    <row r="4335" spans="6:15" ht="12.75">
      <c r="F4335" s="53"/>
      <c r="O4335" s="46"/>
    </row>
    <row r="4336" spans="6:15" ht="12.75">
      <c r="F4336" s="53"/>
      <c r="O4336" s="46"/>
    </row>
    <row r="4337" spans="6:15" ht="12.75">
      <c r="F4337" s="53"/>
      <c r="O4337" s="46"/>
    </row>
    <row r="4338" spans="6:15" ht="12.75">
      <c r="F4338" s="53"/>
      <c r="O4338" s="46"/>
    </row>
    <row r="4339" spans="6:15" ht="12.75">
      <c r="F4339" s="53"/>
      <c r="O4339" s="46"/>
    </row>
    <row r="4340" spans="6:15" ht="12.75">
      <c r="F4340" s="53"/>
      <c r="O4340" s="46"/>
    </row>
    <row r="4341" spans="6:15" ht="12.75">
      <c r="F4341" s="53"/>
      <c r="O4341" s="46"/>
    </row>
    <row r="4342" spans="6:15" ht="12.75">
      <c r="F4342" s="53"/>
      <c r="O4342" s="46"/>
    </row>
    <row r="4343" spans="6:15" ht="12.75">
      <c r="F4343" s="53"/>
      <c r="O4343" s="46"/>
    </row>
    <row r="4344" spans="6:15" ht="12.75">
      <c r="F4344" s="53"/>
      <c r="O4344" s="46"/>
    </row>
    <row r="4345" spans="6:15" ht="12.75">
      <c r="F4345" s="53"/>
      <c r="O4345" s="46"/>
    </row>
    <row r="4346" spans="6:15" ht="12.75">
      <c r="F4346" s="53"/>
      <c r="O4346" s="46"/>
    </row>
    <row r="4347" spans="6:15" ht="12.75">
      <c r="F4347" s="53"/>
      <c r="O4347" s="46"/>
    </row>
    <row r="4348" spans="6:15" ht="12.75">
      <c r="F4348" s="53"/>
      <c r="O4348" s="46"/>
    </row>
    <row r="4349" spans="6:15" ht="12.75">
      <c r="F4349" s="53"/>
      <c r="O4349" s="46"/>
    </row>
    <row r="4350" spans="6:15" ht="12.75">
      <c r="F4350" s="53"/>
      <c r="O4350" s="46"/>
    </row>
    <row r="4351" spans="6:15" ht="12.75">
      <c r="F4351" s="53"/>
      <c r="O4351" s="46"/>
    </row>
    <row r="4352" spans="6:15" ht="12.75">
      <c r="F4352" s="53"/>
      <c r="O4352" s="46"/>
    </row>
    <row r="4353" spans="6:15" ht="12.75">
      <c r="F4353" s="53"/>
      <c r="O4353" s="46"/>
    </row>
    <row r="4354" spans="6:15" ht="12.75">
      <c r="F4354" s="53"/>
      <c r="O4354" s="46"/>
    </row>
    <row r="4355" spans="6:15" ht="12.75">
      <c r="F4355" s="53"/>
      <c r="O4355" s="46"/>
    </row>
    <row r="4356" spans="6:15" ht="12.75">
      <c r="F4356" s="53"/>
      <c r="O4356" s="46"/>
    </row>
    <row r="4357" spans="6:15" ht="12.75">
      <c r="F4357" s="53"/>
      <c r="O4357" s="46"/>
    </row>
    <row r="4358" spans="6:15" ht="12.75">
      <c r="F4358" s="53"/>
      <c r="O4358" s="46"/>
    </row>
    <row r="4359" spans="6:15" ht="12.75">
      <c r="F4359" s="53"/>
      <c r="O4359" s="46"/>
    </row>
    <row r="4360" spans="6:15" ht="12.75">
      <c r="F4360" s="53"/>
      <c r="O4360" s="46"/>
    </row>
    <row r="4361" spans="6:15" ht="12.75">
      <c r="F4361" s="53"/>
      <c r="O4361" s="46"/>
    </row>
    <row r="4362" spans="6:15" ht="12.75">
      <c r="F4362" s="53"/>
      <c r="O4362" s="46"/>
    </row>
    <row r="4363" spans="6:15" ht="12.75">
      <c r="F4363" s="53"/>
      <c r="O4363" s="46"/>
    </row>
    <row r="4364" spans="6:15" ht="12.75">
      <c r="F4364" s="53"/>
      <c r="O4364" s="46"/>
    </row>
    <row r="4365" spans="6:15" ht="12.75">
      <c r="F4365" s="53"/>
      <c r="O4365" s="46"/>
    </row>
    <row r="4366" spans="6:15" ht="12.75">
      <c r="F4366" s="53"/>
      <c r="O4366" s="46"/>
    </row>
    <row r="4367" spans="6:15" ht="12.75">
      <c r="F4367" s="53"/>
      <c r="O4367" s="46"/>
    </row>
    <row r="4368" spans="6:15" ht="12.75">
      <c r="F4368" s="53"/>
      <c r="O4368" s="46"/>
    </row>
    <row r="4369" spans="6:15" ht="12.75">
      <c r="F4369" s="53"/>
      <c r="O4369" s="46"/>
    </row>
    <row r="4370" spans="6:15" ht="12.75">
      <c r="F4370" s="53"/>
      <c r="O4370" s="46"/>
    </row>
    <row r="4371" spans="6:15" ht="12.75">
      <c r="F4371" s="53"/>
      <c r="O4371" s="46"/>
    </row>
    <row r="4372" spans="6:15" ht="12.75">
      <c r="F4372" s="53"/>
      <c r="O4372" s="46"/>
    </row>
    <row r="4373" spans="6:15" ht="12.75">
      <c r="F4373" s="53"/>
      <c r="O4373" s="46"/>
    </row>
    <row r="4374" spans="6:15" ht="12.75">
      <c r="F4374" s="53"/>
      <c r="O4374" s="46"/>
    </row>
    <row r="4375" spans="6:15" ht="12.75">
      <c r="F4375" s="53"/>
      <c r="O4375" s="46"/>
    </row>
    <row r="4376" spans="6:15" ht="12.75">
      <c r="F4376" s="53"/>
      <c r="O4376" s="46"/>
    </row>
    <row r="4377" spans="6:15" ht="12.75">
      <c r="F4377" s="53"/>
      <c r="O4377" s="46"/>
    </row>
    <row r="4378" spans="6:15" ht="12.75">
      <c r="F4378" s="53"/>
      <c r="O4378" s="46"/>
    </row>
    <row r="4379" spans="6:15" ht="12.75">
      <c r="F4379" s="53"/>
      <c r="O4379" s="46"/>
    </row>
    <row r="4380" spans="6:15" ht="12.75">
      <c r="F4380" s="53"/>
      <c r="O4380" s="46"/>
    </row>
    <row r="4381" spans="6:15" ht="12.75">
      <c r="F4381" s="53"/>
      <c r="O4381" s="46"/>
    </row>
    <row r="4382" spans="6:15" ht="12.75">
      <c r="F4382" s="53"/>
      <c r="O4382" s="46"/>
    </row>
    <row r="4383" spans="6:15" ht="12.75">
      <c r="F4383" s="53"/>
      <c r="O4383" s="46"/>
    </row>
    <row r="4384" spans="6:15" ht="12.75">
      <c r="F4384" s="53"/>
      <c r="O4384" s="46"/>
    </row>
    <row r="4385" spans="6:15" ht="12.75">
      <c r="F4385" s="53"/>
      <c r="O4385" s="46"/>
    </row>
    <row r="4386" spans="6:15" ht="12.75">
      <c r="F4386" s="53"/>
      <c r="O4386" s="46"/>
    </row>
    <row r="4387" spans="6:15" ht="12.75">
      <c r="F4387" s="53"/>
      <c r="O4387" s="46"/>
    </row>
    <row r="4388" spans="6:15" ht="12.75">
      <c r="F4388" s="53"/>
      <c r="O4388" s="46"/>
    </row>
    <row r="4389" spans="6:15" ht="12.75">
      <c r="F4389" s="53"/>
      <c r="O4389" s="46"/>
    </row>
    <row r="4390" spans="6:15" ht="12.75">
      <c r="F4390" s="53"/>
      <c r="O4390" s="46"/>
    </row>
    <row r="4391" spans="6:15" ht="12.75">
      <c r="F4391" s="53"/>
      <c r="O4391" s="46"/>
    </row>
    <row r="4392" spans="6:15" ht="12.75">
      <c r="F4392" s="53"/>
      <c r="O4392" s="46"/>
    </row>
    <row r="4393" spans="6:15" ht="12.75">
      <c r="F4393" s="53"/>
      <c r="O4393" s="46"/>
    </row>
    <row r="4394" spans="6:15" ht="12.75">
      <c r="F4394" s="53"/>
      <c r="O4394" s="46"/>
    </row>
    <row r="4395" spans="6:15" ht="12.75">
      <c r="F4395" s="53"/>
      <c r="O4395" s="46"/>
    </row>
    <row r="4396" spans="6:15" ht="12.75">
      <c r="F4396" s="53"/>
      <c r="O4396" s="46"/>
    </row>
    <row r="4397" spans="6:15" ht="12.75">
      <c r="F4397" s="53"/>
      <c r="O4397" s="46"/>
    </row>
    <row r="4398" spans="6:15" ht="12.75">
      <c r="F4398" s="53"/>
      <c r="O4398" s="46"/>
    </row>
    <row r="4399" spans="6:15" ht="12.75">
      <c r="F4399" s="53"/>
      <c r="O4399" s="46"/>
    </row>
    <row r="4400" spans="6:15" ht="12.75">
      <c r="F4400" s="53"/>
      <c r="O4400" s="46"/>
    </row>
    <row r="4401" spans="6:15" ht="12.75">
      <c r="F4401" s="53"/>
      <c r="O4401" s="46"/>
    </row>
    <row r="4402" spans="6:15" ht="12.75">
      <c r="F4402" s="53"/>
      <c r="O4402" s="46"/>
    </row>
    <row r="4403" spans="6:15" ht="12.75">
      <c r="F4403" s="53"/>
      <c r="O4403" s="46"/>
    </row>
    <row r="4404" spans="6:15" ht="12.75">
      <c r="F4404" s="53"/>
      <c r="O4404" s="46"/>
    </row>
    <row r="4405" spans="6:15" ht="12.75">
      <c r="F4405" s="53"/>
      <c r="O4405" s="46"/>
    </row>
    <row r="4406" spans="6:15" ht="12.75">
      <c r="F4406" s="53"/>
      <c r="O4406" s="46"/>
    </row>
    <row r="4407" spans="6:15" ht="12.75">
      <c r="F4407" s="53"/>
      <c r="O4407" s="46"/>
    </row>
    <row r="4408" spans="6:15" ht="12.75">
      <c r="F4408" s="53"/>
      <c r="O4408" s="46"/>
    </row>
    <row r="4409" spans="6:15" ht="12.75">
      <c r="F4409" s="53"/>
      <c r="O4409" s="46"/>
    </row>
    <row r="4410" spans="6:15" ht="12.75">
      <c r="F4410" s="53"/>
      <c r="O4410" s="46"/>
    </row>
    <row r="4411" spans="6:15" ht="12.75">
      <c r="F4411" s="53"/>
      <c r="O4411" s="46"/>
    </row>
    <row r="4412" spans="6:15" ht="12.75">
      <c r="F4412" s="53"/>
      <c r="O4412" s="46"/>
    </row>
    <row r="4413" spans="6:15" ht="12.75">
      <c r="F4413" s="53"/>
      <c r="O4413" s="46"/>
    </row>
    <row r="4414" spans="6:15" ht="12.75">
      <c r="F4414" s="53"/>
      <c r="O4414" s="46"/>
    </row>
    <row r="4415" spans="6:15" ht="12.75">
      <c r="F4415" s="53"/>
      <c r="O4415" s="46"/>
    </row>
    <row r="4416" spans="6:15" ht="12.75">
      <c r="F4416" s="53"/>
      <c r="O4416" s="46"/>
    </row>
    <row r="4417" spans="6:15" ht="12.75">
      <c r="F4417" s="53"/>
      <c r="O4417" s="46"/>
    </row>
    <row r="4418" spans="6:15" ht="12.75">
      <c r="F4418" s="53"/>
      <c r="O4418" s="46"/>
    </row>
    <row r="4419" spans="6:15" ht="12.75">
      <c r="F4419" s="53"/>
      <c r="O4419" s="46"/>
    </row>
    <row r="4420" spans="6:15" ht="12.75">
      <c r="F4420" s="53"/>
      <c r="O4420" s="46"/>
    </row>
    <row r="4421" spans="6:15" ht="12.75">
      <c r="F4421" s="53"/>
      <c r="O4421" s="46"/>
    </row>
    <row r="4422" spans="6:15" ht="12.75">
      <c r="F4422" s="53"/>
      <c r="O4422" s="46"/>
    </row>
    <row r="4423" spans="6:15" ht="12.75">
      <c r="F4423" s="53"/>
      <c r="O4423" s="46"/>
    </row>
    <row r="4424" spans="6:15" ht="12.75">
      <c r="F4424" s="53"/>
      <c r="O4424" s="46"/>
    </row>
    <row r="4425" spans="6:15" ht="12.75">
      <c r="F4425" s="53"/>
      <c r="O4425" s="46"/>
    </row>
    <row r="4426" spans="6:15" ht="12.75">
      <c r="F4426" s="53"/>
      <c r="O4426" s="46"/>
    </row>
    <row r="4427" spans="6:15" ht="12.75">
      <c r="F4427" s="53"/>
      <c r="O4427" s="46"/>
    </row>
    <row r="4428" spans="6:15" ht="12.75">
      <c r="F4428" s="53"/>
      <c r="O4428" s="46"/>
    </row>
    <row r="4429" spans="6:15" ht="12.75">
      <c r="F4429" s="53"/>
      <c r="O4429" s="46"/>
    </row>
    <row r="4430" spans="6:15" ht="12.75">
      <c r="F4430" s="53"/>
      <c r="O4430" s="46"/>
    </row>
    <row r="4431" spans="6:15" ht="12.75">
      <c r="F4431" s="53"/>
      <c r="O4431" s="46"/>
    </row>
    <row r="4432" spans="6:15" ht="12.75">
      <c r="F4432" s="53"/>
      <c r="O4432" s="46"/>
    </row>
    <row r="4433" spans="6:15" ht="12.75">
      <c r="F4433" s="53"/>
      <c r="O4433" s="46"/>
    </row>
    <row r="4434" spans="6:15" ht="12.75">
      <c r="F4434" s="53"/>
      <c r="O4434" s="46"/>
    </row>
    <row r="4435" spans="6:15" ht="12.75">
      <c r="F4435" s="53"/>
      <c r="O4435" s="46"/>
    </row>
    <row r="4436" spans="6:15" ht="12.75">
      <c r="F4436" s="53"/>
      <c r="O4436" s="46"/>
    </row>
    <row r="4437" spans="6:15" ht="12.75">
      <c r="F4437" s="53"/>
      <c r="O4437" s="46"/>
    </row>
    <row r="4438" spans="6:15" ht="12.75">
      <c r="F4438" s="53"/>
      <c r="O4438" s="46"/>
    </row>
    <row r="4439" spans="6:15" ht="12.75">
      <c r="F4439" s="53"/>
      <c r="O4439" s="46"/>
    </row>
    <row r="4440" spans="6:15" ht="12.75">
      <c r="F4440" s="53"/>
      <c r="O4440" s="46"/>
    </row>
    <row r="4441" spans="6:15" ht="12.75">
      <c r="F4441" s="53"/>
      <c r="O4441" s="46"/>
    </row>
    <row r="4442" spans="6:15" ht="12.75">
      <c r="F4442" s="53"/>
      <c r="O4442" s="46"/>
    </row>
    <row r="4443" spans="6:15" ht="12.75">
      <c r="F4443" s="53"/>
      <c r="O4443" s="46"/>
    </row>
    <row r="4444" spans="6:15" ht="12.75">
      <c r="F4444" s="53"/>
      <c r="O4444" s="46"/>
    </row>
    <row r="4445" spans="6:15" ht="12.75">
      <c r="F4445" s="53"/>
      <c r="O4445" s="46"/>
    </row>
    <row r="4446" spans="6:15" ht="12.75">
      <c r="F4446" s="53"/>
      <c r="O4446" s="46"/>
    </row>
    <row r="4447" spans="6:15" ht="12.75">
      <c r="F4447" s="53"/>
      <c r="O4447" s="46"/>
    </row>
    <row r="4448" spans="6:15" ht="12.75">
      <c r="F4448" s="53"/>
      <c r="O4448" s="46"/>
    </row>
    <row r="4449" spans="6:15" ht="12.75">
      <c r="F4449" s="53"/>
      <c r="O4449" s="46"/>
    </row>
    <row r="4450" spans="6:15" ht="12.75">
      <c r="F4450" s="53"/>
      <c r="O4450" s="46"/>
    </row>
    <row r="4451" spans="6:15" ht="12.75">
      <c r="F4451" s="53"/>
      <c r="O4451" s="46"/>
    </row>
    <row r="4452" spans="6:15" ht="12.75">
      <c r="F4452" s="53"/>
      <c r="O4452" s="46"/>
    </row>
    <row r="4453" spans="6:15" ht="12.75">
      <c r="F4453" s="53"/>
      <c r="O4453" s="46"/>
    </row>
    <row r="4454" spans="6:15" ht="12.75">
      <c r="F4454" s="53"/>
      <c r="O4454" s="46"/>
    </row>
    <row r="4455" spans="6:15" ht="12.75">
      <c r="F4455" s="53"/>
      <c r="O4455" s="46"/>
    </row>
    <row r="4456" spans="6:15" ht="12.75">
      <c r="F4456" s="53"/>
      <c r="O4456" s="46"/>
    </row>
    <row r="4457" spans="6:15" ht="12.75">
      <c r="F4457" s="53"/>
      <c r="O4457" s="46"/>
    </row>
    <row r="4458" spans="6:15" ht="12.75">
      <c r="F4458" s="53"/>
      <c r="O4458" s="46"/>
    </row>
    <row r="4459" spans="6:15" ht="12.75">
      <c r="F4459" s="53"/>
      <c r="O4459" s="46"/>
    </row>
    <row r="4460" spans="6:15" ht="12.75">
      <c r="F4460" s="53"/>
      <c r="O4460" s="46"/>
    </row>
    <row r="4461" spans="6:15" ht="12.75">
      <c r="F4461" s="53"/>
      <c r="O4461" s="46"/>
    </row>
    <row r="4462" spans="6:15" ht="12.75">
      <c r="F4462" s="53"/>
      <c r="O4462" s="46"/>
    </row>
    <row r="4463" spans="6:15" ht="12.75">
      <c r="F4463" s="53"/>
      <c r="O4463" s="46"/>
    </row>
    <row r="4464" spans="6:15" ht="12.75">
      <c r="F4464" s="53"/>
      <c r="O4464" s="46"/>
    </row>
    <row r="4465" spans="6:15" ht="12.75">
      <c r="F4465" s="53"/>
      <c r="O4465" s="46"/>
    </row>
    <row r="4466" spans="6:15" ht="12.75">
      <c r="F4466" s="53"/>
      <c r="O4466" s="46"/>
    </row>
    <row r="4467" spans="6:15" ht="12.75">
      <c r="F4467" s="53"/>
      <c r="O4467" s="46"/>
    </row>
    <row r="4468" spans="6:15" ht="12.75">
      <c r="F4468" s="53"/>
      <c r="O4468" s="46"/>
    </row>
    <row r="4469" spans="6:15" ht="12.75">
      <c r="F4469" s="53"/>
      <c r="O4469" s="46"/>
    </row>
    <row r="4470" spans="6:15" ht="12.75">
      <c r="F4470" s="53"/>
      <c r="O4470" s="46"/>
    </row>
    <row r="4471" spans="6:15" ht="12.75">
      <c r="F4471" s="53"/>
      <c r="O4471" s="46"/>
    </row>
    <row r="4472" spans="6:15" ht="12.75">
      <c r="F4472" s="53"/>
      <c r="O4472" s="46"/>
    </row>
    <row r="4473" spans="6:15" ht="12.75">
      <c r="F4473" s="53"/>
      <c r="O4473" s="46"/>
    </row>
    <row r="4474" spans="6:15" ht="12.75">
      <c r="F4474" s="53"/>
      <c r="O4474" s="46"/>
    </row>
    <row r="4475" spans="6:15" ht="12.75">
      <c r="F4475" s="53"/>
      <c r="O4475" s="46"/>
    </row>
    <row r="4476" spans="6:15" ht="12.75">
      <c r="F4476" s="53"/>
      <c r="O4476" s="46"/>
    </row>
    <row r="4477" spans="6:15" ht="12.75">
      <c r="F4477" s="53"/>
      <c r="O4477" s="46"/>
    </row>
    <row r="4478" spans="6:15" ht="12.75">
      <c r="F4478" s="53"/>
      <c r="O4478" s="46"/>
    </row>
    <row r="4479" spans="6:15" ht="12.75">
      <c r="F4479" s="53"/>
      <c r="O4479" s="46"/>
    </row>
    <row r="4480" spans="6:15" ht="12.75">
      <c r="F4480" s="53"/>
      <c r="O4480" s="46"/>
    </row>
    <row r="4481" spans="6:15" ht="12.75">
      <c r="F4481" s="53"/>
      <c r="O4481" s="46"/>
    </row>
    <row r="4482" spans="6:15" ht="12.75">
      <c r="F4482" s="53"/>
      <c r="O4482" s="46"/>
    </row>
    <row r="4483" spans="6:15" ht="12.75">
      <c r="F4483" s="53"/>
      <c r="O4483" s="46"/>
    </row>
    <row r="4484" spans="6:15" ht="12.75">
      <c r="F4484" s="53"/>
      <c r="O4484" s="46"/>
    </row>
    <row r="4485" spans="6:15" ht="12.75">
      <c r="F4485" s="53"/>
      <c r="O4485" s="46"/>
    </row>
    <row r="4486" spans="6:15" ht="12.75">
      <c r="F4486" s="53"/>
      <c r="O4486" s="46"/>
    </row>
    <row r="4487" spans="6:15" ht="12.75">
      <c r="F4487" s="53"/>
      <c r="O4487" s="46"/>
    </row>
    <row r="4488" spans="6:15" ht="12.75">
      <c r="F4488" s="53"/>
      <c r="O4488" s="46"/>
    </row>
    <row r="4489" spans="6:15" ht="12.75">
      <c r="F4489" s="53"/>
      <c r="O4489" s="46"/>
    </row>
    <row r="4490" spans="6:15" ht="12.75">
      <c r="F4490" s="53"/>
      <c r="O4490" s="46"/>
    </row>
    <row r="4491" spans="6:15" ht="12.75">
      <c r="F4491" s="53"/>
      <c r="O4491" s="46"/>
    </row>
    <row r="4492" spans="6:15" ht="12.75">
      <c r="F4492" s="53"/>
      <c r="O4492" s="46"/>
    </row>
    <row r="4493" spans="6:15" ht="12.75">
      <c r="F4493" s="53"/>
      <c r="O4493" s="46"/>
    </row>
    <row r="4494" spans="6:15" ht="12.75">
      <c r="F4494" s="53"/>
      <c r="O4494" s="46"/>
    </row>
    <row r="4495" spans="6:15" ht="12.75">
      <c r="F4495" s="53"/>
      <c r="O4495" s="46"/>
    </row>
    <row r="4496" spans="6:15" ht="12.75">
      <c r="F4496" s="53"/>
      <c r="O4496" s="46"/>
    </row>
    <row r="4497" spans="6:15" ht="12.75">
      <c r="F4497" s="53"/>
      <c r="O4497" s="46"/>
    </row>
    <row r="4498" spans="6:15" ht="12.75">
      <c r="F4498" s="53"/>
      <c r="O4498" s="46"/>
    </row>
    <row r="4499" spans="6:15" ht="12.75">
      <c r="F4499" s="53"/>
      <c r="O4499" s="46"/>
    </row>
    <row r="4500" spans="6:15" ht="12.75">
      <c r="F4500" s="53"/>
      <c r="O4500" s="46"/>
    </row>
    <row r="4501" spans="6:15" ht="12.75">
      <c r="F4501" s="53"/>
      <c r="O4501" s="46"/>
    </row>
    <row r="4502" spans="6:15" ht="12.75">
      <c r="F4502" s="53"/>
      <c r="O4502" s="46"/>
    </row>
    <row r="4503" spans="6:15" ht="12.75">
      <c r="F4503" s="53"/>
      <c r="O4503" s="46"/>
    </row>
    <row r="4504" spans="6:15" ht="12.75">
      <c r="F4504" s="53"/>
      <c r="O4504" s="46"/>
    </row>
    <row r="4505" spans="6:15" ht="12.75">
      <c r="F4505" s="53"/>
      <c r="O4505" s="46"/>
    </row>
    <row r="4506" spans="6:15" ht="12.75">
      <c r="F4506" s="53"/>
      <c r="O4506" s="46"/>
    </row>
    <row r="4507" spans="6:15" ht="12.75">
      <c r="F4507" s="53"/>
      <c r="O4507" s="46"/>
    </row>
    <row r="4508" spans="6:15" ht="12.75">
      <c r="F4508" s="53"/>
      <c r="O4508" s="46"/>
    </row>
    <row r="4509" spans="6:15" ht="12.75">
      <c r="F4509" s="53"/>
      <c r="O4509" s="46"/>
    </row>
    <row r="4510" spans="6:15" ht="12.75">
      <c r="F4510" s="53"/>
      <c r="O4510" s="46"/>
    </row>
    <row r="4511" spans="6:15" ht="12.75">
      <c r="F4511" s="53"/>
      <c r="O4511" s="46"/>
    </row>
    <row r="4512" spans="6:15" ht="12.75">
      <c r="F4512" s="53"/>
      <c r="O4512" s="46"/>
    </row>
    <row r="4513" spans="6:15" ht="12.75">
      <c r="F4513" s="53"/>
      <c r="O4513" s="46"/>
    </row>
    <row r="4514" spans="6:15" ht="12.75">
      <c r="F4514" s="53"/>
      <c r="O4514" s="46"/>
    </row>
    <row r="4515" spans="6:15" ht="12.75">
      <c r="F4515" s="53"/>
      <c r="O4515" s="46"/>
    </row>
    <row r="4516" spans="6:15" ht="12.75">
      <c r="F4516" s="53"/>
      <c r="O4516" s="46"/>
    </row>
    <row r="4517" spans="6:15" ht="12.75">
      <c r="F4517" s="53"/>
      <c r="O4517" s="46"/>
    </row>
    <row r="4518" spans="6:15" ht="12.75">
      <c r="F4518" s="53"/>
      <c r="O4518" s="46"/>
    </row>
    <row r="4519" spans="6:15" ht="12.75">
      <c r="F4519" s="53"/>
      <c r="O4519" s="46"/>
    </row>
    <row r="4520" ht="12.75">
      <c r="O4520" s="46"/>
    </row>
    <row r="4521" ht="12.75">
      <c r="O4521" s="46"/>
    </row>
    <row r="4522" ht="12.75">
      <c r="O4522" s="46"/>
    </row>
    <row r="4523" ht="12.75">
      <c r="O4523" s="46"/>
    </row>
    <row r="4524" ht="12.75">
      <c r="O4524" s="46"/>
    </row>
    <row r="4525" ht="12.75">
      <c r="O4525" s="46"/>
    </row>
    <row r="4526" ht="12.75">
      <c r="O4526" s="46"/>
    </row>
    <row r="4527" ht="12.75">
      <c r="O4527" s="46"/>
    </row>
    <row r="4528" ht="12.75">
      <c r="O4528" s="46"/>
    </row>
    <row r="4529" ht="12.75">
      <c r="O4529" s="46"/>
    </row>
    <row r="4530" ht="12.75">
      <c r="O4530" s="46"/>
    </row>
    <row r="4531" ht="12.75">
      <c r="O4531" s="46"/>
    </row>
    <row r="4532" ht="12.75">
      <c r="O4532" s="46"/>
    </row>
    <row r="4533" ht="12.75">
      <c r="O4533" s="46"/>
    </row>
    <row r="4534" ht="12.75">
      <c r="O4534" s="46"/>
    </row>
    <row r="4535" ht="12.75">
      <c r="O4535" s="46"/>
    </row>
    <row r="4536" ht="12.75">
      <c r="O4536" s="46"/>
    </row>
    <row r="4537" ht="12.75">
      <c r="O4537" s="46"/>
    </row>
    <row r="4538" ht="12.75">
      <c r="O4538" s="46"/>
    </row>
    <row r="4539" ht="12.75">
      <c r="O4539" s="46"/>
    </row>
    <row r="4540" ht="12.75">
      <c r="O4540" s="46"/>
    </row>
    <row r="4541" ht="12.75">
      <c r="O4541" s="46"/>
    </row>
    <row r="4542" ht="12.75">
      <c r="O4542" s="46"/>
    </row>
    <row r="4543" ht="12.75">
      <c r="O4543" s="46"/>
    </row>
    <row r="4544" ht="12.75">
      <c r="O4544" s="46"/>
    </row>
    <row r="4545" ht="12.75">
      <c r="O4545" s="46"/>
    </row>
    <row r="4546" ht="12.75">
      <c r="O4546" s="46"/>
    </row>
    <row r="4547" ht="12.75">
      <c r="O4547" s="46"/>
    </row>
    <row r="4548" ht="12.75">
      <c r="O4548" s="46"/>
    </row>
    <row r="4549" ht="12.75">
      <c r="O4549" s="46"/>
    </row>
    <row r="4550" ht="12.75">
      <c r="O4550" s="46"/>
    </row>
    <row r="4551" ht="12.75">
      <c r="O4551" s="46"/>
    </row>
    <row r="4552" ht="12.75">
      <c r="O4552" s="46"/>
    </row>
    <row r="4553" ht="12.75">
      <c r="O4553" s="46"/>
    </row>
    <row r="4554" ht="12.75">
      <c r="O4554" s="46"/>
    </row>
    <row r="4555" ht="12.75">
      <c r="O4555" s="46"/>
    </row>
    <row r="4556" ht="12.75">
      <c r="O4556" s="46"/>
    </row>
    <row r="4557" ht="12.75">
      <c r="O4557" s="46"/>
    </row>
    <row r="4558" ht="12.75">
      <c r="O4558" s="46"/>
    </row>
    <row r="4559" ht="12.75">
      <c r="O4559" s="46"/>
    </row>
    <row r="4560" ht="12.75">
      <c r="O4560" s="46"/>
    </row>
    <row r="4561" ht="12.75">
      <c r="O4561" s="46"/>
    </row>
    <row r="4562" ht="12.75">
      <c r="O4562" s="46"/>
    </row>
    <row r="4563" ht="12.75">
      <c r="O4563" s="46"/>
    </row>
    <row r="4564" ht="12.75">
      <c r="O4564" s="46"/>
    </row>
    <row r="4565" ht="12.75">
      <c r="O4565" s="46"/>
    </row>
    <row r="4566" ht="12.75">
      <c r="O4566" s="46"/>
    </row>
    <row r="4567" ht="12.75">
      <c r="O4567" s="46"/>
    </row>
    <row r="4568" ht="12.75">
      <c r="O4568" s="46"/>
    </row>
    <row r="4569" ht="12.75">
      <c r="O4569" s="46"/>
    </row>
    <row r="4570" ht="12.75">
      <c r="O4570" s="46"/>
    </row>
    <row r="4571" ht="12.75">
      <c r="O4571" s="46"/>
    </row>
    <row r="4572" ht="12.75">
      <c r="O4572" s="46"/>
    </row>
    <row r="4573" ht="12.75">
      <c r="O4573" s="46"/>
    </row>
    <row r="4574" ht="12.75">
      <c r="O4574" s="46"/>
    </row>
    <row r="4575" ht="12.75">
      <c r="O4575" s="46"/>
    </row>
    <row r="4576" ht="12.75">
      <c r="O4576" s="46"/>
    </row>
    <row r="4577" ht="12.75">
      <c r="O4577" s="46"/>
    </row>
    <row r="4578" ht="12.75">
      <c r="O4578" s="46"/>
    </row>
    <row r="4579" ht="12.75">
      <c r="O4579" s="46"/>
    </row>
    <row r="4580" ht="12.75">
      <c r="O4580" s="46"/>
    </row>
    <row r="4581" ht="12.75">
      <c r="O4581" s="46"/>
    </row>
    <row r="4582" ht="12.75">
      <c r="O4582" s="46"/>
    </row>
    <row r="4583" ht="12.75">
      <c r="O4583" s="46"/>
    </row>
    <row r="4584" ht="12.75">
      <c r="O4584" s="46"/>
    </row>
    <row r="4585" ht="12.75">
      <c r="O4585" s="46"/>
    </row>
    <row r="4586" ht="12.75">
      <c r="O4586" s="46"/>
    </row>
    <row r="4587" ht="12.75">
      <c r="O4587" s="46"/>
    </row>
    <row r="4588" ht="12.75">
      <c r="O4588" s="46"/>
    </row>
    <row r="4589" ht="12.75">
      <c r="O4589" s="46"/>
    </row>
    <row r="4590" ht="12.75">
      <c r="O4590" s="46"/>
    </row>
    <row r="4591" ht="12.75">
      <c r="O4591" s="46"/>
    </row>
    <row r="4592" ht="12.75">
      <c r="O4592" s="46"/>
    </row>
    <row r="4593" ht="12.75">
      <c r="O4593" s="46"/>
    </row>
    <row r="4594" ht="12.75">
      <c r="O4594" s="46"/>
    </row>
    <row r="4595" ht="12.75">
      <c r="O4595" s="46"/>
    </row>
    <row r="4596" ht="12.75">
      <c r="O4596" s="46"/>
    </row>
    <row r="4597" ht="12.75">
      <c r="O4597" s="46"/>
    </row>
    <row r="4598" ht="12.75">
      <c r="O4598" s="46"/>
    </row>
    <row r="4599" ht="12.75">
      <c r="O4599" s="46"/>
    </row>
    <row r="4600" ht="12.75">
      <c r="O4600" s="46"/>
    </row>
    <row r="4601" ht="12.75">
      <c r="O4601" s="46"/>
    </row>
    <row r="4602" ht="12.75">
      <c r="O4602" s="46"/>
    </row>
    <row r="4603" ht="12.75">
      <c r="O4603" s="46"/>
    </row>
    <row r="4604" ht="12.75">
      <c r="O4604" s="46"/>
    </row>
    <row r="4605" ht="12.75">
      <c r="O4605" s="46"/>
    </row>
    <row r="4606" ht="12.75">
      <c r="O4606" s="46"/>
    </row>
    <row r="4607" ht="12.75">
      <c r="O4607" s="46"/>
    </row>
    <row r="4608" ht="12.75">
      <c r="O4608" s="46"/>
    </row>
    <row r="4609" ht="12.75">
      <c r="O4609" s="46"/>
    </row>
    <row r="4610" ht="12.75">
      <c r="O4610" s="46"/>
    </row>
    <row r="4611" ht="12.75">
      <c r="O4611" s="46"/>
    </row>
    <row r="4612" ht="12.75">
      <c r="O4612" s="46"/>
    </row>
    <row r="4613" ht="12.75">
      <c r="O4613" s="46"/>
    </row>
    <row r="4614" ht="12.75">
      <c r="O4614" s="46"/>
    </row>
    <row r="4615" ht="12.75">
      <c r="O4615" s="46"/>
    </row>
    <row r="4616" ht="12.75">
      <c r="O4616" s="46"/>
    </row>
    <row r="4617" ht="12.75">
      <c r="O4617" s="46"/>
    </row>
    <row r="4618" ht="12.75">
      <c r="O4618" s="46"/>
    </row>
    <row r="4619" ht="12.75">
      <c r="O4619" s="46"/>
    </row>
    <row r="4620" ht="12.75">
      <c r="O4620" s="46"/>
    </row>
    <row r="4621" ht="12.75">
      <c r="O4621" s="46"/>
    </row>
    <row r="4622" ht="12.75">
      <c r="O4622" s="46"/>
    </row>
    <row r="4623" ht="12.75">
      <c r="O4623" s="46"/>
    </row>
    <row r="4624" ht="12.75">
      <c r="O4624" s="46"/>
    </row>
    <row r="4625" ht="12.75">
      <c r="O4625" s="46"/>
    </row>
    <row r="4626" ht="12.75">
      <c r="O4626" s="46"/>
    </row>
    <row r="4627" ht="12.75">
      <c r="O4627" s="46"/>
    </row>
    <row r="4628" ht="12.75">
      <c r="O4628" s="46"/>
    </row>
    <row r="4629" ht="12.75">
      <c r="O4629" s="46"/>
    </row>
    <row r="4630" ht="12.75">
      <c r="O4630" s="46"/>
    </row>
    <row r="4631" ht="12.75">
      <c r="O4631" s="46"/>
    </row>
    <row r="4632" ht="12.75">
      <c r="O4632" s="46"/>
    </row>
    <row r="4633" ht="12.75">
      <c r="O4633" s="46"/>
    </row>
    <row r="4634" ht="12.75">
      <c r="O4634" s="46"/>
    </row>
    <row r="4635" ht="12.75">
      <c r="O4635" s="46"/>
    </row>
    <row r="4636" ht="12.75">
      <c r="O4636" s="46"/>
    </row>
    <row r="4637" ht="12.75">
      <c r="O4637" s="46"/>
    </row>
    <row r="4638" ht="12.75">
      <c r="O4638" s="46"/>
    </row>
    <row r="4639" ht="12.75">
      <c r="O4639" s="46"/>
    </row>
    <row r="4640" ht="12.75">
      <c r="O4640" s="46"/>
    </row>
    <row r="4641" ht="12.75">
      <c r="O4641" s="46"/>
    </row>
    <row r="4642" ht="12.75">
      <c r="O4642" s="46"/>
    </row>
    <row r="4643" ht="12.75">
      <c r="O4643" s="46"/>
    </row>
    <row r="4644" ht="12.75">
      <c r="O4644" s="46"/>
    </row>
    <row r="4645" ht="12.75">
      <c r="O4645" s="46"/>
    </row>
    <row r="4646" ht="12.75">
      <c r="O4646" s="46"/>
    </row>
    <row r="4647" ht="12.75">
      <c r="O4647" s="46"/>
    </row>
    <row r="4648" ht="12.75">
      <c r="O4648" s="46"/>
    </row>
    <row r="4649" ht="12.75">
      <c r="O4649" s="46"/>
    </row>
    <row r="4650" ht="12.75">
      <c r="O4650" s="46"/>
    </row>
    <row r="4651" ht="12.75">
      <c r="O4651" s="46"/>
    </row>
    <row r="4652" ht="12.75">
      <c r="O4652" s="46"/>
    </row>
    <row r="4653" ht="12.75">
      <c r="O4653" s="46"/>
    </row>
    <row r="4654" ht="12.75">
      <c r="O4654" s="46"/>
    </row>
    <row r="4655" ht="12.75">
      <c r="O4655" s="46"/>
    </row>
    <row r="4656" ht="12.75">
      <c r="O4656" s="46"/>
    </row>
    <row r="4657" ht="12.75">
      <c r="O4657" s="46"/>
    </row>
    <row r="4658" ht="12.75">
      <c r="O4658" s="46"/>
    </row>
    <row r="4659" ht="12.75">
      <c r="O4659" s="46"/>
    </row>
    <row r="4660" ht="12.75">
      <c r="O4660" s="46"/>
    </row>
    <row r="4661" ht="12.75">
      <c r="O4661" s="46"/>
    </row>
    <row r="4662" ht="12.75">
      <c r="O4662" s="46"/>
    </row>
    <row r="4663" ht="12.75">
      <c r="O4663" s="46"/>
    </row>
    <row r="4664" ht="12.75">
      <c r="O4664" s="46"/>
    </row>
    <row r="4665" ht="12.75">
      <c r="O4665" s="46"/>
    </row>
    <row r="4666" ht="12.75">
      <c r="O4666" s="46"/>
    </row>
    <row r="4667" ht="12.75">
      <c r="O4667" s="46"/>
    </row>
    <row r="4668" ht="12.75">
      <c r="O4668" s="46"/>
    </row>
    <row r="4669" ht="12.75">
      <c r="O4669" s="46"/>
    </row>
    <row r="4670" ht="12.75">
      <c r="O4670" s="46"/>
    </row>
    <row r="4671" ht="12.75">
      <c r="O4671" s="46"/>
    </row>
    <row r="4672" ht="12.75">
      <c r="O4672" s="46"/>
    </row>
    <row r="4673" ht="12.75">
      <c r="O4673" s="46"/>
    </row>
    <row r="4674" ht="12.75">
      <c r="O4674" s="46"/>
    </row>
    <row r="4675" ht="12.75">
      <c r="O4675" s="46"/>
    </row>
    <row r="4676" ht="12.75">
      <c r="O4676" s="46"/>
    </row>
    <row r="4677" ht="12.75">
      <c r="O4677" s="46"/>
    </row>
    <row r="4678" ht="12.75">
      <c r="O4678" s="46"/>
    </row>
    <row r="4679" ht="12.75">
      <c r="O4679" s="46"/>
    </row>
    <row r="4680" ht="12.75">
      <c r="O4680" s="46"/>
    </row>
    <row r="4681" ht="12.75">
      <c r="O4681" s="46"/>
    </row>
    <row r="4682" ht="12.75">
      <c r="O4682" s="46"/>
    </row>
    <row r="4683" ht="12.75">
      <c r="O4683" s="46"/>
    </row>
    <row r="4684" ht="12.75">
      <c r="O4684" s="46"/>
    </row>
    <row r="4685" ht="12.75">
      <c r="O4685" s="46"/>
    </row>
    <row r="4686" ht="12.75">
      <c r="O4686" s="46"/>
    </row>
    <row r="4687" ht="12.75">
      <c r="O4687" s="46"/>
    </row>
    <row r="4688" ht="12.75">
      <c r="O4688" s="46"/>
    </row>
    <row r="4689" ht="12.75">
      <c r="O4689" s="46"/>
    </row>
    <row r="4690" ht="12.75">
      <c r="O4690" s="46"/>
    </row>
    <row r="4691" ht="12.75">
      <c r="O4691" s="46"/>
    </row>
    <row r="4692" ht="12.75">
      <c r="O4692" s="46"/>
    </row>
    <row r="4693" ht="12.75">
      <c r="O4693" s="46"/>
    </row>
    <row r="4694" ht="12.75">
      <c r="O4694" s="46"/>
    </row>
    <row r="4695" ht="12.75">
      <c r="O4695" s="46"/>
    </row>
    <row r="4696" ht="12.75">
      <c r="O4696" s="46"/>
    </row>
    <row r="4697" ht="12.75">
      <c r="O4697" s="46"/>
    </row>
    <row r="4698" ht="12.75">
      <c r="O4698" s="46"/>
    </row>
    <row r="4699" ht="12.75">
      <c r="O4699" s="46"/>
    </row>
    <row r="4700" ht="12.75">
      <c r="O4700" s="46"/>
    </row>
    <row r="4701" ht="12.75">
      <c r="O4701" s="46"/>
    </row>
    <row r="4702" ht="12.75">
      <c r="O4702" s="46"/>
    </row>
    <row r="4703" ht="12.75">
      <c r="O4703" s="46"/>
    </row>
    <row r="4704" ht="12.75">
      <c r="O4704" s="46"/>
    </row>
    <row r="4705" ht="12.75">
      <c r="O4705" s="46"/>
    </row>
    <row r="4706" ht="12.75">
      <c r="O4706" s="46"/>
    </row>
    <row r="4707" ht="12.75">
      <c r="O4707" s="46"/>
    </row>
    <row r="4708" ht="12.75">
      <c r="O4708" s="46"/>
    </row>
    <row r="4709" ht="12.75">
      <c r="O4709" s="46"/>
    </row>
    <row r="4710" ht="12.75">
      <c r="O4710" s="46"/>
    </row>
    <row r="4711" ht="12.75">
      <c r="O4711" s="46"/>
    </row>
    <row r="4712" ht="12.75">
      <c r="O4712" s="46"/>
    </row>
    <row r="4713" ht="12.75">
      <c r="O4713" s="46"/>
    </row>
    <row r="4714" ht="12.75">
      <c r="O4714" s="46"/>
    </row>
    <row r="4715" ht="12.75">
      <c r="O4715" s="46"/>
    </row>
    <row r="4716" ht="12.75">
      <c r="O4716" s="46"/>
    </row>
    <row r="4717" ht="12.75">
      <c r="O4717" s="46"/>
    </row>
    <row r="4718" ht="12.75">
      <c r="O4718" s="46"/>
    </row>
    <row r="4719" ht="12.75">
      <c r="O4719" s="46"/>
    </row>
    <row r="4720" ht="12.75">
      <c r="O4720" s="46"/>
    </row>
    <row r="4721" ht="12.75">
      <c r="O4721" s="46"/>
    </row>
    <row r="4722" ht="12.75">
      <c r="O4722" s="46"/>
    </row>
    <row r="4723" ht="12.75">
      <c r="O4723" s="46"/>
    </row>
    <row r="4724" ht="12.75">
      <c r="O4724" s="46"/>
    </row>
    <row r="4725" ht="12.75">
      <c r="O4725" s="46"/>
    </row>
    <row r="4726" ht="12.75">
      <c r="O4726" s="46"/>
    </row>
    <row r="4727" ht="12.75">
      <c r="O4727" s="46"/>
    </row>
    <row r="4728" ht="12.75">
      <c r="O4728" s="46"/>
    </row>
    <row r="4729" ht="12.75">
      <c r="O4729" s="46"/>
    </row>
    <row r="4730" ht="12.75">
      <c r="O4730" s="46"/>
    </row>
    <row r="4731" ht="12.75">
      <c r="O4731" s="46"/>
    </row>
    <row r="4732" ht="12.75">
      <c r="O4732" s="46"/>
    </row>
    <row r="4733" ht="12.75">
      <c r="O4733" s="46"/>
    </row>
    <row r="4734" ht="12.75">
      <c r="O4734" s="46"/>
    </row>
    <row r="4735" ht="12.75">
      <c r="O4735" s="46"/>
    </row>
    <row r="4736" ht="12.75">
      <c r="O4736" s="46"/>
    </row>
    <row r="4737" ht="12.75">
      <c r="O4737" s="46"/>
    </row>
    <row r="4738" ht="12.75">
      <c r="O4738" s="46"/>
    </row>
    <row r="4739" ht="12.75">
      <c r="O4739" s="46"/>
    </row>
    <row r="4740" ht="12.75">
      <c r="O4740" s="46"/>
    </row>
    <row r="4741" ht="12.75">
      <c r="O4741" s="46"/>
    </row>
    <row r="4742" ht="12.75">
      <c r="O4742" s="46"/>
    </row>
    <row r="4743" ht="12.75">
      <c r="O4743" s="46"/>
    </row>
    <row r="4744" ht="12.75">
      <c r="O4744" s="46"/>
    </row>
    <row r="4745" ht="12.75">
      <c r="O4745" s="46"/>
    </row>
    <row r="4746" ht="12.75">
      <c r="O4746" s="46"/>
    </row>
    <row r="4747" ht="12.75">
      <c r="O4747" s="46"/>
    </row>
    <row r="4748" ht="12.75">
      <c r="O4748" s="46"/>
    </row>
    <row r="4749" ht="12.75">
      <c r="O4749" s="46"/>
    </row>
    <row r="4750" ht="12.75">
      <c r="O4750" s="46"/>
    </row>
    <row r="4751" ht="12.75">
      <c r="O4751" s="46"/>
    </row>
    <row r="4752" ht="12.75">
      <c r="O4752" s="46"/>
    </row>
    <row r="4753" ht="12.75">
      <c r="O4753" s="46"/>
    </row>
    <row r="4754" ht="12.75">
      <c r="O4754" s="46"/>
    </row>
    <row r="4755" ht="12.75">
      <c r="O4755" s="46"/>
    </row>
    <row r="4756" ht="12.75">
      <c r="O4756" s="46"/>
    </row>
    <row r="4757" ht="12.75">
      <c r="O4757" s="46"/>
    </row>
    <row r="4758" ht="12.75">
      <c r="O4758" s="46"/>
    </row>
    <row r="4759" ht="12.75">
      <c r="O4759" s="46"/>
    </row>
    <row r="4760" ht="12.75">
      <c r="O4760" s="46"/>
    </row>
    <row r="4761" ht="12.75">
      <c r="O4761" s="46"/>
    </row>
    <row r="4762" ht="12.75">
      <c r="O4762" s="46"/>
    </row>
    <row r="4763" ht="12.75">
      <c r="O4763" s="46"/>
    </row>
    <row r="4764" ht="12.75">
      <c r="O4764" s="46"/>
    </row>
    <row r="4765" ht="12.75">
      <c r="O4765" s="46"/>
    </row>
    <row r="4766" ht="12.75">
      <c r="O4766" s="46"/>
    </row>
    <row r="4767" ht="12.75">
      <c r="O4767" s="46"/>
    </row>
    <row r="4768" ht="12.75">
      <c r="O4768" s="46"/>
    </row>
    <row r="4769" ht="12.75">
      <c r="O4769" s="46"/>
    </row>
    <row r="4770" ht="12.75">
      <c r="O4770" s="46"/>
    </row>
    <row r="4771" ht="12.75">
      <c r="O4771" s="46"/>
    </row>
    <row r="4772" ht="12.75">
      <c r="O4772" s="46"/>
    </row>
    <row r="4773" ht="12.75">
      <c r="O4773" s="46"/>
    </row>
    <row r="4774" ht="12.75">
      <c r="O4774" s="46"/>
    </row>
    <row r="4775" ht="12.75">
      <c r="O4775" s="46"/>
    </row>
    <row r="4776" ht="12.75">
      <c r="O4776" s="46"/>
    </row>
    <row r="4777" ht="12.75">
      <c r="O4777" s="46"/>
    </row>
    <row r="4778" ht="12.75">
      <c r="O4778" s="46"/>
    </row>
    <row r="4779" ht="12.75">
      <c r="O4779" s="46"/>
    </row>
    <row r="4780" ht="12.75">
      <c r="O4780" s="46"/>
    </row>
    <row r="4781" ht="12.75">
      <c r="O4781" s="46"/>
    </row>
    <row r="4782" ht="12.75">
      <c r="O4782" s="46"/>
    </row>
    <row r="4783" ht="12.75">
      <c r="O4783" s="46"/>
    </row>
    <row r="4784" ht="12.75">
      <c r="O4784" s="46"/>
    </row>
    <row r="4785" ht="12.75">
      <c r="O4785" s="46"/>
    </row>
    <row r="4786" ht="12.75">
      <c r="O4786" s="46"/>
    </row>
    <row r="4787" ht="12.75">
      <c r="O4787" s="46"/>
    </row>
    <row r="4788" ht="12.75">
      <c r="O4788" s="46"/>
    </row>
    <row r="4789" ht="12.75">
      <c r="O4789" s="46"/>
    </row>
    <row r="4790" ht="12.75">
      <c r="O4790" s="46"/>
    </row>
    <row r="4791" ht="12.75">
      <c r="O4791" s="46"/>
    </row>
    <row r="4792" ht="12.75">
      <c r="O4792" s="46"/>
    </row>
    <row r="4793" ht="12.75">
      <c r="O4793" s="46"/>
    </row>
    <row r="4794" ht="12.75">
      <c r="O4794" s="46"/>
    </row>
    <row r="4795" ht="12.75">
      <c r="O4795" s="46"/>
    </row>
    <row r="4796" ht="12.75">
      <c r="O4796" s="46"/>
    </row>
    <row r="4797" ht="12.75">
      <c r="O4797" s="46"/>
    </row>
    <row r="4798" ht="12.75">
      <c r="O4798" s="46"/>
    </row>
    <row r="4799" ht="12.75">
      <c r="O4799" s="46"/>
    </row>
    <row r="4800" ht="12.75">
      <c r="O4800" s="46"/>
    </row>
    <row r="4801" ht="12.75">
      <c r="O4801" s="46"/>
    </row>
    <row r="4802" ht="12.75">
      <c r="O4802" s="46"/>
    </row>
    <row r="4803" ht="12.75">
      <c r="O4803" s="46"/>
    </row>
    <row r="4804" ht="12.75">
      <c r="O4804" s="46"/>
    </row>
    <row r="4805" ht="12.75">
      <c r="O4805" s="46"/>
    </row>
    <row r="4806" ht="12.75">
      <c r="O4806" s="46"/>
    </row>
    <row r="4807" ht="12.75">
      <c r="O4807" s="46"/>
    </row>
    <row r="4808" ht="12.75">
      <c r="O4808" s="46"/>
    </row>
    <row r="4809" ht="12.75">
      <c r="O4809" s="46"/>
    </row>
    <row r="4810" ht="12.75">
      <c r="O4810" s="46"/>
    </row>
    <row r="4811" ht="12.75">
      <c r="O4811" s="46"/>
    </row>
    <row r="4812" ht="12.75">
      <c r="O4812" s="46"/>
    </row>
    <row r="4813" ht="12.75">
      <c r="O4813" s="46"/>
    </row>
    <row r="4814" ht="12.75">
      <c r="O4814" s="46"/>
    </row>
    <row r="4815" ht="12.75">
      <c r="O4815" s="46"/>
    </row>
    <row r="4816" ht="12.75">
      <c r="O4816" s="46"/>
    </row>
    <row r="4817" ht="12.75">
      <c r="O4817" s="46"/>
    </row>
    <row r="4818" ht="12.75">
      <c r="O4818" s="46"/>
    </row>
    <row r="4819" ht="12.75">
      <c r="O4819" s="46"/>
    </row>
    <row r="4820" ht="12.75">
      <c r="O4820" s="46"/>
    </row>
    <row r="4821" ht="12.75">
      <c r="O4821" s="46"/>
    </row>
    <row r="4822" ht="12.75">
      <c r="O4822" s="46"/>
    </row>
    <row r="4823" ht="12.75">
      <c r="O4823" s="46"/>
    </row>
    <row r="4824" ht="12.75">
      <c r="O4824" s="46"/>
    </row>
    <row r="4825" ht="12.75">
      <c r="O4825" s="46"/>
    </row>
    <row r="4826" ht="12.75">
      <c r="O4826" s="46"/>
    </row>
    <row r="4827" ht="12.75">
      <c r="O4827" s="46"/>
    </row>
    <row r="4828" ht="12.75">
      <c r="O4828" s="46"/>
    </row>
    <row r="4829" ht="12.75">
      <c r="O4829" s="46"/>
    </row>
    <row r="4830" ht="12.75">
      <c r="O4830" s="46"/>
    </row>
    <row r="4831" ht="12.75">
      <c r="O4831" s="46"/>
    </row>
    <row r="4832" ht="12.75">
      <c r="O4832" s="46"/>
    </row>
    <row r="4833" ht="12.75">
      <c r="O4833" s="46"/>
    </row>
    <row r="4834" ht="12.75">
      <c r="O4834" s="46"/>
    </row>
    <row r="4835" ht="12.75">
      <c r="O4835" s="46"/>
    </row>
    <row r="4836" ht="12.75">
      <c r="O4836" s="46"/>
    </row>
    <row r="4837" ht="12.75">
      <c r="O4837" s="46"/>
    </row>
    <row r="4838" ht="12.75">
      <c r="O4838" s="46"/>
    </row>
    <row r="4839" ht="12.75">
      <c r="O4839" s="46"/>
    </row>
    <row r="4840" ht="12.75">
      <c r="O4840" s="46"/>
    </row>
    <row r="4841" ht="12.75">
      <c r="O4841" s="46"/>
    </row>
    <row r="4842" ht="12.75">
      <c r="O4842" s="46"/>
    </row>
    <row r="4843" ht="12.75">
      <c r="O4843" s="46"/>
    </row>
    <row r="4844" ht="12.75">
      <c r="O4844" s="46"/>
    </row>
    <row r="4845" ht="12.75">
      <c r="O4845" s="46"/>
    </row>
    <row r="4846" ht="12.75">
      <c r="O4846" s="46"/>
    </row>
    <row r="4847" ht="12.75">
      <c r="O4847" s="46"/>
    </row>
    <row r="4848" ht="12.75">
      <c r="O4848" s="46"/>
    </row>
    <row r="4849" ht="12.75">
      <c r="O4849" s="46"/>
    </row>
    <row r="4850" ht="12.75">
      <c r="O4850" s="46"/>
    </row>
    <row r="4851" ht="12.75">
      <c r="O4851" s="46"/>
    </row>
    <row r="4852" ht="12.75">
      <c r="O4852" s="46"/>
    </row>
    <row r="4853" ht="12.75">
      <c r="O4853" s="46"/>
    </row>
    <row r="4854" ht="12.75">
      <c r="O4854" s="46"/>
    </row>
    <row r="4855" ht="12.75">
      <c r="O4855" s="46"/>
    </row>
    <row r="4856" ht="12.75">
      <c r="O4856" s="46"/>
    </row>
    <row r="4857" ht="12.75">
      <c r="O4857" s="46"/>
    </row>
    <row r="4858" ht="12.75">
      <c r="O4858" s="46"/>
    </row>
    <row r="4859" ht="12.75">
      <c r="O4859" s="46"/>
    </row>
    <row r="4860" ht="12.75">
      <c r="O4860" s="46"/>
    </row>
    <row r="4861" ht="12.75">
      <c r="O4861" s="46"/>
    </row>
    <row r="4862" ht="12.75">
      <c r="O4862" s="46"/>
    </row>
    <row r="4863" ht="12.75">
      <c r="O4863" s="46"/>
    </row>
    <row r="4864" ht="12.75">
      <c r="O4864" s="46"/>
    </row>
    <row r="4865" ht="12.75">
      <c r="O4865" s="46"/>
    </row>
    <row r="4866" ht="12.75">
      <c r="O4866" s="46"/>
    </row>
    <row r="4867" ht="12.75">
      <c r="O4867" s="46"/>
    </row>
    <row r="4868" ht="12.75">
      <c r="O4868" s="46"/>
    </row>
    <row r="4869" ht="12.75">
      <c r="O4869" s="46"/>
    </row>
    <row r="4870" ht="12.75">
      <c r="O4870" s="46"/>
    </row>
    <row r="4871" ht="12.75">
      <c r="O4871" s="46"/>
    </row>
    <row r="4872" ht="12.75">
      <c r="O4872" s="46"/>
    </row>
    <row r="4873" ht="12.75">
      <c r="O4873" s="46"/>
    </row>
    <row r="4874" ht="12.75">
      <c r="O4874" s="46"/>
    </row>
    <row r="4875" ht="12.75">
      <c r="O4875" s="46"/>
    </row>
    <row r="4876" ht="12.75">
      <c r="O4876" s="46"/>
    </row>
    <row r="4877" ht="12.75">
      <c r="O4877" s="46"/>
    </row>
    <row r="4878" ht="12.75">
      <c r="O4878" s="46"/>
    </row>
    <row r="4879" ht="12.75">
      <c r="O4879" s="46"/>
    </row>
    <row r="4880" ht="12.75">
      <c r="O4880" s="46"/>
    </row>
    <row r="4881" ht="12.75">
      <c r="O4881" s="46"/>
    </row>
    <row r="4882" ht="12.75">
      <c r="O4882" s="46"/>
    </row>
    <row r="4883" ht="12.75">
      <c r="O4883" s="46"/>
    </row>
    <row r="4884" ht="12.75">
      <c r="O4884" s="46"/>
    </row>
    <row r="4885" ht="12.75">
      <c r="O4885" s="46"/>
    </row>
    <row r="4886" ht="12.75">
      <c r="O4886" s="46"/>
    </row>
    <row r="4887" ht="12.75">
      <c r="O4887" s="46"/>
    </row>
    <row r="4888" ht="12.75">
      <c r="O4888" s="46"/>
    </row>
    <row r="4889" ht="12.75">
      <c r="O4889" s="46"/>
    </row>
    <row r="4890" ht="12.75">
      <c r="O4890" s="46"/>
    </row>
    <row r="4891" ht="12.75">
      <c r="O4891" s="46"/>
    </row>
    <row r="4892" ht="12.75">
      <c r="O4892" s="46"/>
    </row>
    <row r="4893" ht="12.75">
      <c r="O4893" s="46"/>
    </row>
    <row r="4894" ht="12.75">
      <c r="O4894" s="46"/>
    </row>
    <row r="4895" ht="12.75">
      <c r="O4895" s="46"/>
    </row>
    <row r="4896" ht="12.75">
      <c r="O4896" s="46"/>
    </row>
    <row r="4897" ht="12.75">
      <c r="O4897" s="46"/>
    </row>
    <row r="4898" ht="12.75">
      <c r="O4898" s="46"/>
    </row>
    <row r="4899" ht="12.75">
      <c r="O4899" s="46"/>
    </row>
    <row r="4900" ht="12.75">
      <c r="O4900" s="46"/>
    </row>
    <row r="4901" ht="12.75">
      <c r="O4901" s="46"/>
    </row>
    <row r="4902" ht="12.75">
      <c r="O4902" s="46"/>
    </row>
    <row r="4903" ht="12.75">
      <c r="O4903" s="46"/>
    </row>
    <row r="4904" ht="12.75">
      <c r="O4904" s="46"/>
    </row>
    <row r="4905" ht="12.75">
      <c r="O4905" s="46"/>
    </row>
    <row r="4906" ht="12.75">
      <c r="O4906" s="46"/>
    </row>
    <row r="4907" ht="12.75">
      <c r="O4907" s="46"/>
    </row>
    <row r="4908" ht="12.75">
      <c r="O4908" s="46"/>
    </row>
    <row r="4909" ht="12.75">
      <c r="O4909" s="46"/>
    </row>
    <row r="4910" ht="12.75">
      <c r="O4910" s="46"/>
    </row>
    <row r="4911" ht="12.75">
      <c r="O4911" s="46"/>
    </row>
    <row r="4912" ht="12.75">
      <c r="O4912" s="46"/>
    </row>
    <row r="4913" ht="12.75">
      <c r="O4913" s="46"/>
    </row>
    <row r="4914" ht="12.75">
      <c r="O4914" s="46"/>
    </row>
    <row r="4915" ht="12.75">
      <c r="O4915" s="46"/>
    </row>
    <row r="4916" ht="12.75">
      <c r="O4916" s="46"/>
    </row>
    <row r="4917" ht="12.75">
      <c r="O4917" s="46"/>
    </row>
    <row r="4918" ht="12.75">
      <c r="O4918" s="46"/>
    </row>
    <row r="4919" ht="12.75">
      <c r="O4919" s="46"/>
    </row>
    <row r="4920" ht="12.75">
      <c r="O4920" s="46"/>
    </row>
    <row r="4921" ht="12.75">
      <c r="O4921" s="46"/>
    </row>
    <row r="4922" ht="12.75">
      <c r="O4922" s="46"/>
    </row>
    <row r="4923" ht="12.75">
      <c r="O4923" s="46"/>
    </row>
    <row r="4924" ht="12.75">
      <c r="O4924" s="46"/>
    </row>
    <row r="4925" ht="12.75">
      <c r="O4925" s="46"/>
    </row>
    <row r="4926" ht="12.75">
      <c r="O4926" s="46"/>
    </row>
    <row r="4927" ht="12.75">
      <c r="O4927" s="46"/>
    </row>
    <row r="4928" ht="12.75">
      <c r="O4928" s="46"/>
    </row>
    <row r="4929" ht="12.75">
      <c r="O4929" s="46"/>
    </row>
    <row r="4930" ht="12.75">
      <c r="O4930" s="46"/>
    </row>
    <row r="4931" ht="12.75">
      <c r="O4931" s="46"/>
    </row>
    <row r="4932" ht="12.75">
      <c r="O4932" s="46"/>
    </row>
    <row r="4933" ht="12.75">
      <c r="O4933" s="46"/>
    </row>
    <row r="4934" ht="12.75">
      <c r="O4934" s="46"/>
    </row>
    <row r="4935" ht="12.75">
      <c r="O4935" s="46"/>
    </row>
    <row r="4936" ht="12.75">
      <c r="O4936" s="46"/>
    </row>
    <row r="4937" ht="12.75">
      <c r="O4937" s="46"/>
    </row>
    <row r="4938" ht="12.75">
      <c r="O4938" s="46"/>
    </row>
    <row r="4939" ht="12.75">
      <c r="O4939" s="46"/>
    </row>
    <row r="4940" ht="12.75">
      <c r="O4940" s="46"/>
    </row>
    <row r="4941" ht="12.75">
      <c r="O4941" s="46"/>
    </row>
    <row r="4942" ht="12.75">
      <c r="O4942" s="46"/>
    </row>
    <row r="4943" ht="12.75">
      <c r="O4943" s="46"/>
    </row>
    <row r="4944" ht="12.75">
      <c r="O4944" s="46"/>
    </row>
    <row r="4945" ht="12.75">
      <c r="O4945" s="46"/>
    </row>
    <row r="4946" ht="12.75">
      <c r="O4946" s="46"/>
    </row>
    <row r="4947" ht="12.75">
      <c r="O4947" s="46"/>
    </row>
    <row r="4948" ht="12.75">
      <c r="O4948" s="46"/>
    </row>
    <row r="4949" ht="12.75">
      <c r="O4949" s="46"/>
    </row>
    <row r="4950" ht="12.75">
      <c r="O4950" s="46"/>
    </row>
    <row r="4951" ht="12.75">
      <c r="O4951" s="46"/>
    </row>
    <row r="4952" ht="12.75">
      <c r="O4952" s="46"/>
    </row>
    <row r="4953" ht="12.75">
      <c r="O4953" s="46"/>
    </row>
    <row r="4954" ht="12.75">
      <c r="O4954" s="46"/>
    </row>
    <row r="4955" ht="12.75">
      <c r="O4955" s="46"/>
    </row>
    <row r="4956" ht="12.75">
      <c r="O4956" s="46"/>
    </row>
    <row r="4957" ht="12.75">
      <c r="O4957" s="46"/>
    </row>
    <row r="4958" ht="12.75">
      <c r="O4958" s="46"/>
    </row>
    <row r="4959" ht="12.75">
      <c r="O4959" s="46"/>
    </row>
    <row r="4960" ht="12.75">
      <c r="O4960" s="46"/>
    </row>
    <row r="4961" ht="12.75">
      <c r="O4961" s="46"/>
    </row>
    <row r="4962" ht="12.75">
      <c r="O4962" s="46"/>
    </row>
    <row r="4963" ht="12.75">
      <c r="O4963" s="46"/>
    </row>
    <row r="4964" ht="12.75">
      <c r="O4964" s="46"/>
    </row>
    <row r="4965" ht="12.75">
      <c r="O4965" s="46"/>
    </row>
    <row r="4966" ht="12.75">
      <c r="O4966" s="46"/>
    </row>
    <row r="4967" ht="12.75">
      <c r="O4967" s="46"/>
    </row>
    <row r="4968" ht="12.75">
      <c r="O4968" s="46"/>
    </row>
    <row r="4969" ht="12.75">
      <c r="O4969" s="46"/>
    </row>
    <row r="4970" ht="12.75">
      <c r="O4970" s="46"/>
    </row>
    <row r="4971" ht="12.75">
      <c r="O4971" s="46"/>
    </row>
    <row r="4972" ht="12.75">
      <c r="O4972" s="46"/>
    </row>
    <row r="4973" ht="12.75">
      <c r="O4973" s="46"/>
    </row>
    <row r="4974" ht="12.75">
      <c r="O4974" s="46"/>
    </row>
    <row r="4975" ht="12.75">
      <c r="O4975" s="46"/>
    </row>
    <row r="4976" ht="12.75">
      <c r="O4976" s="46"/>
    </row>
    <row r="4977" ht="12.75">
      <c r="O4977" s="46"/>
    </row>
    <row r="4978" ht="12.75">
      <c r="O4978" s="46"/>
    </row>
    <row r="4979" ht="12.75">
      <c r="O4979" s="46"/>
    </row>
    <row r="4980" ht="12.75">
      <c r="O4980" s="46"/>
    </row>
    <row r="4981" ht="12.75">
      <c r="O4981" s="46"/>
    </row>
    <row r="4982" ht="12.75">
      <c r="O4982" s="46"/>
    </row>
    <row r="4983" ht="12.75">
      <c r="O4983" s="46"/>
    </row>
    <row r="4984" ht="12.75">
      <c r="O4984" s="46"/>
    </row>
    <row r="4985" ht="12.75">
      <c r="O4985" s="46"/>
    </row>
    <row r="4986" ht="12.75">
      <c r="O4986" s="46"/>
    </row>
    <row r="4987" ht="12.75">
      <c r="O4987" s="46"/>
    </row>
    <row r="4988" ht="12.75">
      <c r="O4988" s="46"/>
    </row>
    <row r="4989" ht="12.75">
      <c r="O4989" s="46"/>
    </row>
    <row r="4990" ht="12.75">
      <c r="O4990" s="46"/>
    </row>
    <row r="4991" ht="12.75">
      <c r="O4991" s="46"/>
    </row>
    <row r="4992" ht="12.75">
      <c r="O4992" s="46"/>
    </row>
    <row r="4993" ht="12.75">
      <c r="O4993" s="46"/>
    </row>
    <row r="4994" ht="12.75">
      <c r="O4994" s="46"/>
    </row>
    <row r="4995" ht="12.75">
      <c r="O4995" s="46"/>
    </row>
    <row r="4996" ht="12.75">
      <c r="O4996" s="46"/>
    </row>
    <row r="4997" ht="12.75">
      <c r="O4997" s="46"/>
    </row>
    <row r="4998" ht="12.75">
      <c r="O4998" s="46"/>
    </row>
    <row r="4999" ht="12.75">
      <c r="O4999" s="46"/>
    </row>
    <row r="5000" ht="12.75">
      <c r="O5000" s="46"/>
    </row>
    <row r="5001" ht="12.75">
      <c r="O5001" s="46"/>
    </row>
    <row r="5002" ht="12.75">
      <c r="O5002" s="46"/>
    </row>
    <row r="5003" ht="12.75">
      <c r="O5003" s="46"/>
    </row>
    <row r="5004" ht="12.75">
      <c r="O5004" s="46"/>
    </row>
    <row r="5005" ht="12.75">
      <c r="O5005" s="46"/>
    </row>
    <row r="5006" ht="12.75">
      <c r="O5006" s="46"/>
    </row>
    <row r="5007" ht="12.75">
      <c r="O5007" s="46"/>
    </row>
    <row r="5008" ht="12.75">
      <c r="O5008" s="46"/>
    </row>
    <row r="5009" ht="12.75">
      <c r="O5009" s="46"/>
    </row>
    <row r="5010" ht="12.75">
      <c r="O5010" s="46"/>
    </row>
    <row r="5011" ht="12.75">
      <c r="O5011" s="46"/>
    </row>
    <row r="5012" ht="12.75">
      <c r="O5012" s="46"/>
    </row>
    <row r="5013" ht="12.75">
      <c r="O5013" s="46"/>
    </row>
    <row r="5014" ht="12.75">
      <c r="O5014" s="46"/>
    </row>
    <row r="5015" ht="12.75">
      <c r="O5015" s="46"/>
    </row>
    <row r="5016" ht="12.75">
      <c r="O5016" s="46"/>
    </row>
    <row r="5017" ht="12.75">
      <c r="O5017" s="46"/>
    </row>
    <row r="5018" ht="12.75">
      <c r="O5018" s="46"/>
    </row>
    <row r="5019" ht="12.75">
      <c r="O5019" s="46"/>
    </row>
    <row r="5020" ht="12.75">
      <c r="O5020" s="46"/>
    </row>
    <row r="5021" ht="12.75">
      <c r="O5021" s="46"/>
    </row>
    <row r="5022" ht="12.75">
      <c r="O5022" s="46"/>
    </row>
    <row r="5023" ht="12.75">
      <c r="O5023" s="46"/>
    </row>
    <row r="5024" ht="12.75">
      <c r="O5024" s="46"/>
    </row>
    <row r="5025" ht="12.75">
      <c r="O5025" s="46"/>
    </row>
    <row r="5026" ht="12.75">
      <c r="O5026" s="46"/>
    </row>
    <row r="5027" ht="12.75">
      <c r="O5027" s="46"/>
    </row>
    <row r="5028" ht="12.75">
      <c r="O5028" s="46"/>
    </row>
    <row r="5029" ht="12.75">
      <c r="O5029" s="46"/>
    </row>
    <row r="5030" ht="12.75">
      <c r="O5030" s="46"/>
    </row>
    <row r="5031" ht="12.75">
      <c r="O5031" s="46"/>
    </row>
    <row r="5032" ht="12.75">
      <c r="O5032" s="46"/>
    </row>
    <row r="5033" ht="12.75">
      <c r="O5033" s="46"/>
    </row>
    <row r="5034" ht="12.75">
      <c r="O5034" s="46"/>
    </row>
    <row r="5035" ht="12.75">
      <c r="O5035" s="46"/>
    </row>
    <row r="5036" ht="12.75">
      <c r="O5036" s="46"/>
    </row>
    <row r="5037" ht="12.75">
      <c r="O5037" s="46"/>
    </row>
    <row r="5038" ht="12.75">
      <c r="O5038" s="46"/>
    </row>
    <row r="5039" ht="12.75">
      <c r="O5039" s="46"/>
    </row>
    <row r="5040" ht="12.75">
      <c r="O5040" s="46"/>
    </row>
    <row r="5041" ht="12.75">
      <c r="O5041" s="46"/>
    </row>
    <row r="5042" ht="12.75">
      <c r="O5042" s="46"/>
    </row>
    <row r="5043" ht="12.75">
      <c r="O5043" s="46"/>
    </row>
    <row r="5044" ht="12.75">
      <c r="O5044" s="46"/>
    </row>
    <row r="5045" ht="12.75">
      <c r="O5045" s="46"/>
    </row>
    <row r="5046" ht="12.75">
      <c r="O5046" s="46"/>
    </row>
    <row r="5047" ht="12.75">
      <c r="O5047" s="46"/>
    </row>
    <row r="5048" ht="12.75">
      <c r="O5048" s="46"/>
    </row>
    <row r="5049" ht="12.75">
      <c r="O5049" s="46"/>
    </row>
    <row r="5050" ht="12.75">
      <c r="O5050" s="46"/>
    </row>
    <row r="5051" ht="12.75">
      <c r="O5051" s="46"/>
    </row>
    <row r="5052" ht="12.75">
      <c r="O5052" s="46"/>
    </row>
    <row r="5053" ht="12.75">
      <c r="O5053" s="46"/>
    </row>
    <row r="5054" ht="12.75">
      <c r="O5054" s="46"/>
    </row>
    <row r="5055" ht="12.75">
      <c r="O5055" s="46"/>
    </row>
    <row r="5056" ht="12.75">
      <c r="O5056" s="46"/>
    </row>
    <row r="5057" ht="12.75">
      <c r="O5057" s="46"/>
    </row>
    <row r="5058" ht="12.75">
      <c r="O5058" s="46"/>
    </row>
    <row r="5059" ht="12.75">
      <c r="O5059" s="46"/>
    </row>
    <row r="5060" ht="12.75">
      <c r="O5060" s="46"/>
    </row>
    <row r="5061" ht="12.75">
      <c r="O5061" s="46"/>
    </row>
    <row r="5062" ht="12.75">
      <c r="O5062" s="46"/>
    </row>
    <row r="5063" ht="12.75">
      <c r="O5063" s="46"/>
    </row>
    <row r="5064" ht="12.75">
      <c r="O5064" s="46"/>
    </row>
    <row r="5065" ht="12.75">
      <c r="O5065" s="46"/>
    </row>
    <row r="5066" ht="12.75">
      <c r="O5066" s="46"/>
    </row>
    <row r="5067" ht="12.75">
      <c r="O5067" s="46"/>
    </row>
    <row r="5068" ht="12.75">
      <c r="O5068" s="46"/>
    </row>
    <row r="5069" ht="12.75">
      <c r="O5069" s="46"/>
    </row>
    <row r="5070" ht="12.75">
      <c r="O5070" s="46"/>
    </row>
    <row r="5071" ht="12.75">
      <c r="O5071" s="46"/>
    </row>
    <row r="5072" ht="12.75">
      <c r="O5072" s="46"/>
    </row>
    <row r="5073" ht="12.75">
      <c r="O5073" s="46"/>
    </row>
    <row r="5074" ht="12.75">
      <c r="O5074" s="46"/>
    </row>
    <row r="5075" ht="12.75">
      <c r="O5075" s="46"/>
    </row>
    <row r="5076" ht="12.75">
      <c r="O5076" s="46"/>
    </row>
    <row r="5077" ht="12.75">
      <c r="O5077" s="46"/>
    </row>
    <row r="5078" ht="12.75">
      <c r="O5078" s="46"/>
    </row>
    <row r="5079" ht="12.75">
      <c r="O5079" s="46"/>
    </row>
    <row r="5080" ht="12.75">
      <c r="O5080" s="46"/>
    </row>
    <row r="5081" ht="12.75">
      <c r="O5081" s="46"/>
    </row>
    <row r="5082" ht="12.75">
      <c r="O5082" s="46"/>
    </row>
    <row r="5083" ht="12.75">
      <c r="O5083" s="46"/>
    </row>
    <row r="5084" ht="12.75">
      <c r="O5084" s="46"/>
    </row>
    <row r="5085" ht="12.75">
      <c r="O5085" s="46"/>
    </row>
    <row r="5086" ht="12.75">
      <c r="O5086" s="46"/>
    </row>
    <row r="5087" ht="12.75">
      <c r="O5087" s="46"/>
    </row>
    <row r="5088" ht="12.75">
      <c r="O5088" s="46"/>
    </row>
    <row r="5089" ht="12.75">
      <c r="O5089" s="46"/>
    </row>
    <row r="5090" ht="12.75">
      <c r="O5090" s="46"/>
    </row>
    <row r="5091" ht="12.75">
      <c r="O5091" s="46"/>
    </row>
    <row r="5092" ht="12.75">
      <c r="O5092" s="46"/>
    </row>
    <row r="5093" ht="12.75">
      <c r="O5093" s="46"/>
    </row>
    <row r="5094" ht="12.75">
      <c r="O5094" s="46"/>
    </row>
    <row r="5095" ht="12.75">
      <c r="O5095" s="46"/>
    </row>
    <row r="5096" ht="12.75">
      <c r="O5096" s="46"/>
    </row>
    <row r="5097" ht="12.75">
      <c r="O5097" s="46"/>
    </row>
    <row r="5098" ht="12.75">
      <c r="O5098" s="46"/>
    </row>
    <row r="5099" ht="12.75">
      <c r="O5099" s="46"/>
    </row>
    <row r="5100" ht="12.75">
      <c r="O5100" s="46"/>
    </row>
    <row r="5101" ht="12.75">
      <c r="O5101" s="46"/>
    </row>
    <row r="5102" ht="12.75">
      <c r="O5102" s="46"/>
    </row>
    <row r="5103" ht="12.75">
      <c r="O5103" s="46"/>
    </row>
    <row r="5104" ht="12.75">
      <c r="O5104" s="46"/>
    </row>
    <row r="5105" ht="12.75">
      <c r="O5105" s="46"/>
    </row>
    <row r="5106" ht="12.75">
      <c r="O5106" s="46"/>
    </row>
    <row r="5107" ht="12.75">
      <c r="O5107" s="46"/>
    </row>
    <row r="5108" ht="12.75">
      <c r="O5108" s="46"/>
    </row>
    <row r="5109" ht="12.75">
      <c r="O5109" s="46"/>
    </row>
    <row r="5110" ht="12.75">
      <c r="O5110" s="46"/>
    </row>
    <row r="5111" ht="12.75">
      <c r="O5111" s="46"/>
    </row>
    <row r="5112" ht="12.75">
      <c r="O5112" s="46"/>
    </row>
    <row r="5113" ht="12.75">
      <c r="O5113" s="46"/>
    </row>
    <row r="5114" ht="12.75">
      <c r="O5114" s="46"/>
    </row>
    <row r="5115" ht="12.75">
      <c r="O5115" s="46"/>
    </row>
    <row r="5116" ht="12.75">
      <c r="O5116" s="46"/>
    </row>
    <row r="5117" ht="12.75">
      <c r="O5117" s="46"/>
    </row>
    <row r="5118" ht="12.75">
      <c r="O5118" s="46"/>
    </row>
    <row r="5119" ht="12.75">
      <c r="O5119" s="46"/>
    </row>
    <row r="5120" ht="12.75">
      <c r="O5120" s="46"/>
    </row>
    <row r="5121" ht="12.75">
      <c r="O5121" s="46"/>
    </row>
    <row r="5122" ht="12.75">
      <c r="O5122" s="46"/>
    </row>
    <row r="5123" ht="12.75">
      <c r="O5123" s="46"/>
    </row>
    <row r="5124" ht="12.75">
      <c r="O5124" s="46"/>
    </row>
    <row r="5125" ht="12.75">
      <c r="O5125" s="46"/>
    </row>
    <row r="5126" ht="12.75">
      <c r="O5126" s="46"/>
    </row>
    <row r="5127" ht="12.75">
      <c r="O5127" s="46"/>
    </row>
    <row r="5128" ht="12.75">
      <c r="O5128" s="46"/>
    </row>
    <row r="5129" ht="12.75">
      <c r="O5129" s="46"/>
    </row>
    <row r="5130" ht="12.75">
      <c r="O5130" s="46"/>
    </row>
    <row r="5131" ht="12.75">
      <c r="O5131" s="46"/>
    </row>
    <row r="5132" ht="12.75">
      <c r="O5132" s="46"/>
    </row>
    <row r="5133" ht="12.75">
      <c r="O5133" s="46"/>
    </row>
    <row r="5134" ht="12.75">
      <c r="O5134" s="46"/>
    </row>
    <row r="5135" ht="12.75">
      <c r="O5135" s="46"/>
    </row>
    <row r="5136" ht="12.75">
      <c r="O5136" s="46"/>
    </row>
    <row r="5137" ht="12.75">
      <c r="O5137" s="46"/>
    </row>
    <row r="5138" ht="12.75">
      <c r="O5138" s="46"/>
    </row>
    <row r="5139" ht="12.75">
      <c r="O5139" s="46"/>
    </row>
    <row r="5140" ht="12.75">
      <c r="O5140" s="46"/>
    </row>
    <row r="5141" ht="12.75">
      <c r="O5141" s="46"/>
    </row>
    <row r="5142" ht="12.75">
      <c r="O5142" s="46"/>
    </row>
    <row r="5143" ht="12.75">
      <c r="O5143" s="46"/>
    </row>
    <row r="5144" ht="12.75">
      <c r="O5144" s="46"/>
    </row>
    <row r="5145" ht="12.75">
      <c r="O5145" s="46"/>
    </row>
    <row r="5146" ht="12.75">
      <c r="O5146" s="46"/>
    </row>
    <row r="5147" ht="12.75">
      <c r="O5147" s="46"/>
    </row>
    <row r="5148" ht="12.75">
      <c r="O5148" s="46"/>
    </row>
    <row r="5149" ht="12.75">
      <c r="O5149" s="46"/>
    </row>
    <row r="5150" ht="12.75">
      <c r="O5150" s="46"/>
    </row>
    <row r="5151" ht="12.75">
      <c r="O5151" s="46"/>
    </row>
    <row r="5152" ht="12.75">
      <c r="O5152" s="46"/>
    </row>
    <row r="5153" ht="12.75">
      <c r="O5153" s="46"/>
    </row>
    <row r="5154" ht="12.75">
      <c r="O5154" s="46"/>
    </row>
    <row r="5155" ht="12.75">
      <c r="O5155" s="46"/>
    </row>
    <row r="5156" ht="12.75">
      <c r="O5156" s="46"/>
    </row>
    <row r="5157" ht="12.75">
      <c r="O5157" s="46"/>
    </row>
    <row r="5158" ht="12.75">
      <c r="O5158" s="46"/>
    </row>
    <row r="5159" ht="12.75">
      <c r="O5159" s="46"/>
    </row>
    <row r="5160" ht="12.75">
      <c r="O5160" s="46"/>
    </row>
    <row r="5161" ht="12.75">
      <c r="O5161" s="46"/>
    </row>
    <row r="5162" ht="12.75">
      <c r="O5162" s="46"/>
    </row>
    <row r="5163" ht="12.75">
      <c r="O5163" s="46"/>
    </row>
    <row r="5164" ht="12.75">
      <c r="O5164" s="46"/>
    </row>
    <row r="5165" ht="12.75">
      <c r="O5165" s="46"/>
    </row>
    <row r="5166" ht="12.75">
      <c r="O5166" s="46"/>
    </row>
    <row r="5167" ht="12.75">
      <c r="O5167" s="46"/>
    </row>
    <row r="5168" ht="12.75">
      <c r="O5168" s="46"/>
    </row>
    <row r="5169" ht="12.75">
      <c r="O5169" s="46"/>
    </row>
    <row r="5170" ht="12.75">
      <c r="O5170" s="46"/>
    </row>
    <row r="5171" ht="12.75">
      <c r="O5171" s="46"/>
    </row>
    <row r="5172" ht="12.75">
      <c r="O5172" s="46"/>
    </row>
    <row r="5173" ht="12.75">
      <c r="O5173" s="46"/>
    </row>
    <row r="5174" ht="12.75">
      <c r="O5174" s="46"/>
    </row>
    <row r="5175" ht="12.75">
      <c r="O5175" s="46"/>
    </row>
    <row r="5176" ht="12.75">
      <c r="O5176" s="46"/>
    </row>
    <row r="5177" ht="12.75">
      <c r="O5177" s="46"/>
    </row>
    <row r="5178" ht="12.75">
      <c r="O5178" s="46"/>
    </row>
    <row r="5179" ht="12.75">
      <c r="O5179" s="46"/>
    </row>
    <row r="5180" ht="12.75">
      <c r="O5180" s="46"/>
    </row>
    <row r="5181" ht="12.75">
      <c r="O5181" s="46"/>
    </row>
    <row r="5182" ht="12.75">
      <c r="O5182" s="46"/>
    </row>
    <row r="5183" ht="12.75">
      <c r="O5183" s="46"/>
    </row>
    <row r="5184" ht="12.75">
      <c r="O5184" s="46"/>
    </row>
    <row r="5185" ht="12.75">
      <c r="O5185" s="46"/>
    </row>
    <row r="5186" ht="12.75">
      <c r="O5186" s="46"/>
    </row>
    <row r="5187" ht="12.75">
      <c r="O5187" s="46"/>
    </row>
    <row r="5188" ht="12.75">
      <c r="O5188" s="46"/>
    </row>
    <row r="5189" ht="12.75">
      <c r="O5189" s="46"/>
    </row>
    <row r="5190" ht="12.75">
      <c r="O5190" s="46"/>
    </row>
    <row r="5191" ht="12.75">
      <c r="O5191" s="46"/>
    </row>
    <row r="5192" ht="12.75">
      <c r="O5192" s="46"/>
    </row>
    <row r="5193" ht="12.75">
      <c r="O5193" s="46"/>
    </row>
    <row r="5194" ht="12.75">
      <c r="O5194" s="46"/>
    </row>
    <row r="5195" ht="12.75">
      <c r="O5195" s="46"/>
    </row>
    <row r="5196" ht="12.75">
      <c r="O5196" s="46"/>
    </row>
    <row r="5197" ht="12.75">
      <c r="O5197" s="46"/>
    </row>
    <row r="5198" ht="12.75">
      <c r="O5198" s="46"/>
    </row>
    <row r="5199" ht="12.75">
      <c r="O5199" s="46"/>
    </row>
    <row r="5200" ht="12.75">
      <c r="O5200" s="46"/>
    </row>
    <row r="5201" ht="12.75">
      <c r="O5201" s="46"/>
    </row>
    <row r="5202" ht="12.75">
      <c r="O5202" s="46"/>
    </row>
    <row r="5203" ht="12.75">
      <c r="O5203" s="46"/>
    </row>
    <row r="5204" ht="12.75">
      <c r="O5204" s="46"/>
    </row>
    <row r="5205" ht="12.75">
      <c r="O5205" s="46"/>
    </row>
    <row r="5206" ht="12.75">
      <c r="O5206" s="46"/>
    </row>
    <row r="5207" ht="12.75">
      <c r="O5207" s="46"/>
    </row>
    <row r="5208" ht="12.75">
      <c r="O5208" s="46"/>
    </row>
    <row r="5209" ht="12.75">
      <c r="O5209" s="46"/>
    </row>
    <row r="5210" ht="12.75">
      <c r="O5210" s="46"/>
    </row>
    <row r="5211" ht="12.75">
      <c r="O5211" s="46"/>
    </row>
    <row r="5212" ht="12.75">
      <c r="O5212" s="46"/>
    </row>
    <row r="5213" ht="12.75">
      <c r="O5213" s="46"/>
    </row>
    <row r="5214" ht="12.75">
      <c r="O5214" s="46"/>
    </row>
    <row r="5215" ht="12.75">
      <c r="O5215" s="46"/>
    </row>
    <row r="5216" ht="12.75">
      <c r="O5216" s="46"/>
    </row>
    <row r="5217" ht="12.75">
      <c r="O5217" s="46"/>
    </row>
    <row r="5218" ht="12.75">
      <c r="O5218" s="46"/>
    </row>
    <row r="5219" ht="12.75">
      <c r="O5219" s="46"/>
    </row>
    <row r="5220" ht="12.75">
      <c r="O5220" s="46"/>
    </row>
    <row r="5221" ht="12.75">
      <c r="O5221" s="46"/>
    </row>
    <row r="5222" ht="12.75">
      <c r="O5222" s="46"/>
    </row>
    <row r="5223" ht="12.75">
      <c r="O5223" s="46"/>
    </row>
    <row r="5224" ht="12.75">
      <c r="O5224" s="46"/>
    </row>
    <row r="5225" ht="12.75">
      <c r="O5225" s="46"/>
    </row>
    <row r="5226" ht="12.75">
      <c r="O5226" s="46"/>
    </row>
    <row r="5227" ht="12.75">
      <c r="O5227" s="46"/>
    </row>
    <row r="5228" ht="12.75">
      <c r="O5228" s="46"/>
    </row>
    <row r="5229" ht="12.75">
      <c r="O5229" s="46"/>
    </row>
    <row r="5230" ht="12.75">
      <c r="O5230" s="46"/>
    </row>
    <row r="5231" ht="12.75">
      <c r="O5231" s="46"/>
    </row>
    <row r="5232" ht="12.75">
      <c r="O5232" s="46"/>
    </row>
    <row r="5233" ht="12.75">
      <c r="O5233" s="46"/>
    </row>
    <row r="5234" ht="12.75">
      <c r="O5234" s="46"/>
    </row>
    <row r="5235" ht="12.75">
      <c r="O5235" s="46"/>
    </row>
    <row r="5236" ht="12.75">
      <c r="O5236" s="46"/>
    </row>
    <row r="5237" ht="12.75">
      <c r="O5237" s="46"/>
    </row>
    <row r="5238" ht="12.75">
      <c r="O5238" s="46"/>
    </row>
    <row r="5239" ht="12.75">
      <c r="O5239" s="46"/>
    </row>
    <row r="5240" ht="12.75">
      <c r="O5240" s="46"/>
    </row>
    <row r="5241" ht="12.75">
      <c r="O5241" s="46"/>
    </row>
    <row r="5242" ht="12.75">
      <c r="O5242" s="46"/>
    </row>
    <row r="5243" ht="12.75">
      <c r="O5243" s="46"/>
    </row>
    <row r="5244" ht="12.75">
      <c r="O5244" s="46"/>
    </row>
    <row r="5245" ht="12.75">
      <c r="O5245" s="46"/>
    </row>
    <row r="5246" ht="12.75">
      <c r="O5246" s="46"/>
    </row>
    <row r="5247" ht="12.75">
      <c r="O5247" s="46"/>
    </row>
    <row r="5248" ht="12.75">
      <c r="O5248" s="46"/>
    </row>
    <row r="5249" ht="12.75">
      <c r="O5249" s="46"/>
    </row>
    <row r="5250" ht="12.75">
      <c r="O5250" s="46"/>
    </row>
    <row r="5251" ht="12.75">
      <c r="O5251" s="46"/>
    </row>
    <row r="5252" ht="12.75">
      <c r="O5252" s="46"/>
    </row>
    <row r="5253" ht="12.75">
      <c r="O5253" s="46"/>
    </row>
    <row r="5254" ht="12.75">
      <c r="O5254" s="46"/>
    </row>
    <row r="5255" ht="12.75">
      <c r="O5255" s="46"/>
    </row>
    <row r="5256" ht="12.75">
      <c r="O5256" s="46"/>
    </row>
    <row r="5257" ht="12.75">
      <c r="O5257" s="46"/>
    </row>
    <row r="5258" ht="12.75">
      <c r="O5258" s="46"/>
    </row>
    <row r="5259" ht="12.75">
      <c r="O5259" s="46"/>
    </row>
    <row r="5260" ht="12.75">
      <c r="O5260" s="46"/>
    </row>
    <row r="5261" ht="12.75">
      <c r="O5261" s="46"/>
    </row>
    <row r="5262" ht="12.75">
      <c r="O5262" s="46"/>
    </row>
    <row r="5263" ht="12.75">
      <c r="O5263" s="46"/>
    </row>
    <row r="5264" ht="12.75">
      <c r="O5264" s="46"/>
    </row>
    <row r="5265" ht="12.75">
      <c r="O5265" s="46"/>
    </row>
    <row r="5266" ht="12.75">
      <c r="O5266" s="46"/>
    </row>
    <row r="5267" ht="12.75">
      <c r="O5267" s="46"/>
    </row>
    <row r="5268" ht="12.75">
      <c r="O5268" s="46"/>
    </row>
    <row r="5269" ht="12.75">
      <c r="O5269" s="46"/>
    </row>
    <row r="5270" ht="12.75">
      <c r="O5270" s="46"/>
    </row>
    <row r="5271" ht="12.75">
      <c r="O5271" s="46"/>
    </row>
    <row r="5272" ht="12.75">
      <c r="O5272" s="46"/>
    </row>
    <row r="5273" ht="12.75">
      <c r="O5273" s="46"/>
    </row>
    <row r="5274" ht="12.75">
      <c r="O5274" s="46"/>
    </row>
    <row r="5275" ht="12.75">
      <c r="O5275" s="46"/>
    </row>
    <row r="5276" ht="12.75">
      <c r="O5276" s="46"/>
    </row>
    <row r="5277" ht="12.75">
      <c r="O5277" s="46"/>
    </row>
    <row r="5278" ht="12.75">
      <c r="O5278" s="46"/>
    </row>
    <row r="5279" ht="12.75">
      <c r="O5279" s="46"/>
    </row>
    <row r="5280" ht="12.75">
      <c r="O5280" s="46"/>
    </row>
    <row r="5281" ht="12.75">
      <c r="O5281" s="46"/>
    </row>
    <row r="5282" ht="12.75">
      <c r="O5282" s="46"/>
    </row>
    <row r="5283" ht="12.75">
      <c r="O5283" s="46"/>
    </row>
    <row r="5284" ht="12.75">
      <c r="O5284" s="46"/>
    </row>
    <row r="5285" ht="12.75">
      <c r="O5285" s="46"/>
    </row>
    <row r="5286" ht="12.75">
      <c r="O5286" s="46"/>
    </row>
    <row r="5287" ht="12.75">
      <c r="O5287" s="46"/>
    </row>
    <row r="5288" ht="12.75">
      <c r="O5288" s="46"/>
    </row>
    <row r="5289" ht="12.75">
      <c r="O5289" s="46"/>
    </row>
    <row r="5290" ht="12.75">
      <c r="O5290" s="46"/>
    </row>
    <row r="5291" ht="12.75">
      <c r="O5291" s="46"/>
    </row>
    <row r="5292" ht="12.75">
      <c r="O5292" s="46"/>
    </row>
    <row r="5293" ht="12.75">
      <c r="O5293" s="46"/>
    </row>
    <row r="5294" ht="12.75">
      <c r="O5294" s="46"/>
    </row>
    <row r="5295" ht="12.75">
      <c r="O5295" s="46"/>
    </row>
    <row r="5296" ht="12.75">
      <c r="O5296" s="46"/>
    </row>
    <row r="5297" ht="12.75">
      <c r="O5297" s="46"/>
    </row>
    <row r="5298" ht="12.75">
      <c r="O5298" s="46"/>
    </row>
    <row r="5299" ht="12.75">
      <c r="O5299" s="46"/>
    </row>
    <row r="5300" ht="12.75">
      <c r="O5300" s="46"/>
    </row>
    <row r="5301" ht="12.75">
      <c r="O5301" s="46"/>
    </row>
    <row r="5302" ht="12.75">
      <c r="O5302" s="46"/>
    </row>
    <row r="5303" ht="12.75">
      <c r="O5303" s="46"/>
    </row>
    <row r="5304" ht="12.75">
      <c r="O5304" s="46"/>
    </row>
    <row r="5305" ht="12.75">
      <c r="O5305" s="46"/>
    </row>
    <row r="5306" ht="12.75">
      <c r="O5306" s="46"/>
    </row>
    <row r="5307" ht="12.75">
      <c r="O5307" s="46"/>
    </row>
    <row r="5308" ht="12.75">
      <c r="O5308" s="46"/>
    </row>
    <row r="5309" ht="12.75">
      <c r="O5309" s="46"/>
    </row>
    <row r="5310" ht="12.75">
      <c r="O5310" s="46"/>
    </row>
    <row r="5311" ht="12.75">
      <c r="O5311" s="46"/>
    </row>
    <row r="5312" ht="12.75">
      <c r="O5312" s="46"/>
    </row>
    <row r="5313" ht="12.75">
      <c r="O5313" s="46"/>
    </row>
    <row r="5314" ht="12.75">
      <c r="O5314" s="46"/>
    </row>
    <row r="5315" ht="12.75">
      <c r="O5315" s="46"/>
    </row>
    <row r="5316" ht="12.75">
      <c r="O5316" s="46"/>
    </row>
    <row r="5317" ht="12.75">
      <c r="O5317" s="46"/>
    </row>
    <row r="5318" ht="12.75">
      <c r="O5318" s="46"/>
    </row>
    <row r="5319" ht="12.75">
      <c r="O5319" s="46"/>
    </row>
    <row r="5320" ht="12.75">
      <c r="O5320" s="46"/>
    </row>
    <row r="5321" ht="12.75">
      <c r="O5321" s="46"/>
    </row>
    <row r="5322" ht="12.75">
      <c r="O5322" s="46"/>
    </row>
    <row r="5323" ht="12.75">
      <c r="O5323" s="46"/>
    </row>
    <row r="5324" ht="12.75">
      <c r="O5324" s="46"/>
    </row>
    <row r="5325" ht="12.75">
      <c r="O5325" s="46"/>
    </row>
    <row r="5326" ht="12.75">
      <c r="O5326" s="46"/>
    </row>
    <row r="5327" ht="12.75">
      <c r="O5327" s="46"/>
    </row>
    <row r="5328" ht="12.75">
      <c r="O5328" s="46"/>
    </row>
    <row r="5329" ht="12.75">
      <c r="O5329" s="46"/>
    </row>
    <row r="5330" ht="12.75">
      <c r="O5330" s="46"/>
    </row>
    <row r="5331" ht="12.75">
      <c r="O5331" s="46"/>
    </row>
    <row r="5332" ht="12.75">
      <c r="O5332" s="46"/>
    </row>
    <row r="5333" ht="12.75">
      <c r="O5333" s="46"/>
    </row>
    <row r="5334" ht="12.75">
      <c r="O5334" s="46"/>
    </row>
    <row r="5335" ht="12.75">
      <c r="O5335" s="46"/>
    </row>
    <row r="5336" ht="12.75">
      <c r="O5336" s="46"/>
    </row>
    <row r="5337" ht="12.75">
      <c r="O5337" s="46"/>
    </row>
    <row r="5338" ht="12.75">
      <c r="O5338" s="46"/>
    </row>
    <row r="5339" ht="12.75">
      <c r="O5339" s="46"/>
    </row>
    <row r="5340" ht="12.75">
      <c r="O5340" s="46"/>
    </row>
    <row r="5341" ht="12.75">
      <c r="O5341" s="46"/>
    </row>
    <row r="5342" ht="12.75">
      <c r="O5342" s="46"/>
    </row>
    <row r="5343" ht="12.75">
      <c r="O5343" s="46"/>
    </row>
    <row r="5344" ht="12.75">
      <c r="O5344" s="46"/>
    </row>
    <row r="5345" ht="12.75">
      <c r="O5345" s="46"/>
    </row>
    <row r="5346" ht="12.75">
      <c r="O5346" s="46"/>
    </row>
    <row r="5347" ht="12.75">
      <c r="O5347" s="46"/>
    </row>
    <row r="5348" ht="12.75">
      <c r="O5348" s="46"/>
    </row>
    <row r="5349" ht="12.75">
      <c r="O5349" s="46"/>
    </row>
    <row r="5350" ht="12.75">
      <c r="O5350" s="46"/>
    </row>
    <row r="5351" ht="12.75">
      <c r="O5351" s="46"/>
    </row>
    <row r="5352" ht="12.75">
      <c r="O5352" s="46"/>
    </row>
    <row r="5353" ht="12.75">
      <c r="O5353" s="46"/>
    </row>
    <row r="5354" ht="12.75">
      <c r="O5354" s="46"/>
    </row>
    <row r="5355" ht="12.75">
      <c r="O5355" s="46"/>
    </row>
    <row r="5356" ht="12.75">
      <c r="O5356" s="46"/>
    </row>
    <row r="5357" ht="12.75">
      <c r="O5357" s="46"/>
    </row>
    <row r="5358" ht="12.75">
      <c r="O5358" s="46"/>
    </row>
    <row r="5359" ht="12.75">
      <c r="O5359" s="46"/>
    </row>
    <row r="5360" ht="12.75">
      <c r="O5360" s="46"/>
    </row>
    <row r="5361" ht="12.75">
      <c r="O5361" s="46"/>
    </row>
    <row r="5362" ht="12.75">
      <c r="O5362" s="46"/>
    </row>
    <row r="5363" ht="12.75">
      <c r="O5363" s="46"/>
    </row>
    <row r="5364" ht="12.75">
      <c r="O5364" s="46"/>
    </row>
    <row r="5365" ht="12.75">
      <c r="O5365" s="46"/>
    </row>
    <row r="5366" ht="12.75">
      <c r="O5366" s="46"/>
    </row>
    <row r="5367" ht="12.75">
      <c r="O5367" s="46"/>
    </row>
    <row r="5368" ht="12.75">
      <c r="O5368" s="46"/>
    </row>
    <row r="5369" ht="12.75">
      <c r="O5369" s="46"/>
    </row>
    <row r="5370" ht="12.75">
      <c r="O5370" s="46"/>
    </row>
    <row r="5371" ht="12.75">
      <c r="O5371" s="46"/>
    </row>
    <row r="5372" ht="12.75">
      <c r="O5372" s="46"/>
    </row>
    <row r="5373" ht="12.75">
      <c r="O5373" s="46"/>
    </row>
    <row r="5374" ht="12.75">
      <c r="O5374" s="46"/>
    </row>
    <row r="5375" ht="12.75">
      <c r="O5375" s="46"/>
    </row>
    <row r="5376" ht="12.75">
      <c r="O5376" s="46"/>
    </row>
    <row r="5377" ht="12.75">
      <c r="O5377" s="46"/>
    </row>
    <row r="5378" ht="12.75">
      <c r="O5378" s="46"/>
    </row>
    <row r="5379" ht="12.75">
      <c r="O5379" s="46"/>
    </row>
    <row r="5380" ht="12.75">
      <c r="O5380" s="46"/>
    </row>
    <row r="5381" ht="12.75">
      <c r="O5381" s="46"/>
    </row>
    <row r="5382" ht="12.75">
      <c r="O5382" s="46"/>
    </row>
    <row r="5383" ht="12.75">
      <c r="O5383" s="46"/>
    </row>
    <row r="5384" ht="12.75">
      <c r="O5384" s="46"/>
    </row>
    <row r="5385" ht="12.75">
      <c r="O5385" s="46"/>
    </row>
    <row r="5386" ht="12.75">
      <c r="O5386" s="46"/>
    </row>
    <row r="5387" ht="12.75">
      <c r="O5387" s="46"/>
    </row>
    <row r="5388" ht="12.75">
      <c r="O5388" s="46"/>
    </row>
    <row r="5389" ht="12.75">
      <c r="O5389" s="46"/>
    </row>
    <row r="5390" ht="12.75">
      <c r="O5390" s="46"/>
    </row>
    <row r="5391" ht="12.75">
      <c r="O5391" s="46"/>
    </row>
    <row r="5392" ht="12.75">
      <c r="O5392" s="46"/>
    </row>
    <row r="5393" ht="12.75">
      <c r="O5393" s="46"/>
    </row>
    <row r="5394" ht="12.75">
      <c r="O5394" s="46"/>
    </row>
    <row r="5395" ht="12.75">
      <c r="O5395" s="46"/>
    </row>
    <row r="5396" ht="12.75">
      <c r="O5396" s="46"/>
    </row>
    <row r="5397" ht="12.75">
      <c r="O5397" s="46"/>
    </row>
    <row r="5398" ht="12.75">
      <c r="O5398" s="46"/>
    </row>
    <row r="5399" ht="12.75">
      <c r="O5399" s="46"/>
    </row>
    <row r="5400" ht="12.75">
      <c r="O5400" s="46"/>
    </row>
    <row r="5401" ht="12.75">
      <c r="O5401" s="46"/>
    </row>
    <row r="5402" ht="12.75">
      <c r="O5402" s="46"/>
    </row>
    <row r="5403" ht="12.75">
      <c r="O5403" s="46"/>
    </row>
    <row r="5404" ht="12.75">
      <c r="O5404" s="46"/>
    </row>
    <row r="5405" ht="12.75">
      <c r="O5405" s="46"/>
    </row>
    <row r="5406" ht="12.75">
      <c r="O5406" s="46"/>
    </row>
    <row r="5407" ht="12.75">
      <c r="O5407" s="46"/>
    </row>
    <row r="5408" ht="12.75">
      <c r="O5408" s="46"/>
    </row>
    <row r="5409" ht="12.75">
      <c r="O5409" s="46"/>
    </row>
    <row r="5410" ht="12.75">
      <c r="O5410" s="46"/>
    </row>
    <row r="5411" ht="12.75">
      <c r="O5411" s="46"/>
    </row>
    <row r="5412" ht="12.75">
      <c r="O5412" s="46"/>
    </row>
    <row r="5413" ht="12.75">
      <c r="O5413" s="46"/>
    </row>
    <row r="5414" ht="12.75">
      <c r="O5414" s="46"/>
    </row>
    <row r="5415" ht="12.75">
      <c r="O5415" s="46"/>
    </row>
    <row r="5416" ht="12.75">
      <c r="O5416" s="46"/>
    </row>
    <row r="5417" ht="12.75">
      <c r="O5417" s="46"/>
    </row>
    <row r="5418" ht="12.75">
      <c r="O5418" s="46"/>
    </row>
    <row r="5419" ht="12.75">
      <c r="O5419" s="46"/>
    </row>
    <row r="5420" ht="12.75">
      <c r="O5420" s="46"/>
    </row>
    <row r="5421" ht="12.75">
      <c r="O5421" s="46"/>
    </row>
    <row r="5422" ht="12.75">
      <c r="O5422" s="46"/>
    </row>
    <row r="5423" ht="12.75">
      <c r="O5423" s="46"/>
    </row>
    <row r="5424" ht="12.75">
      <c r="O5424" s="46"/>
    </row>
    <row r="5425" ht="12.75">
      <c r="O5425" s="46"/>
    </row>
    <row r="5426" ht="12.75">
      <c r="O5426" s="46"/>
    </row>
    <row r="5427" ht="12.75">
      <c r="O5427" s="46"/>
    </row>
    <row r="5428" ht="12.75">
      <c r="O5428" s="46"/>
    </row>
    <row r="5429" ht="12.75">
      <c r="O5429" s="46"/>
    </row>
    <row r="5430" ht="12.75">
      <c r="O5430" s="46"/>
    </row>
    <row r="5431" ht="12.75">
      <c r="O5431" s="46"/>
    </row>
    <row r="5432" ht="12.75">
      <c r="O5432" s="46"/>
    </row>
    <row r="5433" ht="12.75">
      <c r="O5433" s="46"/>
    </row>
    <row r="5434" ht="12.75">
      <c r="O5434" s="46"/>
    </row>
    <row r="5435" ht="12.75">
      <c r="O5435" s="46"/>
    </row>
    <row r="5436" ht="12.75">
      <c r="O5436" s="46"/>
    </row>
    <row r="5437" ht="12.75">
      <c r="O5437" s="46"/>
    </row>
    <row r="5438" ht="12.75">
      <c r="O5438" s="46"/>
    </row>
    <row r="5439" ht="12.75">
      <c r="O5439" s="46"/>
    </row>
    <row r="5440" ht="12.75">
      <c r="O5440" s="46"/>
    </row>
    <row r="5441" ht="12.75">
      <c r="O5441" s="46"/>
    </row>
    <row r="5442" ht="12.75">
      <c r="O5442" s="46"/>
    </row>
    <row r="5443" ht="12.75">
      <c r="O5443" s="46"/>
    </row>
    <row r="5444" ht="12.75">
      <c r="O5444" s="46"/>
    </row>
    <row r="5445" ht="12.75">
      <c r="O5445" s="46"/>
    </row>
    <row r="5446" ht="12.75">
      <c r="O5446" s="46"/>
    </row>
    <row r="5447" ht="12.75">
      <c r="O5447" s="46"/>
    </row>
    <row r="5448" ht="12.75">
      <c r="O5448" s="46"/>
    </row>
    <row r="5449" ht="12.75">
      <c r="O5449" s="46"/>
    </row>
    <row r="5450" ht="12.75">
      <c r="O5450" s="46"/>
    </row>
    <row r="5451" ht="12.75">
      <c r="O5451" s="46"/>
    </row>
    <row r="5452" ht="12.75">
      <c r="O5452" s="46"/>
    </row>
    <row r="5453" ht="12.75">
      <c r="O5453" s="46"/>
    </row>
    <row r="5454" ht="12.75">
      <c r="O5454" s="46"/>
    </row>
    <row r="5455" ht="12.75">
      <c r="O5455" s="46"/>
    </row>
    <row r="5456" ht="12.75">
      <c r="O5456" s="46"/>
    </row>
    <row r="5457" ht="12.75">
      <c r="O5457" s="46"/>
    </row>
    <row r="5458" ht="12.75">
      <c r="O5458" s="46"/>
    </row>
    <row r="5459" ht="12.75">
      <c r="O5459" s="46"/>
    </row>
    <row r="5460" ht="12.75">
      <c r="O5460" s="46"/>
    </row>
    <row r="5461" ht="12.75">
      <c r="O5461" s="46"/>
    </row>
    <row r="5462" ht="12.75">
      <c r="O5462" s="46"/>
    </row>
    <row r="5463" ht="12.75">
      <c r="O5463" s="46"/>
    </row>
    <row r="5464" ht="12.75">
      <c r="O5464" s="46"/>
    </row>
    <row r="5465" ht="12.75">
      <c r="O5465" s="46"/>
    </row>
    <row r="5466" ht="12.75">
      <c r="O5466" s="46"/>
    </row>
    <row r="5467" ht="12.75">
      <c r="O5467" s="46"/>
    </row>
    <row r="5468" ht="12.75">
      <c r="O5468" s="46"/>
    </row>
    <row r="5469" ht="12.75">
      <c r="O5469" s="46"/>
    </row>
    <row r="5470" ht="12.75">
      <c r="O5470" s="46"/>
    </row>
    <row r="5471" ht="12.75">
      <c r="O5471" s="46"/>
    </row>
    <row r="5472" ht="12.75">
      <c r="O5472" s="46"/>
    </row>
    <row r="5473" ht="12.75">
      <c r="O5473" s="46"/>
    </row>
    <row r="5474" ht="12.75">
      <c r="O5474" s="46"/>
    </row>
    <row r="5475" ht="12.75">
      <c r="O5475" s="46"/>
    </row>
    <row r="5476" ht="12.75">
      <c r="O5476" s="46"/>
    </row>
    <row r="5477" ht="12.75">
      <c r="O5477" s="46"/>
    </row>
    <row r="5478" ht="12.75">
      <c r="O5478" s="46"/>
    </row>
    <row r="5479" ht="12.75">
      <c r="O5479" s="46"/>
    </row>
    <row r="5480" ht="12.75">
      <c r="O5480" s="46"/>
    </row>
    <row r="5481" ht="12.75">
      <c r="O5481" s="46"/>
    </row>
    <row r="5482" ht="12.75">
      <c r="O5482" s="46"/>
    </row>
    <row r="5483" ht="12.75">
      <c r="O5483" s="46"/>
    </row>
    <row r="5484" ht="12.75">
      <c r="O5484" s="46"/>
    </row>
    <row r="5485" ht="12.75">
      <c r="O5485" s="46"/>
    </row>
    <row r="5486" ht="12.75">
      <c r="O5486" s="46"/>
    </row>
    <row r="5487" ht="12.75">
      <c r="O5487" s="46"/>
    </row>
    <row r="5488" ht="12.75">
      <c r="O5488" s="46"/>
    </row>
    <row r="5489" ht="12.75">
      <c r="O5489" s="46"/>
    </row>
    <row r="5490" ht="12.75">
      <c r="O5490" s="46"/>
    </row>
    <row r="5491" ht="12.75">
      <c r="O5491" s="46"/>
    </row>
    <row r="5492" ht="12.75">
      <c r="O5492" s="46"/>
    </row>
    <row r="5493" ht="12.75">
      <c r="O5493" s="46"/>
    </row>
    <row r="5494" ht="12.75">
      <c r="O5494" s="46"/>
    </row>
    <row r="5495" ht="12.75">
      <c r="O5495" s="46"/>
    </row>
    <row r="5496" ht="12.75">
      <c r="O5496" s="46"/>
    </row>
    <row r="5497" ht="12.75">
      <c r="O5497" s="46"/>
    </row>
    <row r="5498" ht="12.75">
      <c r="O5498" s="46"/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scale="89" r:id="rId1"/>
  <headerFooter alignWithMargins="0">
    <oddFooter>&amp;C&amp;P of &amp;N&amp;R&amp;"Arial,Bold"&amp;14FY 2004 -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2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52" customWidth="1"/>
    <col min="2" max="2" width="6.8515625" style="49" bestFit="1" customWidth="1"/>
    <col min="3" max="3" width="44.421875" style="42" bestFit="1" customWidth="1"/>
    <col min="4" max="4" width="35.140625" style="42" customWidth="1"/>
    <col min="5" max="5" width="18.421875" style="42" bestFit="1" customWidth="1"/>
    <col min="6" max="6" width="6.8515625" style="42" customWidth="1"/>
    <col min="7" max="7" width="7.421875" style="45" hidden="1" customWidth="1"/>
    <col min="8" max="8" width="11.7109375" style="42" customWidth="1"/>
    <col min="9" max="9" width="8.28125" style="50" bestFit="1" customWidth="1"/>
    <col min="10" max="10" width="7.00390625" style="42" bestFit="1" customWidth="1"/>
    <col min="11" max="11" width="7.00390625" style="42" hidden="1" customWidth="1"/>
    <col min="12" max="12" width="7.00390625" style="42" bestFit="1" customWidth="1"/>
    <col min="13" max="13" width="8.140625" style="43" bestFit="1" customWidth="1"/>
    <col min="14" max="14" width="7.00390625" style="42" bestFit="1" customWidth="1"/>
    <col min="15" max="15" width="7.00390625" style="42" hidden="1" customWidth="1"/>
    <col min="16" max="17" width="7.00390625" style="42" bestFit="1" customWidth="1"/>
    <col min="18" max="18" width="7.00390625" style="42" hidden="1" customWidth="1"/>
    <col min="19" max="19" width="7.00390625" style="42" bestFit="1" customWidth="1"/>
    <col min="20" max="20" width="7.00390625" style="42" hidden="1" customWidth="1"/>
    <col min="21" max="21" width="7.00390625" style="44" hidden="1" customWidth="1"/>
    <col min="22" max="24" width="7.00390625" style="44" bestFit="1" customWidth="1"/>
    <col min="25" max="25" width="5.57421875" style="44" bestFit="1" customWidth="1"/>
    <col min="26" max="29" width="4.140625" style="42" hidden="1" customWidth="1"/>
    <col min="30" max="30" width="6.28125" style="42" bestFit="1" customWidth="1"/>
    <col min="31" max="33" width="7.00390625" style="42" hidden="1" customWidth="1"/>
    <col min="34" max="34" width="9.421875" style="42" hidden="1" customWidth="1"/>
    <col min="35" max="36" width="4.140625" style="42" hidden="1" customWidth="1"/>
    <col min="37" max="37" width="5.28125" style="42" hidden="1" customWidth="1"/>
    <col min="38" max="38" width="5.140625" style="42" bestFit="1" customWidth="1"/>
    <col min="39" max="41" width="4.140625" style="42" hidden="1" customWidth="1"/>
    <col min="42" max="16384" width="9.140625" style="42" customWidth="1"/>
  </cols>
  <sheetData>
    <row r="1" ht="15.75">
      <c r="A1" s="99" t="s">
        <v>0</v>
      </c>
    </row>
    <row r="2" ht="15.75">
      <c r="A2" s="99" t="s">
        <v>988</v>
      </c>
    </row>
    <row r="3" spans="1:41" ht="189.75" customHeigh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7" t="s">
        <v>7</v>
      </c>
      <c r="H3" s="48" t="s">
        <v>8</v>
      </c>
      <c r="I3" s="73" t="s">
        <v>9</v>
      </c>
      <c r="J3" s="54" t="s">
        <v>10</v>
      </c>
      <c r="K3" s="54" t="s">
        <v>11</v>
      </c>
      <c r="L3" s="74" t="s">
        <v>12</v>
      </c>
      <c r="M3" s="75" t="s">
        <v>13</v>
      </c>
      <c r="N3" s="76" t="s">
        <v>14</v>
      </c>
      <c r="O3" s="77" t="s">
        <v>15</v>
      </c>
      <c r="P3" s="78" t="s">
        <v>16</v>
      </c>
      <c r="Q3" s="56" t="s">
        <v>17</v>
      </c>
      <c r="R3" s="56" t="s">
        <v>11</v>
      </c>
      <c r="S3" s="56" t="s">
        <v>18</v>
      </c>
      <c r="T3" s="57" t="s">
        <v>19</v>
      </c>
      <c r="U3" s="79" t="s">
        <v>20</v>
      </c>
      <c r="V3" s="80" t="s">
        <v>21</v>
      </c>
      <c r="W3" s="55" t="s">
        <v>22</v>
      </c>
      <c r="X3" s="55" t="s">
        <v>23</v>
      </c>
      <c r="Y3" s="81" t="s">
        <v>24</v>
      </c>
      <c r="Z3" s="4" t="s">
        <v>25</v>
      </c>
      <c r="AA3" s="5" t="s">
        <v>26</v>
      </c>
      <c r="AB3" s="5" t="s">
        <v>27</v>
      </c>
      <c r="AC3" s="5" t="s">
        <v>28</v>
      </c>
      <c r="AD3" s="6" t="s">
        <v>29</v>
      </c>
      <c r="AE3" s="6" t="s">
        <v>30</v>
      </c>
      <c r="AF3" s="6" t="s">
        <v>31</v>
      </c>
      <c r="AG3" s="6" t="s">
        <v>32</v>
      </c>
      <c r="AH3" s="6" t="s">
        <v>33</v>
      </c>
      <c r="AI3" s="5" t="s">
        <v>34</v>
      </c>
      <c r="AJ3" s="5" t="s">
        <v>35</v>
      </c>
      <c r="AK3" s="5" t="s">
        <v>36</v>
      </c>
      <c r="AL3" s="7" t="s">
        <v>37</v>
      </c>
      <c r="AM3" s="7" t="s">
        <v>38</v>
      </c>
      <c r="AN3" s="7" t="s">
        <v>39</v>
      </c>
      <c r="AO3" s="7" t="s">
        <v>40</v>
      </c>
    </row>
    <row r="4" spans="1:41" ht="13.5" thickBot="1">
      <c r="A4" s="8">
        <v>1</v>
      </c>
      <c r="B4" s="8">
        <v>2</v>
      </c>
      <c r="C4" s="9">
        <v>3</v>
      </c>
      <c r="D4" s="9"/>
      <c r="E4" s="9">
        <v>4</v>
      </c>
      <c r="F4" s="9">
        <v>5</v>
      </c>
      <c r="G4" s="10"/>
      <c r="H4" s="88"/>
      <c r="I4" s="89">
        <v>6</v>
      </c>
      <c r="J4" s="9">
        <v>7</v>
      </c>
      <c r="K4" s="58"/>
      <c r="L4" s="13">
        <v>8</v>
      </c>
      <c r="M4" s="90">
        <v>9</v>
      </c>
      <c r="N4" s="91">
        <v>10</v>
      </c>
      <c r="O4" s="92">
        <v>11</v>
      </c>
      <c r="P4" s="14">
        <v>12</v>
      </c>
      <c r="Q4" s="15">
        <v>13</v>
      </c>
      <c r="R4" s="16"/>
      <c r="S4" s="15">
        <v>14</v>
      </c>
      <c r="T4" s="16"/>
      <c r="U4" s="91">
        <v>15</v>
      </c>
      <c r="V4" s="11">
        <v>16</v>
      </c>
      <c r="W4" s="12">
        <v>17</v>
      </c>
      <c r="X4" s="12">
        <v>18</v>
      </c>
      <c r="Y4" s="13">
        <v>19</v>
      </c>
      <c r="Z4" s="17"/>
      <c r="AA4" s="9"/>
      <c r="AB4" s="9"/>
      <c r="AC4" s="9"/>
      <c r="AD4" s="9">
        <v>20</v>
      </c>
      <c r="AE4" s="18" t="s">
        <v>41</v>
      </c>
      <c r="AF4" s="9" t="s">
        <v>42</v>
      </c>
      <c r="AG4" s="9" t="s">
        <v>43</v>
      </c>
      <c r="AH4" s="18" t="s">
        <v>44</v>
      </c>
      <c r="AI4" s="18"/>
      <c r="AJ4" s="18"/>
      <c r="AK4" s="18"/>
      <c r="AL4" s="9">
        <v>21</v>
      </c>
      <c r="AM4" s="9" t="s">
        <v>41</v>
      </c>
      <c r="AN4" s="9" t="s">
        <v>42</v>
      </c>
      <c r="AO4" s="9" t="s">
        <v>43</v>
      </c>
    </row>
    <row r="5" spans="1:41" ht="12.75">
      <c r="A5" s="19">
        <v>1800017</v>
      </c>
      <c r="B5" s="19">
        <v>9370</v>
      </c>
      <c r="C5" s="19" t="s">
        <v>45</v>
      </c>
      <c r="D5" s="19" t="s">
        <v>46</v>
      </c>
      <c r="E5" s="19" t="s">
        <v>47</v>
      </c>
      <c r="F5" s="19">
        <v>46225</v>
      </c>
      <c r="G5" s="20" t="s">
        <v>48</v>
      </c>
      <c r="H5" s="23">
        <v>3175243750</v>
      </c>
      <c r="I5" s="82">
        <v>1</v>
      </c>
      <c r="J5" s="22" t="s">
        <v>49</v>
      </c>
      <c r="K5" s="19"/>
      <c r="L5" s="24"/>
      <c r="M5" s="83">
        <v>103</v>
      </c>
      <c r="N5" s="84" t="s">
        <v>49</v>
      </c>
      <c r="O5" s="85" t="s">
        <v>49</v>
      </c>
      <c r="P5" s="25" t="s">
        <v>50</v>
      </c>
      <c r="Q5" s="26" t="str">
        <f>IF(ISNUMBER(P5),IF(P5&gt;=20,"YES","NO"),"M")</f>
        <v>M</v>
      </c>
      <c r="R5" s="22" t="s">
        <v>51</v>
      </c>
      <c r="S5" s="22" t="s">
        <v>49</v>
      </c>
      <c r="T5" s="22"/>
      <c r="U5" s="86"/>
      <c r="V5" s="87"/>
      <c r="W5" s="38"/>
      <c r="X5" s="38"/>
      <c r="Y5" s="39"/>
      <c r="Z5" s="27">
        <f>IF(OR(J5="YES",L5="YES"),1,0)</f>
        <v>0</v>
      </c>
      <c r="AA5" s="21">
        <f>IF(OR(AND(ISNUMBER(M5),AND(M5&gt;0,M5&lt;600)),AND(M5&gt;0,N5="YES")),1,0)</f>
        <v>1</v>
      </c>
      <c r="AB5" s="21">
        <f>IF(AND(OR(J5="YES",L5="YES"),(Z5=0)),"Trouble",0)</f>
        <v>0</v>
      </c>
      <c r="AC5" s="21">
        <f>IF(AND(OR(AND(ISNUMBER(M5),AND(M5&gt;0,M5&lt;600)),AND(M5&gt;0,N5="YES")),(AA5=0)),"Trouble",0)</f>
        <v>0</v>
      </c>
      <c r="AD5" s="22" t="str">
        <f>IF(AND(Z5=1,AA5=1),"SRSA","-")</f>
        <v>-</v>
      </c>
      <c r="AE5" s="21">
        <f>IF(AND(AD5="-",O5="YES"),"Trouble",0)</f>
        <v>0</v>
      </c>
      <c r="AF5" s="21">
        <f>IF(AND(AND(J5="NO",L5&lt;&gt;"YES"),(O5="YES")),"Trouble",0)</f>
        <v>0</v>
      </c>
      <c r="AG5" s="21">
        <f>IF(OR(AND(OR(AND(ISNUMBER(M5),AND(M5&gt;0,M5&lt;600)),AND(AND(M5&gt;0,N5="YES"),ISNUMBER(M5))),(O5="YES")),O5&lt;&gt;"YES"),0,"Trouble")</f>
        <v>0</v>
      </c>
      <c r="AH5" s="21">
        <f>IF(AND(AD5="SRSA",O5&lt;&gt;"YES"),"Trouble",0)</f>
        <v>0</v>
      </c>
      <c r="AI5" s="21">
        <f>IF(S5="YES",1,0)</f>
        <v>0</v>
      </c>
      <c r="AJ5" s="21">
        <f>IF(AND(ISNUMBER(P5),P5&gt;=20),1,0)</f>
        <v>0</v>
      </c>
      <c r="AK5" s="21">
        <f>IF(AND(AI5=1,AJ5=1),"Initial",0)</f>
        <v>0</v>
      </c>
      <c r="AL5" s="22" t="str">
        <f>IF(AND(AND(AK5="Initial",AM5=0),ISNUMBER(M5)),"RLIS","-")</f>
        <v>-</v>
      </c>
      <c r="AM5" s="21">
        <f>IF(AND(AD5="SRSA",AK5="Initial"),"SRSA",0)</f>
        <v>0</v>
      </c>
      <c r="AN5" s="21">
        <f>IF(AND(AL5="-",U5="YES"),"Trouble",0)</f>
        <v>0</v>
      </c>
      <c r="AO5" s="21">
        <f>IF(AND(U5&lt;&gt;"YES",AL5="RLIS"),"Trouble",0)</f>
        <v>0</v>
      </c>
    </row>
    <row r="6" spans="1:41" ht="12.75">
      <c r="A6" s="28">
        <v>1800060</v>
      </c>
      <c r="B6" s="28">
        <v>15</v>
      </c>
      <c r="C6" s="28" t="s">
        <v>52</v>
      </c>
      <c r="D6" s="28" t="s">
        <v>53</v>
      </c>
      <c r="E6" s="28" t="s">
        <v>54</v>
      </c>
      <c r="F6" s="28">
        <v>46772</v>
      </c>
      <c r="G6" s="29">
        <v>9436</v>
      </c>
      <c r="H6" s="32">
        <v>2606926193</v>
      </c>
      <c r="I6" s="65">
        <v>7</v>
      </c>
      <c r="J6" s="31" t="s">
        <v>55</v>
      </c>
      <c r="K6" s="28"/>
      <c r="L6" s="33"/>
      <c r="M6" s="69"/>
      <c r="N6" s="63" t="s">
        <v>49</v>
      </c>
      <c r="O6" s="71"/>
      <c r="P6" s="34">
        <v>15.402512796649603</v>
      </c>
      <c r="Q6" s="35" t="str">
        <f>IF(ISNUMBER(P6),IF(P6&gt;=20,"YES","NO"),"M")</f>
        <v>NO</v>
      </c>
      <c r="R6" s="31" t="s">
        <v>49</v>
      </c>
      <c r="S6" s="31" t="s">
        <v>55</v>
      </c>
      <c r="T6" s="31"/>
      <c r="U6" s="64"/>
      <c r="V6" s="67"/>
      <c r="W6" s="40"/>
      <c r="X6" s="40"/>
      <c r="Y6" s="41"/>
      <c r="Z6" s="37">
        <f aca="true" t="shared" si="0" ref="Z6:Z69">IF(OR(J6="YES",L6="YES"),1,0)</f>
        <v>1</v>
      </c>
      <c r="AA6" s="30">
        <f aca="true" t="shared" si="1" ref="AA6:AA69">IF(OR(AND(ISNUMBER(M6),AND(M6&gt;0,M6&lt;600)),AND(M6&gt;0,N6="YES")),1,0)</f>
        <v>0</v>
      </c>
      <c r="AB6" s="30">
        <f aca="true" t="shared" si="2" ref="AB6:AB69">IF(AND(OR(J6="YES",L6="YES"),(Z6=0)),"Trouble",0)</f>
        <v>0</v>
      </c>
      <c r="AC6" s="30">
        <f aca="true" t="shared" si="3" ref="AC6:AC69">IF(AND(OR(AND(ISNUMBER(M6),AND(M6&gt;0,M6&lt;600)),AND(M6&gt;0,N6="YES")),(AA6=0)),"Trouble",0)</f>
        <v>0</v>
      </c>
      <c r="AD6" s="31" t="str">
        <f aca="true" t="shared" si="4" ref="AD6:AD69">IF(AND(Z6=1,AA6=1),"SRSA","-")</f>
        <v>-</v>
      </c>
      <c r="AE6" s="30">
        <f aca="true" t="shared" si="5" ref="AE6:AE69">IF(AND(AD6="-",O6="YES"),"Trouble",0)</f>
        <v>0</v>
      </c>
      <c r="AF6" s="30">
        <f aca="true" t="shared" si="6" ref="AF6:AF69">IF(AND(AND(J6="NO",L6&lt;&gt;"YES"),(O6="YES")),"Trouble",0)</f>
        <v>0</v>
      </c>
      <c r="AG6" s="30">
        <f aca="true" t="shared" si="7" ref="AG6:AG69">IF(OR(AND(OR(AND(ISNUMBER(M6),AND(M6&gt;0,M6&lt;600)),AND(AND(M6&gt;0,N6="YES"),ISNUMBER(M6))),(O6="YES")),O6&lt;&gt;"YES"),0,"Trouble")</f>
        <v>0</v>
      </c>
      <c r="AH6" s="30">
        <f aca="true" t="shared" si="8" ref="AH6:AH69">IF(AND(AD6="SRSA",O6&lt;&gt;"YES"),"Trouble",0)</f>
        <v>0</v>
      </c>
      <c r="AI6" s="30">
        <f aca="true" t="shared" si="9" ref="AI6:AI69">IF(S6="YES",1,0)</f>
        <v>1</v>
      </c>
      <c r="AJ6" s="30">
        <f aca="true" t="shared" si="10" ref="AJ6:AJ69">IF(AND(ISNUMBER(P6),P6&gt;=20),1,0)</f>
        <v>0</v>
      </c>
      <c r="AK6" s="30">
        <f aca="true" t="shared" si="11" ref="AK6:AK69">IF(AND(AI6=1,AJ6=1),"Initial",0)</f>
        <v>0</v>
      </c>
      <c r="AL6" s="31" t="str">
        <f aca="true" t="shared" si="12" ref="AL6:AL69">IF(AND(AND(AK6="Initial",AM6=0),ISNUMBER(M6)),"RLIS","-")</f>
        <v>-</v>
      </c>
      <c r="AM6" s="30">
        <f aca="true" t="shared" si="13" ref="AM6:AM69">IF(AND(AD6="SRSA",AK6="Initial"),"SRSA",0)</f>
        <v>0</v>
      </c>
      <c r="AN6" s="30">
        <f aca="true" t="shared" si="14" ref="AN6:AN69">IF(AND(AL6="-",U6="YES"),"Trouble",0)</f>
        <v>0</v>
      </c>
      <c r="AO6" s="30">
        <f aca="true" t="shared" si="15" ref="AO6:AO69">IF(AND(U6&lt;&gt;"YES",AL6="RLIS"),"Trouble",0)</f>
        <v>0</v>
      </c>
    </row>
    <row r="7" spans="1:41" ht="12.75">
      <c r="A7" s="28">
        <v>1800120</v>
      </c>
      <c r="B7" s="28">
        <v>5265</v>
      </c>
      <c r="C7" s="28" t="s">
        <v>56</v>
      </c>
      <c r="D7" s="28" t="s">
        <v>57</v>
      </c>
      <c r="E7" s="28" t="s">
        <v>58</v>
      </c>
      <c r="F7" s="28">
        <v>46001</v>
      </c>
      <c r="G7" s="29">
        <v>2005</v>
      </c>
      <c r="H7" s="32">
        <v>7657244496</v>
      </c>
      <c r="I7" s="65" t="s">
        <v>59</v>
      </c>
      <c r="J7" s="31" t="s">
        <v>49</v>
      </c>
      <c r="K7" s="28"/>
      <c r="L7" s="33"/>
      <c r="M7" s="69"/>
      <c r="N7" s="63" t="s">
        <v>49</v>
      </c>
      <c r="O7" s="71"/>
      <c r="P7" s="34">
        <v>4.527363184079602</v>
      </c>
      <c r="Q7" s="35" t="str">
        <f>IF(ISNUMBER(P7),IF(P7&gt;=20,"YES","NO"),"M")</f>
        <v>NO</v>
      </c>
      <c r="R7" s="31" t="s">
        <v>49</v>
      </c>
      <c r="S7" s="31" t="s">
        <v>49</v>
      </c>
      <c r="T7" s="31"/>
      <c r="U7" s="64"/>
      <c r="V7" s="67"/>
      <c r="W7" s="40"/>
      <c r="X7" s="40"/>
      <c r="Y7" s="41"/>
      <c r="Z7" s="37">
        <f t="shared" si="0"/>
        <v>0</v>
      </c>
      <c r="AA7" s="30">
        <f t="shared" si="1"/>
        <v>0</v>
      </c>
      <c r="AB7" s="30">
        <f t="shared" si="2"/>
        <v>0</v>
      </c>
      <c r="AC7" s="30">
        <f t="shared" si="3"/>
        <v>0</v>
      </c>
      <c r="AD7" s="31" t="str">
        <f t="shared" si="4"/>
        <v>-</v>
      </c>
      <c r="AE7" s="30">
        <f t="shared" si="5"/>
        <v>0</v>
      </c>
      <c r="AF7" s="30">
        <f t="shared" si="6"/>
        <v>0</v>
      </c>
      <c r="AG7" s="30">
        <f t="shared" si="7"/>
        <v>0</v>
      </c>
      <c r="AH7" s="30">
        <f t="shared" si="8"/>
        <v>0</v>
      </c>
      <c r="AI7" s="30">
        <f t="shared" si="9"/>
        <v>0</v>
      </c>
      <c r="AJ7" s="30">
        <f t="shared" si="10"/>
        <v>0</v>
      </c>
      <c r="AK7" s="30">
        <f t="shared" si="11"/>
        <v>0</v>
      </c>
      <c r="AL7" s="31" t="str">
        <f t="shared" si="12"/>
        <v>-</v>
      </c>
      <c r="AM7" s="30">
        <f t="shared" si="13"/>
        <v>0</v>
      </c>
      <c r="AN7" s="30">
        <f t="shared" si="14"/>
        <v>0</v>
      </c>
      <c r="AO7" s="30">
        <f t="shared" si="15"/>
        <v>0</v>
      </c>
    </row>
    <row r="8" spans="1:41" ht="12.75">
      <c r="A8" s="28">
        <v>1800150</v>
      </c>
      <c r="B8" s="28">
        <v>5275</v>
      </c>
      <c r="C8" s="28" t="s">
        <v>60</v>
      </c>
      <c r="D8" s="28" t="s">
        <v>61</v>
      </c>
      <c r="E8" s="28" t="s">
        <v>62</v>
      </c>
      <c r="F8" s="28">
        <v>46016</v>
      </c>
      <c r="G8" s="29">
        <v>1479</v>
      </c>
      <c r="H8" s="32">
        <v>7656412028</v>
      </c>
      <c r="I8" s="65" t="s">
        <v>63</v>
      </c>
      <c r="J8" s="31" t="s">
        <v>49</v>
      </c>
      <c r="K8" s="28"/>
      <c r="L8" s="33"/>
      <c r="M8" s="69"/>
      <c r="N8" s="63" t="s">
        <v>49</v>
      </c>
      <c r="O8" s="71"/>
      <c r="P8" s="34">
        <v>14.193704210611061</v>
      </c>
      <c r="Q8" s="35" t="str">
        <f>IF(ISNUMBER(P8),IF(P8&gt;=20,"YES","NO"),"M")</f>
        <v>NO</v>
      </c>
      <c r="R8" s="31" t="s">
        <v>49</v>
      </c>
      <c r="S8" s="31" t="s">
        <v>49</v>
      </c>
      <c r="T8" s="31"/>
      <c r="U8" s="64"/>
      <c r="V8" s="67"/>
      <c r="W8" s="40"/>
      <c r="X8" s="40"/>
      <c r="Y8" s="41"/>
      <c r="Z8" s="37">
        <f t="shared" si="0"/>
        <v>0</v>
      </c>
      <c r="AA8" s="30">
        <f t="shared" si="1"/>
        <v>0</v>
      </c>
      <c r="AB8" s="30">
        <f t="shared" si="2"/>
        <v>0</v>
      </c>
      <c r="AC8" s="30">
        <f t="shared" si="3"/>
        <v>0</v>
      </c>
      <c r="AD8" s="31" t="str">
        <f t="shared" si="4"/>
        <v>-</v>
      </c>
      <c r="AE8" s="30">
        <f t="shared" si="5"/>
        <v>0</v>
      </c>
      <c r="AF8" s="30">
        <f t="shared" si="6"/>
        <v>0</v>
      </c>
      <c r="AG8" s="30">
        <f t="shared" si="7"/>
        <v>0</v>
      </c>
      <c r="AH8" s="30">
        <f t="shared" si="8"/>
        <v>0</v>
      </c>
      <c r="AI8" s="30">
        <f t="shared" si="9"/>
        <v>0</v>
      </c>
      <c r="AJ8" s="30">
        <f t="shared" si="10"/>
        <v>0</v>
      </c>
      <c r="AK8" s="30">
        <f t="shared" si="11"/>
        <v>0</v>
      </c>
      <c r="AL8" s="31" t="str">
        <f t="shared" si="12"/>
        <v>-</v>
      </c>
      <c r="AM8" s="30">
        <f t="shared" si="13"/>
        <v>0</v>
      </c>
      <c r="AN8" s="30">
        <f t="shared" si="14"/>
        <v>0</v>
      </c>
      <c r="AO8" s="30">
        <f t="shared" si="15"/>
        <v>0</v>
      </c>
    </row>
    <row r="9" spans="1:41" ht="12.75">
      <c r="A9" s="28"/>
      <c r="B9" s="28">
        <v>9615</v>
      </c>
      <c r="C9" s="28" t="s">
        <v>960</v>
      </c>
      <c r="D9" s="28" t="s">
        <v>961</v>
      </c>
      <c r="E9" s="28" t="s">
        <v>962</v>
      </c>
      <c r="F9" s="28">
        <v>46236</v>
      </c>
      <c r="G9" s="29"/>
      <c r="H9" s="32">
        <v>3175662181</v>
      </c>
      <c r="I9" s="66"/>
      <c r="J9" s="59"/>
      <c r="K9" s="60"/>
      <c r="L9" s="36"/>
      <c r="M9" s="69"/>
      <c r="N9" s="63" t="s">
        <v>49</v>
      </c>
      <c r="O9" s="71" t="s">
        <v>49</v>
      </c>
      <c r="P9" s="70"/>
      <c r="Q9" s="61"/>
      <c r="R9" s="61"/>
      <c r="S9" s="31"/>
      <c r="T9" s="31"/>
      <c r="U9" s="64" t="s">
        <v>49</v>
      </c>
      <c r="V9" s="68"/>
      <c r="W9" s="62"/>
      <c r="X9" s="62"/>
      <c r="Y9" s="72"/>
      <c r="Z9" s="37">
        <f t="shared" si="0"/>
        <v>0</v>
      </c>
      <c r="AA9" s="30">
        <f t="shared" si="1"/>
        <v>0</v>
      </c>
      <c r="AB9" s="30">
        <f t="shared" si="2"/>
        <v>0</v>
      </c>
      <c r="AC9" s="30">
        <f t="shared" si="3"/>
        <v>0</v>
      </c>
      <c r="AD9" s="31" t="str">
        <f t="shared" si="4"/>
        <v>-</v>
      </c>
      <c r="AE9" s="30">
        <f t="shared" si="5"/>
        <v>0</v>
      </c>
      <c r="AF9" s="30">
        <f t="shared" si="6"/>
        <v>0</v>
      </c>
      <c r="AG9" s="30">
        <f t="shared" si="7"/>
        <v>0</v>
      </c>
      <c r="AH9" s="30">
        <f t="shared" si="8"/>
        <v>0</v>
      </c>
      <c r="AI9" s="30">
        <f t="shared" si="9"/>
        <v>0</v>
      </c>
      <c r="AJ9" s="30">
        <f t="shared" si="10"/>
        <v>0</v>
      </c>
      <c r="AK9" s="30">
        <f t="shared" si="11"/>
        <v>0</v>
      </c>
      <c r="AL9" s="31" t="str">
        <f t="shared" si="12"/>
        <v>-</v>
      </c>
      <c r="AM9" s="30">
        <f t="shared" si="13"/>
        <v>0</v>
      </c>
      <c r="AN9" s="30">
        <f t="shared" si="14"/>
        <v>0</v>
      </c>
      <c r="AO9" s="30">
        <f t="shared" si="15"/>
        <v>0</v>
      </c>
    </row>
    <row r="10" spans="1:41" ht="12.75">
      <c r="A10" s="28">
        <v>1800180</v>
      </c>
      <c r="B10" s="28">
        <v>5470</v>
      </c>
      <c r="C10" s="28" t="s">
        <v>64</v>
      </c>
      <c r="D10" s="28" t="s">
        <v>65</v>
      </c>
      <c r="E10" s="28" t="s">
        <v>66</v>
      </c>
      <c r="F10" s="28">
        <v>46501</v>
      </c>
      <c r="G10" s="29">
        <v>1014</v>
      </c>
      <c r="H10" s="32">
        <v>5748925139</v>
      </c>
      <c r="I10" s="65">
        <v>7</v>
      </c>
      <c r="J10" s="31" t="s">
        <v>55</v>
      </c>
      <c r="K10" s="28"/>
      <c r="L10" s="33"/>
      <c r="M10" s="69"/>
      <c r="N10" s="63" t="s">
        <v>49</v>
      </c>
      <c r="O10" s="71"/>
      <c r="P10" s="34">
        <v>7.575757575757576</v>
      </c>
      <c r="Q10" s="35" t="str">
        <f aca="true" t="shared" si="16" ref="Q10:Q38">IF(ISNUMBER(P10),IF(P10&gt;=20,"YES","NO"),"M")</f>
        <v>NO</v>
      </c>
      <c r="R10" s="31" t="s">
        <v>49</v>
      </c>
      <c r="S10" s="31" t="s">
        <v>55</v>
      </c>
      <c r="T10" s="31"/>
      <c r="U10" s="64"/>
      <c r="V10" s="67"/>
      <c r="W10" s="40"/>
      <c r="X10" s="40"/>
      <c r="Y10" s="41"/>
      <c r="Z10" s="37">
        <f t="shared" si="0"/>
        <v>1</v>
      </c>
      <c r="AA10" s="30">
        <f t="shared" si="1"/>
        <v>0</v>
      </c>
      <c r="AB10" s="30">
        <f t="shared" si="2"/>
        <v>0</v>
      </c>
      <c r="AC10" s="30">
        <f t="shared" si="3"/>
        <v>0</v>
      </c>
      <c r="AD10" s="31" t="str">
        <f t="shared" si="4"/>
        <v>-</v>
      </c>
      <c r="AE10" s="30">
        <f t="shared" si="5"/>
        <v>0</v>
      </c>
      <c r="AF10" s="30">
        <f t="shared" si="6"/>
        <v>0</v>
      </c>
      <c r="AG10" s="30">
        <f t="shared" si="7"/>
        <v>0</v>
      </c>
      <c r="AH10" s="30">
        <f t="shared" si="8"/>
        <v>0</v>
      </c>
      <c r="AI10" s="30">
        <f t="shared" si="9"/>
        <v>1</v>
      </c>
      <c r="AJ10" s="30">
        <f t="shared" si="10"/>
        <v>0</v>
      </c>
      <c r="AK10" s="30">
        <f t="shared" si="11"/>
        <v>0</v>
      </c>
      <c r="AL10" s="31" t="str">
        <f t="shared" si="12"/>
        <v>-</v>
      </c>
      <c r="AM10" s="30">
        <f t="shared" si="13"/>
        <v>0</v>
      </c>
      <c r="AN10" s="30">
        <f t="shared" si="14"/>
        <v>0</v>
      </c>
      <c r="AO10" s="30">
        <f t="shared" si="15"/>
        <v>0</v>
      </c>
    </row>
    <row r="11" spans="1:41" ht="12.75">
      <c r="A11" s="28">
        <v>1800210</v>
      </c>
      <c r="B11" s="28">
        <v>2435</v>
      </c>
      <c r="C11" s="28" t="s">
        <v>67</v>
      </c>
      <c r="D11" s="28" t="s">
        <v>68</v>
      </c>
      <c r="E11" s="28" t="s">
        <v>69</v>
      </c>
      <c r="F11" s="28">
        <v>47918</v>
      </c>
      <c r="G11" s="29">
        <v>1401</v>
      </c>
      <c r="H11" s="32">
        <v>7657623236</v>
      </c>
      <c r="I11" s="65">
        <v>6</v>
      </c>
      <c r="J11" s="31" t="s">
        <v>49</v>
      </c>
      <c r="K11" s="28"/>
      <c r="L11" s="33"/>
      <c r="M11" s="69"/>
      <c r="N11" s="63" t="s">
        <v>49</v>
      </c>
      <c r="O11" s="71"/>
      <c r="P11" s="34">
        <v>9.603960396039604</v>
      </c>
      <c r="Q11" s="35" t="str">
        <f t="shared" si="16"/>
        <v>NO</v>
      </c>
      <c r="R11" s="31" t="s">
        <v>49</v>
      </c>
      <c r="S11" s="31" t="s">
        <v>55</v>
      </c>
      <c r="T11" s="31"/>
      <c r="U11" s="64"/>
      <c r="V11" s="67"/>
      <c r="W11" s="40"/>
      <c r="X11" s="40"/>
      <c r="Y11" s="41"/>
      <c r="Z11" s="37">
        <f t="shared" si="0"/>
        <v>0</v>
      </c>
      <c r="AA11" s="30">
        <f t="shared" si="1"/>
        <v>0</v>
      </c>
      <c r="AB11" s="30">
        <f t="shared" si="2"/>
        <v>0</v>
      </c>
      <c r="AC11" s="30">
        <f t="shared" si="3"/>
        <v>0</v>
      </c>
      <c r="AD11" s="31" t="str">
        <f t="shared" si="4"/>
        <v>-</v>
      </c>
      <c r="AE11" s="30">
        <f t="shared" si="5"/>
        <v>0</v>
      </c>
      <c r="AF11" s="30">
        <f t="shared" si="6"/>
        <v>0</v>
      </c>
      <c r="AG11" s="30">
        <f t="shared" si="7"/>
        <v>0</v>
      </c>
      <c r="AH11" s="30">
        <f t="shared" si="8"/>
        <v>0</v>
      </c>
      <c r="AI11" s="30">
        <f t="shared" si="9"/>
        <v>1</v>
      </c>
      <c r="AJ11" s="30">
        <f t="shared" si="10"/>
        <v>0</v>
      </c>
      <c r="AK11" s="30">
        <f t="shared" si="11"/>
        <v>0</v>
      </c>
      <c r="AL11" s="31" t="str">
        <f t="shared" si="12"/>
        <v>-</v>
      </c>
      <c r="AM11" s="30">
        <f t="shared" si="13"/>
        <v>0</v>
      </c>
      <c r="AN11" s="30">
        <f t="shared" si="14"/>
        <v>0</v>
      </c>
      <c r="AO11" s="30">
        <f t="shared" si="15"/>
        <v>0</v>
      </c>
    </row>
    <row r="12" spans="1:41" ht="12.75">
      <c r="A12" s="28">
        <v>1800270</v>
      </c>
      <c r="B12" s="28">
        <v>3315</v>
      </c>
      <c r="C12" s="28" t="s">
        <v>70</v>
      </c>
      <c r="D12" s="28" t="s">
        <v>71</v>
      </c>
      <c r="E12" s="28" t="s">
        <v>72</v>
      </c>
      <c r="F12" s="28">
        <v>46123</v>
      </c>
      <c r="G12" s="29" t="s">
        <v>48</v>
      </c>
      <c r="H12" s="32">
        <v>3172722920</v>
      </c>
      <c r="I12" s="65" t="s">
        <v>73</v>
      </c>
      <c r="J12" s="31" t="s">
        <v>49</v>
      </c>
      <c r="K12" s="28"/>
      <c r="L12" s="33"/>
      <c r="M12" s="69"/>
      <c r="N12" s="63" t="s">
        <v>49</v>
      </c>
      <c r="O12" s="71"/>
      <c r="P12" s="34">
        <v>4.4253859348198965</v>
      </c>
      <c r="Q12" s="35" t="str">
        <f t="shared" si="16"/>
        <v>NO</v>
      </c>
      <c r="R12" s="31" t="s">
        <v>49</v>
      </c>
      <c r="S12" s="31" t="s">
        <v>49</v>
      </c>
      <c r="T12" s="31"/>
      <c r="U12" s="64"/>
      <c r="V12" s="67"/>
      <c r="W12" s="40"/>
      <c r="X12" s="40"/>
      <c r="Y12" s="41"/>
      <c r="Z12" s="37">
        <f t="shared" si="0"/>
        <v>0</v>
      </c>
      <c r="AA12" s="30">
        <f t="shared" si="1"/>
        <v>0</v>
      </c>
      <c r="AB12" s="30">
        <f t="shared" si="2"/>
        <v>0</v>
      </c>
      <c r="AC12" s="30">
        <f t="shared" si="3"/>
        <v>0</v>
      </c>
      <c r="AD12" s="31" t="str">
        <f t="shared" si="4"/>
        <v>-</v>
      </c>
      <c r="AE12" s="30">
        <f t="shared" si="5"/>
        <v>0</v>
      </c>
      <c r="AF12" s="30">
        <f t="shared" si="6"/>
        <v>0</v>
      </c>
      <c r="AG12" s="30">
        <f t="shared" si="7"/>
        <v>0</v>
      </c>
      <c r="AH12" s="30">
        <f t="shared" si="8"/>
        <v>0</v>
      </c>
      <c r="AI12" s="30">
        <f t="shared" si="9"/>
        <v>0</v>
      </c>
      <c r="AJ12" s="30">
        <f t="shared" si="10"/>
        <v>0</v>
      </c>
      <c r="AK12" s="30">
        <f t="shared" si="11"/>
        <v>0</v>
      </c>
      <c r="AL12" s="31" t="str">
        <f t="shared" si="12"/>
        <v>-</v>
      </c>
      <c r="AM12" s="30">
        <f t="shared" si="13"/>
        <v>0</v>
      </c>
      <c r="AN12" s="30">
        <f t="shared" si="14"/>
        <v>0</v>
      </c>
      <c r="AO12" s="30">
        <f t="shared" si="15"/>
        <v>0</v>
      </c>
    </row>
    <row r="13" spans="1:41" ht="12.75">
      <c r="A13" s="28">
        <v>1800330</v>
      </c>
      <c r="B13" s="28">
        <v>1315</v>
      </c>
      <c r="C13" s="28" t="s">
        <v>979</v>
      </c>
      <c r="D13" s="28" t="s">
        <v>980</v>
      </c>
      <c r="E13" s="28" t="s">
        <v>981</v>
      </c>
      <c r="F13" s="28">
        <v>47558</v>
      </c>
      <c r="G13" s="29">
        <v>97</v>
      </c>
      <c r="H13" s="32">
        <v>8124863220</v>
      </c>
      <c r="I13" s="65">
        <v>7</v>
      </c>
      <c r="J13" s="31" t="s">
        <v>55</v>
      </c>
      <c r="K13" s="28"/>
      <c r="L13" s="33"/>
      <c r="M13" s="69">
        <v>710</v>
      </c>
      <c r="N13" s="63" t="s">
        <v>49</v>
      </c>
      <c r="O13" s="71" t="s">
        <v>49</v>
      </c>
      <c r="P13" s="34">
        <v>25.569044006069802</v>
      </c>
      <c r="Q13" s="35" t="str">
        <f t="shared" si="16"/>
        <v>YES</v>
      </c>
      <c r="R13" s="31" t="s">
        <v>49</v>
      </c>
      <c r="S13" s="31" t="s">
        <v>55</v>
      </c>
      <c r="T13" s="31"/>
      <c r="U13" s="64" t="s">
        <v>55</v>
      </c>
      <c r="V13" s="67"/>
      <c r="W13" s="40"/>
      <c r="X13" s="40"/>
      <c r="Y13" s="41"/>
      <c r="Z13" s="37">
        <f t="shared" si="0"/>
        <v>1</v>
      </c>
      <c r="AA13" s="30">
        <f t="shared" si="1"/>
        <v>0</v>
      </c>
      <c r="AB13" s="30">
        <f t="shared" si="2"/>
        <v>0</v>
      </c>
      <c r="AC13" s="30">
        <f t="shared" si="3"/>
        <v>0</v>
      </c>
      <c r="AD13" s="31" t="str">
        <f t="shared" si="4"/>
        <v>-</v>
      </c>
      <c r="AE13" s="30">
        <f t="shared" si="5"/>
        <v>0</v>
      </c>
      <c r="AF13" s="30">
        <f t="shared" si="6"/>
        <v>0</v>
      </c>
      <c r="AG13" s="30">
        <f t="shared" si="7"/>
        <v>0</v>
      </c>
      <c r="AH13" s="30">
        <f t="shared" si="8"/>
        <v>0</v>
      </c>
      <c r="AI13" s="30">
        <f t="shared" si="9"/>
        <v>1</v>
      </c>
      <c r="AJ13" s="30">
        <f t="shared" si="10"/>
        <v>1</v>
      </c>
      <c r="AK13" s="30" t="str">
        <f t="shared" si="11"/>
        <v>Initial</v>
      </c>
      <c r="AL13" s="31" t="str">
        <f t="shared" si="12"/>
        <v>RLIS</v>
      </c>
      <c r="AM13" s="30">
        <f t="shared" si="13"/>
        <v>0</v>
      </c>
      <c r="AN13" s="30">
        <f t="shared" si="14"/>
        <v>0</v>
      </c>
      <c r="AO13" s="30">
        <f t="shared" si="15"/>
        <v>0</v>
      </c>
    </row>
    <row r="14" spans="1:41" ht="12.75">
      <c r="A14" s="28">
        <v>1800360</v>
      </c>
      <c r="B14" s="28">
        <v>365</v>
      </c>
      <c r="C14" s="28" t="s">
        <v>74</v>
      </c>
      <c r="D14" s="28" t="s">
        <v>75</v>
      </c>
      <c r="E14" s="28" t="s">
        <v>76</v>
      </c>
      <c r="F14" s="28">
        <v>47201</v>
      </c>
      <c r="G14" s="29">
        <v>3152</v>
      </c>
      <c r="H14" s="32">
        <v>8123764220</v>
      </c>
      <c r="I14" s="65" t="s">
        <v>63</v>
      </c>
      <c r="J14" s="31" t="s">
        <v>49</v>
      </c>
      <c r="K14" s="28"/>
      <c r="L14" s="33"/>
      <c r="M14" s="69"/>
      <c r="N14" s="63" t="s">
        <v>49</v>
      </c>
      <c r="O14" s="71"/>
      <c r="P14" s="34">
        <v>7.836941064939169</v>
      </c>
      <c r="Q14" s="35" t="str">
        <f t="shared" si="16"/>
        <v>NO</v>
      </c>
      <c r="R14" s="31" t="s">
        <v>49</v>
      </c>
      <c r="S14" s="31" t="s">
        <v>49</v>
      </c>
      <c r="T14" s="31"/>
      <c r="U14" s="64"/>
      <c r="V14" s="67"/>
      <c r="W14" s="40"/>
      <c r="X14" s="40"/>
      <c r="Y14" s="41"/>
      <c r="Z14" s="37">
        <f t="shared" si="0"/>
        <v>0</v>
      </c>
      <c r="AA14" s="30">
        <f t="shared" si="1"/>
        <v>0</v>
      </c>
      <c r="AB14" s="30">
        <f t="shared" si="2"/>
        <v>0</v>
      </c>
      <c r="AC14" s="30">
        <f t="shared" si="3"/>
        <v>0</v>
      </c>
      <c r="AD14" s="31" t="str">
        <f t="shared" si="4"/>
        <v>-</v>
      </c>
      <c r="AE14" s="30">
        <f t="shared" si="5"/>
        <v>0</v>
      </c>
      <c r="AF14" s="30">
        <f t="shared" si="6"/>
        <v>0</v>
      </c>
      <c r="AG14" s="30">
        <f t="shared" si="7"/>
        <v>0</v>
      </c>
      <c r="AH14" s="30">
        <f t="shared" si="8"/>
        <v>0</v>
      </c>
      <c r="AI14" s="30">
        <f t="shared" si="9"/>
        <v>0</v>
      </c>
      <c r="AJ14" s="30">
        <f t="shared" si="10"/>
        <v>0</v>
      </c>
      <c r="AK14" s="30">
        <f t="shared" si="11"/>
        <v>0</v>
      </c>
      <c r="AL14" s="31" t="str">
        <f t="shared" si="12"/>
        <v>-</v>
      </c>
      <c r="AM14" s="30">
        <f t="shared" si="13"/>
        <v>0</v>
      </c>
      <c r="AN14" s="30">
        <f t="shared" si="14"/>
        <v>0</v>
      </c>
      <c r="AO14" s="30">
        <f t="shared" si="15"/>
        <v>0</v>
      </c>
    </row>
    <row r="15" spans="1:41" ht="12.75">
      <c r="A15" s="28">
        <v>1800390</v>
      </c>
      <c r="B15" s="28">
        <v>6895</v>
      </c>
      <c r="C15" s="28" t="s">
        <v>77</v>
      </c>
      <c r="D15" s="28" t="s">
        <v>78</v>
      </c>
      <c r="E15" s="28" t="s">
        <v>79</v>
      </c>
      <c r="F15" s="28">
        <v>47006</v>
      </c>
      <c r="G15" s="29">
        <v>121</v>
      </c>
      <c r="H15" s="32">
        <v>8129342194</v>
      </c>
      <c r="I15" s="65" t="s">
        <v>80</v>
      </c>
      <c r="J15" s="31" t="s">
        <v>49</v>
      </c>
      <c r="K15" s="28"/>
      <c r="L15" s="33"/>
      <c r="M15" s="69"/>
      <c r="N15" s="63" t="s">
        <v>49</v>
      </c>
      <c r="O15" s="71"/>
      <c r="P15" s="34">
        <v>0.9124844462878473</v>
      </c>
      <c r="Q15" s="35" t="str">
        <f t="shared" si="16"/>
        <v>NO</v>
      </c>
      <c r="R15" s="31" t="s">
        <v>49</v>
      </c>
      <c r="S15" s="31" t="s">
        <v>55</v>
      </c>
      <c r="T15" s="31"/>
      <c r="U15" s="64"/>
      <c r="V15" s="67"/>
      <c r="W15" s="40"/>
      <c r="X15" s="40"/>
      <c r="Y15" s="41"/>
      <c r="Z15" s="37">
        <f t="shared" si="0"/>
        <v>0</v>
      </c>
      <c r="AA15" s="30">
        <f t="shared" si="1"/>
        <v>0</v>
      </c>
      <c r="AB15" s="30">
        <f t="shared" si="2"/>
        <v>0</v>
      </c>
      <c r="AC15" s="30">
        <f t="shared" si="3"/>
        <v>0</v>
      </c>
      <c r="AD15" s="31" t="str">
        <f t="shared" si="4"/>
        <v>-</v>
      </c>
      <c r="AE15" s="30">
        <f t="shared" si="5"/>
        <v>0</v>
      </c>
      <c r="AF15" s="30">
        <f t="shared" si="6"/>
        <v>0</v>
      </c>
      <c r="AG15" s="30">
        <f t="shared" si="7"/>
        <v>0</v>
      </c>
      <c r="AH15" s="30">
        <f t="shared" si="8"/>
        <v>0</v>
      </c>
      <c r="AI15" s="30">
        <f t="shared" si="9"/>
        <v>1</v>
      </c>
      <c r="AJ15" s="30">
        <f t="shared" si="10"/>
        <v>0</v>
      </c>
      <c r="AK15" s="30">
        <f t="shared" si="11"/>
        <v>0</v>
      </c>
      <c r="AL15" s="31" t="str">
        <f t="shared" si="12"/>
        <v>-</v>
      </c>
      <c r="AM15" s="30">
        <f t="shared" si="13"/>
        <v>0</v>
      </c>
      <c r="AN15" s="30">
        <f t="shared" si="14"/>
        <v>0</v>
      </c>
      <c r="AO15" s="30">
        <f t="shared" si="15"/>
        <v>0</v>
      </c>
    </row>
    <row r="16" spans="1:41" ht="12.75">
      <c r="A16" s="28">
        <v>1800420</v>
      </c>
      <c r="B16" s="28">
        <v>2260</v>
      </c>
      <c r="C16" s="28" t="s">
        <v>81</v>
      </c>
      <c r="D16" s="28" t="s">
        <v>82</v>
      </c>
      <c r="E16" s="28" t="s">
        <v>83</v>
      </c>
      <c r="F16" s="28">
        <v>46517</v>
      </c>
      <c r="G16" s="29">
        <v>9510</v>
      </c>
      <c r="H16" s="32">
        <v>5742938583</v>
      </c>
      <c r="I16" s="65">
        <v>4</v>
      </c>
      <c r="J16" s="31" t="s">
        <v>49</v>
      </c>
      <c r="K16" s="28"/>
      <c r="L16" s="33"/>
      <c r="M16" s="69"/>
      <c r="N16" s="63" t="s">
        <v>49</v>
      </c>
      <c r="O16" s="71"/>
      <c r="P16" s="34">
        <v>3.793716656787196</v>
      </c>
      <c r="Q16" s="35" t="str">
        <f t="shared" si="16"/>
        <v>NO</v>
      </c>
      <c r="R16" s="31" t="s">
        <v>49</v>
      </c>
      <c r="S16" s="31" t="s">
        <v>49</v>
      </c>
      <c r="T16" s="31"/>
      <c r="U16" s="64"/>
      <c r="V16" s="67"/>
      <c r="W16" s="40"/>
      <c r="X16" s="40"/>
      <c r="Y16" s="41"/>
      <c r="Z16" s="37">
        <f t="shared" si="0"/>
        <v>0</v>
      </c>
      <c r="AA16" s="30">
        <f t="shared" si="1"/>
        <v>0</v>
      </c>
      <c r="AB16" s="30">
        <f t="shared" si="2"/>
        <v>0</v>
      </c>
      <c r="AC16" s="30">
        <f t="shared" si="3"/>
        <v>0</v>
      </c>
      <c r="AD16" s="31" t="str">
        <f t="shared" si="4"/>
        <v>-</v>
      </c>
      <c r="AE16" s="30">
        <f t="shared" si="5"/>
        <v>0</v>
      </c>
      <c r="AF16" s="30">
        <f t="shared" si="6"/>
        <v>0</v>
      </c>
      <c r="AG16" s="30">
        <f t="shared" si="7"/>
        <v>0</v>
      </c>
      <c r="AH16" s="30">
        <f t="shared" si="8"/>
        <v>0</v>
      </c>
      <c r="AI16" s="30">
        <f t="shared" si="9"/>
        <v>0</v>
      </c>
      <c r="AJ16" s="30">
        <f t="shared" si="10"/>
        <v>0</v>
      </c>
      <c r="AK16" s="30">
        <f t="shared" si="11"/>
        <v>0</v>
      </c>
      <c r="AL16" s="31" t="str">
        <f t="shared" si="12"/>
        <v>-</v>
      </c>
      <c r="AM16" s="30">
        <f t="shared" si="13"/>
        <v>0</v>
      </c>
      <c r="AN16" s="30">
        <f t="shared" si="14"/>
        <v>0</v>
      </c>
      <c r="AO16" s="30">
        <f t="shared" si="15"/>
        <v>0</v>
      </c>
    </row>
    <row r="17" spans="1:41" ht="12.75">
      <c r="A17" s="28">
        <v>1800450</v>
      </c>
      <c r="B17" s="28">
        <v>5380</v>
      </c>
      <c r="C17" s="28" t="s">
        <v>84</v>
      </c>
      <c r="D17" s="28" t="s">
        <v>85</v>
      </c>
      <c r="E17" s="28" t="s">
        <v>86</v>
      </c>
      <c r="F17" s="28">
        <v>46107</v>
      </c>
      <c r="G17" s="29">
        <v>2306</v>
      </c>
      <c r="H17" s="32">
        <v>3177884481</v>
      </c>
      <c r="I17" s="65">
        <v>3</v>
      </c>
      <c r="J17" s="31" t="s">
        <v>49</v>
      </c>
      <c r="K17" s="28"/>
      <c r="L17" s="33"/>
      <c r="M17" s="69"/>
      <c r="N17" s="63" t="s">
        <v>49</v>
      </c>
      <c r="O17" s="71"/>
      <c r="P17" s="34">
        <v>2.8867505551443373</v>
      </c>
      <c r="Q17" s="35" t="str">
        <f t="shared" si="16"/>
        <v>NO</v>
      </c>
      <c r="R17" s="31" t="s">
        <v>49</v>
      </c>
      <c r="S17" s="31" t="s">
        <v>49</v>
      </c>
      <c r="T17" s="31"/>
      <c r="U17" s="64"/>
      <c r="V17" s="67"/>
      <c r="W17" s="40"/>
      <c r="X17" s="40"/>
      <c r="Y17" s="41"/>
      <c r="Z17" s="37">
        <f t="shared" si="0"/>
        <v>0</v>
      </c>
      <c r="AA17" s="30">
        <f t="shared" si="1"/>
        <v>0</v>
      </c>
      <c r="AB17" s="30">
        <f t="shared" si="2"/>
        <v>0</v>
      </c>
      <c r="AC17" s="30">
        <f t="shared" si="3"/>
        <v>0</v>
      </c>
      <c r="AD17" s="31" t="str">
        <f t="shared" si="4"/>
        <v>-</v>
      </c>
      <c r="AE17" s="30">
        <f t="shared" si="5"/>
        <v>0</v>
      </c>
      <c r="AF17" s="30">
        <f t="shared" si="6"/>
        <v>0</v>
      </c>
      <c r="AG17" s="30">
        <f t="shared" si="7"/>
        <v>0</v>
      </c>
      <c r="AH17" s="30">
        <f t="shared" si="8"/>
        <v>0</v>
      </c>
      <c r="AI17" s="30">
        <f t="shared" si="9"/>
        <v>0</v>
      </c>
      <c r="AJ17" s="30">
        <f t="shared" si="10"/>
        <v>0</v>
      </c>
      <c r="AK17" s="30">
        <f t="shared" si="11"/>
        <v>0</v>
      </c>
      <c r="AL17" s="31" t="str">
        <f t="shared" si="12"/>
        <v>-</v>
      </c>
      <c r="AM17" s="30">
        <f t="shared" si="13"/>
        <v>0</v>
      </c>
      <c r="AN17" s="30">
        <f t="shared" si="14"/>
        <v>0</v>
      </c>
      <c r="AO17" s="30">
        <f t="shared" si="15"/>
        <v>0</v>
      </c>
    </row>
    <row r="18" spans="1:41" ht="12.75">
      <c r="A18" s="28">
        <v>1800480</v>
      </c>
      <c r="B18" s="28">
        <v>395</v>
      </c>
      <c r="C18" s="28" t="s">
        <v>87</v>
      </c>
      <c r="D18" s="28" t="s">
        <v>88</v>
      </c>
      <c r="E18" s="28" t="s">
        <v>89</v>
      </c>
      <c r="F18" s="28">
        <v>47944</v>
      </c>
      <c r="G18" s="29">
        <v>512</v>
      </c>
      <c r="H18" s="32">
        <v>7658840850</v>
      </c>
      <c r="I18" s="65" t="s">
        <v>90</v>
      </c>
      <c r="J18" s="31" t="s">
        <v>55</v>
      </c>
      <c r="K18" s="28"/>
      <c r="L18" s="33"/>
      <c r="M18" s="69"/>
      <c r="N18" s="63" t="s">
        <v>49</v>
      </c>
      <c r="O18" s="71"/>
      <c r="P18" s="34">
        <v>6.592939174819226</v>
      </c>
      <c r="Q18" s="35" t="str">
        <f t="shared" si="16"/>
        <v>NO</v>
      </c>
      <c r="R18" s="31" t="s">
        <v>49</v>
      </c>
      <c r="S18" s="31" t="s">
        <v>55</v>
      </c>
      <c r="T18" s="31"/>
      <c r="U18" s="64"/>
      <c r="V18" s="67"/>
      <c r="W18" s="40"/>
      <c r="X18" s="40"/>
      <c r="Y18" s="41"/>
      <c r="Z18" s="37">
        <f t="shared" si="0"/>
        <v>1</v>
      </c>
      <c r="AA18" s="30">
        <f t="shared" si="1"/>
        <v>0</v>
      </c>
      <c r="AB18" s="30">
        <f t="shared" si="2"/>
        <v>0</v>
      </c>
      <c r="AC18" s="30">
        <f t="shared" si="3"/>
        <v>0</v>
      </c>
      <c r="AD18" s="31" t="str">
        <f t="shared" si="4"/>
        <v>-</v>
      </c>
      <c r="AE18" s="30">
        <f t="shared" si="5"/>
        <v>0</v>
      </c>
      <c r="AF18" s="30">
        <f t="shared" si="6"/>
        <v>0</v>
      </c>
      <c r="AG18" s="30">
        <f t="shared" si="7"/>
        <v>0</v>
      </c>
      <c r="AH18" s="30">
        <f t="shared" si="8"/>
        <v>0</v>
      </c>
      <c r="AI18" s="30">
        <f t="shared" si="9"/>
        <v>1</v>
      </c>
      <c r="AJ18" s="30">
        <f t="shared" si="10"/>
        <v>0</v>
      </c>
      <c r="AK18" s="30">
        <f t="shared" si="11"/>
        <v>0</v>
      </c>
      <c r="AL18" s="31" t="str">
        <f t="shared" si="12"/>
        <v>-</v>
      </c>
      <c r="AM18" s="30">
        <f t="shared" si="13"/>
        <v>0</v>
      </c>
      <c r="AN18" s="30">
        <f t="shared" si="14"/>
        <v>0</v>
      </c>
      <c r="AO18" s="30">
        <f t="shared" si="15"/>
        <v>0</v>
      </c>
    </row>
    <row r="19" spans="1:41" ht="12.75">
      <c r="A19" s="28">
        <v>1800570</v>
      </c>
      <c r="B19" s="28">
        <v>515</v>
      </c>
      <c r="C19" s="28" t="s">
        <v>91</v>
      </c>
      <c r="D19" s="28" t="s">
        <v>92</v>
      </c>
      <c r="E19" s="28" t="s">
        <v>93</v>
      </c>
      <c r="F19" s="28">
        <v>47348</v>
      </c>
      <c r="G19" s="29">
        <v>3018</v>
      </c>
      <c r="H19" s="32">
        <v>7653487550</v>
      </c>
      <c r="I19" s="65" t="s">
        <v>94</v>
      </c>
      <c r="J19" s="31" t="s">
        <v>49</v>
      </c>
      <c r="K19" s="28"/>
      <c r="L19" s="33"/>
      <c r="M19" s="69"/>
      <c r="N19" s="63" t="s">
        <v>49</v>
      </c>
      <c r="O19" s="71"/>
      <c r="P19" s="34">
        <v>10.93996840442338</v>
      </c>
      <c r="Q19" s="35" t="str">
        <f t="shared" si="16"/>
        <v>NO</v>
      </c>
      <c r="R19" s="31" t="s">
        <v>49</v>
      </c>
      <c r="S19" s="31" t="s">
        <v>55</v>
      </c>
      <c r="T19" s="31"/>
      <c r="U19" s="64"/>
      <c r="V19" s="67"/>
      <c r="W19" s="40"/>
      <c r="X19" s="40"/>
      <c r="Y19" s="41"/>
      <c r="Z19" s="37">
        <f t="shared" si="0"/>
        <v>0</v>
      </c>
      <c r="AA19" s="30">
        <f t="shared" si="1"/>
        <v>0</v>
      </c>
      <c r="AB19" s="30">
        <f t="shared" si="2"/>
        <v>0</v>
      </c>
      <c r="AC19" s="30">
        <f t="shared" si="3"/>
        <v>0</v>
      </c>
      <c r="AD19" s="31" t="str">
        <f t="shared" si="4"/>
        <v>-</v>
      </c>
      <c r="AE19" s="30">
        <f t="shared" si="5"/>
        <v>0</v>
      </c>
      <c r="AF19" s="30">
        <f t="shared" si="6"/>
        <v>0</v>
      </c>
      <c r="AG19" s="30">
        <f t="shared" si="7"/>
        <v>0</v>
      </c>
      <c r="AH19" s="30">
        <f t="shared" si="8"/>
        <v>0</v>
      </c>
      <c r="AI19" s="30">
        <f t="shared" si="9"/>
        <v>1</v>
      </c>
      <c r="AJ19" s="30">
        <f t="shared" si="10"/>
        <v>0</v>
      </c>
      <c r="AK19" s="30">
        <f t="shared" si="11"/>
        <v>0</v>
      </c>
      <c r="AL19" s="31" t="str">
        <f t="shared" si="12"/>
        <v>-</v>
      </c>
      <c r="AM19" s="30">
        <f t="shared" si="13"/>
        <v>0</v>
      </c>
      <c r="AN19" s="30">
        <f t="shared" si="14"/>
        <v>0</v>
      </c>
      <c r="AO19" s="30">
        <f t="shared" si="15"/>
        <v>0</v>
      </c>
    </row>
    <row r="20" spans="1:41" ht="12.75">
      <c r="A20" s="28">
        <v>1800600</v>
      </c>
      <c r="B20" s="28">
        <v>2920</v>
      </c>
      <c r="C20" s="28" t="s">
        <v>95</v>
      </c>
      <c r="D20" s="28" t="s">
        <v>96</v>
      </c>
      <c r="E20" s="28" t="s">
        <v>97</v>
      </c>
      <c r="F20" s="28">
        <v>47424</v>
      </c>
      <c r="G20" s="29">
        <v>266</v>
      </c>
      <c r="H20" s="32">
        <v>8123844507</v>
      </c>
      <c r="I20" s="65">
        <v>4</v>
      </c>
      <c r="J20" s="31" t="s">
        <v>49</v>
      </c>
      <c r="K20" s="28"/>
      <c r="L20" s="33"/>
      <c r="M20" s="69"/>
      <c r="N20" s="63" t="s">
        <v>49</v>
      </c>
      <c r="O20" s="71"/>
      <c r="P20" s="34">
        <v>12.20136518771331</v>
      </c>
      <c r="Q20" s="35" t="str">
        <f t="shared" si="16"/>
        <v>NO</v>
      </c>
      <c r="R20" s="31" t="s">
        <v>49</v>
      </c>
      <c r="S20" s="31" t="s">
        <v>49</v>
      </c>
      <c r="T20" s="31"/>
      <c r="U20" s="64"/>
      <c r="V20" s="67"/>
      <c r="W20" s="40"/>
      <c r="X20" s="40"/>
      <c r="Y20" s="41"/>
      <c r="Z20" s="37">
        <f t="shared" si="0"/>
        <v>0</v>
      </c>
      <c r="AA20" s="30">
        <f t="shared" si="1"/>
        <v>0</v>
      </c>
      <c r="AB20" s="30">
        <f t="shared" si="2"/>
        <v>0</v>
      </c>
      <c r="AC20" s="30">
        <f t="shared" si="3"/>
        <v>0</v>
      </c>
      <c r="AD20" s="31" t="str">
        <f t="shared" si="4"/>
        <v>-</v>
      </c>
      <c r="AE20" s="30">
        <f t="shared" si="5"/>
        <v>0</v>
      </c>
      <c r="AF20" s="30">
        <f t="shared" si="6"/>
        <v>0</v>
      </c>
      <c r="AG20" s="30">
        <f t="shared" si="7"/>
        <v>0</v>
      </c>
      <c r="AH20" s="30">
        <f t="shared" si="8"/>
        <v>0</v>
      </c>
      <c r="AI20" s="30">
        <f t="shared" si="9"/>
        <v>0</v>
      </c>
      <c r="AJ20" s="30">
        <f t="shared" si="10"/>
        <v>0</v>
      </c>
      <c r="AK20" s="30">
        <f t="shared" si="11"/>
        <v>0</v>
      </c>
      <c r="AL20" s="31" t="str">
        <f t="shared" si="12"/>
        <v>-</v>
      </c>
      <c r="AM20" s="30">
        <f t="shared" si="13"/>
        <v>0</v>
      </c>
      <c r="AN20" s="30">
        <f t="shared" si="14"/>
        <v>0</v>
      </c>
      <c r="AO20" s="30">
        <f t="shared" si="15"/>
        <v>0</v>
      </c>
    </row>
    <row r="21" spans="1:41" ht="12.75">
      <c r="A21" s="28">
        <v>1800009</v>
      </c>
      <c r="B21" s="28">
        <v>7375</v>
      </c>
      <c r="C21" s="28" t="s">
        <v>98</v>
      </c>
      <c r="D21" s="28" t="s">
        <v>99</v>
      </c>
      <c r="E21" s="28" t="s">
        <v>100</v>
      </c>
      <c r="F21" s="28">
        <v>46176</v>
      </c>
      <c r="G21" s="29">
        <v>3235</v>
      </c>
      <c r="H21" s="32">
        <v>3173924191</v>
      </c>
      <c r="I21" s="65">
        <v>3</v>
      </c>
      <c r="J21" s="31" t="s">
        <v>49</v>
      </c>
      <c r="K21" s="28"/>
      <c r="L21" s="33"/>
      <c r="M21" s="69"/>
      <c r="N21" s="63" t="s">
        <v>49</v>
      </c>
      <c r="O21" s="71"/>
      <c r="P21" s="34" t="s">
        <v>50</v>
      </c>
      <c r="Q21" s="35" t="str">
        <f t="shared" si="16"/>
        <v>M</v>
      </c>
      <c r="R21" s="31" t="s">
        <v>49</v>
      </c>
      <c r="S21" s="31" t="s">
        <v>49</v>
      </c>
      <c r="T21" s="31"/>
      <c r="U21" s="64"/>
      <c r="V21" s="67"/>
      <c r="W21" s="40"/>
      <c r="X21" s="40"/>
      <c r="Y21" s="41"/>
      <c r="Z21" s="37">
        <f t="shared" si="0"/>
        <v>0</v>
      </c>
      <c r="AA21" s="30">
        <f t="shared" si="1"/>
        <v>0</v>
      </c>
      <c r="AB21" s="30">
        <f t="shared" si="2"/>
        <v>0</v>
      </c>
      <c r="AC21" s="30">
        <f t="shared" si="3"/>
        <v>0</v>
      </c>
      <c r="AD21" s="31" t="str">
        <f t="shared" si="4"/>
        <v>-</v>
      </c>
      <c r="AE21" s="30">
        <f t="shared" si="5"/>
        <v>0</v>
      </c>
      <c r="AF21" s="30">
        <f t="shared" si="6"/>
        <v>0</v>
      </c>
      <c r="AG21" s="30">
        <f t="shared" si="7"/>
        <v>0</v>
      </c>
      <c r="AH21" s="30">
        <f t="shared" si="8"/>
        <v>0</v>
      </c>
      <c r="AI21" s="30">
        <f t="shared" si="9"/>
        <v>0</v>
      </c>
      <c r="AJ21" s="30">
        <f t="shared" si="10"/>
        <v>0</v>
      </c>
      <c r="AK21" s="30">
        <f t="shared" si="11"/>
        <v>0</v>
      </c>
      <c r="AL21" s="31" t="str">
        <f t="shared" si="12"/>
        <v>-</v>
      </c>
      <c r="AM21" s="30">
        <f t="shared" si="13"/>
        <v>0</v>
      </c>
      <c r="AN21" s="30">
        <f t="shared" si="14"/>
        <v>0</v>
      </c>
      <c r="AO21" s="30">
        <f t="shared" si="15"/>
        <v>0</v>
      </c>
    </row>
    <row r="22" spans="1:41" ht="12.75">
      <c r="A22" s="28">
        <v>1800610</v>
      </c>
      <c r="B22" s="28">
        <v>7355</v>
      </c>
      <c r="C22" s="28" t="s">
        <v>101</v>
      </c>
      <c r="D22" s="28" t="s">
        <v>102</v>
      </c>
      <c r="E22" s="28" t="s">
        <v>100</v>
      </c>
      <c r="F22" s="28">
        <v>46176</v>
      </c>
      <c r="G22" s="29">
        <v>3299</v>
      </c>
      <c r="H22" s="32">
        <v>3173984468</v>
      </c>
      <c r="I22" s="65">
        <v>3</v>
      </c>
      <c r="J22" s="31" t="s">
        <v>49</v>
      </c>
      <c r="K22" s="28"/>
      <c r="L22" s="33"/>
      <c r="M22" s="69"/>
      <c r="N22" s="63" t="s">
        <v>49</v>
      </c>
      <c r="O22" s="71"/>
      <c r="P22" s="34" t="s">
        <v>50</v>
      </c>
      <c r="Q22" s="35" t="str">
        <f t="shared" si="16"/>
        <v>M</v>
      </c>
      <c r="R22" s="31" t="s">
        <v>49</v>
      </c>
      <c r="S22" s="31" t="s">
        <v>49</v>
      </c>
      <c r="T22" s="31"/>
      <c r="U22" s="64"/>
      <c r="V22" s="67"/>
      <c r="W22" s="40"/>
      <c r="X22" s="40"/>
      <c r="Y22" s="41"/>
      <c r="Z22" s="37">
        <f t="shared" si="0"/>
        <v>0</v>
      </c>
      <c r="AA22" s="30">
        <f t="shared" si="1"/>
        <v>0</v>
      </c>
      <c r="AB22" s="30">
        <f t="shared" si="2"/>
        <v>0</v>
      </c>
      <c r="AC22" s="30">
        <f t="shared" si="3"/>
        <v>0</v>
      </c>
      <c r="AD22" s="31" t="str">
        <f t="shared" si="4"/>
        <v>-</v>
      </c>
      <c r="AE22" s="30">
        <f t="shared" si="5"/>
        <v>0</v>
      </c>
      <c r="AF22" s="30">
        <f t="shared" si="6"/>
        <v>0</v>
      </c>
      <c r="AG22" s="30">
        <f t="shared" si="7"/>
        <v>0</v>
      </c>
      <c r="AH22" s="30">
        <f t="shared" si="8"/>
        <v>0</v>
      </c>
      <c r="AI22" s="30">
        <f t="shared" si="9"/>
        <v>0</v>
      </c>
      <c r="AJ22" s="30">
        <f t="shared" si="10"/>
        <v>0</v>
      </c>
      <c r="AK22" s="30">
        <f t="shared" si="11"/>
        <v>0</v>
      </c>
      <c r="AL22" s="31" t="str">
        <f t="shared" si="12"/>
        <v>-</v>
      </c>
      <c r="AM22" s="30">
        <f t="shared" si="13"/>
        <v>0</v>
      </c>
      <c r="AN22" s="30">
        <f t="shared" si="14"/>
        <v>0</v>
      </c>
      <c r="AO22" s="30">
        <f t="shared" si="15"/>
        <v>0</v>
      </c>
    </row>
    <row r="23" spans="1:41" ht="12.75">
      <c r="A23" s="28">
        <v>1800660</v>
      </c>
      <c r="B23" s="28">
        <v>3405</v>
      </c>
      <c r="C23" s="28" t="s">
        <v>103</v>
      </c>
      <c r="D23" s="28" t="s">
        <v>104</v>
      </c>
      <c r="E23" s="28" t="s">
        <v>105</v>
      </c>
      <c r="F23" s="28">
        <v>47361</v>
      </c>
      <c r="G23" s="29">
        <v>217</v>
      </c>
      <c r="H23" s="32">
        <v>7658364816</v>
      </c>
      <c r="I23" s="65">
        <v>6</v>
      </c>
      <c r="J23" s="31" t="s">
        <v>49</v>
      </c>
      <c r="K23" s="28"/>
      <c r="L23" s="33"/>
      <c r="M23" s="69"/>
      <c r="N23" s="63" t="s">
        <v>49</v>
      </c>
      <c r="O23" s="71"/>
      <c r="P23" s="34">
        <v>6.31704410011919</v>
      </c>
      <c r="Q23" s="35" t="str">
        <f t="shared" si="16"/>
        <v>NO</v>
      </c>
      <c r="R23" s="31" t="s">
        <v>49</v>
      </c>
      <c r="S23" s="31" t="s">
        <v>55</v>
      </c>
      <c r="T23" s="31"/>
      <c r="U23" s="64"/>
      <c r="V23" s="67"/>
      <c r="W23" s="40"/>
      <c r="X23" s="40"/>
      <c r="Y23" s="41"/>
      <c r="Z23" s="37">
        <f t="shared" si="0"/>
        <v>0</v>
      </c>
      <c r="AA23" s="30">
        <f t="shared" si="1"/>
        <v>0</v>
      </c>
      <c r="AB23" s="30">
        <f t="shared" si="2"/>
        <v>0</v>
      </c>
      <c r="AC23" s="30">
        <f t="shared" si="3"/>
        <v>0</v>
      </c>
      <c r="AD23" s="31" t="str">
        <f t="shared" si="4"/>
        <v>-</v>
      </c>
      <c r="AE23" s="30">
        <f t="shared" si="5"/>
        <v>0</v>
      </c>
      <c r="AF23" s="30">
        <f t="shared" si="6"/>
        <v>0</v>
      </c>
      <c r="AG23" s="30">
        <f t="shared" si="7"/>
        <v>0</v>
      </c>
      <c r="AH23" s="30">
        <f t="shared" si="8"/>
        <v>0</v>
      </c>
      <c r="AI23" s="30">
        <f t="shared" si="9"/>
        <v>1</v>
      </c>
      <c r="AJ23" s="30">
        <f t="shared" si="10"/>
        <v>0</v>
      </c>
      <c r="AK23" s="30">
        <f t="shared" si="11"/>
        <v>0</v>
      </c>
      <c r="AL23" s="31" t="str">
        <f t="shared" si="12"/>
        <v>-</v>
      </c>
      <c r="AM23" s="30">
        <f t="shared" si="13"/>
        <v>0</v>
      </c>
      <c r="AN23" s="30">
        <f t="shared" si="14"/>
        <v>0</v>
      </c>
      <c r="AO23" s="30">
        <f t="shared" si="15"/>
        <v>0</v>
      </c>
    </row>
    <row r="24" spans="1:41" ht="12.75">
      <c r="A24" s="28">
        <v>1800900</v>
      </c>
      <c r="B24" s="28">
        <v>5480</v>
      </c>
      <c r="C24" s="28" t="s">
        <v>106</v>
      </c>
      <c r="D24" s="28" t="s">
        <v>107</v>
      </c>
      <c r="E24" s="28" t="s">
        <v>108</v>
      </c>
      <c r="F24" s="28">
        <v>46506</v>
      </c>
      <c r="G24" s="29">
        <v>1698</v>
      </c>
      <c r="H24" s="32">
        <v>5745463929</v>
      </c>
      <c r="I24" s="65">
        <v>6</v>
      </c>
      <c r="J24" s="31" t="s">
        <v>49</v>
      </c>
      <c r="K24" s="28"/>
      <c r="L24" s="33"/>
      <c r="M24" s="69"/>
      <c r="N24" s="63" t="s">
        <v>49</v>
      </c>
      <c r="O24" s="71"/>
      <c r="P24" s="34">
        <v>6.354166666666666</v>
      </c>
      <c r="Q24" s="35" t="str">
        <f t="shared" si="16"/>
        <v>NO</v>
      </c>
      <c r="R24" s="31" t="s">
        <v>49</v>
      </c>
      <c r="S24" s="31" t="s">
        <v>55</v>
      </c>
      <c r="T24" s="31"/>
      <c r="U24" s="64"/>
      <c r="V24" s="67"/>
      <c r="W24" s="40"/>
      <c r="X24" s="40"/>
      <c r="Y24" s="41"/>
      <c r="Z24" s="37">
        <f t="shared" si="0"/>
        <v>0</v>
      </c>
      <c r="AA24" s="30">
        <f t="shared" si="1"/>
        <v>0</v>
      </c>
      <c r="AB24" s="30">
        <f t="shared" si="2"/>
        <v>0</v>
      </c>
      <c r="AC24" s="30">
        <f t="shared" si="3"/>
        <v>0</v>
      </c>
      <c r="AD24" s="31" t="str">
        <f t="shared" si="4"/>
        <v>-</v>
      </c>
      <c r="AE24" s="30">
        <f t="shared" si="5"/>
        <v>0</v>
      </c>
      <c r="AF24" s="30">
        <f t="shared" si="6"/>
        <v>0</v>
      </c>
      <c r="AG24" s="30">
        <f t="shared" si="7"/>
        <v>0</v>
      </c>
      <c r="AH24" s="30">
        <f t="shared" si="8"/>
        <v>0</v>
      </c>
      <c r="AI24" s="30">
        <f t="shared" si="9"/>
        <v>1</v>
      </c>
      <c r="AJ24" s="30">
        <f t="shared" si="10"/>
        <v>0</v>
      </c>
      <c r="AK24" s="30">
        <f t="shared" si="11"/>
        <v>0</v>
      </c>
      <c r="AL24" s="31" t="str">
        <f t="shared" si="12"/>
        <v>-</v>
      </c>
      <c r="AM24" s="30">
        <f t="shared" si="13"/>
        <v>0</v>
      </c>
      <c r="AN24" s="30">
        <f t="shared" si="14"/>
        <v>0</v>
      </c>
      <c r="AO24" s="30">
        <f t="shared" si="15"/>
        <v>0</v>
      </c>
    </row>
    <row r="25" spans="1:41" ht="12.75">
      <c r="A25" s="28">
        <v>1800960</v>
      </c>
      <c r="B25" s="28">
        <v>670</v>
      </c>
      <c r="C25" s="28" t="s">
        <v>109</v>
      </c>
      <c r="D25" s="28" t="s">
        <v>110</v>
      </c>
      <c r="E25" s="28" t="s">
        <v>111</v>
      </c>
      <c r="F25" s="28">
        <v>47448</v>
      </c>
      <c r="G25" s="29">
        <v>38</v>
      </c>
      <c r="H25" s="32">
        <v>8129886601</v>
      </c>
      <c r="I25" s="65">
        <v>8</v>
      </c>
      <c r="J25" s="31" t="s">
        <v>55</v>
      </c>
      <c r="K25" s="28"/>
      <c r="L25" s="33"/>
      <c r="M25" s="69"/>
      <c r="N25" s="63" t="s">
        <v>49</v>
      </c>
      <c r="O25" s="71"/>
      <c r="P25" s="34">
        <v>9.433258762117823</v>
      </c>
      <c r="Q25" s="35" t="str">
        <f t="shared" si="16"/>
        <v>NO</v>
      </c>
      <c r="R25" s="31" t="s">
        <v>49</v>
      </c>
      <c r="S25" s="31" t="s">
        <v>55</v>
      </c>
      <c r="T25" s="31"/>
      <c r="U25" s="64"/>
      <c r="V25" s="67"/>
      <c r="W25" s="40"/>
      <c r="X25" s="40"/>
      <c r="Y25" s="41"/>
      <c r="Z25" s="37">
        <f t="shared" si="0"/>
        <v>1</v>
      </c>
      <c r="AA25" s="30">
        <f t="shared" si="1"/>
        <v>0</v>
      </c>
      <c r="AB25" s="30">
        <f t="shared" si="2"/>
        <v>0</v>
      </c>
      <c r="AC25" s="30">
        <f t="shared" si="3"/>
        <v>0</v>
      </c>
      <c r="AD25" s="31" t="str">
        <f t="shared" si="4"/>
        <v>-</v>
      </c>
      <c r="AE25" s="30">
        <f t="shared" si="5"/>
        <v>0</v>
      </c>
      <c r="AF25" s="30">
        <f t="shared" si="6"/>
        <v>0</v>
      </c>
      <c r="AG25" s="30">
        <f t="shared" si="7"/>
        <v>0</v>
      </c>
      <c r="AH25" s="30">
        <f t="shared" si="8"/>
        <v>0</v>
      </c>
      <c r="AI25" s="30">
        <f t="shared" si="9"/>
        <v>1</v>
      </c>
      <c r="AJ25" s="30">
        <f t="shared" si="10"/>
        <v>0</v>
      </c>
      <c r="AK25" s="30">
        <f t="shared" si="11"/>
        <v>0</v>
      </c>
      <c r="AL25" s="31" t="str">
        <f t="shared" si="12"/>
        <v>-</v>
      </c>
      <c r="AM25" s="30">
        <f t="shared" si="13"/>
        <v>0</v>
      </c>
      <c r="AN25" s="30">
        <f t="shared" si="14"/>
        <v>0</v>
      </c>
      <c r="AO25" s="30">
        <f t="shared" si="15"/>
        <v>0</v>
      </c>
    </row>
    <row r="26" spans="1:41" ht="12.75">
      <c r="A26" s="28">
        <v>1801020</v>
      </c>
      <c r="B26" s="28">
        <v>3305</v>
      </c>
      <c r="C26" s="28" t="s">
        <v>112</v>
      </c>
      <c r="D26" s="28" t="s">
        <v>113</v>
      </c>
      <c r="E26" s="28" t="s">
        <v>114</v>
      </c>
      <c r="F26" s="28">
        <v>46112</v>
      </c>
      <c r="G26" s="29">
        <v>1498</v>
      </c>
      <c r="H26" s="32">
        <v>3178525726</v>
      </c>
      <c r="I26" s="65" t="s">
        <v>115</v>
      </c>
      <c r="J26" s="31" t="s">
        <v>49</v>
      </c>
      <c r="K26" s="28"/>
      <c r="L26" s="33"/>
      <c r="M26" s="69"/>
      <c r="N26" s="63" t="s">
        <v>49</v>
      </c>
      <c r="O26" s="71"/>
      <c r="P26" s="34">
        <v>2.8533945555919975</v>
      </c>
      <c r="Q26" s="35" t="str">
        <f t="shared" si="16"/>
        <v>NO</v>
      </c>
      <c r="R26" s="31" t="s">
        <v>49</v>
      </c>
      <c r="S26" s="31" t="s">
        <v>49</v>
      </c>
      <c r="T26" s="31"/>
      <c r="U26" s="64"/>
      <c r="V26" s="67"/>
      <c r="W26" s="40"/>
      <c r="X26" s="40"/>
      <c r="Y26" s="41"/>
      <c r="Z26" s="37">
        <f t="shared" si="0"/>
        <v>0</v>
      </c>
      <c r="AA26" s="30">
        <f t="shared" si="1"/>
        <v>0</v>
      </c>
      <c r="AB26" s="30">
        <f t="shared" si="2"/>
        <v>0</v>
      </c>
      <c r="AC26" s="30">
        <f t="shared" si="3"/>
        <v>0</v>
      </c>
      <c r="AD26" s="31" t="str">
        <f t="shared" si="4"/>
        <v>-</v>
      </c>
      <c r="AE26" s="30">
        <f t="shared" si="5"/>
        <v>0</v>
      </c>
      <c r="AF26" s="30">
        <f t="shared" si="6"/>
        <v>0</v>
      </c>
      <c r="AG26" s="30">
        <f t="shared" si="7"/>
        <v>0</v>
      </c>
      <c r="AH26" s="30">
        <f t="shared" si="8"/>
        <v>0</v>
      </c>
      <c r="AI26" s="30">
        <f t="shared" si="9"/>
        <v>0</v>
      </c>
      <c r="AJ26" s="30">
        <f t="shared" si="10"/>
        <v>0</v>
      </c>
      <c r="AK26" s="30">
        <f t="shared" si="11"/>
        <v>0</v>
      </c>
      <c r="AL26" s="31" t="str">
        <f t="shared" si="12"/>
        <v>-</v>
      </c>
      <c r="AM26" s="30">
        <f t="shared" si="13"/>
        <v>0</v>
      </c>
      <c r="AN26" s="30">
        <f t="shared" si="14"/>
        <v>0</v>
      </c>
      <c r="AO26" s="30">
        <f t="shared" si="15"/>
        <v>0</v>
      </c>
    </row>
    <row r="27" spans="1:41" ht="12.75">
      <c r="A27" s="28">
        <v>1801050</v>
      </c>
      <c r="B27" s="28">
        <v>3695</v>
      </c>
      <c r="C27" s="28" t="s">
        <v>116</v>
      </c>
      <c r="D27" s="28" t="s">
        <v>117</v>
      </c>
      <c r="E27" s="28" t="s">
        <v>118</v>
      </c>
      <c r="F27" s="28">
        <v>47220</v>
      </c>
      <c r="G27" s="29" t="s">
        <v>48</v>
      </c>
      <c r="H27" s="32">
        <v>8123584271</v>
      </c>
      <c r="I27" s="65" t="s">
        <v>94</v>
      </c>
      <c r="J27" s="31" t="s">
        <v>49</v>
      </c>
      <c r="K27" s="28"/>
      <c r="L27" s="33"/>
      <c r="M27" s="69"/>
      <c r="N27" s="63" t="s">
        <v>49</v>
      </c>
      <c r="O27" s="71"/>
      <c r="P27" s="34">
        <v>10.21021021021021</v>
      </c>
      <c r="Q27" s="35" t="str">
        <f t="shared" si="16"/>
        <v>NO</v>
      </c>
      <c r="R27" s="31" t="s">
        <v>49</v>
      </c>
      <c r="S27" s="31" t="s">
        <v>55</v>
      </c>
      <c r="T27" s="31"/>
      <c r="U27" s="64"/>
      <c r="V27" s="67"/>
      <c r="W27" s="40"/>
      <c r="X27" s="40"/>
      <c r="Y27" s="41"/>
      <c r="Z27" s="37">
        <f t="shared" si="0"/>
        <v>0</v>
      </c>
      <c r="AA27" s="30">
        <f t="shared" si="1"/>
        <v>0</v>
      </c>
      <c r="AB27" s="30">
        <f t="shared" si="2"/>
        <v>0</v>
      </c>
      <c r="AC27" s="30">
        <f t="shared" si="3"/>
        <v>0</v>
      </c>
      <c r="AD27" s="31" t="str">
        <f t="shared" si="4"/>
        <v>-</v>
      </c>
      <c r="AE27" s="30">
        <f t="shared" si="5"/>
        <v>0</v>
      </c>
      <c r="AF27" s="30">
        <f t="shared" si="6"/>
        <v>0</v>
      </c>
      <c r="AG27" s="30">
        <f t="shared" si="7"/>
        <v>0</v>
      </c>
      <c r="AH27" s="30">
        <f t="shared" si="8"/>
        <v>0</v>
      </c>
      <c r="AI27" s="30">
        <f t="shared" si="9"/>
        <v>1</v>
      </c>
      <c r="AJ27" s="30">
        <f t="shared" si="10"/>
        <v>0</v>
      </c>
      <c r="AK27" s="30">
        <f t="shared" si="11"/>
        <v>0</v>
      </c>
      <c r="AL27" s="31" t="str">
        <f t="shared" si="12"/>
        <v>-</v>
      </c>
      <c r="AM27" s="30">
        <f t="shared" si="13"/>
        <v>0</v>
      </c>
      <c r="AN27" s="30">
        <f t="shared" si="14"/>
        <v>0</v>
      </c>
      <c r="AO27" s="30">
        <f t="shared" si="15"/>
        <v>0</v>
      </c>
    </row>
    <row r="28" spans="1:41" ht="12.75">
      <c r="A28" s="28">
        <v>1801060</v>
      </c>
      <c r="B28" s="28">
        <v>3455</v>
      </c>
      <c r="C28" s="28" t="s">
        <v>119</v>
      </c>
      <c r="D28" s="28" t="s">
        <v>120</v>
      </c>
      <c r="E28" s="28" t="s">
        <v>121</v>
      </c>
      <c r="F28" s="28">
        <v>46148</v>
      </c>
      <c r="G28" s="29">
        <v>1002</v>
      </c>
      <c r="H28" s="32">
        <v>7653455101</v>
      </c>
      <c r="I28" s="65">
        <v>7</v>
      </c>
      <c r="J28" s="31" t="s">
        <v>55</v>
      </c>
      <c r="K28" s="28"/>
      <c r="L28" s="33"/>
      <c r="M28" s="69"/>
      <c r="N28" s="63" t="s">
        <v>49</v>
      </c>
      <c r="O28" s="71"/>
      <c r="P28" s="34">
        <v>8.230719377835385</v>
      </c>
      <c r="Q28" s="35" t="str">
        <f t="shared" si="16"/>
        <v>NO</v>
      </c>
      <c r="R28" s="31" t="s">
        <v>49</v>
      </c>
      <c r="S28" s="31" t="s">
        <v>55</v>
      </c>
      <c r="T28" s="31"/>
      <c r="U28" s="64"/>
      <c r="V28" s="67"/>
      <c r="W28" s="40"/>
      <c r="X28" s="40"/>
      <c r="Y28" s="41"/>
      <c r="Z28" s="37">
        <f t="shared" si="0"/>
        <v>1</v>
      </c>
      <c r="AA28" s="30">
        <f t="shared" si="1"/>
        <v>0</v>
      </c>
      <c r="AB28" s="30">
        <f t="shared" si="2"/>
        <v>0</v>
      </c>
      <c r="AC28" s="30">
        <f t="shared" si="3"/>
        <v>0</v>
      </c>
      <c r="AD28" s="31" t="str">
        <f t="shared" si="4"/>
        <v>-</v>
      </c>
      <c r="AE28" s="30">
        <f t="shared" si="5"/>
        <v>0</v>
      </c>
      <c r="AF28" s="30">
        <f t="shared" si="6"/>
        <v>0</v>
      </c>
      <c r="AG28" s="30">
        <f t="shared" si="7"/>
        <v>0</v>
      </c>
      <c r="AH28" s="30">
        <f t="shared" si="8"/>
        <v>0</v>
      </c>
      <c r="AI28" s="30">
        <f t="shared" si="9"/>
        <v>1</v>
      </c>
      <c r="AJ28" s="30">
        <f t="shared" si="10"/>
        <v>0</v>
      </c>
      <c r="AK28" s="30">
        <f t="shared" si="11"/>
        <v>0</v>
      </c>
      <c r="AL28" s="31" t="str">
        <f t="shared" si="12"/>
        <v>-</v>
      </c>
      <c r="AM28" s="30">
        <f t="shared" si="13"/>
        <v>0</v>
      </c>
      <c r="AN28" s="30">
        <f t="shared" si="14"/>
        <v>0</v>
      </c>
      <c r="AO28" s="30">
        <f t="shared" si="15"/>
        <v>0</v>
      </c>
    </row>
    <row r="29" spans="1:41" ht="12.75">
      <c r="A29" s="28">
        <v>1800022</v>
      </c>
      <c r="B29" s="28">
        <v>9300</v>
      </c>
      <c r="C29" s="28" t="s">
        <v>122</v>
      </c>
      <c r="D29" s="28" t="s">
        <v>123</v>
      </c>
      <c r="E29" s="28" t="s">
        <v>124</v>
      </c>
      <c r="F29" s="28">
        <v>46375</v>
      </c>
      <c r="G29" s="29" t="s">
        <v>48</v>
      </c>
      <c r="H29" s="32">
        <v>2193228614</v>
      </c>
      <c r="I29" s="65">
        <v>3</v>
      </c>
      <c r="J29" s="31" t="s">
        <v>49</v>
      </c>
      <c r="K29" s="28"/>
      <c r="L29" s="33"/>
      <c r="M29" s="69">
        <v>3</v>
      </c>
      <c r="N29" s="63" t="s">
        <v>49</v>
      </c>
      <c r="O29" s="71" t="s">
        <v>49</v>
      </c>
      <c r="P29" s="34" t="s">
        <v>50</v>
      </c>
      <c r="Q29" s="35" t="str">
        <f t="shared" si="16"/>
        <v>M</v>
      </c>
      <c r="R29" s="31" t="s">
        <v>51</v>
      </c>
      <c r="S29" s="31" t="s">
        <v>49</v>
      </c>
      <c r="T29" s="31"/>
      <c r="U29" s="64"/>
      <c r="V29" s="67"/>
      <c r="W29" s="40"/>
      <c r="X29" s="40"/>
      <c r="Y29" s="41"/>
      <c r="Z29" s="37">
        <f t="shared" si="0"/>
        <v>0</v>
      </c>
      <c r="AA29" s="30">
        <f t="shared" si="1"/>
        <v>1</v>
      </c>
      <c r="AB29" s="30">
        <f t="shared" si="2"/>
        <v>0</v>
      </c>
      <c r="AC29" s="30">
        <f t="shared" si="3"/>
        <v>0</v>
      </c>
      <c r="AD29" s="31" t="str">
        <f t="shared" si="4"/>
        <v>-</v>
      </c>
      <c r="AE29" s="30">
        <f t="shared" si="5"/>
        <v>0</v>
      </c>
      <c r="AF29" s="30">
        <f t="shared" si="6"/>
        <v>0</v>
      </c>
      <c r="AG29" s="30">
        <f t="shared" si="7"/>
        <v>0</v>
      </c>
      <c r="AH29" s="30">
        <f t="shared" si="8"/>
        <v>0</v>
      </c>
      <c r="AI29" s="30">
        <f t="shared" si="9"/>
        <v>0</v>
      </c>
      <c r="AJ29" s="30">
        <f t="shared" si="10"/>
        <v>0</v>
      </c>
      <c r="AK29" s="30">
        <f t="shared" si="11"/>
        <v>0</v>
      </c>
      <c r="AL29" s="31" t="str">
        <f t="shared" si="12"/>
        <v>-</v>
      </c>
      <c r="AM29" s="30">
        <f t="shared" si="13"/>
        <v>0</v>
      </c>
      <c r="AN29" s="30">
        <f t="shared" si="14"/>
        <v>0</v>
      </c>
      <c r="AO29" s="30">
        <f t="shared" si="15"/>
        <v>0</v>
      </c>
    </row>
    <row r="30" spans="1:41" ht="12.75">
      <c r="A30" s="28">
        <v>1801170</v>
      </c>
      <c r="B30" s="28">
        <v>6340</v>
      </c>
      <c r="C30" s="28" t="s">
        <v>125</v>
      </c>
      <c r="D30" s="28" t="s">
        <v>126</v>
      </c>
      <c r="E30" s="28" t="s">
        <v>127</v>
      </c>
      <c r="F30" s="28">
        <v>47520</v>
      </c>
      <c r="G30" s="29" t="s">
        <v>48</v>
      </c>
      <c r="H30" s="32">
        <v>8125472637</v>
      </c>
      <c r="I30" s="65">
        <v>7</v>
      </c>
      <c r="J30" s="31" t="s">
        <v>55</v>
      </c>
      <c r="K30" s="28"/>
      <c r="L30" s="33"/>
      <c r="M30" s="69">
        <v>209</v>
      </c>
      <c r="N30" s="63" t="s">
        <v>49</v>
      </c>
      <c r="O30" s="71" t="s">
        <v>55</v>
      </c>
      <c r="P30" s="34">
        <v>11.616161616161616</v>
      </c>
      <c r="Q30" s="35" t="str">
        <f t="shared" si="16"/>
        <v>NO</v>
      </c>
      <c r="R30" s="31" t="s">
        <v>49</v>
      </c>
      <c r="S30" s="31" t="s">
        <v>55</v>
      </c>
      <c r="T30" s="31"/>
      <c r="U30" s="64"/>
      <c r="V30" s="67">
        <v>19131</v>
      </c>
      <c r="W30" s="40">
        <v>2115</v>
      </c>
      <c r="X30" s="40">
        <v>2759</v>
      </c>
      <c r="Y30" s="41">
        <v>1789</v>
      </c>
      <c r="Z30" s="37">
        <f t="shared" si="0"/>
        <v>1</v>
      </c>
      <c r="AA30" s="30">
        <f t="shared" si="1"/>
        <v>1</v>
      </c>
      <c r="AB30" s="30">
        <f t="shared" si="2"/>
        <v>0</v>
      </c>
      <c r="AC30" s="30">
        <f t="shared" si="3"/>
        <v>0</v>
      </c>
      <c r="AD30" s="31" t="str">
        <f t="shared" si="4"/>
        <v>SRSA</v>
      </c>
      <c r="AE30" s="30">
        <f t="shared" si="5"/>
        <v>0</v>
      </c>
      <c r="AF30" s="30">
        <f t="shared" si="6"/>
        <v>0</v>
      </c>
      <c r="AG30" s="30">
        <f t="shared" si="7"/>
        <v>0</v>
      </c>
      <c r="AH30" s="30">
        <f t="shared" si="8"/>
        <v>0</v>
      </c>
      <c r="AI30" s="30">
        <f t="shared" si="9"/>
        <v>1</v>
      </c>
      <c r="AJ30" s="30">
        <f t="shared" si="10"/>
        <v>0</v>
      </c>
      <c r="AK30" s="30">
        <f t="shared" si="11"/>
        <v>0</v>
      </c>
      <c r="AL30" s="31" t="str">
        <f t="shared" si="12"/>
        <v>-</v>
      </c>
      <c r="AM30" s="30">
        <f t="shared" si="13"/>
        <v>0</v>
      </c>
      <c r="AN30" s="30">
        <f t="shared" si="14"/>
        <v>0</v>
      </c>
      <c r="AO30" s="30">
        <f t="shared" si="15"/>
        <v>0</v>
      </c>
    </row>
    <row r="31" spans="1:41" ht="12.75">
      <c r="A31" s="28">
        <v>1801200</v>
      </c>
      <c r="B31" s="28">
        <v>3060</v>
      </c>
      <c r="C31" s="28" t="s">
        <v>128</v>
      </c>
      <c r="D31" s="28" t="s">
        <v>129</v>
      </c>
      <c r="E31" s="28" t="s">
        <v>130</v>
      </c>
      <c r="F31" s="28">
        <v>46033</v>
      </c>
      <c r="G31" s="29">
        <v>9311</v>
      </c>
      <c r="H31" s="32">
        <v>3178449961</v>
      </c>
      <c r="I31" s="65" t="s">
        <v>73</v>
      </c>
      <c r="J31" s="31" t="s">
        <v>49</v>
      </c>
      <c r="K31" s="28"/>
      <c r="L31" s="33"/>
      <c r="M31" s="69"/>
      <c r="N31" s="63" t="s">
        <v>49</v>
      </c>
      <c r="O31" s="71"/>
      <c r="P31" s="34">
        <v>2.522635029659694</v>
      </c>
      <c r="Q31" s="35" t="str">
        <f t="shared" si="16"/>
        <v>NO</v>
      </c>
      <c r="R31" s="31" t="s">
        <v>49</v>
      </c>
      <c r="S31" s="31" t="s">
        <v>49</v>
      </c>
      <c r="T31" s="31"/>
      <c r="U31" s="64"/>
      <c r="V31" s="67"/>
      <c r="W31" s="40"/>
      <c r="X31" s="40"/>
      <c r="Y31" s="41"/>
      <c r="Z31" s="37">
        <f t="shared" si="0"/>
        <v>0</v>
      </c>
      <c r="AA31" s="30">
        <f t="shared" si="1"/>
        <v>0</v>
      </c>
      <c r="AB31" s="30">
        <f t="shared" si="2"/>
        <v>0</v>
      </c>
      <c r="AC31" s="30">
        <f t="shared" si="3"/>
        <v>0</v>
      </c>
      <c r="AD31" s="31" t="str">
        <f t="shared" si="4"/>
        <v>-</v>
      </c>
      <c r="AE31" s="30">
        <f t="shared" si="5"/>
        <v>0</v>
      </c>
      <c r="AF31" s="30">
        <f t="shared" si="6"/>
        <v>0</v>
      </c>
      <c r="AG31" s="30">
        <f t="shared" si="7"/>
        <v>0</v>
      </c>
      <c r="AH31" s="30">
        <f t="shared" si="8"/>
        <v>0</v>
      </c>
      <c r="AI31" s="30">
        <f t="shared" si="9"/>
        <v>0</v>
      </c>
      <c r="AJ31" s="30">
        <f t="shared" si="10"/>
        <v>0</v>
      </c>
      <c r="AK31" s="30">
        <f t="shared" si="11"/>
        <v>0</v>
      </c>
      <c r="AL31" s="31" t="str">
        <f t="shared" si="12"/>
        <v>-</v>
      </c>
      <c r="AM31" s="30">
        <f t="shared" si="13"/>
        <v>0</v>
      </c>
      <c r="AN31" s="30">
        <f t="shared" si="14"/>
        <v>0</v>
      </c>
      <c r="AO31" s="30">
        <f t="shared" si="15"/>
        <v>0</v>
      </c>
    </row>
    <row r="32" spans="1:41" ht="12.75">
      <c r="A32" s="28">
        <v>1801290</v>
      </c>
      <c r="B32" s="28">
        <v>750</v>
      </c>
      <c r="C32" s="28" t="s">
        <v>131</v>
      </c>
      <c r="D32" s="28" t="s">
        <v>132</v>
      </c>
      <c r="E32" s="28" t="s">
        <v>133</v>
      </c>
      <c r="F32" s="28">
        <v>46929</v>
      </c>
      <c r="G32" s="29">
        <v>1397</v>
      </c>
      <c r="H32" s="32">
        <v>5749674113</v>
      </c>
      <c r="I32" s="65">
        <v>8</v>
      </c>
      <c r="J32" s="31" t="s">
        <v>55</v>
      </c>
      <c r="K32" s="28"/>
      <c r="L32" s="33"/>
      <c r="M32" s="69"/>
      <c r="N32" s="63" t="s">
        <v>49</v>
      </c>
      <c r="O32" s="71"/>
      <c r="P32" s="34">
        <v>9.147286821705427</v>
      </c>
      <c r="Q32" s="35" t="str">
        <f t="shared" si="16"/>
        <v>NO</v>
      </c>
      <c r="R32" s="31" t="s">
        <v>49</v>
      </c>
      <c r="S32" s="31" t="s">
        <v>55</v>
      </c>
      <c r="T32" s="31"/>
      <c r="U32" s="64"/>
      <c r="V32" s="67"/>
      <c r="W32" s="40"/>
      <c r="X32" s="40"/>
      <c r="Y32" s="41"/>
      <c r="Z32" s="37">
        <f t="shared" si="0"/>
        <v>1</v>
      </c>
      <c r="AA32" s="30">
        <f t="shared" si="1"/>
        <v>0</v>
      </c>
      <c r="AB32" s="30">
        <f t="shared" si="2"/>
        <v>0</v>
      </c>
      <c r="AC32" s="30">
        <f t="shared" si="3"/>
        <v>0</v>
      </c>
      <c r="AD32" s="31" t="str">
        <f t="shared" si="4"/>
        <v>-</v>
      </c>
      <c r="AE32" s="30">
        <f t="shared" si="5"/>
        <v>0</v>
      </c>
      <c r="AF32" s="30">
        <f t="shared" si="6"/>
        <v>0</v>
      </c>
      <c r="AG32" s="30">
        <f t="shared" si="7"/>
        <v>0</v>
      </c>
      <c r="AH32" s="30">
        <f t="shared" si="8"/>
        <v>0</v>
      </c>
      <c r="AI32" s="30">
        <f t="shared" si="9"/>
        <v>1</v>
      </c>
      <c r="AJ32" s="30">
        <f t="shared" si="10"/>
        <v>0</v>
      </c>
      <c r="AK32" s="30">
        <f t="shared" si="11"/>
        <v>0</v>
      </c>
      <c r="AL32" s="31" t="str">
        <f t="shared" si="12"/>
        <v>-</v>
      </c>
      <c r="AM32" s="30">
        <f t="shared" si="13"/>
        <v>0</v>
      </c>
      <c r="AN32" s="30">
        <f t="shared" si="14"/>
        <v>0</v>
      </c>
      <c r="AO32" s="30">
        <f t="shared" si="15"/>
        <v>0</v>
      </c>
    </row>
    <row r="33" spans="1:41" ht="12.75">
      <c r="A33" s="28">
        <v>1801320</v>
      </c>
      <c r="B33" s="28">
        <v>4770</v>
      </c>
      <c r="C33" s="28" t="s">
        <v>134</v>
      </c>
      <c r="D33" s="28" t="s">
        <v>135</v>
      </c>
      <c r="E33" s="28" t="s">
        <v>136</v>
      </c>
      <c r="F33" s="28">
        <v>46350</v>
      </c>
      <c r="G33" s="29">
        <v>3430</v>
      </c>
      <c r="H33" s="32">
        <v>2193266808</v>
      </c>
      <c r="I33" s="65">
        <v>8</v>
      </c>
      <c r="J33" s="31" t="s">
        <v>55</v>
      </c>
      <c r="K33" s="28"/>
      <c r="L33" s="33"/>
      <c r="M33" s="69">
        <v>222</v>
      </c>
      <c r="N33" s="63" t="s">
        <v>49</v>
      </c>
      <c r="O33" s="71" t="s">
        <v>55</v>
      </c>
      <c r="P33" s="34">
        <v>3.322259136212625</v>
      </c>
      <c r="Q33" s="35" t="str">
        <f t="shared" si="16"/>
        <v>NO</v>
      </c>
      <c r="R33" s="31" t="s">
        <v>49</v>
      </c>
      <c r="S33" s="31" t="s">
        <v>55</v>
      </c>
      <c r="T33" s="31"/>
      <c r="U33" s="64"/>
      <c r="V33" s="67">
        <v>7445</v>
      </c>
      <c r="W33" s="40">
        <v>800</v>
      </c>
      <c r="X33" s="40">
        <v>1216</v>
      </c>
      <c r="Y33" s="41">
        <v>1184</v>
      </c>
      <c r="Z33" s="37">
        <f t="shared" si="0"/>
        <v>1</v>
      </c>
      <c r="AA33" s="30">
        <f t="shared" si="1"/>
        <v>1</v>
      </c>
      <c r="AB33" s="30">
        <f t="shared" si="2"/>
        <v>0</v>
      </c>
      <c r="AC33" s="30">
        <f t="shared" si="3"/>
        <v>0</v>
      </c>
      <c r="AD33" s="31" t="str">
        <f t="shared" si="4"/>
        <v>SRSA</v>
      </c>
      <c r="AE33" s="30">
        <f t="shared" si="5"/>
        <v>0</v>
      </c>
      <c r="AF33" s="30">
        <f t="shared" si="6"/>
        <v>0</v>
      </c>
      <c r="AG33" s="30">
        <f t="shared" si="7"/>
        <v>0</v>
      </c>
      <c r="AH33" s="30">
        <f t="shared" si="8"/>
        <v>0</v>
      </c>
      <c r="AI33" s="30">
        <f t="shared" si="9"/>
        <v>1</v>
      </c>
      <c r="AJ33" s="30">
        <f t="shared" si="10"/>
        <v>0</v>
      </c>
      <c r="AK33" s="30">
        <f t="shared" si="11"/>
        <v>0</v>
      </c>
      <c r="AL33" s="31" t="str">
        <f t="shared" si="12"/>
        <v>-</v>
      </c>
      <c r="AM33" s="30">
        <f t="shared" si="13"/>
        <v>0</v>
      </c>
      <c r="AN33" s="30">
        <f t="shared" si="14"/>
        <v>0</v>
      </c>
      <c r="AO33" s="30">
        <f t="shared" si="15"/>
        <v>0</v>
      </c>
    </row>
    <row r="34" spans="1:41" ht="12.75">
      <c r="A34" s="28">
        <v>1801410</v>
      </c>
      <c r="B34" s="28">
        <v>2650</v>
      </c>
      <c r="C34" s="28" t="s">
        <v>137</v>
      </c>
      <c r="D34" s="28" t="s">
        <v>138</v>
      </c>
      <c r="E34" s="28" t="s">
        <v>139</v>
      </c>
      <c r="F34" s="28">
        <v>46931</v>
      </c>
      <c r="G34" s="29">
        <v>8</v>
      </c>
      <c r="H34" s="32">
        <v>5748572035</v>
      </c>
      <c r="I34" s="65">
        <v>7</v>
      </c>
      <c r="J34" s="31" t="s">
        <v>55</v>
      </c>
      <c r="K34" s="28"/>
      <c r="L34" s="33"/>
      <c r="M34" s="69"/>
      <c r="N34" s="63" t="s">
        <v>49</v>
      </c>
      <c r="O34" s="71"/>
      <c r="P34" s="34">
        <v>3.034300791556728</v>
      </c>
      <c r="Q34" s="35" t="str">
        <f t="shared" si="16"/>
        <v>NO</v>
      </c>
      <c r="R34" s="31" t="s">
        <v>49</v>
      </c>
      <c r="S34" s="31" t="s">
        <v>55</v>
      </c>
      <c r="T34" s="31"/>
      <c r="U34" s="64"/>
      <c r="V34" s="67"/>
      <c r="W34" s="40"/>
      <c r="X34" s="40"/>
      <c r="Y34" s="41"/>
      <c r="Z34" s="37">
        <f t="shared" si="0"/>
        <v>1</v>
      </c>
      <c r="AA34" s="30">
        <f t="shared" si="1"/>
        <v>0</v>
      </c>
      <c r="AB34" s="30">
        <f t="shared" si="2"/>
        <v>0</v>
      </c>
      <c r="AC34" s="30">
        <f t="shared" si="3"/>
        <v>0</v>
      </c>
      <c r="AD34" s="31" t="str">
        <f t="shared" si="4"/>
        <v>-</v>
      </c>
      <c r="AE34" s="30">
        <f t="shared" si="5"/>
        <v>0</v>
      </c>
      <c r="AF34" s="30">
        <f t="shared" si="6"/>
        <v>0</v>
      </c>
      <c r="AG34" s="30">
        <f t="shared" si="7"/>
        <v>0</v>
      </c>
      <c r="AH34" s="30">
        <f t="shared" si="8"/>
        <v>0</v>
      </c>
      <c r="AI34" s="30">
        <f t="shared" si="9"/>
        <v>1</v>
      </c>
      <c r="AJ34" s="30">
        <f t="shared" si="10"/>
        <v>0</v>
      </c>
      <c r="AK34" s="30">
        <f t="shared" si="11"/>
        <v>0</v>
      </c>
      <c r="AL34" s="31" t="str">
        <f t="shared" si="12"/>
        <v>-</v>
      </c>
      <c r="AM34" s="30">
        <f t="shared" si="13"/>
        <v>0</v>
      </c>
      <c r="AN34" s="30">
        <f t="shared" si="14"/>
        <v>0</v>
      </c>
      <c r="AO34" s="30">
        <f t="shared" si="15"/>
        <v>0</v>
      </c>
    </row>
    <row r="35" spans="1:41" ht="12.75">
      <c r="A35" s="28">
        <v>1801440</v>
      </c>
      <c r="B35" s="28">
        <v>4205</v>
      </c>
      <c r="C35" s="28" t="s">
        <v>140</v>
      </c>
      <c r="D35" s="28" t="s">
        <v>141</v>
      </c>
      <c r="E35" s="28" t="s">
        <v>142</v>
      </c>
      <c r="F35" s="28">
        <v>46143</v>
      </c>
      <c r="G35" s="29">
        <v>9100</v>
      </c>
      <c r="H35" s="32">
        <v>3178819326</v>
      </c>
      <c r="I35" s="65">
        <v>3</v>
      </c>
      <c r="J35" s="31" t="s">
        <v>49</v>
      </c>
      <c r="K35" s="28"/>
      <c r="L35" s="33"/>
      <c r="M35" s="69"/>
      <c r="N35" s="63" t="s">
        <v>49</v>
      </c>
      <c r="O35" s="71"/>
      <c r="P35" s="34">
        <v>3.6774029926451943</v>
      </c>
      <c r="Q35" s="35" t="str">
        <f t="shared" si="16"/>
        <v>NO</v>
      </c>
      <c r="R35" s="31" t="s">
        <v>49</v>
      </c>
      <c r="S35" s="31" t="s">
        <v>49</v>
      </c>
      <c r="T35" s="31"/>
      <c r="U35" s="64"/>
      <c r="V35" s="67"/>
      <c r="W35" s="40"/>
      <c r="X35" s="40"/>
      <c r="Y35" s="41"/>
      <c r="Z35" s="37">
        <f t="shared" si="0"/>
        <v>0</v>
      </c>
      <c r="AA35" s="30">
        <f t="shared" si="1"/>
        <v>0</v>
      </c>
      <c r="AB35" s="30">
        <f t="shared" si="2"/>
        <v>0</v>
      </c>
      <c r="AC35" s="30">
        <f t="shared" si="3"/>
        <v>0</v>
      </c>
      <c r="AD35" s="31" t="str">
        <f t="shared" si="4"/>
        <v>-</v>
      </c>
      <c r="AE35" s="30">
        <f t="shared" si="5"/>
        <v>0</v>
      </c>
      <c r="AF35" s="30">
        <f t="shared" si="6"/>
        <v>0</v>
      </c>
      <c r="AG35" s="30">
        <f t="shared" si="7"/>
        <v>0</v>
      </c>
      <c r="AH35" s="30">
        <f t="shared" si="8"/>
        <v>0</v>
      </c>
      <c r="AI35" s="30">
        <f t="shared" si="9"/>
        <v>0</v>
      </c>
      <c r="AJ35" s="30">
        <f t="shared" si="10"/>
        <v>0</v>
      </c>
      <c r="AK35" s="30">
        <f t="shared" si="11"/>
        <v>0</v>
      </c>
      <c r="AL35" s="31" t="str">
        <f t="shared" si="12"/>
        <v>-</v>
      </c>
      <c r="AM35" s="30">
        <f t="shared" si="13"/>
        <v>0</v>
      </c>
      <c r="AN35" s="30">
        <f t="shared" si="14"/>
        <v>0</v>
      </c>
      <c r="AO35" s="30">
        <f t="shared" si="15"/>
        <v>0</v>
      </c>
    </row>
    <row r="36" spans="1:41" ht="12.75">
      <c r="A36" s="28">
        <v>1801560</v>
      </c>
      <c r="B36" s="28">
        <v>8360</v>
      </c>
      <c r="C36" s="28" t="s">
        <v>143</v>
      </c>
      <c r="D36" s="28" t="s">
        <v>144</v>
      </c>
      <c r="E36" s="28" t="s">
        <v>145</v>
      </c>
      <c r="F36" s="28">
        <v>47330</v>
      </c>
      <c r="G36" s="29">
        <v>1499</v>
      </c>
      <c r="H36" s="32">
        <v>7658553475</v>
      </c>
      <c r="I36" s="65">
        <v>7</v>
      </c>
      <c r="J36" s="31" t="s">
        <v>55</v>
      </c>
      <c r="K36" s="28"/>
      <c r="L36" s="33"/>
      <c r="M36" s="69"/>
      <c r="N36" s="63" t="s">
        <v>49</v>
      </c>
      <c r="O36" s="71"/>
      <c r="P36" s="34">
        <v>6.356680400235433</v>
      </c>
      <c r="Q36" s="35" t="str">
        <f t="shared" si="16"/>
        <v>NO</v>
      </c>
      <c r="R36" s="31" t="s">
        <v>49</v>
      </c>
      <c r="S36" s="31" t="s">
        <v>55</v>
      </c>
      <c r="T36" s="31"/>
      <c r="U36" s="64"/>
      <c r="V36" s="67"/>
      <c r="W36" s="40"/>
      <c r="X36" s="40"/>
      <c r="Y36" s="41"/>
      <c r="Z36" s="37">
        <f t="shared" si="0"/>
        <v>1</v>
      </c>
      <c r="AA36" s="30">
        <f t="shared" si="1"/>
        <v>0</v>
      </c>
      <c r="AB36" s="30">
        <f t="shared" si="2"/>
        <v>0</v>
      </c>
      <c r="AC36" s="30">
        <f t="shared" si="3"/>
        <v>0</v>
      </c>
      <c r="AD36" s="31" t="str">
        <f t="shared" si="4"/>
        <v>-</v>
      </c>
      <c r="AE36" s="30">
        <f t="shared" si="5"/>
        <v>0</v>
      </c>
      <c r="AF36" s="30">
        <f t="shared" si="6"/>
        <v>0</v>
      </c>
      <c r="AG36" s="30">
        <f t="shared" si="7"/>
        <v>0</v>
      </c>
      <c r="AH36" s="30">
        <f t="shared" si="8"/>
        <v>0</v>
      </c>
      <c r="AI36" s="30">
        <f t="shared" si="9"/>
        <v>1</v>
      </c>
      <c r="AJ36" s="30">
        <f t="shared" si="10"/>
        <v>0</v>
      </c>
      <c r="AK36" s="30">
        <f t="shared" si="11"/>
        <v>0</v>
      </c>
      <c r="AL36" s="31" t="str">
        <f t="shared" si="12"/>
        <v>-</v>
      </c>
      <c r="AM36" s="30">
        <f t="shared" si="13"/>
        <v>0</v>
      </c>
      <c r="AN36" s="30">
        <f t="shared" si="14"/>
        <v>0</v>
      </c>
      <c r="AO36" s="30">
        <f t="shared" si="15"/>
        <v>0</v>
      </c>
    </row>
    <row r="37" spans="1:41" ht="12.75">
      <c r="A37" s="28">
        <v>1801470</v>
      </c>
      <c r="B37" s="28">
        <v>4265</v>
      </c>
      <c r="C37" s="28" t="s">
        <v>146</v>
      </c>
      <c r="D37" s="28" t="s">
        <v>147</v>
      </c>
      <c r="E37" s="28" t="s">
        <v>142</v>
      </c>
      <c r="F37" s="28">
        <v>46143</v>
      </c>
      <c r="G37" s="29" t="s">
        <v>48</v>
      </c>
      <c r="H37" s="32">
        <v>3178884401</v>
      </c>
      <c r="I37" s="65">
        <v>3</v>
      </c>
      <c r="J37" s="31" t="s">
        <v>49</v>
      </c>
      <c r="K37" s="28"/>
      <c r="L37" s="33"/>
      <c r="M37" s="69"/>
      <c r="N37" s="63" t="s">
        <v>49</v>
      </c>
      <c r="O37" s="71"/>
      <c r="P37" s="34" t="s">
        <v>50</v>
      </c>
      <c r="Q37" s="35" t="str">
        <f t="shared" si="16"/>
        <v>M</v>
      </c>
      <c r="R37" s="31" t="s">
        <v>49</v>
      </c>
      <c r="S37" s="31" t="s">
        <v>49</v>
      </c>
      <c r="T37" s="31"/>
      <c r="U37" s="64"/>
      <c r="V37" s="67"/>
      <c r="W37" s="40"/>
      <c r="X37" s="40"/>
      <c r="Y37" s="41"/>
      <c r="Z37" s="37">
        <f t="shared" si="0"/>
        <v>0</v>
      </c>
      <c r="AA37" s="30">
        <f t="shared" si="1"/>
        <v>0</v>
      </c>
      <c r="AB37" s="30">
        <f t="shared" si="2"/>
        <v>0</v>
      </c>
      <c r="AC37" s="30">
        <f t="shared" si="3"/>
        <v>0</v>
      </c>
      <c r="AD37" s="31" t="str">
        <f t="shared" si="4"/>
        <v>-</v>
      </c>
      <c r="AE37" s="30">
        <f t="shared" si="5"/>
        <v>0</v>
      </c>
      <c r="AF37" s="30">
        <f t="shared" si="6"/>
        <v>0</v>
      </c>
      <c r="AG37" s="30">
        <f t="shared" si="7"/>
        <v>0</v>
      </c>
      <c r="AH37" s="30">
        <f t="shared" si="8"/>
        <v>0</v>
      </c>
      <c r="AI37" s="30">
        <f t="shared" si="9"/>
        <v>0</v>
      </c>
      <c r="AJ37" s="30">
        <f t="shared" si="10"/>
        <v>0</v>
      </c>
      <c r="AK37" s="30">
        <f t="shared" si="11"/>
        <v>0</v>
      </c>
      <c r="AL37" s="31" t="str">
        <f t="shared" si="12"/>
        <v>-</v>
      </c>
      <c r="AM37" s="30">
        <f t="shared" si="13"/>
        <v>0</v>
      </c>
      <c r="AN37" s="30">
        <f t="shared" si="14"/>
        <v>0</v>
      </c>
      <c r="AO37" s="30">
        <f t="shared" si="15"/>
        <v>0</v>
      </c>
    </row>
    <row r="38" spans="1:41" ht="12.75">
      <c r="A38" s="28">
        <v>1801710</v>
      </c>
      <c r="B38" s="28">
        <v>6055</v>
      </c>
      <c r="C38" s="28" t="s">
        <v>148</v>
      </c>
      <c r="D38" s="28" t="s">
        <v>149</v>
      </c>
      <c r="E38" s="28" t="s">
        <v>150</v>
      </c>
      <c r="F38" s="28">
        <v>46701</v>
      </c>
      <c r="G38" s="29">
        <v>1299</v>
      </c>
      <c r="H38" s="32">
        <v>2606362175</v>
      </c>
      <c r="I38" s="65">
        <v>7</v>
      </c>
      <c r="J38" s="31" t="s">
        <v>55</v>
      </c>
      <c r="K38" s="28"/>
      <c r="L38" s="33"/>
      <c r="M38" s="69"/>
      <c r="N38" s="63" t="s">
        <v>49</v>
      </c>
      <c r="O38" s="71"/>
      <c r="P38" s="34">
        <v>5.414746543778802</v>
      </c>
      <c r="Q38" s="35" t="str">
        <f t="shared" si="16"/>
        <v>NO</v>
      </c>
      <c r="R38" s="31" t="s">
        <v>49</v>
      </c>
      <c r="S38" s="31" t="s">
        <v>55</v>
      </c>
      <c r="T38" s="31"/>
      <c r="U38" s="64"/>
      <c r="V38" s="67"/>
      <c r="W38" s="40"/>
      <c r="X38" s="40"/>
      <c r="Y38" s="41"/>
      <c r="Z38" s="37">
        <f t="shared" si="0"/>
        <v>1</v>
      </c>
      <c r="AA38" s="30">
        <f t="shared" si="1"/>
        <v>0</v>
      </c>
      <c r="AB38" s="30">
        <f t="shared" si="2"/>
        <v>0</v>
      </c>
      <c r="AC38" s="30">
        <f t="shared" si="3"/>
        <v>0</v>
      </c>
      <c r="AD38" s="31" t="str">
        <f t="shared" si="4"/>
        <v>-</v>
      </c>
      <c r="AE38" s="30">
        <f t="shared" si="5"/>
        <v>0</v>
      </c>
      <c r="AF38" s="30">
        <f t="shared" si="6"/>
        <v>0</v>
      </c>
      <c r="AG38" s="30">
        <f t="shared" si="7"/>
        <v>0</v>
      </c>
      <c r="AH38" s="30">
        <f t="shared" si="8"/>
        <v>0</v>
      </c>
      <c r="AI38" s="30">
        <f t="shared" si="9"/>
        <v>1</v>
      </c>
      <c r="AJ38" s="30">
        <f t="shared" si="10"/>
        <v>0</v>
      </c>
      <c r="AK38" s="30">
        <f t="shared" si="11"/>
        <v>0</v>
      </c>
      <c r="AL38" s="31" t="str">
        <f t="shared" si="12"/>
        <v>-</v>
      </c>
      <c r="AM38" s="30">
        <f t="shared" si="13"/>
        <v>0</v>
      </c>
      <c r="AN38" s="30">
        <f t="shared" si="14"/>
        <v>0</v>
      </c>
      <c r="AO38" s="30">
        <f t="shared" si="15"/>
        <v>0</v>
      </c>
    </row>
    <row r="39" spans="1:41" ht="12.75">
      <c r="A39" s="28"/>
      <c r="B39" s="28">
        <v>9310</v>
      </c>
      <c r="C39" s="28" t="s">
        <v>963</v>
      </c>
      <c r="D39" s="28" t="s">
        <v>964</v>
      </c>
      <c r="E39" s="28" t="s">
        <v>965</v>
      </c>
      <c r="F39" s="28">
        <v>46403</v>
      </c>
      <c r="G39" s="29"/>
      <c r="H39" s="32">
        <v>5173715948</v>
      </c>
      <c r="I39" s="66"/>
      <c r="J39" s="59"/>
      <c r="K39" s="60"/>
      <c r="L39" s="36"/>
      <c r="M39" s="69"/>
      <c r="N39" s="63" t="s">
        <v>49</v>
      </c>
      <c r="O39" s="71" t="s">
        <v>49</v>
      </c>
      <c r="P39" s="70"/>
      <c r="Q39" s="61"/>
      <c r="R39" s="61"/>
      <c r="S39" s="31"/>
      <c r="T39" s="31"/>
      <c r="U39" s="64" t="s">
        <v>49</v>
      </c>
      <c r="V39" s="68"/>
      <c r="W39" s="62"/>
      <c r="X39" s="62"/>
      <c r="Y39" s="72"/>
      <c r="Z39" s="37">
        <f t="shared" si="0"/>
        <v>0</v>
      </c>
      <c r="AA39" s="30">
        <f t="shared" si="1"/>
        <v>0</v>
      </c>
      <c r="AB39" s="30">
        <f t="shared" si="2"/>
        <v>0</v>
      </c>
      <c r="AC39" s="30">
        <f t="shared" si="3"/>
        <v>0</v>
      </c>
      <c r="AD39" s="31" t="str">
        <f t="shared" si="4"/>
        <v>-</v>
      </c>
      <c r="AE39" s="30">
        <f t="shared" si="5"/>
        <v>0</v>
      </c>
      <c r="AF39" s="30">
        <f t="shared" si="6"/>
        <v>0</v>
      </c>
      <c r="AG39" s="30">
        <f t="shared" si="7"/>
        <v>0</v>
      </c>
      <c r="AH39" s="30">
        <f t="shared" si="8"/>
        <v>0</v>
      </c>
      <c r="AI39" s="30">
        <f t="shared" si="9"/>
        <v>0</v>
      </c>
      <c r="AJ39" s="30">
        <f t="shared" si="10"/>
        <v>0</v>
      </c>
      <c r="AK39" s="30">
        <f t="shared" si="11"/>
        <v>0</v>
      </c>
      <c r="AL39" s="31" t="str">
        <f t="shared" si="12"/>
        <v>-</v>
      </c>
      <c r="AM39" s="30">
        <f t="shared" si="13"/>
        <v>0</v>
      </c>
      <c r="AN39" s="30">
        <f t="shared" si="14"/>
        <v>0</v>
      </c>
      <c r="AO39" s="30">
        <f t="shared" si="15"/>
        <v>0</v>
      </c>
    </row>
    <row r="40" spans="1:41" ht="12.75">
      <c r="A40" s="28">
        <v>1800018</v>
      </c>
      <c r="B40" s="28">
        <v>9380</v>
      </c>
      <c r="C40" s="28" t="s">
        <v>151</v>
      </c>
      <c r="D40" s="28" t="s">
        <v>152</v>
      </c>
      <c r="E40" s="28" t="s">
        <v>47</v>
      </c>
      <c r="F40" s="28">
        <v>46204</v>
      </c>
      <c r="G40" s="29" t="s">
        <v>48</v>
      </c>
      <c r="H40" s="32">
        <v>3174642695</v>
      </c>
      <c r="I40" s="65">
        <v>1</v>
      </c>
      <c r="J40" s="31" t="s">
        <v>49</v>
      </c>
      <c r="K40" s="28"/>
      <c r="L40" s="33"/>
      <c r="M40" s="69">
        <v>191</v>
      </c>
      <c r="N40" s="63" t="s">
        <v>49</v>
      </c>
      <c r="O40" s="71" t="s">
        <v>49</v>
      </c>
      <c r="P40" s="34" t="s">
        <v>50</v>
      </c>
      <c r="Q40" s="35" t="str">
        <f aca="true" t="shared" si="17" ref="Q40:Q84">IF(ISNUMBER(P40),IF(P40&gt;=20,"YES","NO"),"M")</f>
        <v>M</v>
      </c>
      <c r="R40" s="31" t="s">
        <v>51</v>
      </c>
      <c r="S40" s="31" t="s">
        <v>49</v>
      </c>
      <c r="T40" s="31"/>
      <c r="U40" s="64"/>
      <c r="V40" s="67"/>
      <c r="W40" s="40"/>
      <c r="X40" s="40"/>
      <c r="Y40" s="41"/>
      <c r="Z40" s="37">
        <f t="shared" si="0"/>
        <v>0</v>
      </c>
      <c r="AA40" s="30">
        <f t="shared" si="1"/>
        <v>1</v>
      </c>
      <c r="AB40" s="30">
        <f t="shared" si="2"/>
        <v>0</v>
      </c>
      <c r="AC40" s="30">
        <f t="shared" si="3"/>
        <v>0</v>
      </c>
      <c r="AD40" s="31" t="str">
        <f t="shared" si="4"/>
        <v>-</v>
      </c>
      <c r="AE40" s="30">
        <f t="shared" si="5"/>
        <v>0</v>
      </c>
      <c r="AF40" s="30">
        <f t="shared" si="6"/>
        <v>0</v>
      </c>
      <c r="AG40" s="30">
        <f t="shared" si="7"/>
        <v>0</v>
      </c>
      <c r="AH40" s="30">
        <f t="shared" si="8"/>
        <v>0</v>
      </c>
      <c r="AI40" s="30">
        <f t="shared" si="9"/>
        <v>0</v>
      </c>
      <c r="AJ40" s="30">
        <f t="shared" si="10"/>
        <v>0</v>
      </c>
      <c r="AK40" s="30">
        <f t="shared" si="11"/>
        <v>0</v>
      </c>
      <c r="AL40" s="31" t="str">
        <f t="shared" si="12"/>
        <v>-</v>
      </c>
      <c r="AM40" s="30">
        <f t="shared" si="13"/>
        <v>0</v>
      </c>
      <c r="AN40" s="30">
        <f t="shared" si="14"/>
        <v>0</v>
      </c>
      <c r="AO40" s="30">
        <f t="shared" si="15"/>
        <v>0</v>
      </c>
    </row>
    <row r="41" spans="1:41" ht="12.75">
      <c r="A41" s="28">
        <v>1801890</v>
      </c>
      <c r="B41" s="28">
        <v>4145</v>
      </c>
      <c r="C41" s="28" t="s">
        <v>153</v>
      </c>
      <c r="D41" s="28" t="s">
        <v>154</v>
      </c>
      <c r="E41" s="28" t="s">
        <v>155</v>
      </c>
      <c r="F41" s="28">
        <v>46184</v>
      </c>
      <c r="G41" s="29">
        <v>1698</v>
      </c>
      <c r="H41" s="32">
        <v>3175357579</v>
      </c>
      <c r="I41" s="65" t="s">
        <v>73</v>
      </c>
      <c r="J41" s="31" t="s">
        <v>49</v>
      </c>
      <c r="K41" s="28"/>
      <c r="L41" s="33"/>
      <c r="M41" s="69"/>
      <c r="N41" s="63" t="s">
        <v>49</v>
      </c>
      <c r="O41" s="71"/>
      <c r="P41" s="34">
        <v>5.022075055187638</v>
      </c>
      <c r="Q41" s="35" t="str">
        <f t="shared" si="17"/>
        <v>NO</v>
      </c>
      <c r="R41" s="31" t="s">
        <v>49</v>
      </c>
      <c r="S41" s="31" t="s">
        <v>49</v>
      </c>
      <c r="T41" s="31"/>
      <c r="U41" s="64"/>
      <c r="V41" s="67"/>
      <c r="W41" s="40"/>
      <c r="X41" s="40"/>
      <c r="Y41" s="41"/>
      <c r="Z41" s="37">
        <f t="shared" si="0"/>
        <v>0</v>
      </c>
      <c r="AA41" s="30">
        <f t="shared" si="1"/>
        <v>0</v>
      </c>
      <c r="AB41" s="30">
        <f t="shared" si="2"/>
        <v>0</v>
      </c>
      <c r="AC41" s="30">
        <f t="shared" si="3"/>
        <v>0</v>
      </c>
      <c r="AD41" s="31" t="str">
        <f t="shared" si="4"/>
        <v>-</v>
      </c>
      <c r="AE41" s="30">
        <f t="shared" si="5"/>
        <v>0</v>
      </c>
      <c r="AF41" s="30">
        <f t="shared" si="6"/>
        <v>0</v>
      </c>
      <c r="AG41" s="30">
        <f t="shared" si="7"/>
        <v>0</v>
      </c>
      <c r="AH41" s="30">
        <f t="shared" si="8"/>
        <v>0</v>
      </c>
      <c r="AI41" s="30">
        <f t="shared" si="9"/>
        <v>0</v>
      </c>
      <c r="AJ41" s="30">
        <f t="shared" si="10"/>
        <v>0</v>
      </c>
      <c r="AK41" s="30">
        <f t="shared" si="11"/>
        <v>0</v>
      </c>
      <c r="AL41" s="31" t="str">
        <f t="shared" si="12"/>
        <v>-</v>
      </c>
      <c r="AM41" s="30">
        <f t="shared" si="13"/>
        <v>0</v>
      </c>
      <c r="AN41" s="30">
        <f t="shared" si="14"/>
        <v>0</v>
      </c>
      <c r="AO41" s="30">
        <f t="shared" si="15"/>
        <v>0</v>
      </c>
    </row>
    <row r="42" spans="1:41" ht="12.75">
      <c r="A42" s="28">
        <v>1801920</v>
      </c>
      <c r="B42" s="28">
        <v>1000</v>
      </c>
      <c r="C42" s="28" t="s">
        <v>156</v>
      </c>
      <c r="D42" s="28" t="s">
        <v>157</v>
      </c>
      <c r="E42" s="28" t="s">
        <v>158</v>
      </c>
      <c r="F42" s="28">
        <v>47129</v>
      </c>
      <c r="G42" s="29">
        <v>1898</v>
      </c>
      <c r="H42" s="32">
        <v>8122827753</v>
      </c>
      <c r="I42" s="65">
        <v>3</v>
      </c>
      <c r="J42" s="31" t="s">
        <v>49</v>
      </c>
      <c r="K42" s="28"/>
      <c r="L42" s="33"/>
      <c r="M42" s="69"/>
      <c r="N42" s="63" t="s">
        <v>49</v>
      </c>
      <c r="O42" s="71"/>
      <c r="P42" s="34">
        <v>10.822510822510822</v>
      </c>
      <c r="Q42" s="35" t="str">
        <f t="shared" si="17"/>
        <v>NO</v>
      </c>
      <c r="R42" s="31" t="s">
        <v>49</v>
      </c>
      <c r="S42" s="31" t="s">
        <v>49</v>
      </c>
      <c r="T42" s="31"/>
      <c r="U42" s="64"/>
      <c r="V42" s="67"/>
      <c r="W42" s="40"/>
      <c r="X42" s="40"/>
      <c r="Y42" s="41"/>
      <c r="Z42" s="37">
        <f t="shared" si="0"/>
        <v>0</v>
      </c>
      <c r="AA42" s="30">
        <f t="shared" si="1"/>
        <v>0</v>
      </c>
      <c r="AB42" s="30">
        <f t="shared" si="2"/>
        <v>0</v>
      </c>
      <c r="AC42" s="30">
        <f t="shared" si="3"/>
        <v>0</v>
      </c>
      <c r="AD42" s="31" t="str">
        <f t="shared" si="4"/>
        <v>-</v>
      </c>
      <c r="AE42" s="30">
        <f t="shared" si="5"/>
        <v>0</v>
      </c>
      <c r="AF42" s="30">
        <f t="shared" si="6"/>
        <v>0</v>
      </c>
      <c r="AG42" s="30">
        <f t="shared" si="7"/>
        <v>0</v>
      </c>
      <c r="AH42" s="30">
        <f t="shared" si="8"/>
        <v>0</v>
      </c>
      <c r="AI42" s="30">
        <f t="shared" si="9"/>
        <v>0</v>
      </c>
      <c r="AJ42" s="30">
        <f t="shared" si="10"/>
        <v>0</v>
      </c>
      <c r="AK42" s="30">
        <f t="shared" si="11"/>
        <v>0</v>
      </c>
      <c r="AL42" s="31" t="str">
        <f t="shared" si="12"/>
        <v>-</v>
      </c>
      <c r="AM42" s="30">
        <f t="shared" si="13"/>
        <v>0</v>
      </c>
      <c r="AN42" s="30">
        <f t="shared" si="14"/>
        <v>0</v>
      </c>
      <c r="AO42" s="30">
        <f t="shared" si="15"/>
        <v>0</v>
      </c>
    </row>
    <row r="43" spans="1:41" ht="12.75">
      <c r="A43" s="28">
        <v>1800840</v>
      </c>
      <c r="B43" s="28">
        <v>1125</v>
      </c>
      <c r="C43" s="28" t="s">
        <v>159</v>
      </c>
      <c r="D43" s="28" t="s">
        <v>160</v>
      </c>
      <c r="E43" s="28" t="s">
        <v>161</v>
      </c>
      <c r="F43" s="28">
        <v>47857</v>
      </c>
      <c r="G43" s="29">
        <v>169</v>
      </c>
      <c r="H43" s="32">
        <v>8124434461</v>
      </c>
      <c r="I43" s="65" t="s">
        <v>59</v>
      </c>
      <c r="J43" s="31" t="s">
        <v>49</v>
      </c>
      <c r="K43" s="28"/>
      <c r="L43" s="33"/>
      <c r="M43" s="69"/>
      <c r="N43" s="63" t="s">
        <v>49</v>
      </c>
      <c r="O43" s="71"/>
      <c r="P43" s="34">
        <v>10.344141635170082</v>
      </c>
      <c r="Q43" s="35" t="str">
        <f t="shared" si="17"/>
        <v>NO</v>
      </c>
      <c r="R43" s="31" t="s">
        <v>49</v>
      </c>
      <c r="S43" s="31" t="s">
        <v>49</v>
      </c>
      <c r="T43" s="31"/>
      <c r="U43" s="64"/>
      <c r="V43" s="67"/>
      <c r="W43" s="40"/>
      <c r="X43" s="40"/>
      <c r="Y43" s="41"/>
      <c r="Z43" s="37">
        <f t="shared" si="0"/>
        <v>0</v>
      </c>
      <c r="AA43" s="30">
        <f t="shared" si="1"/>
        <v>0</v>
      </c>
      <c r="AB43" s="30">
        <f t="shared" si="2"/>
        <v>0</v>
      </c>
      <c r="AC43" s="30">
        <f t="shared" si="3"/>
        <v>0</v>
      </c>
      <c r="AD43" s="31" t="str">
        <f t="shared" si="4"/>
        <v>-</v>
      </c>
      <c r="AE43" s="30">
        <f t="shared" si="5"/>
        <v>0</v>
      </c>
      <c r="AF43" s="30">
        <f t="shared" si="6"/>
        <v>0</v>
      </c>
      <c r="AG43" s="30">
        <f t="shared" si="7"/>
        <v>0</v>
      </c>
      <c r="AH43" s="30">
        <f t="shared" si="8"/>
        <v>0</v>
      </c>
      <c r="AI43" s="30">
        <f t="shared" si="9"/>
        <v>0</v>
      </c>
      <c r="AJ43" s="30">
        <f t="shared" si="10"/>
        <v>0</v>
      </c>
      <c r="AK43" s="30">
        <f t="shared" si="11"/>
        <v>0</v>
      </c>
      <c r="AL43" s="31" t="str">
        <f t="shared" si="12"/>
        <v>-</v>
      </c>
      <c r="AM43" s="30">
        <f t="shared" si="13"/>
        <v>0</v>
      </c>
      <c r="AN43" s="30">
        <f t="shared" si="14"/>
        <v>0</v>
      </c>
      <c r="AO43" s="30">
        <f t="shared" si="15"/>
        <v>0</v>
      </c>
    </row>
    <row r="44" spans="1:41" ht="12.75">
      <c r="A44" s="28">
        <v>1802130</v>
      </c>
      <c r="B44" s="28">
        <v>1150</v>
      </c>
      <c r="C44" s="28" t="s">
        <v>162</v>
      </c>
      <c r="D44" s="28" t="s">
        <v>163</v>
      </c>
      <c r="E44" s="28" t="s">
        <v>164</v>
      </c>
      <c r="F44" s="28">
        <v>46057</v>
      </c>
      <c r="G44" s="29">
        <v>118</v>
      </c>
      <c r="H44" s="32">
        <v>7652492515</v>
      </c>
      <c r="I44" s="65">
        <v>7</v>
      </c>
      <c r="J44" s="31" t="s">
        <v>55</v>
      </c>
      <c r="K44" s="28"/>
      <c r="L44" s="33"/>
      <c r="M44" s="69"/>
      <c r="N44" s="63" t="s">
        <v>49</v>
      </c>
      <c r="O44" s="71"/>
      <c r="P44" s="34">
        <v>12.043189368770763</v>
      </c>
      <c r="Q44" s="35" t="str">
        <f t="shared" si="17"/>
        <v>NO</v>
      </c>
      <c r="R44" s="31" t="s">
        <v>49</v>
      </c>
      <c r="S44" s="31" t="s">
        <v>55</v>
      </c>
      <c r="T44" s="31"/>
      <c r="U44" s="64"/>
      <c r="V44" s="67"/>
      <c r="W44" s="40"/>
      <c r="X44" s="40"/>
      <c r="Y44" s="41"/>
      <c r="Z44" s="37">
        <f t="shared" si="0"/>
        <v>1</v>
      </c>
      <c r="AA44" s="30">
        <f t="shared" si="1"/>
        <v>0</v>
      </c>
      <c r="AB44" s="30">
        <f t="shared" si="2"/>
        <v>0</v>
      </c>
      <c r="AC44" s="30">
        <f t="shared" si="3"/>
        <v>0</v>
      </c>
      <c r="AD44" s="31" t="str">
        <f t="shared" si="4"/>
        <v>-</v>
      </c>
      <c r="AE44" s="30">
        <f t="shared" si="5"/>
        <v>0</v>
      </c>
      <c r="AF44" s="30">
        <f t="shared" si="6"/>
        <v>0</v>
      </c>
      <c r="AG44" s="30">
        <f t="shared" si="7"/>
        <v>0</v>
      </c>
      <c r="AH44" s="30">
        <f t="shared" si="8"/>
        <v>0</v>
      </c>
      <c r="AI44" s="30">
        <f t="shared" si="9"/>
        <v>1</v>
      </c>
      <c r="AJ44" s="30">
        <f t="shared" si="10"/>
        <v>0</v>
      </c>
      <c r="AK44" s="30">
        <f t="shared" si="11"/>
        <v>0</v>
      </c>
      <c r="AL44" s="31" t="str">
        <f t="shared" si="12"/>
        <v>-</v>
      </c>
      <c r="AM44" s="30">
        <f t="shared" si="13"/>
        <v>0</v>
      </c>
      <c r="AN44" s="30">
        <f t="shared" si="14"/>
        <v>0</v>
      </c>
      <c r="AO44" s="30">
        <f t="shared" si="15"/>
        <v>0</v>
      </c>
    </row>
    <row r="45" spans="1:41" ht="12.75">
      <c r="A45" s="28">
        <v>1802160</v>
      </c>
      <c r="B45" s="28">
        <v>1160</v>
      </c>
      <c r="C45" s="28" t="s">
        <v>165</v>
      </c>
      <c r="D45" s="28" t="s">
        <v>166</v>
      </c>
      <c r="E45" s="28" t="s">
        <v>167</v>
      </c>
      <c r="F45" s="28">
        <v>46041</v>
      </c>
      <c r="G45" s="29">
        <v>7129</v>
      </c>
      <c r="H45" s="32">
        <v>7656591339</v>
      </c>
      <c r="I45" s="65">
        <v>7</v>
      </c>
      <c r="J45" s="31" t="s">
        <v>55</v>
      </c>
      <c r="K45" s="28"/>
      <c r="L45" s="33"/>
      <c r="M45" s="69"/>
      <c r="N45" s="63" t="s">
        <v>49</v>
      </c>
      <c r="O45" s="71"/>
      <c r="P45" s="34">
        <v>2.6733500417710943</v>
      </c>
      <c r="Q45" s="35" t="str">
        <f t="shared" si="17"/>
        <v>NO</v>
      </c>
      <c r="R45" s="31" t="s">
        <v>49</v>
      </c>
      <c r="S45" s="31" t="s">
        <v>55</v>
      </c>
      <c r="T45" s="31"/>
      <c r="U45" s="64"/>
      <c r="V45" s="67"/>
      <c r="W45" s="40"/>
      <c r="X45" s="40"/>
      <c r="Y45" s="41"/>
      <c r="Z45" s="37">
        <f t="shared" si="0"/>
        <v>1</v>
      </c>
      <c r="AA45" s="30">
        <f t="shared" si="1"/>
        <v>0</v>
      </c>
      <c r="AB45" s="30">
        <f t="shared" si="2"/>
        <v>0</v>
      </c>
      <c r="AC45" s="30">
        <f t="shared" si="3"/>
        <v>0</v>
      </c>
      <c r="AD45" s="31" t="str">
        <f t="shared" si="4"/>
        <v>-</v>
      </c>
      <c r="AE45" s="30">
        <f t="shared" si="5"/>
        <v>0</v>
      </c>
      <c r="AF45" s="30">
        <f t="shared" si="6"/>
        <v>0</v>
      </c>
      <c r="AG45" s="30">
        <f t="shared" si="7"/>
        <v>0</v>
      </c>
      <c r="AH45" s="30">
        <f t="shared" si="8"/>
        <v>0</v>
      </c>
      <c r="AI45" s="30">
        <f t="shared" si="9"/>
        <v>1</v>
      </c>
      <c r="AJ45" s="30">
        <f t="shared" si="10"/>
        <v>0</v>
      </c>
      <c r="AK45" s="30">
        <f t="shared" si="11"/>
        <v>0</v>
      </c>
      <c r="AL45" s="31" t="str">
        <f t="shared" si="12"/>
        <v>-</v>
      </c>
      <c r="AM45" s="30">
        <f t="shared" si="13"/>
        <v>0</v>
      </c>
      <c r="AN45" s="30">
        <f t="shared" si="14"/>
        <v>0</v>
      </c>
      <c r="AO45" s="30">
        <f t="shared" si="15"/>
        <v>0</v>
      </c>
    </row>
    <row r="46" spans="1:41" ht="12.75">
      <c r="A46" s="28">
        <v>1802220</v>
      </c>
      <c r="B46" s="28">
        <v>6750</v>
      </c>
      <c r="C46" s="28" t="s">
        <v>168</v>
      </c>
      <c r="D46" s="28" t="s">
        <v>169</v>
      </c>
      <c r="E46" s="28" t="s">
        <v>170</v>
      </c>
      <c r="F46" s="28">
        <v>46120</v>
      </c>
      <c r="G46" s="29">
        <v>9803</v>
      </c>
      <c r="H46" s="32">
        <v>7657954664</v>
      </c>
      <c r="I46" s="65" t="s">
        <v>73</v>
      </c>
      <c r="J46" s="31" t="s">
        <v>49</v>
      </c>
      <c r="K46" s="28"/>
      <c r="L46" s="33"/>
      <c r="M46" s="69"/>
      <c r="N46" s="63" t="s">
        <v>49</v>
      </c>
      <c r="O46" s="71"/>
      <c r="P46" s="34">
        <v>16.307692307692307</v>
      </c>
      <c r="Q46" s="35" t="str">
        <f t="shared" si="17"/>
        <v>NO</v>
      </c>
      <c r="R46" s="31" t="s">
        <v>49</v>
      </c>
      <c r="S46" s="31" t="s">
        <v>49</v>
      </c>
      <c r="T46" s="31"/>
      <c r="U46" s="64"/>
      <c r="V46" s="67"/>
      <c r="W46" s="40"/>
      <c r="X46" s="40"/>
      <c r="Y46" s="41"/>
      <c r="Z46" s="37">
        <f t="shared" si="0"/>
        <v>0</v>
      </c>
      <c r="AA46" s="30">
        <f t="shared" si="1"/>
        <v>0</v>
      </c>
      <c r="AB46" s="30">
        <f t="shared" si="2"/>
        <v>0</v>
      </c>
      <c r="AC46" s="30">
        <f t="shared" si="3"/>
        <v>0</v>
      </c>
      <c r="AD46" s="31" t="str">
        <f t="shared" si="4"/>
        <v>-</v>
      </c>
      <c r="AE46" s="30">
        <f t="shared" si="5"/>
        <v>0</v>
      </c>
      <c r="AF46" s="30">
        <f t="shared" si="6"/>
        <v>0</v>
      </c>
      <c r="AG46" s="30">
        <f t="shared" si="7"/>
        <v>0</v>
      </c>
      <c r="AH46" s="30">
        <f t="shared" si="8"/>
        <v>0</v>
      </c>
      <c r="AI46" s="30">
        <f t="shared" si="9"/>
        <v>0</v>
      </c>
      <c r="AJ46" s="30">
        <f t="shared" si="10"/>
        <v>0</v>
      </c>
      <c r="AK46" s="30">
        <f t="shared" si="11"/>
        <v>0</v>
      </c>
      <c r="AL46" s="31" t="str">
        <f t="shared" si="12"/>
        <v>-</v>
      </c>
      <c r="AM46" s="30">
        <f t="shared" si="13"/>
        <v>0</v>
      </c>
      <c r="AN46" s="30">
        <f t="shared" si="14"/>
        <v>0</v>
      </c>
      <c r="AO46" s="30">
        <f t="shared" si="15"/>
        <v>0</v>
      </c>
    </row>
    <row r="47" spans="1:41" ht="12.75">
      <c r="A47" s="28">
        <v>1800011</v>
      </c>
      <c r="B47" s="28">
        <v>9320</v>
      </c>
      <c r="C47" s="28" t="s">
        <v>171</v>
      </c>
      <c r="D47" s="28" t="s">
        <v>172</v>
      </c>
      <c r="E47" s="28" t="s">
        <v>173</v>
      </c>
      <c r="F47" s="28">
        <v>47119</v>
      </c>
      <c r="G47" s="29" t="s">
        <v>48</v>
      </c>
      <c r="H47" s="32">
        <v>8129232000</v>
      </c>
      <c r="I47" s="65">
        <v>8</v>
      </c>
      <c r="J47" s="31" t="s">
        <v>55</v>
      </c>
      <c r="K47" s="28"/>
      <c r="L47" s="33"/>
      <c r="M47" s="69">
        <v>58</v>
      </c>
      <c r="N47" s="63" t="s">
        <v>49</v>
      </c>
      <c r="O47" s="71" t="s">
        <v>55</v>
      </c>
      <c r="P47" s="34" t="s">
        <v>50</v>
      </c>
      <c r="Q47" s="35" t="str">
        <f t="shared" si="17"/>
        <v>M</v>
      </c>
      <c r="R47" s="31" t="s">
        <v>51</v>
      </c>
      <c r="S47" s="31" t="s">
        <v>55</v>
      </c>
      <c r="T47" s="31"/>
      <c r="U47" s="64"/>
      <c r="V47" s="67">
        <v>3198</v>
      </c>
      <c r="W47" s="40">
        <v>0</v>
      </c>
      <c r="X47" s="40">
        <v>363</v>
      </c>
      <c r="Y47" s="41">
        <v>466</v>
      </c>
      <c r="Z47" s="37">
        <f t="shared" si="0"/>
        <v>1</v>
      </c>
      <c r="AA47" s="30">
        <f t="shared" si="1"/>
        <v>1</v>
      </c>
      <c r="AB47" s="30">
        <f t="shared" si="2"/>
        <v>0</v>
      </c>
      <c r="AC47" s="30">
        <f t="shared" si="3"/>
        <v>0</v>
      </c>
      <c r="AD47" s="31" t="str">
        <f t="shared" si="4"/>
        <v>SRSA</v>
      </c>
      <c r="AE47" s="30">
        <f t="shared" si="5"/>
        <v>0</v>
      </c>
      <c r="AF47" s="30">
        <f t="shared" si="6"/>
        <v>0</v>
      </c>
      <c r="AG47" s="30">
        <f t="shared" si="7"/>
        <v>0</v>
      </c>
      <c r="AH47" s="30">
        <f t="shared" si="8"/>
        <v>0</v>
      </c>
      <c r="AI47" s="30">
        <f t="shared" si="9"/>
        <v>1</v>
      </c>
      <c r="AJ47" s="30">
        <f t="shared" si="10"/>
        <v>0</v>
      </c>
      <c r="AK47" s="30">
        <f t="shared" si="11"/>
        <v>0</v>
      </c>
      <c r="AL47" s="31" t="str">
        <f t="shared" si="12"/>
        <v>-</v>
      </c>
      <c r="AM47" s="30">
        <f t="shared" si="13"/>
        <v>0</v>
      </c>
      <c r="AN47" s="30">
        <f t="shared" si="14"/>
        <v>0</v>
      </c>
      <c r="AO47" s="30">
        <f t="shared" si="15"/>
        <v>0</v>
      </c>
    </row>
    <row r="48" spans="1:41" ht="12.75">
      <c r="A48" s="28">
        <v>1803660</v>
      </c>
      <c r="B48" s="28">
        <v>1170</v>
      </c>
      <c r="C48" s="28" t="s">
        <v>174</v>
      </c>
      <c r="D48" s="28" t="s">
        <v>175</v>
      </c>
      <c r="E48" s="28" t="s">
        <v>167</v>
      </c>
      <c r="F48" s="28">
        <v>46041</v>
      </c>
      <c r="G48" s="29">
        <v>2824</v>
      </c>
      <c r="H48" s="32">
        <v>7656545585</v>
      </c>
      <c r="I48" s="65" t="s">
        <v>94</v>
      </c>
      <c r="J48" s="31" t="s">
        <v>49</v>
      </c>
      <c r="K48" s="28"/>
      <c r="L48" s="33"/>
      <c r="M48" s="69"/>
      <c r="N48" s="63" t="s">
        <v>49</v>
      </c>
      <c r="O48" s="71"/>
      <c r="P48" s="34">
        <v>10.952380952380953</v>
      </c>
      <c r="Q48" s="35" t="str">
        <f t="shared" si="17"/>
        <v>NO</v>
      </c>
      <c r="R48" s="31" t="s">
        <v>49</v>
      </c>
      <c r="S48" s="31" t="s">
        <v>55</v>
      </c>
      <c r="T48" s="31"/>
      <c r="U48" s="64"/>
      <c r="V48" s="67"/>
      <c r="W48" s="40"/>
      <c r="X48" s="40"/>
      <c r="Y48" s="41"/>
      <c r="Z48" s="37">
        <f t="shared" si="0"/>
        <v>0</v>
      </c>
      <c r="AA48" s="30">
        <f t="shared" si="1"/>
        <v>0</v>
      </c>
      <c r="AB48" s="30">
        <f t="shared" si="2"/>
        <v>0</v>
      </c>
      <c r="AC48" s="30">
        <f t="shared" si="3"/>
        <v>0</v>
      </c>
      <c r="AD48" s="31" t="str">
        <f t="shared" si="4"/>
        <v>-</v>
      </c>
      <c r="AE48" s="30">
        <f t="shared" si="5"/>
        <v>0</v>
      </c>
      <c r="AF48" s="30">
        <f t="shared" si="6"/>
        <v>0</v>
      </c>
      <c r="AG48" s="30">
        <f t="shared" si="7"/>
        <v>0</v>
      </c>
      <c r="AH48" s="30">
        <f t="shared" si="8"/>
        <v>0</v>
      </c>
      <c r="AI48" s="30">
        <f t="shared" si="9"/>
        <v>1</v>
      </c>
      <c r="AJ48" s="30">
        <f t="shared" si="10"/>
        <v>0</v>
      </c>
      <c r="AK48" s="30">
        <f t="shared" si="11"/>
        <v>0</v>
      </c>
      <c r="AL48" s="31" t="str">
        <f t="shared" si="12"/>
        <v>-</v>
      </c>
      <c r="AM48" s="30">
        <f t="shared" si="13"/>
        <v>0</v>
      </c>
      <c r="AN48" s="30">
        <f t="shared" si="14"/>
        <v>0</v>
      </c>
      <c r="AO48" s="30">
        <f t="shared" si="15"/>
        <v>0</v>
      </c>
    </row>
    <row r="49" spans="1:41" ht="12.75">
      <c r="A49" s="28">
        <v>1802400</v>
      </c>
      <c r="B49" s="28">
        <v>2270</v>
      </c>
      <c r="C49" s="28" t="s">
        <v>176</v>
      </c>
      <c r="D49" s="28" t="s">
        <v>177</v>
      </c>
      <c r="E49" s="28" t="s">
        <v>83</v>
      </c>
      <c r="F49" s="28">
        <v>46517</v>
      </c>
      <c r="G49" s="29">
        <v>3499</v>
      </c>
      <c r="H49" s="32">
        <v>5748755161</v>
      </c>
      <c r="I49" s="65">
        <v>4</v>
      </c>
      <c r="J49" s="31" t="s">
        <v>49</v>
      </c>
      <c r="K49" s="28"/>
      <c r="L49" s="33"/>
      <c r="M49" s="69"/>
      <c r="N49" s="63" t="s">
        <v>49</v>
      </c>
      <c r="O49" s="71"/>
      <c r="P49" s="34">
        <v>8.683937823834196</v>
      </c>
      <c r="Q49" s="35" t="str">
        <f t="shared" si="17"/>
        <v>NO</v>
      </c>
      <c r="R49" s="31" t="s">
        <v>49</v>
      </c>
      <c r="S49" s="31" t="s">
        <v>49</v>
      </c>
      <c r="T49" s="31"/>
      <c r="U49" s="64"/>
      <c r="V49" s="67"/>
      <c r="W49" s="40"/>
      <c r="X49" s="40"/>
      <c r="Y49" s="41"/>
      <c r="Z49" s="37">
        <f t="shared" si="0"/>
        <v>0</v>
      </c>
      <c r="AA49" s="30">
        <f t="shared" si="1"/>
        <v>0</v>
      </c>
      <c r="AB49" s="30">
        <f t="shared" si="2"/>
        <v>0</v>
      </c>
      <c r="AC49" s="30">
        <f t="shared" si="3"/>
        <v>0</v>
      </c>
      <c r="AD49" s="31" t="str">
        <f t="shared" si="4"/>
        <v>-</v>
      </c>
      <c r="AE49" s="30">
        <f t="shared" si="5"/>
        <v>0</v>
      </c>
      <c r="AF49" s="30">
        <f t="shared" si="6"/>
        <v>0</v>
      </c>
      <c r="AG49" s="30">
        <f t="shared" si="7"/>
        <v>0</v>
      </c>
      <c r="AH49" s="30">
        <f t="shared" si="8"/>
        <v>0</v>
      </c>
      <c r="AI49" s="30">
        <f t="shared" si="9"/>
        <v>0</v>
      </c>
      <c r="AJ49" s="30">
        <f t="shared" si="10"/>
        <v>0</v>
      </c>
      <c r="AK49" s="30">
        <f t="shared" si="11"/>
        <v>0</v>
      </c>
      <c r="AL49" s="31" t="str">
        <f t="shared" si="12"/>
        <v>-</v>
      </c>
      <c r="AM49" s="30">
        <f t="shared" si="13"/>
        <v>0</v>
      </c>
      <c r="AN49" s="30">
        <f t="shared" si="14"/>
        <v>0</v>
      </c>
      <c r="AO49" s="30">
        <f t="shared" si="15"/>
        <v>0</v>
      </c>
    </row>
    <row r="50" spans="1:41" ht="12.75">
      <c r="A50" s="28">
        <v>1802420</v>
      </c>
      <c r="B50" s="28">
        <v>8035</v>
      </c>
      <c r="C50" s="28" t="s">
        <v>178</v>
      </c>
      <c r="D50" s="28" t="s">
        <v>179</v>
      </c>
      <c r="E50" s="28" t="s">
        <v>180</v>
      </c>
      <c r="F50" s="28">
        <v>47807</v>
      </c>
      <c r="G50" s="29">
        <v>3931</v>
      </c>
      <c r="H50" s="32">
        <v>8124624030</v>
      </c>
      <c r="I50" s="65">
        <v>2</v>
      </c>
      <c r="J50" s="31" t="s">
        <v>49</v>
      </c>
      <c r="K50" s="28"/>
      <c r="L50" s="33"/>
      <c r="M50" s="69"/>
      <c r="N50" s="63" t="s">
        <v>49</v>
      </c>
      <c r="O50" s="71"/>
      <c r="P50" s="34" t="s">
        <v>50</v>
      </c>
      <c r="Q50" s="35" t="str">
        <f t="shared" si="17"/>
        <v>M</v>
      </c>
      <c r="R50" s="31" t="s">
        <v>49</v>
      </c>
      <c r="S50" s="31" t="s">
        <v>49</v>
      </c>
      <c r="T50" s="31"/>
      <c r="U50" s="64"/>
      <c r="V50" s="67"/>
      <c r="W50" s="40"/>
      <c r="X50" s="40"/>
      <c r="Y50" s="41"/>
      <c r="Z50" s="37">
        <f t="shared" si="0"/>
        <v>0</v>
      </c>
      <c r="AA50" s="30">
        <f t="shared" si="1"/>
        <v>0</v>
      </c>
      <c r="AB50" s="30">
        <f t="shared" si="2"/>
        <v>0</v>
      </c>
      <c r="AC50" s="30">
        <f t="shared" si="3"/>
        <v>0</v>
      </c>
      <c r="AD50" s="31" t="str">
        <f t="shared" si="4"/>
        <v>-</v>
      </c>
      <c r="AE50" s="30">
        <f t="shared" si="5"/>
        <v>0</v>
      </c>
      <c r="AF50" s="30">
        <f t="shared" si="6"/>
        <v>0</v>
      </c>
      <c r="AG50" s="30">
        <f t="shared" si="7"/>
        <v>0</v>
      </c>
      <c r="AH50" s="30">
        <f t="shared" si="8"/>
        <v>0</v>
      </c>
      <c r="AI50" s="30">
        <f t="shared" si="9"/>
        <v>0</v>
      </c>
      <c r="AJ50" s="30">
        <f t="shared" si="10"/>
        <v>0</v>
      </c>
      <c r="AK50" s="30">
        <f t="shared" si="11"/>
        <v>0</v>
      </c>
      <c r="AL50" s="31" t="str">
        <f t="shared" si="12"/>
        <v>-</v>
      </c>
      <c r="AM50" s="30">
        <f t="shared" si="13"/>
        <v>0</v>
      </c>
      <c r="AN50" s="30">
        <f t="shared" si="14"/>
        <v>0</v>
      </c>
      <c r="AO50" s="30">
        <f t="shared" si="15"/>
        <v>0</v>
      </c>
    </row>
    <row r="51" spans="1:41" ht="12.75">
      <c r="A51" s="28">
        <v>1802430</v>
      </c>
      <c r="B51" s="28">
        <v>2440</v>
      </c>
      <c r="C51" s="28" t="s">
        <v>181</v>
      </c>
      <c r="D51" s="28" t="s">
        <v>182</v>
      </c>
      <c r="E51" s="28" t="s">
        <v>183</v>
      </c>
      <c r="F51" s="28">
        <v>47932</v>
      </c>
      <c r="G51" s="29">
        <v>225</v>
      </c>
      <c r="H51" s="32">
        <v>7657934877</v>
      </c>
      <c r="I51" s="65">
        <v>6</v>
      </c>
      <c r="J51" s="31" t="s">
        <v>49</v>
      </c>
      <c r="K51" s="28"/>
      <c r="L51" s="33"/>
      <c r="M51" s="69"/>
      <c r="N51" s="63" t="s">
        <v>49</v>
      </c>
      <c r="O51" s="71"/>
      <c r="P51" s="34">
        <v>9.523809523809524</v>
      </c>
      <c r="Q51" s="35" t="str">
        <f t="shared" si="17"/>
        <v>NO</v>
      </c>
      <c r="R51" s="31" t="s">
        <v>49</v>
      </c>
      <c r="S51" s="31" t="s">
        <v>55</v>
      </c>
      <c r="T51" s="31"/>
      <c r="U51" s="64"/>
      <c r="V51" s="67"/>
      <c r="W51" s="40"/>
      <c r="X51" s="40"/>
      <c r="Y51" s="41"/>
      <c r="Z51" s="37">
        <f t="shared" si="0"/>
        <v>0</v>
      </c>
      <c r="AA51" s="30">
        <f t="shared" si="1"/>
        <v>0</v>
      </c>
      <c r="AB51" s="30">
        <f t="shared" si="2"/>
        <v>0</v>
      </c>
      <c r="AC51" s="30">
        <f t="shared" si="3"/>
        <v>0</v>
      </c>
      <c r="AD51" s="31" t="str">
        <f t="shared" si="4"/>
        <v>-</v>
      </c>
      <c r="AE51" s="30">
        <f t="shared" si="5"/>
        <v>0</v>
      </c>
      <c r="AF51" s="30">
        <f t="shared" si="6"/>
        <v>0</v>
      </c>
      <c r="AG51" s="30">
        <f t="shared" si="7"/>
        <v>0</v>
      </c>
      <c r="AH51" s="30">
        <f t="shared" si="8"/>
        <v>0</v>
      </c>
      <c r="AI51" s="30">
        <f t="shared" si="9"/>
        <v>1</v>
      </c>
      <c r="AJ51" s="30">
        <f t="shared" si="10"/>
        <v>0</v>
      </c>
      <c r="AK51" s="30">
        <f t="shared" si="11"/>
        <v>0</v>
      </c>
      <c r="AL51" s="31" t="str">
        <f t="shared" si="12"/>
        <v>-</v>
      </c>
      <c r="AM51" s="30">
        <f t="shared" si="13"/>
        <v>0</v>
      </c>
      <c r="AN51" s="30">
        <f t="shared" si="14"/>
        <v>0</v>
      </c>
      <c r="AO51" s="30">
        <f t="shared" si="15"/>
        <v>0</v>
      </c>
    </row>
    <row r="52" spans="1:41" ht="12.75">
      <c r="A52" s="28">
        <v>1807020</v>
      </c>
      <c r="B52" s="28">
        <v>1900</v>
      </c>
      <c r="C52" s="28" t="s">
        <v>184</v>
      </c>
      <c r="D52" s="28" t="s">
        <v>185</v>
      </c>
      <c r="E52" s="28" t="s">
        <v>186</v>
      </c>
      <c r="F52" s="28">
        <v>47302</v>
      </c>
      <c r="G52" s="29">
        <v>9419</v>
      </c>
      <c r="H52" s="32">
        <v>7652894866</v>
      </c>
      <c r="I52" s="65">
        <v>8</v>
      </c>
      <c r="J52" s="31" t="s">
        <v>55</v>
      </c>
      <c r="K52" s="28"/>
      <c r="L52" s="33"/>
      <c r="M52" s="69"/>
      <c r="N52" s="63" t="s">
        <v>49</v>
      </c>
      <c r="O52" s="71"/>
      <c r="P52" s="34">
        <v>8.034433285509325</v>
      </c>
      <c r="Q52" s="35" t="str">
        <f t="shared" si="17"/>
        <v>NO</v>
      </c>
      <c r="R52" s="31" t="s">
        <v>49</v>
      </c>
      <c r="S52" s="31" t="s">
        <v>55</v>
      </c>
      <c r="T52" s="31"/>
      <c r="U52" s="64"/>
      <c r="V52" s="67"/>
      <c r="W52" s="40"/>
      <c r="X52" s="40"/>
      <c r="Y52" s="41"/>
      <c r="Z52" s="37">
        <f t="shared" si="0"/>
        <v>1</v>
      </c>
      <c r="AA52" s="30">
        <f t="shared" si="1"/>
        <v>0</v>
      </c>
      <c r="AB52" s="30">
        <f t="shared" si="2"/>
        <v>0</v>
      </c>
      <c r="AC52" s="30">
        <f t="shared" si="3"/>
        <v>0</v>
      </c>
      <c r="AD52" s="31" t="str">
        <f t="shared" si="4"/>
        <v>-</v>
      </c>
      <c r="AE52" s="30">
        <f t="shared" si="5"/>
        <v>0</v>
      </c>
      <c r="AF52" s="30">
        <f t="shared" si="6"/>
        <v>0</v>
      </c>
      <c r="AG52" s="30">
        <f t="shared" si="7"/>
        <v>0</v>
      </c>
      <c r="AH52" s="30">
        <f t="shared" si="8"/>
        <v>0</v>
      </c>
      <c r="AI52" s="30">
        <f t="shared" si="9"/>
        <v>1</v>
      </c>
      <c r="AJ52" s="30">
        <f t="shared" si="10"/>
        <v>0</v>
      </c>
      <c r="AK52" s="30">
        <f t="shared" si="11"/>
        <v>0</v>
      </c>
      <c r="AL52" s="31" t="str">
        <f t="shared" si="12"/>
        <v>-</v>
      </c>
      <c r="AM52" s="30">
        <f t="shared" si="13"/>
        <v>0</v>
      </c>
      <c r="AN52" s="30">
        <f t="shared" si="14"/>
        <v>0</v>
      </c>
      <c r="AO52" s="30">
        <f t="shared" si="15"/>
        <v>0</v>
      </c>
    </row>
    <row r="53" spans="1:41" ht="12.75">
      <c r="A53" s="28">
        <v>1802440</v>
      </c>
      <c r="B53" s="28">
        <v>1300</v>
      </c>
      <c r="C53" s="28" t="s">
        <v>187</v>
      </c>
      <c r="D53" s="28" t="s">
        <v>188</v>
      </c>
      <c r="E53" s="28" t="s">
        <v>189</v>
      </c>
      <c r="F53" s="28">
        <v>47140</v>
      </c>
      <c r="G53" s="29">
        <v>8415</v>
      </c>
      <c r="H53" s="32">
        <v>8123652135</v>
      </c>
      <c r="I53" s="65">
        <v>7</v>
      </c>
      <c r="J53" s="31" t="s">
        <v>55</v>
      </c>
      <c r="K53" s="28"/>
      <c r="L53" s="33"/>
      <c r="M53" s="69"/>
      <c r="N53" s="63" t="s">
        <v>49</v>
      </c>
      <c r="O53" s="71"/>
      <c r="P53" s="34">
        <v>18.34862385321101</v>
      </c>
      <c r="Q53" s="35" t="str">
        <f t="shared" si="17"/>
        <v>NO</v>
      </c>
      <c r="R53" s="31" t="s">
        <v>49</v>
      </c>
      <c r="S53" s="31" t="s">
        <v>55</v>
      </c>
      <c r="T53" s="31"/>
      <c r="U53" s="64"/>
      <c r="V53" s="67"/>
      <c r="W53" s="40"/>
      <c r="X53" s="40"/>
      <c r="Y53" s="41"/>
      <c r="Z53" s="37">
        <f t="shared" si="0"/>
        <v>1</v>
      </c>
      <c r="AA53" s="30">
        <f t="shared" si="1"/>
        <v>0</v>
      </c>
      <c r="AB53" s="30">
        <f t="shared" si="2"/>
        <v>0</v>
      </c>
      <c r="AC53" s="30">
        <f t="shared" si="3"/>
        <v>0</v>
      </c>
      <c r="AD53" s="31" t="str">
        <f t="shared" si="4"/>
        <v>-</v>
      </c>
      <c r="AE53" s="30">
        <f t="shared" si="5"/>
        <v>0</v>
      </c>
      <c r="AF53" s="30">
        <f t="shared" si="6"/>
        <v>0</v>
      </c>
      <c r="AG53" s="30">
        <f t="shared" si="7"/>
        <v>0</v>
      </c>
      <c r="AH53" s="30">
        <f t="shared" si="8"/>
        <v>0</v>
      </c>
      <c r="AI53" s="30">
        <f t="shared" si="9"/>
        <v>1</v>
      </c>
      <c r="AJ53" s="30">
        <f t="shared" si="10"/>
        <v>0</v>
      </c>
      <c r="AK53" s="30">
        <f t="shared" si="11"/>
        <v>0</v>
      </c>
      <c r="AL53" s="31" t="str">
        <f t="shared" si="12"/>
        <v>-</v>
      </c>
      <c r="AM53" s="30">
        <f t="shared" si="13"/>
        <v>0</v>
      </c>
      <c r="AN53" s="30">
        <f t="shared" si="14"/>
        <v>0</v>
      </c>
      <c r="AO53" s="30">
        <f t="shared" si="15"/>
        <v>0</v>
      </c>
    </row>
    <row r="54" spans="1:41" ht="12.75">
      <c r="A54" s="28">
        <v>1802460</v>
      </c>
      <c r="B54" s="28">
        <v>5855</v>
      </c>
      <c r="C54" s="28" t="s">
        <v>190</v>
      </c>
      <c r="D54" s="28" t="s">
        <v>191</v>
      </c>
      <c r="E54" s="28" t="s">
        <v>192</v>
      </c>
      <c r="F54" s="28">
        <v>47933</v>
      </c>
      <c r="G54" s="29">
        <v>1511</v>
      </c>
      <c r="H54" s="32">
        <v>7653622342</v>
      </c>
      <c r="I54" s="65">
        <v>6</v>
      </c>
      <c r="J54" s="31" t="s">
        <v>49</v>
      </c>
      <c r="K54" s="28"/>
      <c r="L54" s="33"/>
      <c r="M54" s="69"/>
      <c r="N54" s="63" t="s">
        <v>49</v>
      </c>
      <c r="O54" s="71"/>
      <c r="P54" s="34">
        <v>13.12869822485207</v>
      </c>
      <c r="Q54" s="35" t="str">
        <f t="shared" si="17"/>
        <v>NO</v>
      </c>
      <c r="R54" s="31" t="s">
        <v>49</v>
      </c>
      <c r="S54" s="31" t="s">
        <v>55</v>
      </c>
      <c r="T54" s="31"/>
      <c r="U54" s="64"/>
      <c r="V54" s="67"/>
      <c r="W54" s="40"/>
      <c r="X54" s="40"/>
      <c r="Y54" s="41"/>
      <c r="Z54" s="37">
        <f t="shared" si="0"/>
        <v>0</v>
      </c>
      <c r="AA54" s="30">
        <f t="shared" si="1"/>
        <v>0</v>
      </c>
      <c r="AB54" s="30">
        <f t="shared" si="2"/>
        <v>0</v>
      </c>
      <c r="AC54" s="30">
        <f t="shared" si="3"/>
        <v>0</v>
      </c>
      <c r="AD54" s="31" t="str">
        <f t="shared" si="4"/>
        <v>-</v>
      </c>
      <c r="AE54" s="30">
        <f t="shared" si="5"/>
        <v>0</v>
      </c>
      <c r="AF54" s="30">
        <f t="shared" si="6"/>
        <v>0</v>
      </c>
      <c r="AG54" s="30">
        <f t="shared" si="7"/>
        <v>0</v>
      </c>
      <c r="AH54" s="30">
        <f t="shared" si="8"/>
        <v>0</v>
      </c>
      <c r="AI54" s="30">
        <f t="shared" si="9"/>
        <v>1</v>
      </c>
      <c r="AJ54" s="30">
        <f t="shared" si="10"/>
        <v>0</v>
      </c>
      <c r="AK54" s="30">
        <f t="shared" si="11"/>
        <v>0</v>
      </c>
      <c r="AL54" s="31" t="str">
        <f t="shared" si="12"/>
        <v>-</v>
      </c>
      <c r="AM54" s="30">
        <f t="shared" si="13"/>
        <v>0</v>
      </c>
      <c r="AN54" s="30">
        <f t="shared" si="14"/>
        <v>0</v>
      </c>
      <c r="AO54" s="30">
        <f t="shared" si="15"/>
        <v>0</v>
      </c>
    </row>
    <row r="55" spans="1:41" ht="12.75">
      <c r="A55" s="28">
        <v>1812060</v>
      </c>
      <c r="B55" s="28">
        <v>3710</v>
      </c>
      <c r="C55" s="28" t="s">
        <v>193</v>
      </c>
      <c r="D55" s="28" t="s">
        <v>194</v>
      </c>
      <c r="E55" s="28" t="s">
        <v>195</v>
      </c>
      <c r="F55" s="28">
        <v>47229</v>
      </c>
      <c r="G55" s="29">
        <v>1299</v>
      </c>
      <c r="H55" s="32">
        <v>8127932601</v>
      </c>
      <c r="I55" s="65">
        <v>7</v>
      </c>
      <c r="J55" s="31" t="s">
        <v>55</v>
      </c>
      <c r="K55" s="28"/>
      <c r="L55" s="33"/>
      <c r="M55" s="69">
        <v>530</v>
      </c>
      <c r="N55" s="63" t="s">
        <v>49</v>
      </c>
      <c r="O55" s="71" t="s">
        <v>55</v>
      </c>
      <c r="P55" s="34">
        <v>6.138933764135703</v>
      </c>
      <c r="Q55" s="35" t="str">
        <f t="shared" si="17"/>
        <v>NO</v>
      </c>
      <c r="R55" s="31" t="s">
        <v>49</v>
      </c>
      <c r="S55" s="31" t="s">
        <v>55</v>
      </c>
      <c r="T55" s="31"/>
      <c r="U55" s="64"/>
      <c r="V55" s="67">
        <v>26238</v>
      </c>
      <c r="W55" s="40">
        <v>1856</v>
      </c>
      <c r="X55" s="40">
        <v>3182</v>
      </c>
      <c r="Y55" s="41">
        <v>3754</v>
      </c>
      <c r="Z55" s="37">
        <f t="shared" si="0"/>
        <v>1</v>
      </c>
      <c r="AA55" s="30">
        <f t="shared" si="1"/>
        <v>1</v>
      </c>
      <c r="AB55" s="30">
        <f t="shared" si="2"/>
        <v>0</v>
      </c>
      <c r="AC55" s="30">
        <f t="shared" si="3"/>
        <v>0</v>
      </c>
      <c r="AD55" s="31" t="str">
        <f t="shared" si="4"/>
        <v>SRSA</v>
      </c>
      <c r="AE55" s="30">
        <f t="shared" si="5"/>
        <v>0</v>
      </c>
      <c r="AF55" s="30">
        <f t="shared" si="6"/>
        <v>0</v>
      </c>
      <c r="AG55" s="30">
        <f t="shared" si="7"/>
        <v>0</v>
      </c>
      <c r="AH55" s="30">
        <f t="shared" si="8"/>
        <v>0</v>
      </c>
      <c r="AI55" s="30">
        <f t="shared" si="9"/>
        <v>1</v>
      </c>
      <c r="AJ55" s="30">
        <f t="shared" si="10"/>
        <v>0</v>
      </c>
      <c r="AK55" s="30">
        <f t="shared" si="11"/>
        <v>0</v>
      </c>
      <c r="AL55" s="31" t="str">
        <f t="shared" si="12"/>
        <v>-</v>
      </c>
      <c r="AM55" s="30">
        <f t="shared" si="13"/>
        <v>0</v>
      </c>
      <c r="AN55" s="30">
        <f t="shared" si="14"/>
        <v>0</v>
      </c>
      <c r="AO55" s="30">
        <f t="shared" si="15"/>
        <v>0</v>
      </c>
    </row>
    <row r="56" spans="1:41" ht="12.75">
      <c r="A56" s="28">
        <v>1802490</v>
      </c>
      <c r="B56" s="28">
        <v>4660</v>
      </c>
      <c r="C56" s="28" t="s">
        <v>196</v>
      </c>
      <c r="D56" s="28" t="s">
        <v>197</v>
      </c>
      <c r="E56" s="28" t="s">
        <v>198</v>
      </c>
      <c r="F56" s="28">
        <v>46307</v>
      </c>
      <c r="G56" s="29">
        <v>4078</v>
      </c>
      <c r="H56" s="32">
        <v>2196633371</v>
      </c>
      <c r="I56" s="65" t="s">
        <v>73</v>
      </c>
      <c r="J56" s="31" t="s">
        <v>49</v>
      </c>
      <c r="K56" s="28"/>
      <c r="L56" s="33"/>
      <c r="M56" s="69"/>
      <c r="N56" s="63" t="s">
        <v>49</v>
      </c>
      <c r="O56" s="71"/>
      <c r="P56" s="34">
        <v>4.3752961617438</v>
      </c>
      <c r="Q56" s="35" t="str">
        <f t="shared" si="17"/>
        <v>NO</v>
      </c>
      <c r="R56" s="31" t="s">
        <v>49</v>
      </c>
      <c r="S56" s="31" t="s">
        <v>49</v>
      </c>
      <c r="T56" s="31"/>
      <c r="U56" s="64"/>
      <c r="V56" s="67"/>
      <c r="W56" s="40"/>
      <c r="X56" s="40"/>
      <c r="Y56" s="41"/>
      <c r="Z56" s="37">
        <f t="shared" si="0"/>
        <v>0</v>
      </c>
      <c r="AA56" s="30">
        <f t="shared" si="1"/>
        <v>0</v>
      </c>
      <c r="AB56" s="30">
        <f t="shared" si="2"/>
        <v>0</v>
      </c>
      <c r="AC56" s="30">
        <f t="shared" si="3"/>
        <v>0</v>
      </c>
      <c r="AD56" s="31" t="str">
        <f t="shared" si="4"/>
        <v>-</v>
      </c>
      <c r="AE56" s="30">
        <f t="shared" si="5"/>
        <v>0</v>
      </c>
      <c r="AF56" s="30">
        <f t="shared" si="6"/>
        <v>0</v>
      </c>
      <c r="AG56" s="30">
        <f t="shared" si="7"/>
        <v>0</v>
      </c>
      <c r="AH56" s="30">
        <f t="shared" si="8"/>
        <v>0</v>
      </c>
      <c r="AI56" s="30">
        <f t="shared" si="9"/>
        <v>0</v>
      </c>
      <c r="AJ56" s="30">
        <f t="shared" si="10"/>
        <v>0</v>
      </c>
      <c r="AK56" s="30">
        <f t="shared" si="11"/>
        <v>0</v>
      </c>
      <c r="AL56" s="31" t="str">
        <f t="shared" si="12"/>
        <v>-</v>
      </c>
      <c r="AM56" s="30">
        <f t="shared" si="13"/>
        <v>0</v>
      </c>
      <c r="AN56" s="30">
        <f t="shared" si="14"/>
        <v>0</v>
      </c>
      <c r="AO56" s="30">
        <f t="shared" si="15"/>
        <v>0</v>
      </c>
    </row>
    <row r="57" spans="1:41" ht="12.75">
      <c r="A57" s="28">
        <v>1802520</v>
      </c>
      <c r="B57" s="28">
        <v>5455</v>
      </c>
      <c r="C57" s="28" t="s">
        <v>199</v>
      </c>
      <c r="D57" s="28" t="s">
        <v>200</v>
      </c>
      <c r="E57" s="28" t="s">
        <v>201</v>
      </c>
      <c r="F57" s="28">
        <v>46511</v>
      </c>
      <c r="G57" s="29">
        <v>231</v>
      </c>
      <c r="H57" s="32">
        <v>5748423364</v>
      </c>
      <c r="I57" s="65">
        <v>7</v>
      </c>
      <c r="J57" s="31" t="s">
        <v>55</v>
      </c>
      <c r="K57" s="28"/>
      <c r="L57" s="33"/>
      <c r="M57" s="69"/>
      <c r="N57" s="63" t="s">
        <v>49</v>
      </c>
      <c r="O57" s="71"/>
      <c r="P57" s="34">
        <v>14.307004470938898</v>
      </c>
      <c r="Q57" s="35" t="str">
        <f t="shared" si="17"/>
        <v>NO</v>
      </c>
      <c r="R57" s="31" t="s">
        <v>49</v>
      </c>
      <c r="S57" s="31" t="s">
        <v>55</v>
      </c>
      <c r="T57" s="31"/>
      <c r="U57" s="64"/>
      <c r="V57" s="67"/>
      <c r="W57" s="40"/>
      <c r="X57" s="40"/>
      <c r="Y57" s="41"/>
      <c r="Z57" s="37">
        <f t="shared" si="0"/>
        <v>1</v>
      </c>
      <c r="AA57" s="30">
        <f t="shared" si="1"/>
        <v>0</v>
      </c>
      <c r="AB57" s="30">
        <f t="shared" si="2"/>
        <v>0</v>
      </c>
      <c r="AC57" s="30">
        <f t="shared" si="3"/>
        <v>0</v>
      </c>
      <c r="AD57" s="31" t="str">
        <f t="shared" si="4"/>
        <v>-</v>
      </c>
      <c r="AE57" s="30">
        <f t="shared" si="5"/>
        <v>0</v>
      </c>
      <c r="AF57" s="30">
        <f t="shared" si="6"/>
        <v>0</v>
      </c>
      <c r="AG57" s="30">
        <f t="shared" si="7"/>
        <v>0</v>
      </c>
      <c r="AH57" s="30">
        <f t="shared" si="8"/>
        <v>0</v>
      </c>
      <c r="AI57" s="30">
        <f t="shared" si="9"/>
        <v>1</v>
      </c>
      <c r="AJ57" s="30">
        <f t="shared" si="10"/>
        <v>0</v>
      </c>
      <c r="AK57" s="30">
        <f t="shared" si="11"/>
        <v>0</v>
      </c>
      <c r="AL57" s="31" t="str">
        <f t="shared" si="12"/>
        <v>-</v>
      </c>
      <c r="AM57" s="30">
        <f t="shared" si="13"/>
        <v>0</v>
      </c>
      <c r="AN57" s="30">
        <f t="shared" si="14"/>
        <v>0</v>
      </c>
      <c r="AO57" s="30">
        <f t="shared" si="15"/>
        <v>0</v>
      </c>
    </row>
    <row r="58" spans="1:41" ht="12.75">
      <c r="A58" s="28">
        <v>1809840</v>
      </c>
      <c r="B58" s="28">
        <v>1940</v>
      </c>
      <c r="C58" s="28" t="s">
        <v>202</v>
      </c>
      <c r="D58" s="28" t="s">
        <v>203</v>
      </c>
      <c r="E58" s="28" t="s">
        <v>204</v>
      </c>
      <c r="F58" s="28">
        <v>47334</v>
      </c>
      <c r="G58" s="29">
        <v>9697</v>
      </c>
      <c r="H58" s="32">
        <v>7653783329</v>
      </c>
      <c r="I58" s="65">
        <v>4</v>
      </c>
      <c r="J58" s="31" t="s">
        <v>49</v>
      </c>
      <c r="K58" s="28"/>
      <c r="L58" s="33"/>
      <c r="M58" s="69"/>
      <c r="N58" s="63" t="s">
        <v>49</v>
      </c>
      <c r="O58" s="71"/>
      <c r="P58" s="34">
        <v>0.7822685788787485</v>
      </c>
      <c r="Q58" s="35" t="str">
        <f t="shared" si="17"/>
        <v>NO</v>
      </c>
      <c r="R58" s="31" t="s">
        <v>49</v>
      </c>
      <c r="S58" s="31" t="s">
        <v>49</v>
      </c>
      <c r="T58" s="31"/>
      <c r="U58" s="64"/>
      <c r="V58" s="67"/>
      <c r="W58" s="40"/>
      <c r="X58" s="40"/>
      <c r="Y58" s="41"/>
      <c r="Z58" s="37">
        <f t="shared" si="0"/>
        <v>0</v>
      </c>
      <c r="AA58" s="30">
        <f t="shared" si="1"/>
        <v>0</v>
      </c>
      <c r="AB58" s="30">
        <f t="shared" si="2"/>
        <v>0</v>
      </c>
      <c r="AC58" s="30">
        <f t="shared" si="3"/>
        <v>0</v>
      </c>
      <c r="AD58" s="31" t="str">
        <f t="shared" si="4"/>
        <v>-</v>
      </c>
      <c r="AE58" s="30">
        <f t="shared" si="5"/>
        <v>0</v>
      </c>
      <c r="AF58" s="30">
        <f t="shared" si="6"/>
        <v>0</v>
      </c>
      <c r="AG58" s="30">
        <f t="shared" si="7"/>
        <v>0</v>
      </c>
      <c r="AH58" s="30">
        <f t="shared" si="8"/>
        <v>0</v>
      </c>
      <c r="AI58" s="30">
        <f t="shared" si="9"/>
        <v>0</v>
      </c>
      <c r="AJ58" s="30">
        <f t="shared" si="10"/>
        <v>0</v>
      </c>
      <c r="AK58" s="30">
        <f t="shared" si="11"/>
        <v>0</v>
      </c>
      <c r="AL58" s="31" t="str">
        <f t="shared" si="12"/>
        <v>-</v>
      </c>
      <c r="AM58" s="30">
        <f t="shared" si="13"/>
        <v>0</v>
      </c>
      <c r="AN58" s="30">
        <f t="shared" si="14"/>
        <v>0</v>
      </c>
      <c r="AO58" s="30">
        <f t="shared" si="15"/>
        <v>0</v>
      </c>
    </row>
    <row r="59" spans="1:41" ht="12.75">
      <c r="A59" s="28">
        <v>1802550</v>
      </c>
      <c r="B59" s="28">
        <v>3325</v>
      </c>
      <c r="C59" s="28" t="s">
        <v>205</v>
      </c>
      <c r="D59" s="28" t="s">
        <v>206</v>
      </c>
      <c r="E59" s="28" t="s">
        <v>207</v>
      </c>
      <c r="F59" s="28">
        <v>46122</v>
      </c>
      <c r="G59" s="29">
        <v>469</v>
      </c>
      <c r="H59" s="32">
        <v>3177452212</v>
      </c>
      <c r="I59" s="65" t="s">
        <v>73</v>
      </c>
      <c r="J59" s="31" t="s">
        <v>49</v>
      </c>
      <c r="K59" s="28"/>
      <c r="L59" s="33"/>
      <c r="M59" s="69"/>
      <c r="N59" s="63" t="s">
        <v>49</v>
      </c>
      <c r="O59" s="71"/>
      <c r="P59" s="34">
        <v>2.403646912556983</v>
      </c>
      <c r="Q59" s="35" t="str">
        <f t="shared" si="17"/>
        <v>NO</v>
      </c>
      <c r="R59" s="31" t="s">
        <v>49</v>
      </c>
      <c r="S59" s="31" t="s">
        <v>49</v>
      </c>
      <c r="T59" s="31"/>
      <c r="U59" s="64"/>
      <c r="V59" s="67"/>
      <c r="W59" s="40"/>
      <c r="X59" s="40"/>
      <c r="Y59" s="41"/>
      <c r="Z59" s="37">
        <f t="shared" si="0"/>
        <v>0</v>
      </c>
      <c r="AA59" s="30">
        <f t="shared" si="1"/>
        <v>0</v>
      </c>
      <c r="AB59" s="30">
        <f t="shared" si="2"/>
        <v>0</v>
      </c>
      <c r="AC59" s="30">
        <f t="shared" si="3"/>
        <v>0</v>
      </c>
      <c r="AD59" s="31" t="str">
        <f t="shared" si="4"/>
        <v>-</v>
      </c>
      <c r="AE59" s="30">
        <f t="shared" si="5"/>
        <v>0</v>
      </c>
      <c r="AF59" s="30">
        <f t="shared" si="6"/>
        <v>0</v>
      </c>
      <c r="AG59" s="30">
        <f t="shared" si="7"/>
        <v>0</v>
      </c>
      <c r="AH59" s="30">
        <f t="shared" si="8"/>
        <v>0</v>
      </c>
      <c r="AI59" s="30">
        <f t="shared" si="9"/>
        <v>0</v>
      </c>
      <c r="AJ59" s="30">
        <f t="shared" si="10"/>
        <v>0</v>
      </c>
      <c r="AK59" s="30">
        <f t="shared" si="11"/>
        <v>0</v>
      </c>
      <c r="AL59" s="31" t="str">
        <f t="shared" si="12"/>
        <v>-</v>
      </c>
      <c r="AM59" s="30">
        <f t="shared" si="13"/>
        <v>0</v>
      </c>
      <c r="AN59" s="30">
        <f t="shared" si="14"/>
        <v>0</v>
      </c>
      <c r="AO59" s="30">
        <f t="shared" si="15"/>
        <v>0</v>
      </c>
    </row>
    <row r="60" spans="1:41" ht="12.75">
      <c r="A60" s="28">
        <v>1802610</v>
      </c>
      <c r="B60" s="28">
        <v>1655</v>
      </c>
      <c r="C60" s="28" t="s">
        <v>208</v>
      </c>
      <c r="D60" s="28" t="s">
        <v>209</v>
      </c>
      <c r="E60" s="28" t="s">
        <v>210</v>
      </c>
      <c r="F60" s="28">
        <v>47240</v>
      </c>
      <c r="G60" s="29">
        <v>9054</v>
      </c>
      <c r="H60" s="32">
        <v>8126634595</v>
      </c>
      <c r="I60" s="65">
        <v>7</v>
      </c>
      <c r="J60" s="31" t="s">
        <v>55</v>
      </c>
      <c r="K60" s="28"/>
      <c r="L60" s="33"/>
      <c r="M60" s="69"/>
      <c r="N60" s="63" t="s">
        <v>49</v>
      </c>
      <c r="O60" s="71"/>
      <c r="P60" s="34">
        <v>9.68412302576891</v>
      </c>
      <c r="Q60" s="35" t="str">
        <f t="shared" si="17"/>
        <v>NO</v>
      </c>
      <c r="R60" s="31" t="s">
        <v>49</v>
      </c>
      <c r="S60" s="31" t="s">
        <v>55</v>
      </c>
      <c r="T60" s="31"/>
      <c r="U60" s="64"/>
      <c r="V60" s="67"/>
      <c r="W60" s="40"/>
      <c r="X60" s="40"/>
      <c r="Y60" s="41"/>
      <c r="Z60" s="37">
        <f t="shared" si="0"/>
        <v>1</v>
      </c>
      <c r="AA60" s="30">
        <f t="shared" si="1"/>
        <v>0</v>
      </c>
      <c r="AB60" s="30">
        <f t="shared" si="2"/>
        <v>0</v>
      </c>
      <c r="AC60" s="30">
        <f t="shared" si="3"/>
        <v>0</v>
      </c>
      <c r="AD60" s="31" t="str">
        <f t="shared" si="4"/>
        <v>-</v>
      </c>
      <c r="AE60" s="30">
        <f t="shared" si="5"/>
        <v>0</v>
      </c>
      <c r="AF60" s="30">
        <f t="shared" si="6"/>
        <v>0</v>
      </c>
      <c r="AG60" s="30">
        <f t="shared" si="7"/>
        <v>0</v>
      </c>
      <c r="AH60" s="30">
        <f t="shared" si="8"/>
        <v>0</v>
      </c>
      <c r="AI60" s="30">
        <f t="shared" si="9"/>
        <v>1</v>
      </c>
      <c r="AJ60" s="30">
        <f t="shared" si="10"/>
        <v>0</v>
      </c>
      <c r="AK60" s="30">
        <f t="shared" si="11"/>
        <v>0</v>
      </c>
      <c r="AL60" s="31" t="str">
        <f t="shared" si="12"/>
        <v>-</v>
      </c>
      <c r="AM60" s="30">
        <f t="shared" si="13"/>
        <v>0</v>
      </c>
      <c r="AN60" s="30">
        <f t="shared" si="14"/>
        <v>0</v>
      </c>
      <c r="AO60" s="30">
        <f t="shared" si="15"/>
        <v>0</v>
      </c>
    </row>
    <row r="61" spans="1:41" ht="12.75">
      <c r="A61" s="28">
        <v>1801590</v>
      </c>
      <c r="B61" s="28">
        <v>1835</v>
      </c>
      <c r="C61" s="28" t="s">
        <v>211</v>
      </c>
      <c r="D61" s="28" t="s">
        <v>212</v>
      </c>
      <c r="E61" s="28" t="s">
        <v>213</v>
      </c>
      <c r="F61" s="28">
        <v>46793</v>
      </c>
      <c r="G61" s="29" t="s">
        <v>48</v>
      </c>
      <c r="H61" s="32">
        <v>2609253914</v>
      </c>
      <c r="I61" s="65" t="s">
        <v>94</v>
      </c>
      <c r="J61" s="31" t="s">
        <v>49</v>
      </c>
      <c r="K61" s="28"/>
      <c r="L61" s="33"/>
      <c r="M61" s="69"/>
      <c r="N61" s="63" t="s">
        <v>49</v>
      </c>
      <c r="O61" s="71"/>
      <c r="P61" s="34">
        <v>5.638437911364633</v>
      </c>
      <c r="Q61" s="35" t="str">
        <f t="shared" si="17"/>
        <v>NO</v>
      </c>
      <c r="R61" s="31" t="s">
        <v>49</v>
      </c>
      <c r="S61" s="31" t="s">
        <v>55</v>
      </c>
      <c r="T61" s="31"/>
      <c r="U61" s="64"/>
      <c r="V61" s="67"/>
      <c r="W61" s="40"/>
      <c r="X61" s="40"/>
      <c r="Y61" s="41"/>
      <c r="Z61" s="37">
        <f t="shared" si="0"/>
        <v>0</v>
      </c>
      <c r="AA61" s="30">
        <f t="shared" si="1"/>
        <v>0</v>
      </c>
      <c r="AB61" s="30">
        <f t="shared" si="2"/>
        <v>0</v>
      </c>
      <c r="AC61" s="30">
        <f t="shared" si="3"/>
        <v>0</v>
      </c>
      <c r="AD61" s="31" t="str">
        <f t="shared" si="4"/>
        <v>-</v>
      </c>
      <c r="AE61" s="30">
        <f t="shared" si="5"/>
        <v>0</v>
      </c>
      <c r="AF61" s="30">
        <f t="shared" si="6"/>
        <v>0</v>
      </c>
      <c r="AG61" s="30">
        <f t="shared" si="7"/>
        <v>0</v>
      </c>
      <c r="AH61" s="30">
        <f t="shared" si="8"/>
        <v>0</v>
      </c>
      <c r="AI61" s="30">
        <f t="shared" si="9"/>
        <v>1</v>
      </c>
      <c r="AJ61" s="30">
        <f t="shared" si="10"/>
        <v>0</v>
      </c>
      <c r="AK61" s="30">
        <f t="shared" si="11"/>
        <v>0</v>
      </c>
      <c r="AL61" s="31" t="str">
        <f t="shared" si="12"/>
        <v>-</v>
      </c>
      <c r="AM61" s="30">
        <f t="shared" si="13"/>
        <v>0</v>
      </c>
      <c r="AN61" s="30">
        <f t="shared" si="14"/>
        <v>0</v>
      </c>
      <c r="AO61" s="30">
        <f t="shared" si="15"/>
        <v>0</v>
      </c>
    </row>
    <row r="62" spans="1:41" ht="12.75">
      <c r="A62" s="28">
        <v>1803060</v>
      </c>
      <c r="B62" s="28">
        <v>1805</v>
      </c>
      <c r="C62" s="28" t="s">
        <v>214</v>
      </c>
      <c r="D62" s="28" t="s">
        <v>215</v>
      </c>
      <c r="E62" s="28" t="s">
        <v>216</v>
      </c>
      <c r="F62" s="28">
        <v>46721</v>
      </c>
      <c r="G62" s="29">
        <v>1119</v>
      </c>
      <c r="H62" s="32">
        <v>2608682125</v>
      </c>
      <c r="I62" s="65" t="s">
        <v>94</v>
      </c>
      <c r="J62" s="31" t="s">
        <v>49</v>
      </c>
      <c r="K62" s="28"/>
      <c r="L62" s="33"/>
      <c r="M62" s="69"/>
      <c r="N62" s="63" t="s">
        <v>49</v>
      </c>
      <c r="O62" s="71"/>
      <c r="P62" s="34">
        <v>8.069336521219366</v>
      </c>
      <c r="Q62" s="35" t="str">
        <f t="shared" si="17"/>
        <v>NO</v>
      </c>
      <c r="R62" s="31" t="s">
        <v>49</v>
      </c>
      <c r="S62" s="31" t="s">
        <v>55</v>
      </c>
      <c r="T62" s="31"/>
      <c r="U62" s="64"/>
      <c r="V62" s="67"/>
      <c r="W62" s="40"/>
      <c r="X62" s="40"/>
      <c r="Y62" s="41"/>
      <c r="Z62" s="37">
        <f t="shared" si="0"/>
        <v>0</v>
      </c>
      <c r="AA62" s="30">
        <f t="shared" si="1"/>
        <v>0</v>
      </c>
      <c r="AB62" s="30">
        <f t="shared" si="2"/>
        <v>0</v>
      </c>
      <c r="AC62" s="30">
        <f t="shared" si="3"/>
        <v>0</v>
      </c>
      <c r="AD62" s="31" t="str">
        <f t="shared" si="4"/>
        <v>-</v>
      </c>
      <c r="AE62" s="30">
        <f t="shared" si="5"/>
        <v>0</v>
      </c>
      <c r="AF62" s="30">
        <f t="shared" si="6"/>
        <v>0</v>
      </c>
      <c r="AG62" s="30">
        <f t="shared" si="7"/>
        <v>0</v>
      </c>
      <c r="AH62" s="30">
        <f t="shared" si="8"/>
        <v>0</v>
      </c>
      <c r="AI62" s="30">
        <f t="shared" si="9"/>
        <v>1</v>
      </c>
      <c r="AJ62" s="30">
        <f t="shared" si="10"/>
        <v>0</v>
      </c>
      <c r="AK62" s="30">
        <f t="shared" si="11"/>
        <v>0</v>
      </c>
      <c r="AL62" s="31" t="str">
        <f t="shared" si="12"/>
        <v>-</v>
      </c>
      <c r="AM62" s="30">
        <f t="shared" si="13"/>
        <v>0</v>
      </c>
      <c r="AN62" s="30">
        <f t="shared" si="14"/>
        <v>0</v>
      </c>
      <c r="AO62" s="30">
        <f t="shared" si="15"/>
        <v>0</v>
      </c>
    </row>
    <row r="63" spans="1:41" ht="12.75">
      <c r="A63" s="28">
        <v>1802660</v>
      </c>
      <c r="B63" s="28">
        <v>1875</v>
      </c>
      <c r="C63" s="28" t="s">
        <v>217</v>
      </c>
      <c r="D63" s="28" t="s">
        <v>218</v>
      </c>
      <c r="E63" s="28" t="s">
        <v>186</v>
      </c>
      <c r="F63" s="28">
        <v>47303</v>
      </c>
      <c r="G63" s="29">
        <v>9803</v>
      </c>
      <c r="H63" s="32">
        <v>7652845074</v>
      </c>
      <c r="I63" s="65" t="s">
        <v>219</v>
      </c>
      <c r="J63" s="31" t="s">
        <v>49</v>
      </c>
      <c r="K63" s="28"/>
      <c r="L63" s="33"/>
      <c r="M63" s="69"/>
      <c r="N63" s="63" t="s">
        <v>49</v>
      </c>
      <c r="O63" s="71"/>
      <c r="P63" s="34">
        <v>6.400771952396268</v>
      </c>
      <c r="Q63" s="35" t="str">
        <f t="shared" si="17"/>
        <v>NO</v>
      </c>
      <c r="R63" s="31" t="s">
        <v>49</v>
      </c>
      <c r="S63" s="31" t="s">
        <v>49</v>
      </c>
      <c r="T63" s="31"/>
      <c r="U63" s="64"/>
      <c r="V63" s="67"/>
      <c r="W63" s="40"/>
      <c r="X63" s="40"/>
      <c r="Y63" s="41"/>
      <c r="Z63" s="37">
        <f t="shared" si="0"/>
        <v>0</v>
      </c>
      <c r="AA63" s="30">
        <f t="shared" si="1"/>
        <v>0</v>
      </c>
      <c r="AB63" s="30">
        <f t="shared" si="2"/>
        <v>0</v>
      </c>
      <c r="AC63" s="30">
        <f t="shared" si="3"/>
        <v>0</v>
      </c>
      <c r="AD63" s="31" t="str">
        <f t="shared" si="4"/>
        <v>-</v>
      </c>
      <c r="AE63" s="30">
        <f t="shared" si="5"/>
        <v>0</v>
      </c>
      <c r="AF63" s="30">
        <f t="shared" si="6"/>
        <v>0</v>
      </c>
      <c r="AG63" s="30">
        <f t="shared" si="7"/>
        <v>0</v>
      </c>
      <c r="AH63" s="30">
        <f t="shared" si="8"/>
        <v>0</v>
      </c>
      <c r="AI63" s="30">
        <f t="shared" si="9"/>
        <v>0</v>
      </c>
      <c r="AJ63" s="30">
        <f t="shared" si="10"/>
        <v>0</v>
      </c>
      <c r="AK63" s="30">
        <f t="shared" si="11"/>
        <v>0</v>
      </c>
      <c r="AL63" s="31" t="str">
        <f t="shared" si="12"/>
        <v>-</v>
      </c>
      <c r="AM63" s="30">
        <f t="shared" si="13"/>
        <v>0</v>
      </c>
      <c r="AN63" s="30">
        <f t="shared" si="14"/>
        <v>0</v>
      </c>
      <c r="AO63" s="30">
        <f t="shared" si="15"/>
        <v>0</v>
      </c>
    </row>
    <row r="64" spans="1:41" ht="12.75">
      <c r="A64" s="28">
        <v>1802700</v>
      </c>
      <c r="B64" s="28">
        <v>755</v>
      </c>
      <c r="C64" s="28" t="s">
        <v>220</v>
      </c>
      <c r="D64" s="28" t="s">
        <v>221</v>
      </c>
      <c r="E64" s="28" t="s">
        <v>222</v>
      </c>
      <c r="F64" s="28">
        <v>46923</v>
      </c>
      <c r="G64" s="29">
        <v>1999</v>
      </c>
      <c r="H64" s="32">
        <v>7655642100</v>
      </c>
      <c r="I64" s="65" t="s">
        <v>59</v>
      </c>
      <c r="J64" s="31" t="s">
        <v>49</v>
      </c>
      <c r="K64" s="28"/>
      <c r="L64" s="33"/>
      <c r="M64" s="69"/>
      <c r="N64" s="63" t="s">
        <v>49</v>
      </c>
      <c r="O64" s="71"/>
      <c r="P64" s="34">
        <v>9.801876955161628</v>
      </c>
      <c r="Q64" s="35" t="str">
        <f t="shared" si="17"/>
        <v>NO</v>
      </c>
      <c r="R64" s="31" t="s">
        <v>49</v>
      </c>
      <c r="S64" s="31" t="s">
        <v>49</v>
      </c>
      <c r="T64" s="31"/>
      <c r="U64" s="64"/>
      <c r="V64" s="67"/>
      <c r="W64" s="40"/>
      <c r="X64" s="40"/>
      <c r="Y64" s="41"/>
      <c r="Z64" s="37">
        <f t="shared" si="0"/>
        <v>0</v>
      </c>
      <c r="AA64" s="30">
        <f t="shared" si="1"/>
        <v>0</v>
      </c>
      <c r="AB64" s="30">
        <f t="shared" si="2"/>
        <v>0</v>
      </c>
      <c r="AC64" s="30">
        <f t="shared" si="3"/>
        <v>0</v>
      </c>
      <c r="AD64" s="31" t="str">
        <f t="shared" si="4"/>
        <v>-</v>
      </c>
      <c r="AE64" s="30">
        <f t="shared" si="5"/>
        <v>0</v>
      </c>
      <c r="AF64" s="30">
        <f t="shared" si="6"/>
        <v>0</v>
      </c>
      <c r="AG64" s="30">
        <f t="shared" si="7"/>
        <v>0</v>
      </c>
      <c r="AH64" s="30">
        <f t="shared" si="8"/>
        <v>0</v>
      </c>
      <c r="AI64" s="30">
        <f t="shared" si="9"/>
        <v>0</v>
      </c>
      <c r="AJ64" s="30">
        <f t="shared" si="10"/>
        <v>0</v>
      </c>
      <c r="AK64" s="30">
        <f t="shared" si="11"/>
        <v>0</v>
      </c>
      <c r="AL64" s="31" t="str">
        <f t="shared" si="12"/>
        <v>-</v>
      </c>
      <c r="AM64" s="30">
        <f t="shared" si="13"/>
        <v>0</v>
      </c>
      <c r="AN64" s="30">
        <f t="shared" si="14"/>
        <v>0</v>
      </c>
      <c r="AO64" s="30">
        <f t="shared" si="15"/>
        <v>0</v>
      </c>
    </row>
    <row r="65" spans="1:41" ht="12.75">
      <c r="A65" s="28">
        <v>1802730</v>
      </c>
      <c r="B65" s="28">
        <v>4790</v>
      </c>
      <c r="C65" s="28" t="s">
        <v>223</v>
      </c>
      <c r="D65" s="28" t="s">
        <v>135</v>
      </c>
      <c r="E65" s="28" t="s">
        <v>136</v>
      </c>
      <c r="F65" s="28">
        <v>46350</v>
      </c>
      <c r="G65" s="29">
        <v>3430</v>
      </c>
      <c r="H65" s="32">
        <v>2193266808</v>
      </c>
      <c r="I65" s="65">
        <v>8</v>
      </c>
      <c r="J65" s="31" t="s">
        <v>55</v>
      </c>
      <c r="K65" s="28"/>
      <c r="L65" s="33"/>
      <c r="M65" s="69">
        <v>144</v>
      </c>
      <c r="N65" s="63" t="s">
        <v>49</v>
      </c>
      <c r="O65" s="71" t="s">
        <v>55</v>
      </c>
      <c r="P65" s="34">
        <v>1.092896174863388</v>
      </c>
      <c r="Q65" s="35" t="str">
        <f t="shared" si="17"/>
        <v>NO</v>
      </c>
      <c r="R65" s="31" t="s">
        <v>49</v>
      </c>
      <c r="S65" s="31" t="s">
        <v>55</v>
      </c>
      <c r="T65" s="31"/>
      <c r="U65" s="64"/>
      <c r="V65" s="67">
        <v>6235</v>
      </c>
      <c r="W65" s="40">
        <v>1067</v>
      </c>
      <c r="X65" s="40">
        <v>721</v>
      </c>
      <c r="Y65" s="41">
        <v>764</v>
      </c>
      <c r="Z65" s="37">
        <f t="shared" si="0"/>
        <v>1</v>
      </c>
      <c r="AA65" s="30">
        <f t="shared" si="1"/>
        <v>1</v>
      </c>
      <c r="AB65" s="30">
        <f t="shared" si="2"/>
        <v>0</v>
      </c>
      <c r="AC65" s="30">
        <f t="shared" si="3"/>
        <v>0</v>
      </c>
      <c r="AD65" s="31" t="str">
        <f t="shared" si="4"/>
        <v>SRSA</v>
      </c>
      <c r="AE65" s="30">
        <f t="shared" si="5"/>
        <v>0</v>
      </c>
      <c r="AF65" s="30">
        <f t="shared" si="6"/>
        <v>0</v>
      </c>
      <c r="AG65" s="30">
        <f t="shared" si="7"/>
        <v>0</v>
      </c>
      <c r="AH65" s="30">
        <f t="shared" si="8"/>
        <v>0</v>
      </c>
      <c r="AI65" s="30">
        <f t="shared" si="9"/>
        <v>1</v>
      </c>
      <c r="AJ65" s="30">
        <f t="shared" si="10"/>
        <v>0</v>
      </c>
      <c r="AK65" s="30">
        <f t="shared" si="11"/>
        <v>0</v>
      </c>
      <c r="AL65" s="31" t="str">
        <f t="shared" si="12"/>
        <v>-</v>
      </c>
      <c r="AM65" s="30">
        <f t="shared" si="13"/>
        <v>0</v>
      </c>
      <c r="AN65" s="30">
        <f t="shared" si="14"/>
        <v>0</v>
      </c>
      <c r="AO65" s="30">
        <f t="shared" si="15"/>
        <v>0</v>
      </c>
    </row>
    <row r="66" spans="1:41" ht="12.75">
      <c r="A66" s="28">
        <v>1802800</v>
      </c>
      <c r="B66" s="28">
        <v>6470</v>
      </c>
      <c r="C66" s="28" t="s">
        <v>224</v>
      </c>
      <c r="D66" s="28" t="s">
        <v>225</v>
      </c>
      <c r="E66" s="28" t="s">
        <v>226</v>
      </c>
      <c r="F66" s="28">
        <v>46304</v>
      </c>
      <c r="G66" s="29">
        <v>2205</v>
      </c>
      <c r="H66" s="32">
        <v>2199833605</v>
      </c>
      <c r="I66" s="65" t="s">
        <v>73</v>
      </c>
      <c r="J66" s="31" t="s">
        <v>49</v>
      </c>
      <c r="K66" s="28"/>
      <c r="L66" s="33"/>
      <c r="M66" s="69"/>
      <c r="N66" s="63" t="s">
        <v>49</v>
      </c>
      <c r="O66" s="71"/>
      <c r="P66" s="34">
        <v>4.655400927766733</v>
      </c>
      <c r="Q66" s="35" t="str">
        <f t="shared" si="17"/>
        <v>NO</v>
      </c>
      <c r="R66" s="31" t="s">
        <v>49</v>
      </c>
      <c r="S66" s="31" t="s">
        <v>49</v>
      </c>
      <c r="T66" s="31"/>
      <c r="U66" s="64"/>
      <c r="V66" s="67"/>
      <c r="W66" s="40"/>
      <c r="X66" s="40"/>
      <c r="Y66" s="41"/>
      <c r="Z66" s="37">
        <f t="shared" si="0"/>
        <v>0</v>
      </c>
      <c r="AA66" s="30">
        <f t="shared" si="1"/>
        <v>0</v>
      </c>
      <c r="AB66" s="30">
        <f t="shared" si="2"/>
        <v>0</v>
      </c>
      <c r="AC66" s="30">
        <f t="shared" si="3"/>
        <v>0</v>
      </c>
      <c r="AD66" s="31" t="str">
        <f t="shared" si="4"/>
        <v>-</v>
      </c>
      <c r="AE66" s="30">
        <f t="shared" si="5"/>
        <v>0</v>
      </c>
      <c r="AF66" s="30">
        <f t="shared" si="6"/>
        <v>0</v>
      </c>
      <c r="AG66" s="30">
        <f t="shared" si="7"/>
        <v>0</v>
      </c>
      <c r="AH66" s="30">
        <f t="shared" si="8"/>
        <v>0</v>
      </c>
      <c r="AI66" s="30">
        <f t="shared" si="9"/>
        <v>0</v>
      </c>
      <c r="AJ66" s="30">
        <f t="shared" si="10"/>
        <v>0</v>
      </c>
      <c r="AK66" s="30">
        <f t="shared" si="11"/>
        <v>0</v>
      </c>
      <c r="AL66" s="31" t="str">
        <f t="shared" si="12"/>
        <v>-</v>
      </c>
      <c r="AM66" s="30">
        <f t="shared" si="13"/>
        <v>0</v>
      </c>
      <c r="AN66" s="30">
        <f t="shared" si="14"/>
        <v>0</v>
      </c>
      <c r="AO66" s="30">
        <f t="shared" si="15"/>
        <v>0</v>
      </c>
    </row>
    <row r="67" spans="1:41" ht="12.75">
      <c r="A67" s="28">
        <v>1802850</v>
      </c>
      <c r="B67" s="28">
        <v>255</v>
      </c>
      <c r="C67" s="28" t="s">
        <v>227</v>
      </c>
      <c r="D67" s="28" t="s">
        <v>228</v>
      </c>
      <c r="E67" s="28" t="s">
        <v>229</v>
      </c>
      <c r="F67" s="28">
        <v>46774</v>
      </c>
      <c r="G67" s="29">
        <v>1732</v>
      </c>
      <c r="H67" s="32">
        <v>2604460100</v>
      </c>
      <c r="I67" s="65" t="s">
        <v>63</v>
      </c>
      <c r="J67" s="31" t="s">
        <v>49</v>
      </c>
      <c r="K67" s="28"/>
      <c r="L67" s="33"/>
      <c r="M67" s="69"/>
      <c r="N67" s="63" t="s">
        <v>49</v>
      </c>
      <c r="O67" s="71"/>
      <c r="P67" s="34">
        <v>7.4882544271774485</v>
      </c>
      <c r="Q67" s="35" t="str">
        <f t="shared" si="17"/>
        <v>NO</v>
      </c>
      <c r="R67" s="31" t="s">
        <v>49</v>
      </c>
      <c r="S67" s="31" t="s">
        <v>49</v>
      </c>
      <c r="T67" s="31"/>
      <c r="U67" s="64"/>
      <c r="V67" s="67"/>
      <c r="W67" s="40"/>
      <c r="X67" s="40"/>
      <c r="Y67" s="41"/>
      <c r="Z67" s="37">
        <f t="shared" si="0"/>
        <v>0</v>
      </c>
      <c r="AA67" s="30">
        <f t="shared" si="1"/>
        <v>0</v>
      </c>
      <c r="AB67" s="30">
        <f t="shared" si="2"/>
        <v>0</v>
      </c>
      <c r="AC67" s="30">
        <f t="shared" si="3"/>
        <v>0</v>
      </c>
      <c r="AD67" s="31" t="str">
        <f t="shared" si="4"/>
        <v>-</v>
      </c>
      <c r="AE67" s="30">
        <f t="shared" si="5"/>
        <v>0</v>
      </c>
      <c r="AF67" s="30">
        <f t="shared" si="6"/>
        <v>0</v>
      </c>
      <c r="AG67" s="30">
        <f t="shared" si="7"/>
        <v>0</v>
      </c>
      <c r="AH67" s="30">
        <f t="shared" si="8"/>
        <v>0</v>
      </c>
      <c r="AI67" s="30">
        <f t="shared" si="9"/>
        <v>0</v>
      </c>
      <c r="AJ67" s="30">
        <f t="shared" si="10"/>
        <v>0</v>
      </c>
      <c r="AK67" s="30">
        <f t="shared" si="11"/>
        <v>0</v>
      </c>
      <c r="AL67" s="31" t="str">
        <f t="shared" si="12"/>
        <v>-</v>
      </c>
      <c r="AM67" s="30">
        <f t="shared" si="13"/>
        <v>0</v>
      </c>
      <c r="AN67" s="30">
        <f t="shared" si="14"/>
        <v>0</v>
      </c>
      <c r="AO67" s="30">
        <f t="shared" si="15"/>
        <v>0</v>
      </c>
    </row>
    <row r="68" spans="1:41" ht="12.75">
      <c r="A68" s="28">
        <v>1802940</v>
      </c>
      <c r="B68" s="28">
        <v>2725</v>
      </c>
      <c r="C68" s="28" t="s">
        <v>230</v>
      </c>
      <c r="D68" s="28" t="s">
        <v>231</v>
      </c>
      <c r="E68" s="28" t="s">
        <v>232</v>
      </c>
      <c r="F68" s="28">
        <v>47660</v>
      </c>
      <c r="G68" s="29">
        <v>1819</v>
      </c>
      <c r="H68" s="32">
        <v>8127494755</v>
      </c>
      <c r="I68" s="65" t="s">
        <v>59</v>
      </c>
      <c r="J68" s="31" t="s">
        <v>49</v>
      </c>
      <c r="K68" s="28"/>
      <c r="L68" s="33"/>
      <c r="M68" s="69"/>
      <c r="N68" s="63" t="s">
        <v>49</v>
      </c>
      <c r="O68" s="71"/>
      <c r="P68" s="34">
        <v>10.978520286396181</v>
      </c>
      <c r="Q68" s="35" t="str">
        <f t="shared" si="17"/>
        <v>NO</v>
      </c>
      <c r="R68" s="31" t="s">
        <v>49</v>
      </c>
      <c r="S68" s="31" t="s">
        <v>49</v>
      </c>
      <c r="T68" s="31"/>
      <c r="U68" s="64"/>
      <c r="V68" s="67"/>
      <c r="W68" s="40"/>
      <c r="X68" s="40"/>
      <c r="Y68" s="41"/>
      <c r="Z68" s="37">
        <f t="shared" si="0"/>
        <v>0</v>
      </c>
      <c r="AA68" s="30">
        <f t="shared" si="1"/>
        <v>0</v>
      </c>
      <c r="AB68" s="30">
        <f t="shared" si="2"/>
        <v>0</v>
      </c>
      <c r="AC68" s="30">
        <f t="shared" si="3"/>
        <v>0</v>
      </c>
      <c r="AD68" s="31" t="str">
        <f t="shared" si="4"/>
        <v>-</v>
      </c>
      <c r="AE68" s="30">
        <f t="shared" si="5"/>
        <v>0</v>
      </c>
      <c r="AF68" s="30">
        <f t="shared" si="6"/>
        <v>0</v>
      </c>
      <c r="AG68" s="30">
        <f t="shared" si="7"/>
        <v>0</v>
      </c>
      <c r="AH68" s="30">
        <f t="shared" si="8"/>
        <v>0</v>
      </c>
      <c r="AI68" s="30">
        <f t="shared" si="9"/>
        <v>0</v>
      </c>
      <c r="AJ68" s="30">
        <f t="shared" si="10"/>
        <v>0</v>
      </c>
      <c r="AK68" s="30">
        <f t="shared" si="11"/>
        <v>0</v>
      </c>
      <c r="AL68" s="31" t="str">
        <f t="shared" si="12"/>
        <v>-</v>
      </c>
      <c r="AM68" s="30">
        <f t="shared" si="13"/>
        <v>0</v>
      </c>
      <c r="AN68" s="30">
        <f t="shared" si="14"/>
        <v>0</v>
      </c>
      <c r="AO68" s="30">
        <f t="shared" si="15"/>
        <v>0</v>
      </c>
    </row>
    <row r="69" spans="1:41" ht="12.75">
      <c r="A69" s="28">
        <v>1802970</v>
      </c>
      <c r="B69" s="28">
        <v>6060</v>
      </c>
      <c r="C69" s="28" t="s">
        <v>233</v>
      </c>
      <c r="D69" s="28" t="s">
        <v>234</v>
      </c>
      <c r="E69" s="28" t="s">
        <v>235</v>
      </c>
      <c r="F69" s="28">
        <v>46755</v>
      </c>
      <c r="G69" s="29">
        <v>1298</v>
      </c>
      <c r="H69" s="32">
        <v>2603472502</v>
      </c>
      <c r="I69" s="65" t="s">
        <v>94</v>
      </c>
      <c r="J69" s="31" t="s">
        <v>49</v>
      </c>
      <c r="K69" s="28"/>
      <c r="L69" s="33"/>
      <c r="M69" s="69"/>
      <c r="N69" s="63" t="s">
        <v>49</v>
      </c>
      <c r="O69" s="71"/>
      <c r="P69" s="34">
        <v>7.277452891487979</v>
      </c>
      <c r="Q69" s="35" t="str">
        <f t="shared" si="17"/>
        <v>NO</v>
      </c>
      <c r="R69" s="31" t="s">
        <v>49</v>
      </c>
      <c r="S69" s="31" t="s">
        <v>55</v>
      </c>
      <c r="T69" s="31"/>
      <c r="U69" s="64"/>
      <c r="V69" s="67"/>
      <c r="W69" s="40"/>
      <c r="X69" s="40"/>
      <c r="Y69" s="41"/>
      <c r="Z69" s="37">
        <f t="shared" si="0"/>
        <v>0</v>
      </c>
      <c r="AA69" s="30">
        <f t="shared" si="1"/>
        <v>0</v>
      </c>
      <c r="AB69" s="30">
        <f t="shared" si="2"/>
        <v>0</v>
      </c>
      <c r="AC69" s="30">
        <f t="shared" si="3"/>
        <v>0</v>
      </c>
      <c r="AD69" s="31" t="str">
        <f t="shared" si="4"/>
        <v>-</v>
      </c>
      <c r="AE69" s="30">
        <f t="shared" si="5"/>
        <v>0</v>
      </c>
      <c r="AF69" s="30">
        <f t="shared" si="6"/>
        <v>0</v>
      </c>
      <c r="AG69" s="30">
        <f t="shared" si="7"/>
        <v>0</v>
      </c>
      <c r="AH69" s="30">
        <f t="shared" si="8"/>
        <v>0</v>
      </c>
      <c r="AI69" s="30">
        <f t="shared" si="9"/>
        <v>1</v>
      </c>
      <c r="AJ69" s="30">
        <f t="shared" si="10"/>
        <v>0</v>
      </c>
      <c r="AK69" s="30">
        <f t="shared" si="11"/>
        <v>0</v>
      </c>
      <c r="AL69" s="31" t="str">
        <f t="shared" si="12"/>
        <v>-</v>
      </c>
      <c r="AM69" s="30">
        <f t="shared" si="13"/>
        <v>0</v>
      </c>
      <c r="AN69" s="30">
        <f t="shared" si="14"/>
        <v>0</v>
      </c>
      <c r="AO69" s="30">
        <f t="shared" si="15"/>
        <v>0</v>
      </c>
    </row>
    <row r="70" spans="1:41" ht="12.75">
      <c r="A70" s="28">
        <v>1809000</v>
      </c>
      <c r="B70" s="28">
        <v>6510</v>
      </c>
      <c r="C70" s="28" t="s">
        <v>236</v>
      </c>
      <c r="D70" s="28" t="s">
        <v>237</v>
      </c>
      <c r="E70" s="28" t="s">
        <v>238</v>
      </c>
      <c r="F70" s="28">
        <v>46347</v>
      </c>
      <c r="G70" s="29" t="s">
        <v>48</v>
      </c>
      <c r="H70" s="32">
        <v>2197662214</v>
      </c>
      <c r="I70" s="65">
        <v>8</v>
      </c>
      <c r="J70" s="31" t="s">
        <v>55</v>
      </c>
      <c r="K70" s="28"/>
      <c r="L70" s="33"/>
      <c r="M70" s="69"/>
      <c r="N70" s="63" t="s">
        <v>49</v>
      </c>
      <c r="O70" s="71"/>
      <c r="P70" s="34">
        <v>2.8692380056444025</v>
      </c>
      <c r="Q70" s="35" t="str">
        <f t="shared" si="17"/>
        <v>NO</v>
      </c>
      <c r="R70" s="31" t="s">
        <v>49</v>
      </c>
      <c r="S70" s="31" t="s">
        <v>55</v>
      </c>
      <c r="T70" s="31"/>
      <c r="U70" s="64"/>
      <c r="V70" s="67"/>
      <c r="W70" s="40"/>
      <c r="X70" s="40"/>
      <c r="Y70" s="41"/>
      <c r="Z70" s="37">
        <f aca="true" t="shared" si="18" ref="Z70:Z133">IF(OR(J70="YES",L70="YES"),1,0)</f>
        <v>1</v>
      </c>
      <c r="AA70" s="30">
        <f aca="true" t="shared" si="19" ref="AA70:AA133">IF(OR(AND(ISNUMBER(M70),AND(M70&gt;0,M70&lt;600)),AND(M70&gt;0,N70="YES")),1,0)</f>
        <v>0</v>
      </c>
      <c r="AB70" s="30">
        <f aca="true" t="shared" si="20" ref="AB70:AB133">IF(AND(OR(J70="YES",L70="YES"),(Z70=0)),"Trouble",0)</f>
        <v>0</v>
      </c>
      <c r="AC70" s="30">
        <f aca="true" t="shared" si="21" ref="AC70:AC133">IF(AND(OR(AND(ISNUMBER(M70),AND(M70&gt;0,M70&lt;600)),AND(M70&gt;0,N70="YES")),(AA70=0)),"Trouble",0)</f>
        <v>0</v>
      </c>
      <c r="AD70" s="31" t="str">
        <f aca="true" t="shared" si="22" ref="AD70:AD133">IF(AND(Z70=1,AA70=1),"SRSA","-")</f>
        <v>-</v>
      </c>
      <c r="AE70" s="30">
        <f aca="true" t="shared" si="23" ref="AE70:AE133">IF(AND(AD70="-",O70="YES"),"Trouble",0)</f>
        <v>0</v>
      </c>
      <c r="AF70" s="30">
        <f aca="true" t="shared" si="24" ref="AF70:AF133">IF(AND(AND(J70="NO",L70&lt;&gt;"YES"),(O70="YES")),"Trouble",0)</f>
        <v>0</v>
      </c>
      <c r="AG70" s="30">
        <f aca="true" t="shared" si="25" ref="AG70:AG133">IF(OR(AND(OR(AND(ISNUMBER(M70),AND(M70&gt;0,M70&lt;600)),AND(AND(M70&gt;0,N70="YES"),ISNUMBER(M70))),(O70="YES")),O70&lt;&gt;"YES"),0,"Trouble")</f>
        <v>0</v>
      </c>
      <c r="AH70" s="30">
        <f aca="true" t="shared" si="26" ref="AH70:AH133">IF(AND(AD70="SRSA",O70&lt;&gt;"YES"),"Trouble",0)</f>
        <v>0</v>
      </c>
      <c r="AI70" s="30">
        <f aca="true" t="shared" si="27" ref="AI70:AI133">IF(S70="YES",1,0)</f>
        <v>1</v>
      </c>
      <c r="AJ70" s="30">
        <f aca="true" t="shared" si="28" ref="AJ70:AJ133">IF(AND(ISNUMBER(P70),P70&gt;=20),1,0)</f>
        <v>0</v>
      </c>
      <c r="AK70" s="30">
        <f aca="true" t="shared" si="29" ref="AK70:AK133">IF(AND(AI70=1,AJ70=1),"Initial",0)</f>
        <v>0</v>
      </c>
      <c r="AL70" s="31" t="str">
        <f aca="true" t="shared" si="30" ref="AL70:AL133">IF(AND(AND(AK70="Initial",AM70=0),ISNUMBER(M70)),"RLIS","-")</f>
        <v>-</v>
      </c>
      <c r="AM70" s="30">
        <f aca="true" t="shared" si="31" ref="AM70:AM133">IF(AND(AD70="SRSA",AK70="Initial"),"SRSA",0)</f>
        <v>0</v>
      </c>
      <c r="AN70" s="30">
        <f aca="true" t="shared" si="32" ref="AN70:AN133">IF(AND(AL70="-",U70="YES"),"Trouble",0)</f>
        <v>0</v>
      </c>
      <c r="AO70" s="30">
        <f aca="true" t="shared" si="33" ref="AO70:AO133">IF(AND(U70&lt;&gt;"YES",AL70="RLIS"),"Trouble",0)</f>
        <v>0</v>
      </c>
    </row>
    <row r="71" spans="1:41" ht="12.75">
      <c r="A71" s="28">
        <v>1803000</v>
      </c>
      <c r="B71" s="28">
        <v>8215</v>
      </c>
      <c r="C71" s="28" t="s">
        <v>239</v>
      </c>
      <c r="D71" s="28" t="s">
        <v>240</v>
      </c>
      <c r="E71" s="28" t="s">
        <v>241</v>
      </c>
      <c r="F71" s="28">
        <v>47165</v>
      </c>
      <c r="G71" s="29">
        <v>7901</v>
      </c>
      <c r="H71" s="32">
        <v>8129673926</v>
      </c>
      <c r="I71" s="65">
        <v>8</v>
      </c>
      <c r="J71" s="31" t="s">
        <v>55</v>
      </c>
      <c r="K71" s="28"/>
      <c r="L71" s="33"/>
      <c r="M71" s="69"/>
      <c r="N71" s="63" t="s">
        <v>49</v>
      </c>
      <c r="O71" s="71"/>
      <c r="P71" s="34">
        <v>11.740473738414007</v>
      </c>
      <c r="Q71" s="35" t="str">
        <f t="shared" si="17"/>
        <v>NO</v>
      </c>
      <c r="R71" s="31" t="s">
        <v>49</v>
      </c>
      <c r="S71" s="31" t="s">
        <v>55</v>
      </c>
      <c r="T71" s="31"/>
      <c r="U71" s="64"/>
      <c r="V71" s="67"/>
      <c r="W71" s="40"/>
      <c r="X71" s="40"/>
      <c r="Y71" s="41"/>
      <c r="Z71" s="37">
        <f t="shared" si="18"/>
        <v>1</v>
      </c>
      <c r="AA71" s="30">
        <f t="shared" si="19"/>
        <v>0</v>
      </c>
      <c r="AB71" s="30">
        <f t="shared" si="20"/>
        <v>0</v>
      </c>
      <c r="AC71" s="30">
        <f t="shared" si="21"/>
        <v>0</v>
      </c>
      <c r="AD71" s="31" t="str">
        <f t="shared" si="22"/>
        <v>-</v>
      </c>
      <c r="AE71" s="30">
        <f t="shared" si="23"/>
        <v>0</v>
      </c>
      <c r="AF71" s="30">
        <f t="shared" si="24"/>
        <v>0</v>
      </c>
      <c r="AG71" s="30">
        <f t="shared" si="25"/>
        <v>0</v>
      </c>
      <c r="AH71" s="30">
        <f t="shared" si="26"/>
        <v>0</v>
      </c>
      <c r="AI71" s="30">
        <f t="shared" si="27"/>
        <v>1</v>
      </c>
      <c r="AJ71" s="30">
        <f t="shared" si="28"/>
        <v>0</v>
      </c>
      <c r="AK71" s="30">
        <f t="shared" si="29"/>
        <v>0</v>
      </c>
      <c r="AL71" s="31" t="str">
        <f t="shared" si="30"/>
        <v>-</v>
      </c>
      <c r="AM71" s="30">
        <f t="shared" si="31"/>
        <v>0</v>
      </c>
      <c r="AN71" s="30">
        <f t="shared" si="32"/>
        <v>0</v>
      </c>
      <c r="AO71" s="30">
        <f t="shared" si="33"/>
        <v>0</v>
      </c>
    </row>
    <row r="72" spans="1:41" ht="12.75">
      <c r="A72" s="28">
        <v>1803030</v>
      </c>
      <c r="B72" s="28">
        <v>2815</v>
      </c>
      <c r="C72" s="28" t="s">
        <v>242</v>
      </c>
      <c r="D72" s="28" t="s">
        <v>243</v>
      </c>
      <c r="E72" s="28" t="s">
        <v>244</v>
      </c>
      <c r="F72" s="28">
        <v>46953</v>
      </c>
      <c r="G72" s="29">
        <v>9699</v>
      </c>
      <c r="H72" s="32">
        <v>7656640624</v>
      </c>
      <c r="I72" s="65" t="s">
        <v>94</v>
      </c>
      <c r="J72" s="31" t="s">
        <v>49</v>
      </c>
      <c r="K72" s="28"/>
      <c r="L72" s="33"/>
      <c r="M72" s="69"/>
      <c r="N72" s="63" t="s">
        <v>49</v>
      </c>
      <c r="O72" s="71"/>
      <c r="P72" s="34">
        <v>6.390977443609022</v>
      </c>
      <c r="Q72" s="35" t="str">
        <f t="shared" si="17"/>
        <v>NO</v>
      </c>
      <c r="R72" s="31" t="s">
        <v>49</v>
      </c>
      <c r="S72" s="31" t="s">
        <v>55</v>
      </c>
      <c r="T72" s="31"/>
      <c r="U72" s="64"/>
      <c r="V72" s="67"/>
      <c r="W72" s="40"/>
      <c r="X72" s="40"/>
      <c r="Y72" s="41"/>
      <c r="Z72" s="37">
        <f t="shared" si="18"/>
        <v>0</v>
      </c>
      <c r="AA72" s="30">
        <f t="shared" si="19"/>
        <v>0</v>
      </c>
      <c r="AB72" s="30">
        <f t="shared" si="20"/>
        <v>0</v>
      </c>
      <c r="AC72" s="30">
        <f t="shared" si="21"/>
        <v>0</v>
      </c>
      <c r="AD72" s="31" t="str">
        <f t="shared" si="22"/>
        <v>-</v>
      </c>
      <c r="AE72" s="30">
        <f t="shared" si="23"/>
        <v>0</v>
      </c>
      <c r="AF72" s="30">
        <f t="shared" si="24"/>
        <v>0</v>
      </c>
      <c r="AG72" s="30">
        <f t="shared" si="25"/>
        <v>0</v>
      </c>
      <c r="AH72" s="30">
        <f t="shared" si="26"/>
        <v>0</v>
      </c>
      <c r="AI72" s="30">
        <f t="shared" si="27"/>
        <v>1</v>
      </c>
      <c r="AJ72" s="30">
        <f t="shared" si="28"/>
        <v>0</v>
      </c>
      <c r="AK72" s="30">
        <f t="shared" si="29"/>
        <v>0</v>
      </c>
      <c r="AL72" s="31" t="str">
        <f t="shared" si="30"/>
        <v>-</v>
      </c>
      <c r="AM72" s="30">
        <f t="shared" si="31"/>
        <v>0</v>
      </c>
      <c r="AN72" s="30">
        <f t="shared" si="32"/>
        <v>0</v>
      </c>
      <c r="AO72" s="30">
        <f t="shared" si="33"/>
        <v>0</v>
      </c>
    </row>
    <row r="73" spans="1:41" ht="12.75">
      <c r="A73" s="28">
        <v>1803120</v>
      </c>
      <c r="B73" s="28">
        <v>3145</v>
      </c>
      <c r="C73" s="28" t="s">
        <v>245</v>
      </c>
      <c r="D73" s="28" t="s">
        <v>246</v>
      </c>
      <c r="E73" s="28" t="s">
        <v>247</v>
      </c>
      <c r="F73" s="28">
        <v>46117</v>
      </c>
      <c r="G73" s="29" t="s">
        <v>48</v>
      </c>
      <c r="H73" s="32">
        <v>3174670064</v>
      </c>
      <c r="I73" s="65">
        <v>8</v>
      </c>
      <c r="J73" s="31" t="s">
        <v>55</v>
      </c>
      <c r="K73" s="28"/>
      <c r="L73" s="33"/>
      <c r="M73" s="69"/>
      <c r="N73" s="63" t="s">
        <v>49</v>
      </c>
      <c r="O73" s="71"/>
      <c r="P73" s="34">
        <v>3.54295837023915</v>
      </c>
      <c r="Q73" s="35" t="str">
        <f t="shared" si="17"/>
        <v>NO</v>
      </c>
      <c r="R73" s="31" t="s">
        <v>49</v>
      </c>
      <c r="S73" s="31" t="s">
        <v>55</v>
      </c>
      <c r="T73" s="31"/>
      <c r="U73" s="64"/>
      <c r="V73" s="67"/>
      <c r="W73" s="40"/>
      <c r="X73" s="40"/>
      <c r="Y73" s="41"/>
      <c r="Z73" s="37">
        <f t="shared" si="18"/>
        <v>1</v>
      </c>
      <c r="AA73" s="30">
        <f t="shared" si="19"/>
        <v>0</v>
      </c>
      <c r="AB73" s="30">
        <f t="shared" si="20"/>
        <v>0</v>
      </c>
      <c r="AC73" s="30">
        <f t="shared" si="21"/>
        <v>0</v>
      </c>
      <c r="AD73" s="31" t="str">
        <f t="shared" si="22"/>
        <v>-</v>
      </c>
      <c r="AE73" s="30">
        <f t="shared" si="23"/>
        <v>0</v>
      </c>
      <c r="AF73" s="30">
        <f t="shared" si="24"/>
        <v>0</v>
      </c>
      <c r="AG73" s="30">
        <f t="shared" si="25"/>
        <v>0</v>
      </c>
      <c r="AH73" s="30">
        <f t="shared" si="26"/>
        <v>0</v>
      </c>
      <c r="AI73" s="30">
        <f t="shared" si="27"/>
        <v>1</v>
      </c>
      <c r="AJ73" s="30">
        <f t="shared" si="28"/>
        <v>0</v>
      </c>
      <c r="AK73" s="30">
        <f t="shared" si="29"/>
        <v>0</v>
      </c>
      <c r="AL73" s="31" t="str">
        <f t="shared" si="30"/>
        <v>-</v>
      </c>
      <c r="AM73" s="30">
        <f t="shared" si="31"/>
        <v>0</v>
      </c>
      <c r="AN73" s="30">
        <f t="shared" si="32"/>
        <v>0</v>
      </c>
      <c r="AO73" s="30">
        <f t="shared" si="33"/>
        <v>0</v>
      </c>
    </row>
    <row r="74" spans="1:41" ht="12.75">
      <c r="A74" s="28">
        <v>1803150</v>
      </c>
      <c r="B74" s="28">
        <v>3480</v>
      </c>
      <c r="C74" s="28" t="s">
        <v>248</v>
      </c>
      <c r="D74" s="28" t="s">
        <v>249</v>
      </c>
      <c r="E74" s="28" t="s">
        <v>250</v>
      </c>
      <c r="F74" s="28">
        <v>46936</v>
      </c>
      <c r="G74" s="29">
        <v>1118</v>
      </c>
      <c r="H74" s="32">
        <v>7656283391</v>
      </c>
      <c r="I74" s="65">
        <v>4</v>
      </c>
      <c r="J74" s="31" t="s">
        <v>49</v>
      </c>
      <c r="K74" s="28"/>
      <c r="L74" s="33"/>
      <c r="M74" s="69"/>
      <c r="N74" s="63" t="s">
        <v>49</v>
      </c>
      <c r="O74" s="71"/>
      <c r="P74" s="34">
        <v>5.10752688172043</v>
      </c>
      <c r="Q74" s="35" t="str">
        <f t="shared" si="17"/>
        <v>NO</v>
      </c>
      <c r="R74" s="31" t="s">
        <v>49</v>
      </c>
      <c r="S74" s="31" t="s">
        <v>49</v>
      </c>
      <c r="T74" s="31"/>
      <c r="U74" s="64"/>
      <c r="V74" s="67"/>
      <c r="W74" s="40"/>
      <c r="X74" s="40"/>
      <c r="Y74" s="41"/>
      <c r="Z74" s="37">
        <f t="shared" si="18"/>
        <v>0</v>
      </c>
      <c r="AA74" s="30">
        <f t="shared" si="19"/>
        <v>0</v>
      </c>
      <c r="AB74" s="30">
        <f t="shared" si="20"/>
        <v>0</v>
      </c>
      <c r="AC74" s="30">
        <f t="shared" si="21"/>
        <v>0</v>
      </c>
      <c r="AD74" s="31" t="str">
        <f t="shared" si="22"/>
        <v>-</v>
      </c>
      <c r="AE74" s="30">
        <f t="shared" si="23"/>
        <v>0</v>
      </c>
      <c r="AF74" s="30">
        <f t="shared" si="24"/>
        <v>0</v>
      </c>
      <c r="AG74" s="30">
        <f t="shared" si="25"/>
        <v>0</v>
      </c>
      <c r="AH74" s="30">
        <f t="shared" si="26"/>
        <v>0</v>
      </c>
      <c r="AI74" s="30">
        <f t="shared" si="27"/>
        <v>0</v>
      </c>
      <c r="AJ74" s="30">
        <f t="shared" si="28"/>
        <v>0</v>
      </c>
      <c r="AK74" s="30">
        <f t="shared" si="29"/>
        <v>0</v>
      </c>
      <c r="AL74" s="31" t="str">
        <f t="shared" si="30"/>
        <v>-</v>
      </c>
      <c r="AM74" s="30">
        <f t="shared" si="31"/>
        <v>0</v>
      </c>
      <c r="AN74" s="30">
        <f t="shared" si="32"/>
        <v>0</v>
      </c>
      <c r="AO74" s="30">
        <f t="shared" si="33"/>
        <v>0</v>
      </c>
    </row>
    <row r="75" spans="1:41" ht="12.75">
      <c r="A75" s="28">
        <v>1807110</v>
      </c>
      <c r="B75" s="28">
        <v>6620</v>
      </c>
      <c r="C75" s="28" t="s">
        <v>251</v>
      </c>
      <c r="D75" s="28" t="s">
        <v>252</v>
      </c>
      <c r="E75" s="28" t="s">
        <v>253</v>
      </c>
      <c r="F75" s="28">
        <v>46996</v>
      </c>
      <c r="G75" s="29">
        <v>1597</v>
      </c>
      <c r="H75" s="32">
        <v>5749464010</v>
      </c>
      <c r="I75" s="65">
        <v>7</v>
      </c>
      <c r="J75" s="31" t="s">
        <v>55</v>
      </c>
      <c r="K75" s="28"/>
      <c r="L75" s="33"/>
      <c r="M75" s="69"/>
      <c r="N75" s="63" t="s">
        <v>49</v>
      </c>
      <c r="O75" s="71"/>
      <c r="P75" s="34">
        <v>9.440323668240055</v>
      </c>
      <c r="Q75" s="35" t="str">
        <f t="shared" si="17"/>
        <v>NO</v>
      </c>
      <c r="R75" s="31" t="s">
        <v>49</v>
      </c>
      <c r="S75" s="31" t="s">
        <v>55</v>
      </c>
      <c r="T75" s="31"/>
      <c r="U75" s="64"/>
      <c r="V75" s="67"/>
      <c r="W75" s="40"/>
      <c r="X75" s="40"/>
      <c r="Y75" s="41"/>
      <c r="Z75" s="37">
        <f t="shared" si="18"/>
        <v>1</v>
      </c>
      <c r="AA75" s="30">
        <f t="shared" si="19"/>
        <v>0</v>
      </c>
      <c r="AB75" s="30">
        <f t="shared" si="20"/>
        <v>0</v>
      </c>
      <c r="AC75" s="30">
        <f t="shared" si="21"/>
        <v>0</v>
      </c>
      <c r="AD75" s="31" t="str">
        <f t="shared" si="22"/>
        <v>-</v>
      </c>
      <c r="AE75" s="30">
        <f t="shared" si="23"/>
        <v>0</v>
      </c>
      <c r="AF75" s="30">
        <f t="shared" si="24"/>
        <v>0</v>
      </c>
      <c r="AG75" s="30">
        <f t="shared" si="25"/>
        <v>0</v>
      </c>
      <c r="AH75" s="30">
        <f t="shared" si="26"/>
        <v>0</v>
      </c>
      <c r="AI75" s="30">
        <f t="shared" si="27"/>
        <v>1</v>
      </c>
      <c r="AJ75" s="30">
        <f t="shared" si="28"/>
        <v>0</v>
      </c>
      <c r="AK75" s="30">
        <f t="shared" si="29"/>
        <v>0</v>
      </c>
      <c r="AL75" s="31" t="str">
        <f t="shared" si="30"/>
        <v>-</v>
      </c>
      <c r="AM75" s="30">
        <f t="shared" si="31"/>
        <v>0</v>
      </c>
      <c r="AN75" s="30">
        <f t="shared" si="32"/>
        <v>0</v>
      </c>
      <c r="AO75" s="30">
        <f t="shared" si="33"/>
        <v>0</v>
      </c>
    </row>
    <row r="76" spans="1:41" ht="12.75">
      <c r="A76" s="28">
        <v>1803090</v>
      </c>
      <c r="B76" s="28">
        <v>2940</v>
      </c>
      <c r="C76" s="28" t="s">
        <v>254</v>
      </c>
      <c r="D76" s="28" t="s">
        <v>255</v>
      </c>
      <c r="E76" s="28" t="s">
        <v>97</v>
      </c>
      <c r="F76" s="28">
        <v>47424</v>
      </c>
      <c r="G76" s="29">
        <v>9511</v>
      </c>
      <c r="H76" s="32">
        <v>8128255621</v>
      </c>
      <c r="I76" s="65">
        <v>4</v>
      </c>
      <c r="J76" s="31" t="s">
        <v>49</v>
      </c>
      <c r="K76" s="28"/>
      <c r="L76" s="33"/>
      <c r="M76" s="69"/>
      <c r="N76" s="63" t="s">
        <v>49</v>
      </c>
      <c r="O76" s="71"/>
      <c r="P76" s="34">
        <v>10.190664036817882</v>
      </c>
      <c r="Q76" s="35" t="str">
        <f t="shared" si="17"/>
        <v>NO</v>
      </c>
      <c r="R76" s="31" t="s">
        <v>49</v>
      </c>
      <c r="S76" s="31" t="s">
        <v>49</v>
      </c>
      <c r="T76" s="31"/>
      <c r="U76" s="64"/>
      <c r="V76" s="67"/>
      <c r="W76" s="40"/>
      <c r="X76" s="40"/>
      <c r="Y76" s="41"/>
      <c r="Z76" s="37">
        <f t="shared" si="18"/>
        <v>0</v>
      </c>
      <c r="AA76" s="30">
        <f t="shared" si="19"/>
        <v>0</v>
      </c>
      <c r="AB76" s="30">
        <f t="shared" si="20"/>
        <v>0</v>
      </c>
      <c r="AC76" s="30">
        <f t="shared" si="21"/>
        <v>0</v>
      </c>
      <c r="AD76" s="31" t="str">
        <f t="shared" si="22"/>
        <v>-</v>
      </c>
      <c r="AE76" s="30">
        <f t="shared" si="23"/>
        <v>0</v>
      </c>
      <c r="AF76" s="30">
        <f t="shared" si="24"/>
        <v>0</v>
      </c>
      <c r="AG76" s="30">
        <f t="shared" si="25"/>
        <v>0</v>
      </c>
      <c r="AH76" s="30">
        <f t="shared" si="26"/>
        <v>0</v>
      </c>
      <c r="AI76" s="30">
        <f t="shared" si="27"/>
        <v>0</v>
      </c>
      <c r="AJ76" s="30">
        <f t="shared" si="28"/>
        <v>0</v>
      </c>
      <c r="AK76" s="30">
        <f t="shared" si="29"/>
        <v>0</v>
      </c>
      <c r="AL76" s="31" t="str">
        <f t="shared" si="30"/>
        <v>-</v>
      </c>
      <c r="AM76" s="30">
        <f t="shared" si="31"/>
        <v>0</v>
      </c>
      <c r="AN76" s="30">
        <f t="shared" si="32"/>
        <v>0</v>
      </c>
      <c r="AO76" s="30">
        <f t="shared" si="33"/>
        <v>0</v>
      </c>
    </row>
    <row r="77" spans="1:41" ht="12.75">
      <c r="A77" s="28">
        <v>1803240</v>
      </c>
      <c r="B77" s="28">
        <v>4215</v>
      </c>
      <c r="C77" s="28" t="s">
        <v>256</v>
      </c>
      <c r="D77" s="28" t="s">
        <v>257</v>
      </c>
      <c r="E77" s="28" t="s">
        <v>258</v>
      </c>
      <c r="F77" s="28">
        <v>46124</v>
      </c>
      <c r="G77" s="29">
        <v>1383</v>
      </c>
      <c r="H77" s="32">
        <v>8125262681</v>
      </c>
      <c r="I77" s="65">
        <v>3</v>
      </c>
      <c r="J77" s="31" t="s">
        <v>49</v>
      </c>
      <c r="K77" s="28"/>
      <c r="L77" s="33"/>
      <c r="M77" s="69"/>
      <c r="N77" s="63" t="s">
        <v>49</v>
      </c>
      <c r="O77" s="71"/>
      <c r="P77" s="34">
        <v>12.776176753121998</v>
      </c>
      <c r="Q77" s="35" t="str">
        <f t="shared" si="17"/>
        <v>NO</v>
      </c>
      <c r="R77" s="31" t="s">
        <v>49</v>
      </c>
      <c r="S77" s="31" t="s">
        <v>49</v>
      </c>
      <c r="T77" s="31"/>
      <c r="U77" s="64"/>
      <c r="V77" s="67"/>
      <c r="W77" s="40"/>
      <c r="X77" s="40"/>
      <c r="Y77" s="41"/>
      <c r="Z77" s="37">
        <f t="shared" si="18"/>
        <v>0</v>
      </c>
      <c r="AA77" s="30">
        <f t="shared" si="19"/>
        <v>0</v>
      </c>
      <c r="AB77" s="30">
        <f t="shared" si="20"/>
        <v>0</v>
      </c>
      <c r="AC77" s="30">
        <f t="shared" si="21"/>
        <v>0</v>
      </c>
      <c r="AD77" s="31" t="str">
        <f t="shared" si="22"/>
        <v>-</v>
      </c>
      <c r="AE77" s="30">
        <f t="shared" si="23"/>
        <v>0</v>
      </c>
      <c r="AF77" s="30">
        <f t="shared" si="24"/>
        <v>0</v>
      </c>
      <c r="AG77" s="30">
        <f t="shared" si="25"/>
        <v>0</v>
      </c>
      <c r="AH77" s="30">
        <f t="shared" si="26"/>
        <v>0</v>
      </c>
      <c r="AI77" s="30">
        <f t="shared" si="27"/>
        <v>0</v>
      </c>
      <c r="AJ77" s="30">
        <f t="shared" si="28"/>
        <v>0</v>
      </c>
      <c r="AK77" s="30">
        <f t="shared" si="29"/>
        <v>0</v>
      </c>
      <c r="AL77" s="31" t="str">
        <f t="shared" si="30"/>
        <v>-</v>
      </c>
      <c r="AM77" s="30">
        <f t="shared" si="31"/>
        <v>0</v>
      </c>
      <c r="AN77" s="30">
        <f t="shared" si="32"/>
        <v>0</v>
      </c>
      <c r="AO77" s="30">
        <f t="shared" si="33"/>
        <v>0</v>
      </c>
    </row>
    <row r="78" spans="1:41" ht="12.75">
      <c r="A78" s="28">
        <v>1803270</v>
      </c>
      <c r="B78" s="28">
        <v>2305</v>
      </c>
      <c r="C78" s="28" t="s">
        <v>259</v>
      </c>
      <c r="D78" s="28" t="s">
        <v>260</v>
      </c>
      <c r="E78" s="28" t="s">
        <v>83</v>
      </c>
      <c r="F78" s="28">
        <v>46514</v>
      </c>
      <c r="G78" s="29">
        <v>1297</v>
      </c>
      <c r="H78" s="32">
        <v>5742625516</v>
      </c>
      <c r="I78" s="65" t="s">
        <v>63</v>
      </c>
      <c r="J78" s="31" t="s">
        <v>49</v>
      </c>
      <c r="K78" s="28"/>
      <c r="L78" s="33"/>
      <c r="M78" s="69"/>
      <c r="N78" s="63" t="s">
        <v>49</v>
      </c>
      <c r="O78" s="71"/>
      <c r="P78" s="34">
        <v>12.770346709256671</v>
      </c>
      <c r="Q78" s="35" t="str">
        <f t="shared" si="17"/>
        <v>NO</v>
      </c>
      <c r="R78" s="31" t="s">
        <v>49</v>
      </c>
      <c r="S78" s="31" t="s">
        <v>49</v>
      </c>
      <c r="T78" s="31"/>
      <c r="U78" s="64"/>
      <c r="V78" s="67"/>
      <c r="W78" s="40"/>
      <c r="X78" s="40"/>
      <c r="Y78" s="41"/>
      <c r="Z78" s="37">
        <f t="shared" si="18"/>
        <v>0</v>
      </c>
      <c r="AA78" s="30">
        <f t="shared" si="19"/>
        <v>0</v>
      </c>
      <c r="AB78" s="30">
        <f t="shared" si="20"/>
        <v>0</v>
      </c>
      <c r="AC78" s="30">
        <f t="shared" si="21"/>
        <v>0</v>
      </c>
      <c r="AD78" s="31" t="str">
        <f t="shared" si="22"/>
        <v>-</v>
      </c>
      <c r="AE78" s="30">
        <f t="shared" si="23"/>
        <v>0</v>
      </c>
      <c r="AF78" s="30">
        <f t="shared" si="24"/>
        <v>0</v>
      </c>
      <c r="AG78" s="30">
        <f t="shared" si="25"/>
        <v>0</v>
      </c>
      <c r="AH78" s="30">
        <f t="shared" si="26"/>
        <v>0</v>
      </c>
      <c r="AI78" s="30">
        <f t="shared" si="27"/>
        <v>0</v>
      </c>
      <c r="AJ78" s="30">
        <f t="shared" si="28"/>
        <v>0</v>
      </c>
      <c r="AK78" s="30">
        <f t="shared" si="29"/>
        <v>0</v>
      </c>
      <c r="AL78" s="31" t="str">
        <f t="shared" si="30"/>
        <v>-</v>
      </c>
      <c r="AM78" s="30">
        <f t="shared" si="31"/>
        <v>0</v>
      </c>
      <c r="AN78" s="30">
        <f t="shared" si="32"/>
        <v>0</v>
      </c>
      <c r="AO78" s="30">
        <f t="shared" si="33"/>
        <v>0</v>
      </c>
    </row>
    <row r="79" spans="1:41" ht="12.75">
      <c r="A79" s="28">
        <v>1803300</v>
      </c>
      <c r="B79" s="28">
        <v>5280</v>
      </c>
      <c r="C79" s="28" t="s">
        <v>261</v>
      </c>
      <c r="D79" s="28" t="s">
        <v>262</v>
      </c>
      <c r="E79" s="28" t="s">
        <v>263</v>
      </c>
      <c r="F79" s="28">
        <v>46036</v>
      </c>
      <c r="G79" s="29">
        <v>9460</v>
      </c>
      <c r="H79" s="32">
        <v>7655529861</v>
      </c>
      <c r="I79" s="65">
        <v>4</v>
      </c>
      <c r="J79" s="31" t="s">
        <v>49</v>
      </c>
      <c r="K79" s="28"/>
      <c r="L79" s="33"/>
      <c r="M79" s="69"/>
      <c r="N79" s="63" t="s">
        <v>49</v>
      </c>
      <c r="O79" s="71"/>
      <c r="P79" s="34">
        <v>15.61065197428834</v>
      </c>
      <c r="Q79" s="35" t="str">
        <f t="shared" si="17"/>
        <v>NO</v>
      </c>
      <c r="R79" s="31" t="s">
        <v>49</v>
      </c>
      <c r="S79" s="31" t="s">
        <v>49</v>
      </c>
      <c r="T79" s="31"/>
      <c r="U79" s="64"/>
      <c r="V79" s="67"/>
      <c r="W79" s="40"/>
      <c r="X79" s="40"/>
      <c r="Y79" s="41"/>
      <c r="Z79" s="37">
        <f t="shared" si="18"/>
        <v>0</v>
      </c>
      <c r="AA79" s="30">
        <f t="shared" si="19"/>
        <v>0</v>
      </c>
      <c r="AB79" s="30">
        <f t="shared" si="20"/>
        <v>0</v>
      </c>
      <c r="AC79" s="30">
        <f t="shared" si="21"/>
        <v>0</v>
      </c>
      <c r="AD79" s="31" t="str">
        <f t="shared" si="22"/>
        <v>-</v>
      </c>
      <c r="AE79" s="30">
        <f t="shared" si="23"/>
        <v>0</v>
      </c>
      <c r="AF79" s="30">
        <f t="shared" si="24"/>
        <v>0</v>
      </c>
      <c r="AG79" s="30">
        <f t="shared" si="25"/>
        <v>0</v>
      </c>
      <c r="AH79" s="30">
        <f t="shared" si="26"/>
        <v>0</v>
      </c>
      <c r="AI79" s="30">
        <f t="shared" si="27"/>
        <v>0</v>
      </c>
      <c r="AJ79" s="30">
        <f t="shared" si="28"/>
        <v>0</v>
      </c>
      <c r="AK79" s="30">
        <f t="shared" si="29"/>
        <v>0</v>
      </c>
      <c r="AL79" s="31" t="str">
        <f t="shared" si="30"/>
        <v>-</v>
      </c>
      <c r="AM79" s="30">
        <f t="shared" si="31"/>
        <v>0</v>
      </c>
      <c r="AN79" s="30">
        <f t="shared" si="32"/>
        <v>0</v>
      </c>
      <c r="AO79" s="30">
        <f t="shared" si="33"/>
        <v>0</v>
      </c>
    </row>
    <row r="80" spans="1:41" ht="12.75">
      <c r="A80" s="28">
        <v>1803330</v>
      </c>
      <c r="B80" s="28">
        <v>5910</v>
      </c>
      <c r="C80" s="28" t="s">
        <v>264</v>
      </c>
      <c r="D80" s="28" t="s">
        <v>265</v>
      </c>
      <c r="E80" s="28" t="s">
        <v>266</v>
      </c>
      <c r="F80" s="28">
        <v>46125</v>
      </c>
      <c r="G80" s="29">
        <v>105</v>
      </c>
      <c r="H80" s="32">
        <v>3179963011</v>
      </c>
      <c r="I80" s="65">
        <v>3</v>
      </c>
      <c r="J80" s="31" t="s">
        <v>49</v>
      </c>
      <c r="K80" s="28"/>
      <c r="L80" s="33" t="s">
        <v>55</v>
      </c>
      <c r="M80" s="69">
        <v>484</v>
      </c>
      <c r="N80" s="63" t="s">
        <v>49</v>
      </c>
      <c r="O80" s="71" t="s">
        <v>55</v>
      </c>
      <c r="P80" s="34">
        <v>1.4336917562724014</v>
      </c>
      <c r="Q80" s="35" t="str">
        <f t="shared" si="17"/>
        <v>NO</v>
      </c>
      <c r="R80" s="31" t="s">
        <v>49</v>
      </c>
      <c r="S80" s="31" t="s">
        <v>49</v>
      </c>
      <c r="T80" s="31"/>
      <c r="U80" s="64"/>
      <c r="V80" s="67">
        <v>11105</v>
      </c>
      <c r="W80" s="40">
        <v>0</v>
      </c>
      <c r="X80" s="40">
        <v>1680</v>
      </c>
      <c r="Y80" s="41">
        <v>3044</v>
      </c>
      <c r="Z80" s="37">
        <f t="shared" si="18"/>
        <v>1</v>
      </c>
      <c r="AA80" s="30">
        <f t="shared" si="19"/>
        <v>1</v>
      </c>
      <c r="AB80" s="30">
        <f t="shared" si="20"/>
        <v>0</v>
      </c>
      <c r="AC80" s="30">
        <f t="shared" si="21"/>
        <v>0</v>
      </c>
      <c r="AD80" s="31" t="str">
        <f t="shared" si="22"/>
        <v>SRSA</v>
      </c>
      <c r="AE80" s="30">
        <f t="shared" si="23"/>
        <v>0</v>
      </c>
      <c r="AF80" s="30">
        <f t="shared" si="24"/>
        <v>0</v>
      </c>
      <c r="AG80" s="30">
        <f t="shared" si="25"/>
        <v>0</v>
      </c>
      <c r="AH80" s="30">
        <f t="shared" si="26"/>
        <v>0</v>
      </c>
      <c r="AI80" s="30">
        <f t="shared" si="27"/>
        <v>0</v>
      </c>
      <c r="AJ80" s="30">
        <f t="shared" si="28"/>
        <v>0</v>
      </c>
      <c r="AK80" s="30">
        <f t="shared" si="29"/>
        <v>0</v>
      </c>
      <c r="AL80" s="31" t="str">
        <f t="shared" si="30"/>
        <v>-</v>
      </c>
      <c r="AM80" s="30">
        <f t="shared" si="31"/>
        <v>0</v>
      </c>
      <c r="AN80" s="30">
        <f t="shared" si="32"/>
        <v>0</v>
      </c>
      <c r="AO80" s="30">
        <f t="shared" si="33"/>
        <v>0</v>
      </c>
    </row>
    <row r="81" spans="1:41" ht="12.75">
      <c r="A81" s="28">
        <v>1803450</v>
      </c>
      <c r="B81" s="28">
        <v>7995</v>
      </c>
      <c r="C81" s="28" t="s">
        <v>267</v>
      </c>
      <c r="D81" s="28" t="s">
        <v>268</v>
      </c>
      <c r="E81" s="28" t="s">
        <v>269</v>
      </c>
      <c r="F81" s="28">
        <v>47708</v>
      </c>
      <c r="G81" s="29">
        <v>1821</v>
      </c>
      <c r="H81" s="32">
        <v>8124358477</v>
      </c>
      <c r="I81" s="65" t="s">
        <v>63</v>
      </c>
      <c r="J81" s="31" t="s">
        <v>49</v>
      </c>
      <c r="K81" s="28"/>
      <c r="L81" s="33"/>
      <c r="M81" s="69"/>
      <c r="N81" s="63" t="s">
        <v>49</v>
      </c>
      <c r="O81" s="71"/>
      <c r="P81" s="34">
        <v>11.299958796868562</v>
      </c>
      <c r="Q81" s="35" t="str">
        <f t="shared" si="17"/>
        <v>NO</v>
      </c>
      <c r="R81" s="31" t="s">
        <v>49</v>
      </c>
      <c r="S81" s="31" t="s">
        <v>49</v>
      </c>
      <c r="T81" s="31"/>
      <c r="U81" s="64"/>
      <c r="V81" s="67"/>
      <c r="W81" s="40"/>
      <c r="X81" s="40"/>
      <c r="Y81" s="41"/>
      <c r="Z81" s="37">
        <f t="shared" si="18"/>
        <v>0</v>
      </c>
      <c r="AA81" s="30">
        <f t="shared" si="19"/>
        <v>0</v>
      </c>
      <c r="AB81" s="30">
        <f t="shared" si="20"/>
        <v>0</v>
      </c>
      <c r="AC81" s="30">
        <f t="shared" si="21"/>
        <v>0</v>
      </c>
      <c r="AD81" s="31" t="str">
        <f t="shared" si="22"/>
        <v>-</v>
      </c>
      <c r="AE81" s="30">
        <f t="shared" si="23"/>
        <v>0</v>
      </c>
      <c r="AF81" s="30">
        <f t="shared" si="24"/>
        <v>0</v>
      </c>
      <c r="AG81" s="30">
        <f t="shared" si="25"/>
        <v>0</v>
      </c>
      <c r="AH81" s="30">
        <f t="shared" si="26"/>
        <v>0</v>
      </c>
      <c r="AI81" s="30">
        <f t="shared" si="27"/>
        <v>0</v>
      </c>
      <c r="AJ81" s="30">
        <f t="shared" si="28"/>
        <v>0</v>
      </c>
      <c r="AK81" s="30">
        <f t="shared" si="29"/>
        <v>0</v>
      </c>
      <c r="AL81" s="31" t="str">
        <f t="shared" si="30"/>
        <v>-</v>
      </c>
      <c r="AM81" s="30">
        <f t="shared" si="31"/>
        <v>0</v>
      </c>
      <c r="AN81" s="30">
        <f t="shared" si="32"/>
        <v>0</v>
      </c>
      <c r="AO81" s="30">
        <f t="shared" si="33"/>
        <v>0</v>
      </c>
    </row>
    <row r="82" spans="1:41" ht="12.75">
      <c r="A82" s="28">
        <v>1803480</v>
      </c>
      <c r="B82" s="28">
        <v>2155</v>
      </c>
      <c r="C82" s="28" t="s">
        <v>270</v>
      </c>
      <c r="D82" s="28" t="s">
        <v>271</v>
      </c>
      <c r="E82" s="28" t="s">
        <v>272</v>
      </c>
      <c r="F82" s="28">
        <v>46528</v>
      </c>
      <c r="G82" s="29">
        <v>9300</v>
      </c>
      <c r="H82" s="32">
        <v>5748312188</v>
      </c>
      <c r="I82" s="65" t="s">
        <v>59</v>
      </c>
      <c r="J82" s="31" t="s">
        <v>49</v>
      </c>
      <c r="K82" s="28"/>
      <c r="L82" s="33"/>
      <c r="M82" s="69"/>
      <c r="N82" s="63" t="s">
        <v>49</v>
      </c>
      <c r="O82" s="71"/>
      <c r="P82" s="34">
        <v>7.085168869309838</v>
      </c>
      <c r="Q82" s="35" t="str">
        <f t="shared" si="17"/>
        <v>NO</v>
      </c>
      <c r="R82" s="31" t="s">
        <v>49</v>
      </c>
      <c r="S82" s="31" t="s">
        <v>49</v>
      </c>
      <c r="T82" s="31"/>
      <c r="U82" s="64"/>
      <c r="V82" s="67"/>
      <c r="W82" s="40"/>
      <c r="X82" s="40"/>
      <c r="Y82" s="41"/>
      <c r="Z82" s="37">
        <f t="shared" si="18"/>
        <v>0</v>
      </c>
      <c r="AA82" s="30">
        <f t="shared" si="19"/>
        <v>0</v>
      </c>
      <c r="AB82" s="30">
        <f t="shared" si="20"/>
        <v>0</v>
      </c>
      <c r="AC82" s="30">
        <f t="shared" si="21"/>
        <v>0</v>
      </c>
      <c r="AD82" s="31" t="str">
        <f t="shared" si="22"/>
        <v>-</v>
      </c>
      <c r="AE82" s="30">
        <f t="shared" si="23"/>
        <v>0</v>
      </c>
      <c r="AF82" s="30">
        <f t="shared" si="24"/>
        <v>0</v>
      </c>
      <c r="AG82" s="30">
        <f t="shared" si="25"/>
        <v>0</v>
      </c>
      <c r="AH82" s="30">
        <f t="shared" si="26"/>
        <v>0</v>
      </c>
      <c r="AI82" s="30">
        <f t="shared" si="27"/>
        <v>0</v>
      </c>
      <c r="AJ82" s="30">
        <f t="shared" si="28"/>
        <v>0</v>
      </c>
      <c r="AK82" s="30">
        <f t="shared" si="29"/>
        <v>0</v>
      </c>
      <c r="AL82" s="31" t="str">
        <f t="shared" si="30"/>
        <v>-</v>
      </c>
      <c r="AM82" s="30">
        <f t="shared" si="31"/>
        <v>0</v>
      </c>
      <c r="AN82" s="30">
        <f t="shared" si="32"/>
        <v>0</v>
      </c>
      <c r="AO82" s="30">
        <f t="shared" si="33"/>
        <v>0</v>
      </c>
    </row>
    <row r="83" spans="1:41" ht="12.75">
      <c r="A83" s="28">
        <v>1803510</v>
      </c>
      <c r="B83" s="28">
        <v>2395</v>
      </c>
      <c r="C83" s="28" t="s">
        <v>273</v>
      </c>
      <c r="D83" s="28" t="s">
        <v>274</v>
      </c>
      <c r="E83" s="28" t="s">
        <v>275</v>
      </c>
      <c r="F83" s="28">
        <v>47331</v>
      </c>
      <c r="G83" s="29">
        <v>1053</v>
      </c>
      <c r="H83" s="32">
        <v>7658252178</v>
      </c>
      <c r="I83" s="65" t="s">
        <v>94</v>
      </c>
      <c r="J83" s="31" t="s">
        <v>49</v>
      </c>
      <c r="K83" s="28"/>
      <c r="L83" s="33"/>
      <c r="M83" s="69"/>
      <c r="N83" s="63" t="s">
        <v>49</v>
      </c>
      <c r="O83" s="71"/>
      <c r="P83" s="34">
        <v>9.635068980863373</v>
      </c>
      <c r="Q83" s="35" t="str">
        <f t="shared" si="17"/>
        <v>NO</v>
      </c>
      <c r="R83" s="31" t="s">
        <v>49</v>
      </c>
      <c r="S83" s="31" t="s">
        <v>55</v>
      </c>
      <c r="T83" s="31"/>
      <c r="U83" s="64"/>
      <c r="V83" s="67"/>
      <c r="W83" s="40"/>
      <c r="X83" s="40"/>
      <c r="Y83" s="41"/>
      <c r="Z83" s="37">
        <f t="shared" si="18"/>
        <v>0</v>
      </c>
      <c r="AA83" s="30">
        <f t="shared" si="19"/>
        <v>0</v>
      </c>
      <c r="AB83" s="30">
        <f t="shared" si="20"/>
        <v>0</v>
      </c>
      <c r="AC83" s="30">
        <f t="shared" si="21"/>
        <v>0</v>
      </c>
      <c r="AD83" s="31" t="str">
        <f t="shared" si="22"/>
        <v>-</v>
      </c>
      <c r="AE83" s="30">
        <f t="shared" si="23"/>
        <v>0</v>
      </c>
      <c r="AF83" s="30">
        <f t="shared" si="24"/>
        <v>0</v>
      </c>
      <c r="AG83" s="30">
        <f t="shared" si="25"/>
        <v>0</v>
      </c>
      <c r="AH83" s="30">
        <f t="shared" si="26"/>
        <v>0</v>
      </c>
      <c r="AI83" s="30">
        <f t="shared" si="27"/>
        <v>1</v>
      </c>
      <c r="AJ83" s="30">
        <f t="shared" si="28"/>
        <v>0</v>
      </c>
      <c r="AK83" s="30">
        <f t="shared" si="29"/>
        <v>0</v>
      </c>
      <c r="AL83" s="31" t="str">
        <f t="shared" si="30"/>
        <v>-</v>
      </c>
      <c r="AM83" s="30">
        <f t="shared" si="31"/>
        <v>0</v>
      </c>
      <c r="AN83" s="30">
        <f t="shared" si="32"/>
        <v>0</v>
      </c>
      <c r="AO83" s="30">
        <f t="shared" si="33"/>
        <v>0</v>
      </c>
    </row>
    <row r="84" spans="1:41" ht="12.75">
      <c r="A84" s="28">
        <v>1800019</v>
      </c>
      <c r="B84" s="28">
        <v>9390</v>
      </c>
      <c r="C84" s="28" t="s">
        <v>276</v>
      </c>
      <c r="D84" s="28" t="s">
        <v>277</v>
      </c>
      <c r="E84" s="28" t="s">
        <v>47</v>
      </c>
      <c r="F84" s="28">
        <v>46208</v>
      </c>
      <c r="G84" s="29" t="s">
        <v>48</v>
      </c>
      <c r="H84" s="32">
        <v>3179254231</v>
      </c>
      <c r="I84" s="65">
        <v>1</v>
      </c>
      <c r="J84" s="31" t="s">
        <v>49</v>
      </c>
      <c r="K84" s="28"/>
      <c r="L84" s="33"/>
      <c r="M84" s="69">
        <v>130</v>
      </c>
      <c r="N84" s="63" t="s">
        <v>49</v>
      </c>
      <c r="O84" s="71" t="s">
        <v>49</v>
      </c>
      <c r="P84" s="34" t="s">
        <v>50</v>
      </c>
      <c r="Q84" s="35" t="str">
        <f t="shared" si="17"/>
        <v>M</v>
      </c>
      <c r="R84" s="31" t="s">
        <v>51</v>
      </c>
      <c r="S84" s="31" t="s">
        <v>49</v>
      </c>
      <c r="T84" s="31"/>
      <c r="U84" s="64"/>
      <c r="V84" s="67"/>
      <c r="W84" s="40"/>
      <c r="X84" s="40"/>
      <c r="Y84" s="41"/>
      <c r="Z84" s="37">
        <f t="shared" si="18"/>
        <v>0</v>
      </c>
      <c r="AA84" s="30">
        <f t="shared" si="19"/>
        <v>1</v>
      </c>
      <c r="AB84" s="30">
        <f t="shared" si="20"/>
        <v>0</v>
      </c>
      <c r="AC84" s="30">
        <f t="shared" si="21"/>
        <v>0</v>
      </c>
      <c r="AD84" s="31" t="str">
        <f t="shared" si="22"/>
        <v>-</v>
      </c>
      <c r="AE84" s="30">
        <f t="shared" si="23"/>
        <v>0</v>
      </c>
      <c r="AF84" s="30">
        <f t="shared" si="24"/>
        <v>0</v>
      </c>
      <c r="AG84" s="30">
        <f t="shared" si="25"/>
        <v>0</v>
      </c>
      <c r="AH84" s="30">
        <f t="shared" si="26"/>
        <v>0</v>
      </c>
      <c r="AI84" s="30">
        <f t="shared" si="27"/>
        <v>0</v>
      </c>
      <c r="AJ84" s="30">
        <f t="shared" si="28"/>
        <v>0</v>
      </c>
      <c r="AK84" s="30">
        <f t="shared" si="29"/>
        <v>0</v>
      </c>
      <c r="AL84" s="31" t="str">
        <f t="shared" si="30"/>
        <v>-</v>
      </c>
      <c r="AM84" s="30">
        <f t="shared" si="31"/>
        <v>0</v>
      </c>
      <c r="AN84" s="30">
        <f t="shared" si="32"/>
        <v>0</v>
      </c>
      <c r="AO84" s="30">
        <f t="shared" si="33"/>
        <v>0</v>
      </c>
    </row>
    <row r="85" spans="1:41" ht="12.75">
      <c r="A85" s="28"/>
      <c r="B85" s="28">
        <v>9450</v>
      </c>
      <c r="C85" s="28" t="s">
        <v>966</v>
      </c>
      <c r="D85" s="28" t="s">
        <v>967</v>
      </c>
      <c r="E85" s="28" t="s">
        <v>962</v>
      </c>
      <c r="F85" s="28">
        <v>46208</v>
      </c>
      <c r="G85" s="29"/>
      <c r="H85" s="32">
        <v>3179204460</v>
      </c>
      <c r="I85" s="66"/>
      <c r="J85" s="59"/>
      <c r="K85" s="60"/>
      <c r="L85" s="36"/>
      <c r="M85" s="69"/>
      <c r="N85" s="63" t="s">
        <v>49</v>
      </c>
      <c r="O85" s="71" t="s">
        <v>49</v>
      </c>
      <c r="P85" s="70"/>
      <c r="Q85" s="61"/>
      <c r="R85" s="61"/>
      <c r="S85" s="31"/>
      <c r="T85" s="31"/>
      <c r="U85" s="64" t="s">
        <v>49</v>
      </c>
      <c r="V85" s="68"/>
      <c r="W85" s="62"/>
      <c r="X85" s="62"/>
      <c r="Y85" s="72"/>
      <c r="Z85" s="37">
        <f t="shared" si="18"/>
        <v>0</v>
      </c>
      <c r="AA85" s="30">
        <f t="shared" si="19"/>
        <v>0</v>
      </c>
      <c r="AB85" s="30">
        <f t="shared" si="20"/>
        <v>0</v>
      </c>
      <c r="AC85" s="30">
        <f t="shared" si="21"/>
        <v>0</v>
      </c>
      <c r="AD85" s="31" t="str">
        <f t="shared" si="22"/>
        <v>-</v>
      </c>
      <c r="AE85" s="30">
        <f t="shared" si="23"/>
        <v>0</v>
      </c>
      <c r="AF85" s="30">
        <f t="shared" si="24"/>
        <v>0</v>
      </c>
      <c r="AG85" s="30">
        <f t="shared" si="25"/>
        <v>0</v>
      </c>
      <c r="AH85" s="30">
        <f t="shared" si="26"/>
        <v>0</v>
      </c>
      <c r="AI85" s="30">
        <f t="shared" si="27"/>
        <v>0</v>
      </c>
      <c r="AJ85" s="30">
        <f t="shared" si="28"/>
        <v>0</v>
      </c>
      <c r="AK85" s="30">
        <f t="shared" si="29"/>
        <v>0</v>
      </c>
      <c r="AL85" s="31" t="str">
        <f t="shared" si="30"/>
        <v>-</v>
      </c>
      <c r="AM85" s="30">
        <f t="shared" si="31"/>
        <v>0</v>
      </c>
      <c r="AN85" s="30">
        <f t="shared" si="32"/>
        <v>0</v>
      </c>
      <c r="AO85" s="30">
        <f t="shared" si="33"/>
        <v>0</v>
      </c>
    </row>
    <row r="86" spans="1:41" ht="12.75">
      <c r="A86" s="28">
        <v>1803570</v>
      </c>
      <c r="B86" s="28">
        <v>370</v>
      </c>
      <c r="C86" s="28" t="s">
        <v>278</v>
      </c>
      <c r="D86" s="28" t="s">
        <v>279</v>
      </c>
      <c r="E86" s="28" t="s">
        <v>280</v>
      </c>
      <c r="F86" s="28">
        <v>47246</v>
      </c>
      <c r="G86" s="29">
        <v>34</v>
      </c>
      <c r="H86" s="32">
        <v>8125464922</v>
      </c>
      <c r="I86" s="65" t="s">
        <v>59</v>
      </c>
      <c r="J86" s="31" t="s">
        <v>49</v>
      </c>
      <c r="K86" s="28"/>
      <c r="L86" s="33"/>
      <c r="M86" s="69"/>
      <c r="N86" s="63" t="s">
        <v>49</v>
      </c>
      <c r="O86" s="71"/>
      <c r="P86" s="34">
        <v>8.21806346623271</v>
      </c>
      <c r="Q86" s="35" t="str">
        <f aca="true" t="shared" si="34" ref="Q86:Q112">IF(ISNUMBER(P86),IF(P86&gt;=20,"YES","NO"),"M")</f>
        <v>NO</v>
      </c>
      <c r="R86" s="31" t="s">
        <v>49</v>
      </c>
      <c r="S86" s="31" t="s">
        <v>49</v>
      </c>
      <c r="T86" s="31"/>
      <c r="U86" s="64"/>
      <c r="V86" s="67"/>
      <c r="W86" s="40"/>
      <c r="X86" s="40"/>
      <c r="Y86" s="41"/>
      <c r="Z86" s="37">
        <f t="shared" si="18"/>
        <v>0</v>
      </c>
      <c r="AA86" s="30">
        <f t="shared" si="19"/>
        <v>0</v>
      </c>
      <c r="AB86" s="30">
        <f t="shared" si="20"/>
        <v>0</v>
      </c>
      <c r="AC86" s="30">
        <f t="shared" si="21"/>
        <v>0</v>
      </c>
      <c r="AD86" s="31" t="str">
        <f t="shared" si="22"/>
        <v>-</v>
      </c>
      <c r="AE86" s="30">
        <f t="shared" si="23"/>
        <v>0</v>
      </c>
      <c r="AF86" s="30">
        <f t="shared" si="24"/>
        <v>0</v>
      </c>
      <c r="AG86" s="30">
        <f t="shared" si="25"/>
        <v>0</v>
      </c>
      <c r="AH86" s="30">
        <f t="shared" si="26"/>
        <v>0</v>
      </c>
      <c r="AI86" s="30">
        <f t="shared" si="27"/>
        <v>0</v>
      </c>
      <c r="AJ86" s="30">
        <f t="shared" si="28"/>
        <v>0</v>
      </c>
      <c r="AK86" s="30">
        <f t="shared" si="29"/>
        <v>0</v>
      </c>
      <c r="AL86" s="31" t="str">
        <f t="shared" si="30"/>
        <v>-</v>
      </c>
      <c r="AM86" s="30">
        <f t="shared" si="31"/>
        <v>0</v>
      </c>
      <c r="AN86" s="30">
        <f t="shared" si="32"/>
        <v>0</v>
      </c>
      <c r="AO86" s="30">
        <f t="shared" si="33"/>
        <v>0</v>
      </c>
    </row>
    <row r="87" spans="1:41" ht="12.75">
      <c r="A87" s="28">
        <v>1803630</v>
      </c>
      <c r="B87" s="28">
        <v>235</v>
      </c>
      <c r="C87" s="28" t="s">
        <v>281</v>
      </c>
      <c r="D87" s="28" t="s">
        <v>282</v>
      </c>
      <c r="E87" s="28" t="s">
        <v>283</v>
      </c>
      <c r="F87" s="28">
        <v>46802</v>
      </c>
      <c r="G87" s="29">
        <v>3594</v>
      </c>
      <c r="H87" s="32">
        <v>2604257272</v>
      </c>
      <c r="I87" s="65" t="s">
        <v>63</v>
      </c>
      <c r="J87" s="31" t="s">
        <v>49</v>
      </c>
      <c r="K87" s="28"/>
      <c r="L87" s="33"/>
      <c r="M87" s="69"/>
      <c r="N87" s="63" t="s">
        <v>49</v>
      </c>
      <c r="O87" s="71"/>
      <c r="P87" s="34">
        <v>11.783278301318358</v>
      </c>
      <c r="Q87" s="35" t="str">
        <f t="shared" si="34"/>
        <v>NO</v>
      </c>
      <c r="R87" s="31" t="s">
        <v>49</v>
      </c>
      <c r="S87" s="31" t="s">
        <v>49</v>
      </c>
      <c r="T87" s="31"/>
      <c r="U87" s="64"/>
      <c r="V87" s="67"/>
      <c r="W87" s="40"/>
      <c r="X87" s="40"/>
      <c r="Y87" s="41"/>
      <c r="Z87" s="37">
        <f t="shared" si="18"/>
        <v>0</v>
      </c>
      <c r="AA87" s="30">
        <f t="shared" si="19"/>
        <v>0</v>
      </c>
      <c r="AB87" s="30">
        <f t="shared" si="20"/>
        <v>0</v>
      </c>
      <c r="AC87" s="30">
        <f t="shared" si="21"/>
        <v>0</v>
      </c>
      <c r="AD87" s="31" t="str">
        <f t="shared" si="22"/>
        <v>-</v>
      </c>
      <c r="AE87" s="30">
        <f t="shared" si="23"/>
        <v>0</v>
      </c>
      <c r="AF87" s="30">
        <f t="shared" si="24"/>
        <v>0</v>
      </c>
      <c r="AG87" s="30">
        <f t="shared" si="25"/>
        <v>0</v>
      </c>
      <c r="AH87" s="30">
        <f t="shared" si="26"/>
        <v>0</v>
      </c>
      <c r="AI87" s="30">
        <f t="shared" si="27"/>
        <v>0</v>
      </c>
      <c r="AJ87" s="30">
        <f t="shared" si="28"/>
        <v>0</v>
      </c>
      <c r="AK87" s="30">
        <f t="shared" si="29"/>
        <v>0</v>
      </c>
      <c r="AL87" s="31" t="str">
        <f t="shared" si="30"/>
        <v>-</v>
      </c>
      <c r="AM87" s="30">
        <f t="shared" si="31"/>
        <v>0</v>
      </c>
      <c r="AN87" s="30">
        <f t="shared" si="32"/>
        <v>0</v>
      </c>
      <c r="AO87" s="30">
        <f t="shared" si="33"/>
        <v>0</v>
      </c>
    </row>
    <row r="88" spans="1:41" ht="12.75">
      <c r="A88" s="28">
        <v>1803690</v>
      </c>
      <c r="B88" s="28">
        <v>4225</v>
      </c>
      <c r="C88" s="28" t="s">
        <v>284</v>
      </c>
      <c r="D88" s="28" t="s">
        <v>285</v>
      </c>
      <c r="E88" s="28" t="s">
        <v>286</v>
      </c>
      <c r="F88" s="28">
        <v>46131</v>
      </c>
      <c r="G88" s="29">
        <v>1398</v>
      </c>
      <c r="H88" s="32">
        <v>3177385800</v>
      </c>
      <c r="I88" s="65" t="s">
        <v>73</v>
      </c>
      <c r="J88" s="31" t="s">
        <v>49</v>
      </c>
      <c r="K88" s="28"/>
      <c r="L88" s="33"/>
      <c r="M88" s="69"/>
      <c r="N88" s="63" t="s">
        <v>49</v>
      </c>
      <c r="O88" s="71"/>
      <c r="P88" s="34">
        <v>5.190744215134459</v>
      </c>
      <c r="Q88" s="35" t="str">
        <f t="shared" si="34"/>
        <v>NO</v>
      </c>
      <c r="R88" s="31" t="s">
        <v>49</v>
      </c>
      <c r="S88" s="31" t="s">
        <v>49</v>
      </c>
      <c r="T88" s="31"/>
      <c r="U88" s="64"/>
      <c r="V88" s="67"/>
      <c r="W88" s="40"/>
      <c r="X88" s="40"/>
      <c r="Y88" s="41"/>
      <c r="Z88" s="37">
        <f t="shared" si="18"/>
        <v>0</v>
      </c>
      <c r="AA88" s="30">
        <f t="shared" si="19"/>
        <v>0</v>
      </c>
      <c r="AB88" s="30">
        <f t="shared" si="20"/>
        <v>0</v>
      </c>
      <c r="AC88" s="30">
        <f t="shared" si="21"/>
        <v>0</v>
      </c>
      <c r="AD88" s="31" t="str">
        <f t="shared" si="22"/>
        <v>-</v>
      </c>
      <c r="AE88" s="30">
        <f t="shared" si="23"/>
        <v>0</v>
      </c>
      <c r="AF88" s="30">
        <f t="shared" si="24"/>
        <v>0</v>
      </c>
      <c r="AG88" s="30">
        <f t="shared" si="25"/>
        <v>0</v>
      </c>
      <c r="AH88" s="30">
        <f t="shared" si="26"/>
        <v>0</v>
      </c>
      <c r="AI88" s="30">
        <f t="shared" si="27"/>
        <v>0</v>
      </c>
      <c r="AJ88" s="30">
        <f t="shared" si="28"/>
        <v>0</v>
      </c>
      <c r="AK88" s="30">
        <f t="shared" si="29"/>
        <v>0</v>
      </c>
      <c r="AL88" s="31" t="str">
        <f t="shared" si="30"/>
        <v>-</v>
      </c>
      <c r="AM88" s="30">
        <f t="shared" si="31"/>
        <v>0</v>
      </c>
      <c r="AN88" s="30">
        <f t="shared" si="32"/>
        <v>0</v>
      </c>
      <c r="AO88" s="30">
        <f t="shared" si="33"/>
        <v>0</v>
      </c>
    </row>
    <row r="89" spans="1:41" ht="12.75">
      <c r="A89" s="28">
        <v>1803700</v>
      </c>
      <c r="B89" s="28">
        <v>2475</v>
      </c>
      <c r="C89" s="28" t="s">
        <v>287</v>
      </c>
      <c r="D89" s="28" t="s">
        <v>288</v>
      </c>
      <c r="E89" s="28" t="s">
        <v>289</v>
      </c>
      <c r="F89" s="28">
        <v>47012</v>
      </c>
      <c r="G89" s="29">
        <v>309</v>
      </c>
      <c r="H89" s="32">
        <v>7656474128</v>
      </c>
      <c r="I89" s="65" t="s">
        <v>73</v>
      </c>
      <c r="J89" s="31" t="s">
        <v>49</v>
      </c>
      <c r="K89" s="28"/>
      <c r="L89" s="33"/>
      <c r="M89" s="69"/>
      <c r="N89" s="63" t="s">
        <v>49</v>
      </c>
      <c r="O89" s="71"/>
      <c r="P89" s="34">
        <v>10.277698253650156</v>
      </c>
      <c r="Q89" s="35" t="str">
        <f t="shared" si="34"/>
        <v>NO</v>
      </c>
      <c r="R89" s="31" t="s">
        <v>49</v>
      </c>
      <c r="S89" s="31" t="s">
        <v>49</v>
      </c>
      <c r="T89" s="31"/>
      <c r="U89" s="64"/>
      <c r="V89" s="67"/>
      <c r="W89" s="40"/>
      <c r="X89" s="40"/>
      <c r="Y89" s="41"/>
      <c r="Z89" s="37">
        <f t="shared" si="18"/>
        <v>0</v>
      </c>
      <c r="AA89" s="30">
        <f t="shared" si="19"/>
        <v>0</v>
      </c>
      <c r="AB89" s="30">
        <f t="shared" si="20"/>
        <v>0</v>
      </c>
      <c r="AC89" s="30">
        <f t="shared" si="21"/>
        <v>0</v>
      </c>
      <c r="AD89" s="31" t="str">
        <f t="shared" si="22"/>
        <v>-</v>
      </c>
      <c r="AE89" s="30">
        <f t="shared" si="23"/>
        <v>0</v>
      </c>
      <c r="AF89" s="30">
        <f t="shared" si="24"/>
        <v>0</v>
      </c>
      <c r="AG89" s="30">
        <f t="shared" si="25"/>
        <v>0</v>
      </c>
      <c r="AH89" s="30">
        <f t="shared" si="26"/>
        <v>0</v>
      </c>
      <c r="AI89" s="30">
        <f t="shared" si="27"/>
        <v>0</v>
      </c>
      <c r="AJ89" s="30">
        <f t="shared" si="28"/>
        <v>0</v>
      </c>
      <c r="AK89" s="30">
        <f t="shared" si="29"/>
        <v>0</v>
      </c>
      <c r="AL89" s="31" t="str">
        <f t="shared" si="30"/>
        <v>-</v>
      </c>
      <c r="AM89" s="30">
        <f t="shared" si="31"/>
        <v>0</v>
      </c>
      <c r="AN89" s="30">
        <f t="shared" si="32"/>
        <v>0</v>
      </c>
      <c r="AO89" s="30">
        <f t="shared" si="33"/>
        <v>0</v>
      </c>
    </row>
    <row r="90" spans="1:41" ht="12.75">
      <c r="A90" s="28">
        <v>1803750</v>
      </c>
      <c r="B90" s="28">
        <v>5310</v>
      </c>
      <c r="C90" s="28" t="s">
        <v>290</v>
      </c>
      <c r="D90" s="28" t="s">
        <v>291</v>
      </c>
      <c r="E90" s="28" t="s">
        <v>47</v>
      </c>
      <c r="F90" s="28">
        <v>46259</v>
      </c>
      <c r="G90" s="29">
        <v>1399</v>
      </c>
      <c r="H90" s="32">
        <v>3178622411</v>
      </c>
      <c r="I90" s="65" t="s">
        <v>292</v>
      </c>
      <c r="J90" s="31" t="s">
        <v>49</v>
      </c>
      <c r="K90" s="28"/>
      <c r="L90" s="33"/>
      <c r="M90" s="69"/>
      <c r="N90" s="63" t="s">
        <v>49</v>
      </c>
      <c r="O90" s="71"/>
      <c r="P90" s="34">
        <v>3.3045089561457694</v>
      </c>
      <c r="Q90" s="35" t="str">
        <f t="shared" si="34"/>
        <v>NO</v>
      </c>
      <c r="R90" s="31" t="s">
        <v>49</v>
      </c>
      <c r="S90" s="31" t="s">
        <v>49</v>
      </c>
      <c r="T90" s="31"/>
      <c r="U90" s="64"/>
      <c r="V90" s="67"/>
      <c r="W90" s="40"/>
      <c r="X90" s="40"/>
      <c r="Y90" s="41"/>
      <c r="Z90" s="37">
        <f t="shared" si="18"/>
        <v>0</v>
      </c>
      <c r="AA90" s="30">
        <f t="shared" si="19"/>
        <v>0</v>
      </c>
      <c r="AB90" s="30">
        <f t="shared" si="20"/>
        <v>0</v>
      </c>
      <c r="AC90" s="30">
        <f t="shared" si="21"/>
        <v>0</v>
      </c>
      <c r="AD90" s="31" t="str">
        <f t="shared" si="22"/>
        <v>-</v>
      </c>
      <c r="AE90" s="30">
        <f t="shared" si="23"/>
        <v>0</v>
      </c>
      <c r="AF90" s="30">
        <f t="shared" si="24"/>
        <v>0</v>
      </c>
      <c r="AG90" s="30">
        <f t="shared" si="25"/>
        <v>0</v>
      </c>
      <c r="AH90" s="30">
        <f t="shared" si="26"/>
        <v>0</v>
      </c>
      <c r="AI90" s="30">
        <f t="shared" si="27"/>
        <v>0</v>
      </c>
      <c r="AJ90" s="30">
        <f t="shared" si="28"/>
        <v>0</v>
      </c>
      <c r="AK90" s="30">
        <f t="shared" si="29"/>
        <v>0</v>
      </c>
      <c r="AL90" s="31" t="str">
        <f t="shared" si="30"/>
        <v>-</v>
      </c>
      <c r="AM90" s="30">
        <f t="shared" si="31"/>
        <v>0</v>
      </c>
      <c r="AN90" s="30">
        <f t="shared" si="32"/>
        <v>0</v>
      </c>
      <c r="AO90" s="30">
        <f t="shared" si="33"/>
        <v>0</v>
      </c>
    </row>
    <row r="91" spans="1:41" ht="12.75">
      <c r="A91" s="28">
        <v>1812880</v>
      </c>
      <c r="B91" s="28">
        <v>5245</v>
      </c>
      <c r="C91" s="28" t="s">
        <v>293</v>
      </c>
      <c r="D91" s="28" t="s">
        <v>294</v>
      </c>
      <c r="E91" s="28" t="s">
        <v>62</v>
      </c>
      <c r="F91" s="28">
        <v>46011</v>
      </c>
      <c r="G91" s="29">
        <v>9129</v>
      </c>
      <c r="H91" s="32">
        <v>7657341261</v>
      </c>
      <c r="I91" s="65">
        <v>8</v>
      </c>
      <c r="J91" s="31" t="s">
        <v>55</v>
      </c>
      <c r="K91" s="28"/>
      <c r="L91" s="33"/>
      <c r="M91" s="69"/>
      <c r="N91" s="63" t="s">
        <v>49</v>
      </c>
      <c r="O91" s="71"/>
      <c r="P91" s="34">
        <v>7.769532955041466</v>
      </c>
      <c r="Q91" s="35" t="str">
        <f t="shared" si="34"/>
        <v>NO</v>
      </c>
      <c r="R91" s="31" t="s">
        <v>49</v>
      </c>
      <c r="S91" s="31" t="s">
        <v>55</v>
      </c>
      <c r="T91" s="31"/>
      <c r="U91" s="64"/>
      <c r="V91" s="67"/>
      <c r="W91" s="40"/>
      <c r="X91" s="40"/>
      <c r="Y91" s="41"/>
      <c r="Z91" s="37">
        <f t="shared" si="18"/>
        <v>1</v>
      </c>
      <c r="AA91" s="30">
        <f t="shared" si="19"/>
        <v>0</v>
      </c>
      <c r="AB91" s="30">
        <f t="shared" si="20"/>
        <v>0</v>
      </c>
      <c r="AC91" s="30">
        <f t="shared" si="21"/>
        <v>0</v>
      </c>
      <c r="AD91" s="31" t="str">
        <f t="shared" si="22"/>
        <v>-</v>
      </c>
      <c r="AE91" s="30">
        <f t="shared" si="23"/>
        <v>0</v>
      </c>
      <c r="AF91" s="30">
        <f t="shared" si="24"/>
        <v>0</v>
      </c>
      <c r="AG91" s="30">
        <f t="shared" si="25"/>
        <v>0</v>
      </c>
      <c r="AH91" s="30">
        <f t="shared" si="26"/>
        <v>0</v>
      </c>
      <c r="AI91" s="30">
        <f t="shared" si="27"/>
        <v>1</v>
      </c>
      <c r="AJ91" s="30">
        <f t="shared" si="28"/>
        <v>0</v>
      </c>
      <c r="AK91" s="30">
        <f t="shared" si="29"/>
        <v>0</v>
      </c>
      <c r="AL91" s="31" t="str">
        <f t="shared" si="30"/>
        <v>-</v>
      </c>
      <c r="AM91" s="30">
        <f t="shared" si="31"/>
        <v>0</v>
      </c>
      <c r="AN91" s="30">
        <f t="shared" si="32"/>
        <v>0</v>
      </c>
      <c r="AO91" s="30">
        <f t="shared" si="33"/>
        <v>0</v>
      </c>
    </row>
    <row r="92" spans="1:41" ht="12.75">
      <c r="A92" s="28">
        <v>1803780</v>
      </c>
      <c r="B92" s="28">
        <v>7605</v>
      </c>
      <c r="C92" s="28" t="s">
        <v>295</v>
      </c>
      <c r="D92" s="28" t="s">
        <v>296</v>
      </c>
      <c r="E92" s="28" t="s">
        <v>297</v>
      </c>
      <c r="F92" s="28">
        <v>46737</v>
      </c>
      <c r="G92" s="29">
        <v>665</v>
      </c>
      <c r="H92" s="32">
        <v>2604955005</v>
      </c>
      <c r="I92" s="65">
        <v>7</v>
      </c>
      <c r="J92" s="31" t="s">
        <v>55</v>
      </c>
      <c r="K92" s="28"/>
      <c r="L92" s="33"/>
      <c r="M92" s="69"/>
      <c r="N92" s="63" t="s">
        <v>49</v>
      </c>
      <c r="O92" s="71"/>
      <c r="P92" s="34">
        <v>4.2792792792792795</v>
      </c>
      <c r="Q92" s="35" t="str">
        <f t="shared" si="34"/>
        <v>NO</v>
      </c>
      <c r="R92" s="31" t="s">
        <v>49</v>
      </c>
      <c r="S92" s="31" t="s">
        <v>55</v>
      </c>
      <c r="T92" s="31"/>
      <c r="U92" s="64"/>
      <c r="V92" s="67"/>
      <c r="W92" s="40"/>
      <c r="X92" s="40"/>
      <c r="Y92" s="41"/>
      <c r="Z92" s="37">
        <f t="shared" si="18"/>
        <v>1</v>
      </c>
      <c r="AA92" s="30">
        <f t="shared" si="19"/>
        <v>0</v>
      </c>
      <c r="AB92" s="30">
        <f t="shared" si="20"/>
        <v>0</v>
      </c>
      <c r="AC92" s="30">
        <f t="shared" si="21"/>
        <v>0</v>
      </c>
      <c r="AD92" s="31" t="str">
        <f t="shared" si="22"/>
        <v>-</v>
      </c>
      <c r="AE92" s="30">
        <f t="shared" si="23"/>
        <v>0</v>
      </c>
      <c r="AF92" s="30">
        <f t="shared" si="24"/>
        <v>0</v>
      </c>
      <c r="AG92" s="30">
        <f t="shared" si="25"/>
        <v>0</v>
      </c>
      <c r="AH92" s="30">
        <f t="shared" si="26"/>
        <v>0</v>
      </c>
      <c r="AI92" s="30">
        <f t="shared" si="27"/>
        <v>1</v>
      </c>
      <c r="AJ92" s="30">
        <f t="shared" si="28"/>
        <v>0</v>
      </c>
      <c r="AK92" s="30">
        <f t="shared" si="29"/>
        <v>0</v>
      </c>
      <c r="AL92" s="31" t="str">
        <f t="shared" si="30"/>
        <v>-</v>
      </c>
      <c r="AM92" s="30">
        <f t="shared" si="31"/>
        <v>0</v>
      </c>
      <c r="AN92" s="30">
        <f t="shared" si="32"/>
        <v>0</v>
      </c>
      <c r="AO92" s="30">
        <f t="shared" si="33"/>
        <v>0</v>
      </c>
    </row>
    <row r="93" spans="1:41" ht="12.75">
      <c r="A93" s="28">
        <v>1803810</v>
      </c>
      <c r="B93" s="28">
        <v>8525</v>
      </c>
      <c r="C93" s="28" t="s">
        <v>298</v>
      </c>
      <c r="D93" s="28" t="s">
        <v>299</v>
      </c>
      <c r="E93" s="28" t="s">
        <v>300</v>
      </c>
      <c r="F93" s="28">
        <v>47929</v>
      </c>
      <c r="G93" s="29">
        <v>809</v>
      </c>
      <c r="H93" s="32">
        <v>2199845009</v>
      </c>
      <c r="I93" s="65">
        <v>7</v>
      </c>
      <c r="J93" s="31" t="s">
        <v>55</v>
      </c>
      <c r="K93" s="28"/>
      <c r="L93" s="33"/>
      <c r="M93" s="69"/>
      <c r="N93" s="63" t="s">
        <v>49</v>
      </c>
      <c r="O93" s="71"/>
      <c r="P93" s="34">
        <v>8.220720720720722</v>
      </c>
      <c r="Q93" s="35" t="str">
        <f t="shared" si="34"/>
        <v>NO</v>
      </c>
      <c r="R93" s="31" t="s">
        <v>49</v>
      </c>
      <c r="S93" s="31" t="s">
        <v>55</v>
      </c>
      <c r="T93" s="31"/>
      <c r="U93" s="64"/>
      <c r="V93" s="67"/>
      <c r="W93" s="40"/>
      <c r="X93" s="40"/>
      <c r="Y93" s="41"/>
      <c r="Z93" s="37">
        <f t="shared" si="18"/>
        <v>1</v>
      </c>
      <c r="AA93" s="30">
        <f t="shared" si="19"/>
        <v>0</v>
      </c>
      <c r="AB93" s="30">
        <f t="shared" si="20"/>
        <v>0</v>
      </c>
      <c r="AC93" s="30">
        <f t="shared" si="21"/>
        <v>0</v>
      </c>
      <c r="AD93" s="31" t="str">
        <f t="shared" si="22"/>
        <v>-</v>
      </c>
      <c r="AE93" s="30">
        <f t="shared" si="23"/>
        <v>0</v>
      </c>
      <c r="AF93" s="30">
        <f t="shared" si="24"/>
        <v>0</v>
      </c>
      <c r="AG93" s="30">
        <f t="shared" si="25"/>
        <v>0</v>
      </c>
      <c r="AH93" s="30">
        <f t="shared" si="26"/>
        <v>0</v>
      </c>
      <c r="AI93" s="30">
        <f t="shared" si="27"/>
        <v>1</v>
      </c>
      <c r="AJ93" s="30">
        <f t="shared" si="28"/>
        <v>0</v>
      </c>
      <c r="AK93" s="30">
        <f t="shared" si="29"/>
        <v>0</v>
      </c>
      <c r="AL93" s="31" t="str">
        <f t="shared" si="30"/>
        <v>-</v>
      </c>
      <c r="AM93" s="30">
        <f t="shared" si="31"/>
        <v>0</v>
      </c>
      <c r="AN93" s="30">
        <f t="shared" si="32"/>
        <v>0</v>
      </c>
      <c r="AO93" s="30">
        <f t="shared" si="33"/>
        <v>0</v>
      </c>
    </row>
    <row r="94" spans="1:41" ht="12.75">
      <c r="A94" s="28">
        <v>1803840</v>
      </c>
      <c r="B94" s="28">
        <v>1820</v>
      </c>
      <c r="C94" s="28" t="s">
        <v>301</v>
      </c>
      <c r="D94" s="28" t="s">
        <v>302</v>
      </c>
      <c r="E94" s="28" t="s">
        <v>303</v>
      </c>
      <c r="F94" s="28">
        <v>46738</v>
      </c>
      <c r="G94" s="29">
        <v>1699</v>
      </c>
      <c r="H94" s="32">
        <v>2603573185</v>
      </c>
      <c r="I94" s="65">
        <v>6</v>
      </c>
      <c r="J94" s="31" t="s">
        <v>49</v>
      </c>
      <c r="K94" s="28"/>
      <c r="L94" s="33"/>
      <c r="M94" s="69"/>
      <c r="N94" s="63" t="s">
        <v>49</v>
      </c>
      <c r="O94" s="71"/>
      <c r="P94" s="34">
        <v>3.639326453014666</v>
      </c>
      <c r="Q94" s="35" t="str">
        <f t="shared" si="34"/>
        <v>NO</v>
      </c>
      <c r="R94" s="31" t="s">
        <v>49</v>
      </c>
      <c r="S94" s="31" t="s">
        <v>55</v>
      </c>
      <c r="T94" s="31"/>
      <c r="U94" s="64"/>
      <c r="V94" s="67"/>
      <c r="W94" s="40"/>
      <c r="X94" s="40"/>
      <c r="Y94" s="41"/>
      <c r="Z94" s="37">
        <f t="shared" si="18"/>
        <v>0</v>
      </c>
      <c r="AA94" s="30">
        <f t="shared" si="19"/>
        <v>0</v>
      </c>
      <c r="AB94" s="30">
        <f t="shared" si="20"/>
        <v>0</v>
      </c>
      <c r="AC94" s="30">
        <f t="shared" si="21"/>
        <v>0</v>
      </c>
      <c r="AD94" s="31" t="str">
        <f t="shared" si="22"/>
        <v>-</v>
      </c>
      <c r="AE94" s="30">
        <f t="shared" si="23"/>
        <v>0</v>
      </c>
      <c r="AF94" s="30">
        <f t="shared" si="24"/>
        <v>0</v>
      </c>
      <c r="AG94" s="30">
        <f t="shared" si="25"/>
        <v>0</v>
      </c>
      <c r="AH94" s="30">
        <f t="shared" si="26"/>
        <v>0</v>
      </c>
      <c r="AI94" s="30">
        <f t="shared" si="27"/>
        <v>1</v>
      </c>
      <c r="AJ94" s="30">
        <f t="shared" si="28"/>
        <v>0</v>
      </c>
      <c r="AK94" s="30">
        <f t="shared" si="29"/>
        <v>0</v>
      </c>
      <c r="AL94" s="31" t="str">
        <f t="shared" si="30"/>
        <v>-</v>
      </c>
      <c r="AM94" s="30">
        <f t="shared" si="31"/>
        <v>0</v>
      </c>
      <c r="AN94" s="30">
        <f t="shared" si="32"/>
        <v>0</v>
      </c>
      <c r="AO94" s="30">
        <f t="shared" si="33"/>
        <v>0</v>
      </c>
    </row>
    <row r="95" spans="1:41" ht="12.75">
      <c r="A95" s="28">
        <v>1803870</v>
      </c>
      <c r="B95" s="28">
        <v>4690</v>
      </c>
      <c r="C95" s="28" t="s">
        <v>304</v>
      </c>
      <c r="D95" s="28" t="s">
        <v>305</v>
      </c>
      <c r="E95" s="28" t="s">
        <v>306</v>
      </c>
      <c r="F95" s="28">
        <v>46402</v>
      </c>
      <c r="G95" s="29">
        <v>2731</v>
      </c>
      <c r="H95" s="32">
        <v>2198815401</v>
      </c>
      <c r="I95" s="65">
        <v>2</v>
      </c>
      <c r="J95" s="31" t="s">
        <v>49</v>
      </c>
      <c r="K95" s="28"/>
      <c r="L95" s="33"/>
      <c r="M95" s="69"/>
      <c r="N95" s="63" t="s">
        <v>49</v>
      </c>
      <c r="O95" s="71"/>
      <c r="P95" s="34">
        <v>25.6957149735195</v>
      </c>
      <c r="Q95" s="35" t="str">
        <f t="shared" si="34"/>
        <v>YES</v>
      </c>
      <c r="R95" s="31" t="s">
        <v>49</v>
      </c>
      <c r="S95" s="31" t="s">
        <v>49</v>
      </c>
      <c r="T95" s="31"/>
      <c r="U95" s="64"/>
      <c r="V95" s="67"/>
      <c r="W95" s="40"/>
      <c r="X95" s="40"/>
      <c r="Y95" s="41"/>
      <c r="Z95" s="37">
        <f t="shared" si="18"/>
        <v>0</v>
      </c>
      <c r="AA95" s="30">
        <f t="shared" si="19"/>
        <v>0</v>
      </c>
      <c r="AB95" s="30">
        <f t="shared" si="20"/>
        <v>0</v>
      </c>
      <c r="AC95" s="30">
        <f t="shared" si="21"/>
        <v>0</v>
      </c>
      <c r="AD95" s="31" t="str">
        <f t="shared" si="22"/>
        <v>-</v>
      </c>
      <c r="AE95" s="30">
        <f t="shared" si="23"/>
        <v>0</v>
      </c>
      <c r="AF95" s="30">
        <f t="shared" si="24"/>
        <v>0</v>
      </c>
      <c r="AG95" s="30">
        <f t="shared" si="25"/>
        <v>0</v>
      </c>
      <c r="AH95" s="30">
        <f t="shared" si="26"/>
        <v>0</v>
      </c>
      <c r="AI95" s="30">
        <f t="shared" si="27"/>
        <v>0</v>
      </c>
      <c r="AJ95" s="30">
        <f t="shared" si="28"/>
        <v>1</v>
      </c>
      <c r="AK95" s="30">
        <f t="shared" si="29"/>
        <v>0</v>
      </c>
      <c r="AL95" s="31" t="str">
        <f t="shared" si="30"/>
        <v>-</v>
      </c>
      <c r="AM95" s="30">
        <f t="shared" si="31"/>
        <v>0</v>
      </c>
      <c r="AN95" s="30">
        <f t="shared" si="32"/>
        <v>0</v>
      </c>
      <c r="AO95" s="30">
        <f t="shared" si="33"/>
        <v>0</v>
      </c>
    </row>
    <row r="96" spans="1:41" ht="12.75">
      <c r="A96" s="28">
        <v>1803890</v>
      </c>
      <c r="B96" s="28">
        <v>2695</v>
      </c>
      <c r="C96" s="28" t="s">
        <v>307</v>
      </c>
      <c r="D96" s="28" t="s">
        <v>308</v>
      </c>
      <c r="E96" s="28" t="s">
        <v>309</v>
      </c>
      <c r="F96" s="28">
        <v>47567</v>
      </c>
      <c r="G96" s="29" t="s">
        <v>48</v>
      </c>
      <c r="H96" s="32">
        <v>8123543627</v>
      </c>
      <c r="I96" s="65">
        <v>4</v>
      </c>
      <c r="J96" s="31" t="s">
        <v>49</v>
      </c>
      <c r="K96" s="28"/>
      <c r="L96" s="33"/>
      <c r="M96" s="69"/>
      <c r="N96" s="63" t="s">
        <v>49</v>
      </c>
      <c r="O96" s="71"/>
      <c r="P96" s="34" t="s">
        <v>50</v>
      </c>
      <c r="Q96" s="35" t="str">
        <f t="shared" si="34"/>
        <v>M</v>
      </c>
      <c r="R96" s="31" t="s">
        <v>49</v>
      </c>
      <c r="S96" s="31" t="s">
        <v>49</v>
      </c>
      <c r="T96" s="31"/>
      <c r="U96" s="64"/>
      <c r="V96" s="67"/>
      <c r="W96" s="40"/>
      <c r="X96" s="40"/>
      <c r="Y96" s="41"/>
      <c r="Z96" s="37">
        <f t="shared" si="18"/>
        <v>0</v>
      </c>
      <c r="AA96" s="30">
        <f t="shared" si="19"/>
        <v>0</v>
      </c>
      <c r="AB96" s="30">
        <f t="shared" si="20"/>
        <v>0</v>
      </c>
      <c r="AC96" s="30">
        <f t="shared" si="21"/>
        <v>0</v>
      </c>
      <c r="AD96" s="31" t="str">
        <f t="shared" si="22"/>
        <v>-</v>
      </c>
      <c r="AE96" s="30">
        <f t="shared" si="23"/>
        <v>0</v>
      </c>
      <c r="AF96" s="30">
        <f t="shared" si="24"/>
        <v>0</v>
      </c>
      <c r="AG96" s="30">
        <f t="shared" si="25"/>
        <v>0</v>
      </c>
      <c r="AH96" s="30">
        <f t="shared" si="26"/>
        <v>0</v>
      </c>
      <c r="AI96" s="30">
        <f t="shared" si="27"/>
        <v>0</v>
      </c>
      <c r="AJ96" s="30">
        <f t="shared" si="28"/>
        <v>0</v>
      </c>
      <c r="AK96" s="30">
        <f t="shared" si="29"/>
        <v>0</v>
      </c>
      <c r="AL96" s="31" t="str">
        <f t="shared" si="30"/>
        <v>-</v>
      </c>
      <c r="AM96" s="30">
        <f t="shared" si="31"/>
        <v>0</v>
      </c>
      <c r="AN96" s="30">
        <f t="shared" si="32"/>
        <v>0</v>
      </c>
      <c r="AO96" s="30">
        <f t="shared" si="33"/>
        <v>0</v>
      </c>
    </row>
    <row r="97" spans="1:41" ht="12.75">
      <c r="A97" s="28">
        <v>1803930</v>
      </c>
      <c r="B97" s="28">
        <v>2315</v>
      </c>
      <c r="C97" s="28" t="s">
        <v>310</v>
      </c>
      <c r="D97" s="28" t="s">
        <v>311</v>
      </c>
      <c r="E97" s="28" t="s">
        <v>272</v>
      </c>
      <c r="F97" s="28">
        <v>46528</v>
      </c>
      <c r="G97" s="29">
        <v>3521</v>
      </c>
      <c r="H97" s="32">
        <v>5745338631</v>
      </c>
      <c r="I97" s="65" t="s">
        <v>312</v>
      </c>
      <c r="J97" s="31" t="s">
        <v>49</v>
      </c>
      <c r="K97" s="28"/>
      <c r="L97" s="33"/>
      <c r="M97" s="69"/>
      <c r="N97" s="63" t="s">
        <v>49</v>
      </c>
      <c r="O97" s="71"/>
      <c r="P97" s="34">
        <v>9.830246913580247</v>
      </c>
      <c r="Q97" s="35" t="str">
        <f t="shared" si="34"/>
        <v>NO</v>
      </c>
      <c r="R97" s="31" t="s">
        <v>49</v>
      </c>
      <c r="S97" s="31" t="s">
        <v>49</v>
      </c>
      <c r="T97" s="31"/>
      <c r="U97" s="64"/>
      <c r="V97" s="67"/>
      <c r="W97" s="40"/>
      <c r="X97" s="40"/>
      <c r="Y97" s="41"/>
      <c r="Z97" s="37">
        <f t="shared" si="18"/>
        <v>0</v>
      </c>
      <c r="AA97" s="30">
        <f t="shared" si="19"/>
        <v>0</v>
      </c>
      <c r="AB97" s="30">
        <f t="shared" si="20"/>
        <v>0</v>
      </c>
      <c r="AC97" s="30">
        <f t="shared" si="21"/>
        <v>0</v>
      </c>
      <c r="AD97" s="31" t="str">
        <f t="shared" si="22"/>
        <v>-</v>
      </c>
      <c r="AE97" s="30">
        <f t="shared" si="23"/>
        <v>0</v>
      </c>
      <c r="AF97" s="30">
        <f t="shared" si="24"/>
        <v>0</v>
      </c>
      <c r="AG97" s="30">
        <f t="shared" si="25"/>
        <v>0</v>
      </c>
      <c r="AH97" s="30">
        <f t="shared" si="26"/>
        <v>0</v>
      </c>
      <c r="AI97" s="30">
        <f t="shared" si="27"/>
        <v>0</v>
      </c>
      <c r="AJ97" s="30">
        <f t="shared" si="28"/>
        <v>0</v>
      </c>
      <c r="AK97" s="30">
        <f t="shared" si="29"/>
        <v>0</v>
      </c>
      <c r="AL97" s="31" t="str">
        <f t="shared" si="30"/>
        <v>-</v>
      </c>
      <c r="AM97" s="30">
        <f t="shared" si="31"/>
        <v>0</v>
      </c>
      <c r="AN97" s="30">
        <f t="shared" si="32"/>
        <v>0</v>
      </c>
      <c r="AO97" s="30">
        <f t="shared" si="33"/>
        <v>0</v>
      </c>
    </row>
    <row r="98" spans="1:41" ht="12.75">
      <c r="A98" s="28">
        <v>1803940</v>
      </c>
      <c r="B98" s="28">
        <v>1010</v>
      </c>
      <c r="C98" s="28" t="s">
        <v>313</v>
      </c>
      <c r="D98" s="28" t="s">
        <v>314</v>
      </c>
      <c r="E98" s="28" t="s">
        <v>315</v>
      </c>
      <c r="F98" s="28">
        <v>47130</v>
      </c>
      <c r="G98" s="29">
        <v>8506</v>
      </c>
      <c r="H98" s="32">
        <v>8122830701</v>
      </c>
      <c r="I98" s="65" t="s">
        <v>73</v>
      </c>
      <c r="J98" s="31" t="s">
        <v>49</v>
      </c>
      <c r="K98" s="28"/>
      <c r="L98" s="33"/>
      <c r="M98" s="69"/>
      <c r="N98" s="63" t="s">
        <v>49</v>
      </c>
      <c r="O98" s="71"/>
      <c r="P98" s="34">
        <v>11.09397755504155</v>
      </c>
      <c r="Q98" s="35" t="str">
        <f t="shared" si="34"/>
        <v>NO</v>
      </c>
      <c r="R98" s="31" t="s">
        <v>49</v>
      </c>
      <c r="S98" s="31" t="s">
        <v>49</v>
      </c>
      <c r="T98" s="31"/>
      <c r="U98" s="64"/>
      <c r="V98" s="67"/>
      <c r="W98" s="40"/>
      <c r="X98" s="40"/>
      <c r="Y98" s="41"/>
      <c r="Z98" s="37">
        <f t="shared" si="18"/>
        <v>0</v>
      </c>
      <c r="AA98" s="30">
        <f t="shared" si="19"/>
        <v>0</v>
      </c>
      <c r="AB98" s="30">
        <f t="shared" si="20"/>
        <v>0</v>
      </c>
      <c r="AC98" s="30">
        <f t="shared" si="21"/>
        <v>0</v>
      </c>
      <c r="AD98" s="31" t="str">
        <f t="shared" si="22"/>
        <v>-</v>
      </c>
      <c r="AE98" s="30">
        <f t="shared" si="23"/>
        <v>0</v>
      </c>
      <c r="AF98" s="30">
        <f t="shared" si="24"/>
        <v>0</v>
      </c>
      <c r="AG98" s="30">
        <f t="shared" si="25"/>
        <v>0</v>
      </c>
      <c r="AH98" s="30">
        <f t="shared" si="26"/>
        <v>0</v>
      </c>
      <c r="AI98" s="30">
        <f t="shared" si="27"/>
        <v>0</v>
      </c>
      <c r="AJ98" s="30">
        <f t="shared" si="28"/>
        <v>0</v>
      </c>
      <c r="AK98" s="30">
        <f t="shared" si="29"/>
        <v>0</v>
      </c>
      <c r="AL98" s="31" t="str">
        <f t="shared" si="30"/>
        <v>-</v>
      </c>
      <c r="AM98" s="30">
        <f t="shared" si="31"/>
        <v>0</v>
      </c>
      <c r="AN98" s="30">
        <f t="shared" si="32"/>
        <v>0</v>
      </c>
      <c r="AO98" s="30">
        <f t="shared" si="33"/>
        <v>0</v>
      </c>
    </row>
    <row r="99" spans="1:41" ht="12.75">
      <c r="A99" s="28">
        <v>1803960</v>
      </c>
      <c r="B99" s="28">
        <v>2120</v>
      </c>
      <c r="C99" s="28" t="s">
        <v>316</v>
      </c>
      <c r="D99" s="28" t="s">
        <v>317</v>
      </c>
      <c r="E99" s="28" t="s">
        <v>318</v>
      </c>
      <c r="F99" s="28">
        <v>47546</v>
      </c>
      <c r="G99" s="29">
        <v>8228</v>
      </c>
      <c r="H99" s="32">
        <v>8124821801</v>
      </c>
      <c r="I99" s="65" t="s">
        <v>94</v>
      </c>
      <c r="J99" s="31" t="s">
        <v>49</v>
      </c>
      <c r="K99" s="28"/>
      <c r="L99" s="33"/>
      <c r="M99" s="69"/>
      <c r="N99" s="63" t="s">
        <v>49</v>
      </c>
      <c r="O99" s="71"/>
      <c r="P99" s="34">
        <v>3.779971791255289</v>
      </c>
      <c r="Q99" s="35" t="str">
        <f t="shared" si="34"/>
        <v>NO</v>
      </c>
      <c r="R99" s="31" t="s">
        <v>49</v>
      </c>
      <c r="S99" s="31" t="s">
        <v>55</v>
      </c>
      <c r="T99" s="31"/>
      <c r="U99" s="64"/>
      <c r="V99" s="67"/>
      <c r="W99" s="40"/>
      <c r="X99" s="40"/>
      <c r="Y99" s="41"/>
      <c r="Z99" s="37">
        <f t="shared" si="18"/>
        <v>0</v>
      </c>
      <c r="AA99" s="30">
        <f t="shared" si="19"/>
        <v>0</v>
      </c>
      <c r="AB99" s="30">
        <f t="shared" si="20"/>
        <v>0</v>
      </c>
      <c r="AC99" s="30">
        <f t="shared" si="21"/>
        <v>0</v>
      </c>
      <c r="AD99" s="31" t="str">
        <f t="shared" si="22"/>
        <v>-</v>
      </c>
      <c r="AE99" s="30">
        <f t="shared" si="23"/>
        <v>0</v>
      </c>
      <c r="AF99" s="30">
        <f t="shared" si="24"/>
        <v>0</v>
      </c>
      <c r="AG99" s="30">
        <f t="shared" si="25"/>
        <v>0</v>
      </c>
      <c r="AH99" s="30">
        <f t="shared" si="26"/>
        <v>0</v>
      </c>
      <c r="AI99" s="30">
        <f t="shared" si="27"/>
        <v>1</v>
      </c>
      <c r="AJ99" s="30">
        <f t="shared" si="28"/>
        <v>0</v>
      </c>
      <c r="AK99" s="30">
        <f t="shared" si="29"/>
        <v>0</v>
      </c>
      <c r="AL99" s="31" t="str">
        <f t="shared" si="30"/>
        <v>-</v>
      </c>
      <c r="AM99" s="30">
        <f t="shared" si="31"/>
        <v>0</v>
      </c>
      <c r="AN99" s="30">
        <f t="shared" si="32"/>
        <v>0</v>
      </c>
      <c r="AO99" s="30">
        <f t="shared" si="33"/>
        <v>0</v>
      </c>
    </row>
    <row r="100" spans="1:41" ht="12.75">
      <c r="A100" s="28">
        <v>1803990</v>
      </c>
      <c r="B100" s="28">
        <v>6755</v>
      </c>
      <c r="C100" s="28" t="s">
        <v>319</v>
      </c>
      <c r="D100" s="28" t="s">
        <v>320</v>
      </c>
      <c r="E100" s="28" t="s">
        <v>321</v>
      </c>
      <c r="F100" s="28">
        <v>46135</v>
      </c>
      <c r="G100" s="29">
        <v>480</v>
      </c>
      <c r="H100" s="32">
        <v>7656539771</v>
      </c>
      <c r="I100" s="65" t="s">
        <v>115</v>
      </c>
      <c r="J100" s="31" t="s">
        <v>49</v>
      </c>
      <c r="K100" s="28"/>
      <c r="L100" s="33"/>
      <c r="M100" s="69"/>
      <c r="N100" s="63" t="s">
        <v>49</v>
      </c>
      <c r="O100" s="71"/>
      <c r="P100" s="34">
        <v>5.836753305973552</v>
      </c>
      <c r="Q100" s="35" t="str">
        <f t="shared" si="34"/>
        <v>NO</v>
      </c>
      <c r="R100" s="31" t="s">
        <v>49</v>
      </c>
      <c r="S100" s="31" t="s">
        <v>49</v>
      </c>
      <c r="T100" s="31"/>
      <c r="U100" s="64"/>
      <c r="V100" s="67"/>
      <c r="W100" s="40"/>
      <c r="X100" s="40"/>
      <c r="Y100" s="41"/>
      <c r="Z100" s="37">
        <f t="shared" si="18"/>
        <v>0</v>
      </c>
      <c r="AA100" s="30">
        <f t="shared" si="19"/>
        <v>0</v>
      </c>
      <c r="AB100" s="30">
        <f t="shared" si="20"/>
        <v>0</v>
      </c>
      <c r="AC100" s="30">
        <f t="shared" si="21"/>
        <v>0</v>
      </c>
      <c r="AD100" s="31" t="str">
        <f t="shared" si="22"/>
        <v>-</v>
      </c>
      <c r="AE100" s="30">
        <f t="shared" si="23"/>
        <v>0</v>
      </c>
      <c r="AF100" s="30">
        <f t="shared" si="24"/>
        <v>0</v>
      </c>
      <c r="AG100" s="30">
        <f t="shared" si="25"/>
        <v>0</v>
      </c>
      <c r="AH100" s="30">
        <f t="shared" si="26"/>
        <v>0</v>
      </c>
      <c r="AI100" s="30">
        <f t="shared" si="27"/>
        <v>0</v>
      </c>
      <c r="AJ100" s="30">
        <f t="shared" si="28"/>
        <v>0</v>
      </c>
      <c r="AK100" s="30">
        <f t="shared" si="29"/>
        <v>0</v>
      </c>
      <c r="AL100" s="31" t="str">
        <f t="shared" si="30"/>
        <v>-</v>
      </c>
      <c r="AM100" s="30">
        <f t="shared" si="31"/>
        <v>0</v>
      </c>
      <c r="AN100" s="30">
        <f t="shared" si="32"/>
        <v>0</v>
      </c>
      <c r="AO100" s="30">
        <f t="shared" si="33"/>
        <v>0</v>
      </c>
    </row>
    <row r="101" spans="1:41" ht="12.75">
      <c r="A101" s="28">
        <v>1800007</v>
      </c>
      <c r="B101" s="28">
        <v>2990</v>
      </c>
      <c r="C101" s="28" t="s">
        <v>322</v>
      </c>
      <c r="D101" s="28" t="s">
        <v>323</v>
      </c>
      <c r="E101" s="28" t="s">
        <v>324</v>
      </c>
      <c r="F101" s="28">
        <v>47441</v>
      </c>
      <c r="G101" s="29">
        <v>1838</v>
      </c>
      <c r="H101" s="32">
        <v>8128478497</v>
      </c>
      <c r="I101" s="65">
        <v>4</v>
      </c>
      <c r="J101" s="31" t="s">
        <v>49</v>
      </c>
      <c r="K101" s="28"/>
      <c r="L101" s="33"/>
      <c r="M101" s="69"/>
      <c r="N101" s="63" t="s">
        <v>49</v>
      </c>
      <c r="O101" s="71"/>
      <c r="P101" s="34" t="s">
        <v>50</v>
      </c>
      <c r="Q101" s="35" t="str">
        <f t="shared" si="34"/>
        <v>M</v>
      </c>
      <c r="R101" s="31" t="s">
        <v>49</v>
      </c>
      <c r="S101" s="31" t="s">
        <v>49</v>
      </c>
      <c r="T101" s="31"/>
      <c r="U101" s="64"/>
      <c r="V101" s="67"/>
      <c r="W101" s="40"/>
      <c r="X101" s="40"/>
      <c r="Y101" s="41"/>
      <c r="Z101" s="37">
        <f t="shared" si="18"/>
        <v>0</v>
      </c>
      <c r="AA101" s="30">
        <f t="shared" si="19"/>
        <v>0</v>
      </c>
      <c r="AB101" s="30">
        <f t="shared" si="20"/>
        <v>0</v>
      </c>
      <c r="AC101" s="30">
        <f t="shared" si="21"/>
        <v>0</v>
      </c>
      <c r="AD101" s="31" t="str">
        <f t="shared" si="22"/>
        <v>-</v>
      </c>
      <c r="AE101" s="30">
        <f t="shared" si="23"/>
        <v>0</v>
      </c>
      <c r="AF101" s="30">
        <f t="shared" si="24"/>
        <v>0</v>
      </c>
      <c r="AG101" s="30">
        <f t="shared" si="25"/>
        <v>0</v>
      </c>
      <c r="AH101" s="30">
        <f t="shared" si="26"/>
        <v>0</v>
      </c>
      <c r="AI101" s="30">
        <f t="shared" si="27"/>
        <v>0</v>
      </c>
      <c r="AJ101" s="30">
        <f t="shared" si="28"/>
        <v>0</v>
      </c>
      <c r="AK101" s="30">
        <f t="shared" si="29"/>
        <v>0</v>
      </c>
      <c r="AL101" s="31" t="str">
        <f t="shared" si="30"/>
        <v>-</v>
      </c>
      <c r="AM101" s="30">
        <f t="shared" si="31"/>
        <v>0</v>
      </c>
      <c r="AN101" s="30">
        <f t="shared" si="32"/>
        <v>0</v>
      </c>
      <c r="AO101" s="30">
        <f t="shared" si="33"/>
        <v>0</v>
      </c>
    </row>
    <row r="102" spans="1:41" ht="12.75">
      <c r="A102" s="28">
        <v>1804050</v>
      </c>
      <c r="B102" s="28">
        <v>3125</v>
      </c>
      <c r="C102" s="28" t="s">
        <v>325</v>
      </c>
      <c r="D102" s="28" t="s">
        <v>326</v>
      </c>
      <c r="E102" s="28" t="s">
        <v>327</v>
      </c>
      <c r="F102" s="28">
        <v>46140</v>
      </c>
      <c r="G102" s="29">
        <v>2172</v>
      </c>
      <c r="H102" s="32">
        <v>3174624434</v>
      </c>
      <c r="I102" s="65" t="s">
        <v>328</v>
      </c>
      <c r="J102" s="31" t="s">
        <v>49</v>
      </c>
      <c r="K102" s="28"/>
      <c r="L102" s="33"/>
      <c r="M102" s="69"/>
      <c r="N102" s="63" t="s">
        <v>49</v>
      </c>
      <c r="O102" s="71"/>
      <c r="P102" s="34">
        <v>4.0570445045488075</v>
      </c>
      <c r="Q102" s="35" t="str">
        <f t="shared" si="34"/>
        <v>NO</v>
      </c>
      <c r="R102" s="31" t="s">
        <v>49</v>
      </c>
      <c r="S102" s="31" t="s">
        <v>49</v>
      </c>
      <c r="T102" s="31"/>
      <c r="U102" s="64"/>
      <c r="V102" s="67"/>
      <c r="W102" s="40"/>
      <c r="X102" s="40"/>
      <c r="Y102" s="41"/>
      <c r="Z102" s="37">
        <f t="shared" si="18"/>
        <v>0</v>
      </c>
      <c r="AA102" s="30">
        <f t="shared" si="19"/>
        <v>0</v>
      </c>
      <c r="AB102" s="30">
        <f t="shared" si="20"/>
        <v>0</v>
      </c>
      <c r="AC102" s="30">
        <f t="shared" si="21"/>
        <v>0</v>
      </c>
      <c r="AD102" s="31" t="str">
        <f t="shared" si="22"/>
        <v>-</v>
      </c>
      <c r="AE102" s="30">
        <f t="shared" si="23"/>
        <v>0</v>
      </c>
      <c r="AF102" s="30">
        <f t="shared" si="24"/>
        <v>0</v>
      </c>
      <c r="AG102" s="30">
        <f t="shared" si="25"/>
        <v>0</v>
      </c>
      <c r="AH102" s="30">
        <f t="shared" si="26"/>
        <v>0</v>
      </c>
      <c r="AI102" s="30">
        <f t="shared" si="27"/>
        <v>0</v>
      </c>
      <c r="AJ102" s="30">
        <f t="shared" si="28"/>
        <v>0</v>
      </c>
      <c r="AK102" s="30">
        <f t="shared" si="29"/>
        <v>0</v>
      </c>
      <c r="AL102" s="31" t="str">
        <f t="shared" si="30"/>
        <v>-</v>
      </c>
      <c r="AM102" s="30">
        <f t="shared" si="31"/>
        <v>0</v>
      </c>
      <c r="AN102" s="30">
        <f t="shared" si="32"/>
        <v>0</v>
      </c>
      <c r="AO102" s="30">
        <f t="shared" si="33"/>
        <v>0</v>
      </c>
    </row>
    <row r="103" spans="1:41" ht="12.75">
      <c r="A103" s="28">
        <v>1804080</v>
      </c>
      <c r="B103" s="28">
        <v>1730</v>
      </c>
      <c r="C103" s="28" t="s">
        <v>329</v>
      </c>
      <c r="D103" s="28" t="s">
        <v>330</v>
      </c>
      <c r="E103" s="28" t="s">
        <v>210</v>
      </c>
      <c r="F103" s="28">
        <v>47240</v>
      </c>
      <c r="G103" s="29">
        <v>1898</v>
      </c>
      <c r="H103" s="32">
        <v>8126634774</v>
      </c>
      <c r="I103" s="65">
        <v>6</v>
      </c>
      <c r="J103" s="31" t="s">
        <v>49</v>
      </c>
      <c r="K103" s="28"/>
      <c r="L103" s="33"/>
      <c r="M103" s="69"/>
      <c r="N103" s="63" t="s">
        <v>49</v>
      </c>
      <c r="O103" s="71"/>
      <c r="P103" s="34">
        <v>9.741379310344827</v>
      </c>
      <c r="Q103" s="35" t="str">
        <f t="shared" si="34"/>
        <v>NO</v>
      </c>
      <c r="R103" s="31" t="s">
        <v>49</v>
      </c>
      <c r="S103" s="31" t="s">
        <v>55</v>
      </c>
      <c r="T103" s="31"/>
      <c r="U103" s="64"/>
      <c r="V103" s="67"/>
      <c r="W103" s="40"/>
      <c r="X103" s="40"/>
      <c r="Y103" s="41"/>
      <c r="Z103" s="37">
        <f t="shared" si="18"/>
        <v>0</v>
      </c>
      <c r="AA103" s="30">
        <f t="shared" si="19"/>
        <v>0</v>
      </c>
      <c r="AB103" s="30">
        <f t="shared" si="20"/>
        <v>0</v>
      </c>
      <c r="AC103" s="30">
        <f t="shared" si="21"/>
        <v>0</v>
      </c>
      <c r="AD103" s="31" t="str">
        <f t="shared" si="22"/>
        <v>-</v>
      </c>
      <c r="AE103" s="30">
        <f t="shared" si="23"/>
        <v>0</v>
      </c>
      <c r="AF103" s="30">
        <f t="shared" si="24"/>
        <v>0</v>
      </c>
      <c r="AG103" s="30">
        <f t="shared" si="25"/>
        <v>0</v>
      </c>
      <c r="AH103" s="30">
        <f t="shared" si="26"/>
        <v>0</v>
      </c>
      <c r="AI103" s="30">
        <f t="shared" si="27"/>
        <v>1</v>
      </c>
      <c r="AJ103" s="30">
        <f t="shared" si="28"/>
        <v>0</v>
      </c>
      <c r="AK103" s="30">
        <f t="shared" si="29"/>
        <v>0</v>
      </c>
      <c r="AL103" s="31" t="str">
        <f t="shared" si="30"/>
        <v>-</v>
      </c>
      <c r="AM103" s="30">
        <f t="shared" si="31"/>
        <v>0</v>
      </c>
      <c r="AN103" s="30">
        <f t="shared" si="32"/>
        <v>0</v>
      </c>
      <c r="AO103" s="30">
        <f t="shared" si="33"/>
        <v>0</v>
      </c>
    </row>
    <row r="104" spans="1:41" ht="12.75">
      <c r="A104" s="28">
        <v>1804110</v>
      </c>
      <c r="B104" s="28">
        <v>4245</v>
      </c>
      <c r="C104" s="28" t="s">
        <v>331</v>
      </c>
      <c r="D104" s="28" t="s">
        <v>332</v>
      </c>
      <c r="E104" s="28" t="s">
        <v>142</v>
      </c>
      <c r="F104" s="28">
        <v>46142</v>
      </c>
      <c r="G104" s="29">
        <v>218</v>
      </c>
      <c r="H104" s="32">
        <v>3178894060</v>
      </c>
      <c r="I104" s="65">
        <v>3</v>
      </c>
      <c r="J104" s="31" t="s">
        <v>49</v>
      </c>
      <c r="K104" s="28"/>
      <c r="L104" s="33"/>
      <c r="M104" s="69"/>
      <c r="N104" s="63" t="s">
        <v>49</v>
      </c>
      <c r="O104" s="71"/>
      <c r="P104" s="34">
        <v>9.280138768430183</v>
      </c>
      <c r="Q104" s="35" t="str">
        <f t="shared" si="34"/>
        <v>NO</v>
      </c>
      <c r="R104" s="31" t="s">
        <v>49</v>
      </c>
      <c r="S104" s="31" t="s">
        <v>49</v>
      </c>
      <c r="T104" s="31"/>
      <c r="U104" s="64"/>
      <c r="V104" s="67"/>
      <c r="W104" s="40"/>
      <c r="X104" s="40"/>
      <c r="Y104" s="41"/>
      <c r="Z104" s="37">
        <f t="shared" si="18"/>
        <v>0</v>
      </c>
      <c r="AA104" s="30">
        <f t="shared" si="19"/>
        <v>0</v>
      </c>
      <c r="AB104" s="30">
        <f t="shared" si="20"/>
        <v>0</v>
      </c>
      <c r="AC104" s="30">
        <f t="shared" si="21"/>
        <v>0</v>
      </c>
      <c r="AD104" s="31" t="str">
        <f t="shared" si="22"/>
        <v>-</v>
      </c>
      <c r="AE104" s="30">
        <f t="shared" si="23"/>
        <v>0</v>
      </c>
      <c r="AF104" s="30">
        <f t="shared" si="24"/>
        <v>0</v>
      </c>
      <c r="AG104" s="30">
        <f t="shared" si="25"/>
        <v>0</v>
      </c>
      <c r="AH104" s="30">
        <f t="shared" si="26"/>
        <v>0</v>
      </c>
      <c r="AI104" s="30">
        <f t="shared" si="27"/>
        <v>0</v>
      </c>
      <c r="AJ104" s="30">
        <f t="shared" si="28"/>
        <v>0</v>
      </c>
      <c r="AK104" s="30">
        <f t="shared" si="29"/>
        <v>0</v>
      </c>
      <c r="AL104" s="31" t="str">
        <f t="shared" si="30"/>
        <v>-</v>
      </c>
      <c r="AM104" s="30">
        <f t="shared" si="31"/>
        <v>0</v>
      </c>
      <c r="AN104" s="30">
        <f t="shared" si="32"/>
        <v>0</v>
      </c>
      <c r="AO104" s="30">
        <f t="shared" si="33"/>
        <v>0</v>
      </c>
    </row>
    <row r="105" spans="1:41" ht="12.75">
      <c r="A105" s="28">
        <v>1804170</v>
      </c>
      <c r="B105" s="28">
        <v>4700</v>
      </c>
      <c r="C105" s="28" t="s">
        <v>333</v>
      </c>
      <c r="D105" s="28" t="s">
        <v>334</v>
      </c>
      <c r="E105" s="28" t="s">
        <v>335</v>
      </c>
      <c r="F105" s="28">
        <v>46319</v>
      </c>
      <c r="G105" s="29">
        <v>2289</v>
      </c>
      <c r="H105" s="32">
        <v>2199244250</v>
      </c>
      <c r="I105" s="65">
        <v>3</v>
      </c>
      <c r="J105" s="31" t="s">
        <v>49</v>
      </c>
      <c r="K105" s="28"/>
      <c r="L105" s="33"/>
      <c r="M105" s="69"/>
      <c r="N105" s="63" t="s">
        <v>49</v>
      </c>
      <c r="O105" s="71"/>
      <c r="P105" s="34">
        <v>2.5962125839951127</v>
      </c>
      <c r="Q105" s="35" t="str">
        <f t="shared" si="34"/>
        <v>NO</v>
      </c>
      <c r="R105" s="31" t="s">
        <v>49</v>
      </c>
      <c r="S105" s="31" t="s">
        <v>49</v>
      </c>
      <c r="T105" s="31"/>
      <c r="U105" s="64"/>
      <c r="V105" s="67"/>
      <c r="W105" s="40"/>
      <c r="X105" s="40"/>
      <c r="Y105" s="41"/>
      <c r="Z105" s="37">
        <f t="shared" si="18"/>
        <v>0</v>
      </c>
      <c r="AA105" s="30">
        <f t="shared" si="19"/>
        <v>0</v>
      </c>
      <c r="AB105" s="30">
        <f t="shared" si="20"/>
        <v>0</v>
      </c>
      <c r="AC105" s="30">
        <f t="shared" si="21"/>
        <v>0</v>
      </c>
      <c r="AD105" s="31" t="str">
        <f t="shared" si="22"/>
        <v>-</v>
      </c>
      <c r="AE105" s="30">
        <f t="shared" si="23"/>
        <v>0</v>
      </c>
      <c r="AF105" s="30">
        <f t="shared" si="24"/>
        <v>0</v>
      </c>
      <c r="AG105" s="30">
        <f t="shared" si="25"/>
        <v>0</v>
      </c>
      <c r="AH105" s="30">
        <f t="shared" si="26"/>
        <v>0</v>
      </c>
      <c r="AI105" s="30">
        <f t="shared" si="27"/>
        <v>0</v>
      </c>
      <c r="AJ105" s="30">
        <f t="shared" si="28"/>
        <v>0</v>
      </c>
      <c r="AK105" s="30">
        <f t="shared" si="29"/>
        <v>0</v>
      </c>
      <c r="AL105" s="31" t="str">
        <f t="shared" si="30"/>
        <v>-</v>
      </c>
      <c r="AM105" s="30">
        <f t="shared" si="31"/>
        <v>0</v>
      </c>
      <c r="AN105" s="30">
        <f t="shared" si="32"/>
        <v>0</v>
      </c>
      <c r="AO105" s="30">
        <f t="shared" si="33"/>
        <v>0</v>
      </c>
    </row>
    <row r="106" spans="1:41" ht="12.75">
      <c r="A106" s="28">
        <v>1804230</v>
      </c>
      <c r="B106" s="28">
        <v>7610</v>
      </c>
      <c r="C106" s="28" t="s">
        <v>982</v>
      </c>
      <c r="D106" s="28" t="s">
        <v>983</v>
      </c>
      <c r="E106" s="28" t="s">
        <v>984</v>
      </c>
      <c r="F106" s="28">
        <v>46742</v>
      </c>
      <c r="G106" s="29">
        <v>9801</v>
      </c>
      <c r="H106" s="32">
        <v>2604882513</v>
      </c>
      <c r="I106" s="65">
        <v>7</v>
      </c>
      <c r="J106" s="31" t="s">
        <v>55</v>
      </c>
      <c r="K106" s="28"/>
      <c r="L106" s="33"/>
      <c r="M106" s="69">
        <v>690</v>
      </c>
      <c r="N106" s="63" t="s">
        <v>49</v>
      </c>
      <c r="O106" s="71" t="s">
        <v>49</v>
      </c>
      <c r="P106" s="34">
        <v>20.469798657718123</v>
      </c>
      <c r="Q106" s="35" t="str">
        <f t="shared" si="34"/>
        <v>YES</v>
      </c>
      <c r="R106" s="31" t="s">
        <v>55</v>
      </c>
      <c r="S106" s="31" t="s">
        <v>55</v>
      </c>
      <c r="T106" s="31"/>
      <c r="U106" s="64" t="s">
        <v>55</v>
      </c>
      <c r="V106" s="67"/>
      <c r="W106" s="40"/>
      <c r="X106" s="40"/>
      <c r="Y106" s="41"/>
      <c r="Z106" s="37">
        <f t="shared" si="18"/>
        <v>1</v>
      </c>
      <c r="AA106" s="30">
        <f t="shared" si="19"/>
        <v>0</v>
      </c>
      <c r="AB106" s="30">
        <f t="shared" si="20"/>
        <v>0</v>
      </c>
      <c r="AC106" s="30">
        <f t="shared" si="21"/>
        <v>0</v>
      </c>
      <c r="AD106" s="31" t="str">
        <f t="shared" si="22"/>
        <v>-</v>
      </c>
      <c r="AE106" s="30">
        <f t="shared" si="23"/>
        <v>0</v>
      </c>
      <c r="AF106" s="30">
        <f t="shared" si="24"/>
        <v>0</v>
      </c>
      <c r="AG106" s="30">
        <f t="shared" si="25"/>
        <v>0</v>
      </c>
      <c r="AH106" s="30">
        <f t="shared" si="26"/>
        <v>0</v>
      </c>
      <c r="AI106" s="30">
        <f t="shared" si="27"/>
        <v>1</v>
      </c>
      <c r="AJ106" s="30">
        <f t="shared" si="28"/>
        <v>1</v>
      </c>
      <c r="AK106" s="30" t="str">
        <f t="shared" si="29"/>
        <v>Initial</v>
      </c>
      <c r="AL106" s="31" t="str">
        <f t="shared" si="30"/>
        <v>RLIS</v>
      </c>
      <c r="AM106" s="30">
        <f t="shared" si="31"/>
        <v>0</v>
      </c>
      <c r="AN106" s="30">
        <f t="shared" si="32"/>
        <v>0</v>
      </c>
      <c r="AO106" s="30">
        <f t="shared" si="33"/>
        <v>0</v>
      </c>
    </row>
    <row r="107" spans="1:41" ht="12.75">
      <c r="A107" s="28">
        <v>1804260</v>
      </c>
      <c r="B107" s="28">
        <v>3025</v>
      </c>
      <c r="C107" s="28" t="s">
        <v>336</v>
      </c>
      <c r="D107" s="28" t="s">
        <v>337</v>
      </c>
      <c r="E107" s="28" t="s">
        <v>338</v>
      </c>
      <c r="F107" s="28">
        <v>46030</v>
      </c>
      <c r="G107" s="29">
        <v>469</v>
      </c>
      <c r="H107" s="32">
        <v>3179843538</v>
      </c>
      <c r="I107" s="65">
        <v>3</v>
      </c>
      <c r="J107" s="31" t="s">
        <v>49</v>
      </c>
      <c r="K107" s="28"/>
      <c r="L107" s="33"/>
      <c r="M107" s="69"/>
      <c r="N107" s="63" t="s">
        <v>49</v>
      </c>
      <c r="O107" s="71"/>
      <c r="P107" s="34">
        <v>3.070332024277044</v>
      </c>
      <c r="Q107" s="35" t="str">
        <f t="shared" si="34"/>
        <v>NO</v>
      </c>
      <c r="R107" s="31" t="s">
        <v>49</v>
      </c>
      <c r="S107" s="31" t="s">
        <v>49</v>
      </c>
      <c r="T107" s="31"/>
      <c r="U107" s="64"/>
      <c r="V107" s="67"/>
      <c r="W107" s="40"/>
      <c r="X107" s="40"/>
      <c r="Y107" s="41"/>
      <c r="Z107" s="37">
        <f t="shared" si="18"/>
        <v>0</v>
      </c>
      <c r="AA107" s="30">
        <f t="shared" si="19"/>
        <v>0</v>
      </c>
      <c r="AB107" s="30">
        <f t="shared" si="20"/>
        <v>0</v>
      </c>
      <c r="AC107" s="30">
        <f t="shared" si="21"/>
        <v>0</v>
      </c>
      <c r="AD107" s="31" t="str">
        <f t="shared" si="22"/>
        <v>-</v>
      </c>
      <c r="AE107" s="30">
        <f t="shared" si="23"/>
        <v>0</v>
      </c>
      <c r="AF107" s="30">
        <f t="shared" si="24"/>
        <v>0</v>
      </c>
      <c r="AG107" s="30">
        <f t="shared" si="25"/>
        <v>0</v>
      </c>
      <c r="AH107" s="30">
        <f t="shared" si="26"/>
        <v>0</v>
      </c>
      <c r="AI107" s="30">
        <f t="shared" si="27"/>
        <v>0</v>
      </c>
      <c r="AJ107" s="30">
        <f t="shared" si="28"/>
        <v>0</v>
      </c>
      <c r="AK107" s="30">
        <f t="shared" si="29"/>
        <v>0</v>
      </c>
      <c r="AL107" s="31" t="str">
        <f t="shared" si="30"/>
        <v>-</v>
      </c>
      <c r="AM107" s="30">
        <f t="shared" si="31"/>
        <v>0</v>
      </c>
      <c r="AN107" s="30">
        <f t="shared" si="32"/>
        <v>0</v>
      </c>
      <c r="AO107" s="30">
        <f t="shared" si="33"/>
        <v>0</v>
      </c>
    </row>
    <row r="108" spans="1:41" ht="12.75">
      <c r="A108" s="28">
        <v>1810650</v>
      </c>
      <c r="B108" s="28">
        <v>3005</v>
      </c>
      <c r="C108" s="28" t="s">
        <v>339</v>
      </c>
      <c r="D108" s="28" t="s">
        <v>340</v>
      </c>
      <c r="E108" s="28" t="s">
        <v>341</v>
      </c>
      <c r="F108" s="28">
        <v>46038</v>
      </c>
      <c r="G108" s="29">
        <v>3602</v>
      </c>
      <c r="H108" s="32">
        <v>3175944100</v>
      </c>
      <c r="I108" s="65" t="s">
        <v>73</v>
      </c>
      <c r="J108" s="31" t="s">
        <v>49</v>
      </c>
      <c r="K108" s="28"/>
      <c r="L108" s="33"/>
      <c r="M108" s="69"/>
      <c r="N108" s="63" t="s">
        <v>49</v>
      </c>
      <c r="O108" s="71"/>
      <c r="P108" s="34">
        <v>2.947824449048785</v>
      </c>
      <c r="Q108" s="35" t="str">
        <f t="shared" si="34"/>
        <v>NO</v>
      </c>
      <c r="R108" s="31" t="s">
        <v>49</v>
      </c>
      <c r="S108" s="31" t="s">
        <v>49</v>
      </c>
      <c r="T108" s="31"/>
      <c r="U108" s="64"/>
      <c r="V108" s="67"/>
      <c r="W108" s="40"/>
      <c r="X108" s="40"/>
      <c r="Y108" s="41"/>
      <c r="Z108" s="37">
        <f t="shared" si="18"/>
        <v>0</v>
      </c>
      <c r="AA108" s="30">
        <f t="shared" si="19"/>
        <v>0</v>
      </c>
      <c r="AB108" s="30">
        <f t="shared" si="20"/>
        <v>0</v>
      </c>
      <c r="AC108" s="30">
        <f t="shared" si="21"/>
        <v>0</v>
      </c>
      <c r="AD108" s="31" t="str">
        <f t="shared" si="22"/>
        <v>-</v>
      </c>
      <c r="AE108" s="30">
        <f t="shared" si="23"/>
        <v>0</v>
      </c>
      <c r="AF108" s="30">
        <f t="shared" si="24"/>
        <v>0</v>
      </c>
      <c r="AG108" s="30">
        <f t="shared" si="25"/>
        <v>0</v>
      </c>
      <c r="AH108" s="30">
        <f t="shared" si="26"/>
        <v>0</v>
      </c>
      <c r="AI108" s="30">
        <f t="shared" si="27"/>
        <v>0</v>
      </c>
      <c r="AJ108" s="30">
        <f t="shared" si="28"/>
        <v>0</v>
      </c>
      <c r="AK108" s="30">
        <f t="shared" si="29"/>
        <v>0</v>
      </c>
      <c r="AL108" s="31" t="str">
        <f t="shared" si="30"/>
        <v>-</v>
      </c>
      <c r="AM108" s="30">
        <f t="shared" si="31"/>
        <v>0</v>
      </c>
      <c r="AN108" s="30">
        <f t="shared" si="32"/>
        <v>0</v>
      </c>
      <c r="AO108" s="30">
        <f t="shared" si="33"/>
        <v>0</v>
      </c>
    </row>
    <row r="109" spans="1:41" ht="12.75">
      <c r="A109" s="28">
        <v>1804350</v>
      </c>
      <c r="B109" s="28">
        <v>4580</v>
      </c>
      <c r="C109" s="28" t="s">
        <v>342</v>
      </c>
      <c r="D109" s="28" t="s">
        <v>343</v>
      </c>
      <c r="E109" s="28" t="s">
        <v>344</v>
      </c>
      <c r="F109" s="28">
        <v>46303</v>
      </c>
      <c r="G109" s="29">
        <v>645</v>
      </c>
      <c r="H109" s="32">
        <v>2193743500</v>
      </c>
      <c r="I109" s="65" t="s">
        <v>73</v>
      </c>
      <c r="J109" s="31" t="s">
        <v>49</v>
      </c>
      <c r="K109" s="28"/>
      <c r="L109" s="33"/>
      <c r="M109" s="69"/>
      <c r="N109" s="63" t="s">
        <v>49</v>
      </c>
      <c r="O109" s="71"/>
      <c r="P109" s="34">
        <v>3.545706371191136</v>
      </c>
      <c r="Q109" s="35" t="str">
        <f t="shared" si="34"/>
        <v>NO</v>
      </c>
      <c r="R109" s="31" t="s">
        <v>49</v>
      </c>
      <c r="S109" s="31" t="s">
        <v>49</v>
      </c>
      <c r="T109" s="31"/>
      <c r="U109" s="64"/>
      <c r="V109" s="67"/>
      <c r="W109" s="40"/>
      <c r="X109" s="40"/>
      <c r="Y109" s="41"/>
      <c r="Z109" s="37">
        <f t="shared" si="18"/>
        <v>0</v>
      </c>
      <c r="AA109" s="30">
        <f t="shared" si="19"/>
        <v>0</v>
      </c>
      <c r="AB109" s="30">
        <f t="shared" si="20"/>
        <v>0</v>
      </c>
      <c r="AC109" s="30">
        <f t="shared" si="21"/>
        <v>0</v>
      </c>
      <c r="AD109" s="31" t="str">
        <f t="shared" si="22"/>
        <v>-</v>
      </c>
      <c r="AE109" s="30">
        <f t="shared" si="23"/>
        <v>0</v>
      </c>
      <c r="AF109" s="30">
        <f t="shared" si="24"/>
        <v>0</v>
      </c>
      <c r="AG109" s="30">
        <f t="shared" si="25"/>
        <v>0</v>
      </c>
      <c r="AH109" s="30">
        <f t="shared" si="26"/>
        <v>0</v>
      </c>
      <c r="AI109" s="30">
        <f t="shared" si="27"/>
        <v>0</v>
      </c>
      <c r="AJ109" s="30">
        <f t="shared" si="28"/>
        <v>0</v>
      </c>
      <c r="AK109" s="30">
        <f t="shared" si="29"/>
        <v>0</v>
      </c>
      <c r="AL109" s="31" t="str">
        <f t="shared" si="30"/>
        <v>-</v>
      </c>
      <c r="AM109" s="30">
        <f t="shared" si="31"/>
        <v>0</v>
      </c>
      <c r="AN109" s="30">
        <f t="shared" si="32"/>
        <v>0</v>
      </c>
      <c r="AO109" s="30">
        <f t="shared" si="33"/>
        <v>0</v>
      </c>
    </row>
    <row r="110" spans="1:41" ht="12.75">
      <c r="A110" s="28">
        <v>1804500</v>
      </c>
      <c r="B110" s="28">
        <v>1885</v>
      </c>
      <c r="C110" s="28" t="s">
        <v>345</v>
      </c>
      <c r="D110" s="28" t="s">
        <v>346</v>
      </c>
      <c r="E110" s="28" t="s">
        <v>347</v>
      </c>
      <c r="F110" s="28">
        <v>47342</v>
      </c>
      <c r="G110" s="29">
        <v>9729</v>
      </c>
      <c r="H110" s="32">
        <v>7653584006</v>
      </c>
      <c r="I110" s="65">
        <v>8</v>
      </c>
      <c r="J110" s="31" t="s">
        <v>55</v>
      </c>
      <c r="K110" s="28"/>
      <c r="L110" s="33"/>
      <c r="M110" s="69"/>
      <c r="N110" s="63" t="s">
        <v>49</v>
      </c>
      <c r="O110" s="71"/>
      <c r="P110" s="34">
        <v>7.243650047036689</v>
      </c>
      <c r="Q110" s="35" t="str">
        <f t="shared" si="34"/>
        <v>NO</v>
      </c>
      <c r="R110" s="31" t="s">
        <v>49</v>
      </c>
      <c r="S110" s="31" t="s">
        <v>55</v>
      </c>
      <c r="T110" s="31"/>
      <c r="U110" s="64"/>
      <c r="V110" s="67"/>
      <c r="W110" s="40"/>
      <c r="X110" s="40"/>
      <c r="Y110" s="41"/>
      <c r="Z110" s="37">
        <f t="shared" si="18"/>
        <v>1</v>
      </c>
      <c r="AA110" s="30">
        <f t="shared" si="19"/>
        <v>0</v>
      </c>
      <c r="AB110" s="30">
        <f t="shared" si="20"/>
        <v>0</v>
      </c>
      <c r="AC110" s="30">
        <f t="shared" si="21"/>
        <v>0</v>
      </c>
      <c r="AD110" s="31" t="str">
        <f t="shared" si="22"/>
        <v>-</v>
      </c>
      <c r="AE110" s="30">
        <f t="shared" si="23"/>
        <v>0</v>
      </c>
      <c r="AF110" s="30">
        <f t="shared" si="24"/>
        <v>0</v>
      </c>
      <c r="AG110" s="30">
        <f t="shared" si="25"/>
        <v>0</v>
      </c>
      <c r="AH110" s="30">
        <f t="shared" si="26"/>
        <v>0</v>
      </c>
      <c r="AI110" s="30">
        <f t="shared" si="27"/>
        <v>1</v>
      </c>
      <c r="AJ110" s="30">
        <f t="shared" si="28"/>
        <v>0</v>
      </c>
      <c r="AK110" s="30">
        <f t="shared" si="29"/>
        <v>0</v>
      </c>
      <c r="AL110" s="31" t="str">
        <f t="shared" si="30"/>
        <v>-</v>
      </c>
      <c r="AM110" s="30">
        <f t="shared" si="31"/>
        <v>0</v>
      </c>
      <c r="AN110" s="30">
        <f t="shared" si="32"/>
        <v>0</v>
      </c>
      <c r="AO110" s="30">
        <f t="shared" si="33"/>
        <v>0</v>
      </c>
    </row>
    <row r="111" spans="1:41" ht="12.75">
      <c r="A111" s="28">
        <v>1811930</v>
      </c>
      <c r="B111" s="28">
        <v>8065</v>
      </c>
      <c r="C111" s="28" t="s">
        <v>348</v>
      </c>
      <c r="D111" s="28" t="s">
        <v>349</v>
      </c>
      <c r="E111" s="28" t="s">
        <v>350</v>
      </c>
      <c r="F111" s="28">
        <v>46992</v>
      </c>
      <c r="G111" s="29" t="s">
        <v>48</v>
      </c>
      <c r="H111" s="32">
        <v>2605637481</v>
      </c>
      <c r="I111" s="65">
        <v>7</v>
      </c>
      <c r="J111" s="31" t="s">
        <v>55</v>
      </c>
      <c r="K111" s="28"/>
      <c r="L111" s="33"/>
      <c r="M111" s="69"/>
      <c r="N111" s="63" t="s">
        <v>49</v>
      </c>
      <c r="O111" s="71"/>
      <c r="P111" s="34" t="s">
        <v>50</v>
      </c>
      <c r="Q111" s="35" t="str">
        <f t="shared" si="34"/>
        <v>M</v>
      </c>
      <c r="R111" s="31" t="s">
        <v>49</v>
      </c>
      <c r="S111" s="31" t="s">
        <v>55</v>
      </c>
      <c r="T111" s="31"/>
      <c r="U111" s="64"/>
      <c r="V111" s="67"/>
      <c r="W111" s="40"/>
      <c r="X111" s="40"/>
      <c r="Y111" s="41"/>
      <c r="Z111" s="37">
        <f t="shared" si="18"/>
        <v>1</v>
      </c>
      <c r="AA111" s="30">
        <f t="shared" si="19"/>
        <v>0</v>
      </c>
      <c r="AB111" s="30">
        <f t="shared" si="20"/>
        <v>0</v>
      </c>
      <c r="AC111" s="30">
        <f t="shared" si="21"/>
        <v>0</v>
      </c>
      <c r="AD111" s="31" t="str">
        <f t="shared" si="22"/>
        <v>-</v>
      </c>
      <c r="AE111" s="30">
        <f t="shared" si="23"/>
        <v>0</v>
      </c>
      <c r="AF111" s="30">
        <f t="shared" si="24"/>
        <v>0</v>
      </c>
      <c r="AG111" s="30">
        <f t="shared" si="25"/>
        <v>0</v>
      </c>
      <c r="AH111" s="30">
        <f t="shared" si="26"/>
        <v>0</v>
      </c>
      <c r="AI111" s="30">
        <f t="shared" si="27"/>
        <v>1</v>
      </c>
      <c r="AJ111" s="30">
        <f t="shared" si="28"/>
        <v>0</v>
      </c>
      <c r="AK111" s="30">
        <f t="shared" si="29"/>
        <v>0</v>
      </c>
      <c r="AL111" s="31" t="str">
        <f t="shared" si="30"/>
        <v>-</v>
      </c>
      <c r="AM111" s="30">
        <f t="shared" si="31"/>
        <v>0</v>
      </c>
      <c r="AN111" s="30">
        <f t="shared" si="32"/>
        <v>0</v>
      </c>
      <c r="AO111" s="30">
        <f t="shared" si="33"/>
        <v>0</v>
      </c>
    </row>
    <row r="112" spans="1:41" ht="12.75">
      <c r="A112" s="28">
        <v>1804710</v>
      </c>
      <c r="B112" s="28">
        <v>3625</v>
      </c>
      <c r="C112" s="28" t="s">
        <v>351</v>
      </c>
      <c r="D112" s="28" t="s">
        <v>352</v>
      </c>
      <c r="E112" s="28" t="s">
        <v>353</v>
      </c>
      <c r="F112" s="28">
        <v>46750</v>
      </c>
      <c r="G112" s="29">
        <v>2192</v>
      </c>
      <c r="H112" s="32">
        <v>2603567812</v>
      </c>
      <c r="I112" s="65" t="s">
        <v>94</v>
      </c>
      <c r="J112" s="31" t="s">
        <v>49</v>
      </c>
      <c r="K112" s="28"/>
      <c r="L112" s="33"/>
      <c r="M112" s="69"/>
      <c r="N112" s="63" t="s">
        <v>49</v>
      </c>
      <c r="O112" s="71"/>
      <c r="P112" s="34">
        <v>6.6757307953772935</v>
      </c>
      <c r="Q112" s="35" t="str">
        <f t="shared" si="34"/>
        <v>NO</v>
      </c>
      <c r="R112" s="31" t="s">
        <v>49</v>
      </c>
      <c r="S112" s="31" t="s">
        <v>55</v>
      </c>
      <c r="T112" s="31"/>
      <c r="U112" s="64"/>
      <c r="V112" s="67"/>
      <c r="W112" s="40"/>
      <c r="X112" s="40"/>
      <c r="Y112" s="41"/>
      <c r="Z112" s="37">
        <f t="shared" si="18"/>
        <v>0</v>
      </c>
      <c r="AA112" s="30">
        <f t="shared" si="19"/>
        <v>0</v>
      </c>
      <c r="AB112" s="30">
        <f t="shared" si="20"/>
        <v>0</v>
      </c>
      <c r="AC112" s="30">
        <f t="shared" si="21"/>
        <v>0</v>
      </c>
      <c r="AD112" s="31" t="str">
        <f t="shared" si="22"/>
        <v>-</v>
      </c>
      <c r="AE112" s="30">
        <f t="shared" si="23"/>
        <v>0</v>
      </c>
      <c r="AF112" s="30">
        <f t="shared" si="24"/>
        <v>0</v>
      </c>
      <c r="AG112" s="30">
        <f t="shared" si="25"/>
        <v>0</v>
      </c>
      <c r="AH112" s="30">
        <f t="shared" si="26"/>
        <v>0</v>
      </c>
      <c r="AI112" s="30">
        <f t="shared" si="27"/>
        <v>1</v>
      </c>
      <c r="AJ112" s="30">
        <f t="shared" si="28"/>
        <v>0</v>
      </c>
      <c r="AK112" s="30">
        <f t="shared" si="29"/>
        <v>0</v>
      </c>
      <c r="AL112" s="31" t="str">
        <f t="shared" si="30"/>
        <v>-</v>
      </c>
      <c r="AM112" s="30">
        <f t="shared" si="31"/>
        <v>0</v>
      </c>
      <c r="AN112" s="30">
        <f t="shared" si="32"/>
        <v>0</v>
      </c>
      <c r="AO112" s="30">
        <f t="shared" si="33"/>
        <v>0</v>
      </c>
    </row>
    <row r="113" spans="1:41" ht="12.75">
      <c r="A113" s="28"/>
      <c r="B113" s="28">
        <v>9625</v>
      </c>
      <c r="C113" s="28" t="s">
        <v>976</v>
      </c>
      <c r="D113" s="28" t="s">
        <v>977</v>
      </c>
      <c r="E113" s="28" t="s">
        <v>978</v>
      </c>
      <c r="F113" s="28">
        <v>47306</v>
      </c>
      <c r="G113" s="29"/>
      <c r="H113" s="32">
        <v>7652857457</v>
      </c>
      <c r="I113" s="66"/>
      <c r="J113" s="59"/>
      <c r="K113" s="28"/>
      <c r="L113" s="36"/>
      <c r="M113" s="69">
        <v>271</v>
      </c>
      <c r="N113" s="63" t="s">
        <v>49</v>
      </c>
      <c r="O113" s="71" t="s">
        <v>49</v>
      </c>
      <c r="P113" s="70"/>
      <c r="Q113" s="61"/>
      <c r="R113" s="61"/>
      <c r="S113" s="31"/>
      <c r="T113" s="31"/>
      <c r="U113" s="64" t="s">
        <v>49</v>
      </c>
      <c r="V113" s="68"/>
      <c r="W113" s="62"/>
      <c r="X113" s="62"/>
      <c r="Y113" s="72"/>
      <c r="Z113" s="37">
        <f t="shared" si="18"/>
        <v>0</v>
      </c>
      <c r="AA113" s="30">
        <f t="shared" si="19"/>
        <v>1</v>
      </c>
      <c r="AB113" s="30">
        <f t="shared" si="20"/>
        <v>0</v>
      </c>
      <c r="AC113" s="30">
        <f t="shared" si="21"/>
        <v>0</v>
      </c>
      <c r="AD113" s="31" t="str">
        <f t="shared" si="22"/>
        <v>-</v>
      </c>
      <c r="AE113" s="30">
        <f t="shared" si="23"/>
        <v>0</v>
      </c>
      <c r="AF113" s="30">
        <f t="shared" si="24"/>
        <v>0</v>
      </c>
      <c r="AG113" s="30">
        <f t="shared" si="25"/>
        <v>0</v>
      </c>
      <c r="AH113" s="30">
        <f t="shared" si="26"/>
        <v>0</v>
      </c>
      <c r="AI113" s="30">
        <f t="shared" si="27"/>
        <v>0</v>
      </c>
      <c r="AJ113" s="30">
        <f t="shared" si="28"/>
        <v>0</v>
      </c>
      <c r="AK113" s="30">
        <f t="shared" si="29"/>
        <v>0</v>
      </c>
      <c r="AL113" s="31" t="str">
        <f t="shared" si="30"/>
        <v>-</v>
      </c>
      <c r="AM113" s="30">
        <f t="shared" si="31"/>
        <v>0</v>
      </c>
      <c r="AN113" s="30">
        <f t="shared" si="32"/>
        <v>0</v>
      </c>
      <c r="AO113" s="30">
        <f t="shared" si="33"/>
        <v>0</v>
      </c>
    </row>
    <row r="114" spans="1:41" ht="12.75">
      <c r="A114" s="28">
        <v>1800006</v>
      </c>
      <c r="B114" s="28">
        <v>9100</v>
      </c>
      <c r="C114" s="28" t="s">
        <v>354</v>
      </c>
      <c r="D114" s="28" t="s">
        <v>355</v>
      </c>
      <c r="E114" s="28" t="s">
        <v>47</v>
      </c>
      <c r="F114" s="28">
        <v>46204</v>
      </c>
      <c r="G114" s="29">
        <v>2738</v>
      </c>
      <c r="H114" s="32">
        <v>3172325770</v>
      </c>
      <c r="I114" s="65" t="s">
        <v>356</v>
      </c>
      <c r="J114" s="31" t="s">
        <v>49</v>
      </c>
      <c r="K114" s="28"/>
      <c r="L114" s="33"/>
      <c r="M114" s="69"/>
      <c r="N114" s="63" t="s">
        <v>49</v>
      </c>
      <c r="O114" s="71"/>
      <c r="P114" s="34" t="s">
        <v>50</v>
      </c>
      <c r="Q114" s="35" t="str">
        <f aca="true" t="shared" si="35" ref="Q114:Q132">IF(ISNUMBER(P114),IF(P114&gt;=20,"YES","NO"),"M")</f>
        <v>M</v>
      </c>
      <c r="R114" s="31" t="s">
        <v>49</v>
      </c>
      <c r="S114" s="31" t="s">
        <v>49</v>
      </c>
      <c r="T114" s="31"/>
      <c r="U114" s="64"/>
      <c r="V114" s="67"/>
      <c r="W114" s="40"/>
      <c r="X114" s="40"/>
      <c r="Y114" s="41"/>
      <c r="Z114" s="37">
        <f t="shared" si="18"/>
        <v>0</v>
      </c>
      <c r="AA114" s="30">
        <f t="shared" si="19"/>
        <v>0</v>
      </c>
      <c r="AB114" s="30">
        <f t="shared" si="20"/>
        <v>0</v>
      </c>
      <c r="AC114" s="30">
        <f t="shared" si="21"/>
        <v>0</v>
      </c>
      <c r="AD114" s="31" t="str">
        <f t="shared" si="22"/>
        <v>-</v>
      </c>
      <c r="AE114" s="30">
        <f t="shared" si="23"/>
        <v>0</v>
      </c>
      <c r="AF114" s="30">
        <f t="shared" si="24"/>
        <v>0</v>
      </c>
      <c r="AG114" s="30">
        <f t="shared" si="25"/>
        <v>0</v>
      </c>
      <c r="AH114" s="30">
        <f t="shared" si="26"/>
        <v>0</v>
      </c>
      <c r="AI114" s="30">
        <f t="shared" si="27"/>
        <v>0</v>
      </c>
      <c r="AJ114" s="30">
        <f t="shared" si="28"/>
        <v>0</v>
      </c>
      <c r="AK114" s="30">
        <f t="shared" si="29"/>
        <v>0</v>
      </c>
      <c r="AL114" s="31" t="str">
        <f t="shared" si="30"/>
        <v>-</v>
      </c>
      <c r="AM114" s="30">
        <f t="shared" si="31"/>
        <v>0</v>
      </c>
      <c r="AN114" s="30">
        <f t="shared" si="32"/>
        <v>0</v>
      </c>
      <c r="AO114" s="30">
        <f t="shared" si="33"/>
        <v>0</v>
      </c>
    </row>
    <row r="115" spans="1:41" ht="12.75">
      <c r="A115" s="28">
        <v>1800005</v>
      </c>
      <c r="B115" s="28">
        <v>9105</v>
      </c>
      <c r="C115" s="28" t="s">
        <v>357</v>
      </c>
      <c r="D115" s="28" t="s">
        <v>358</v>
      </c>
      <c r="E115" s="28" t="s">
        <v>47</v>
      </c>
      <c r="F115" s="28">
        <v>46204</v>
      </c>
      <c r="G115" s="29">
        <v>1964</v>
      </c>
      <c r="H115" s="32">
        <v>3172337852</v>
      </c>
      <c r="I115" s="65" t="s">
        <v>359</v>
      </c>
      <c r="J115" s="31" t="s">
        <v>49</v>
      </c>
      <c r="K115" s="28"/>
      <c r="L115" s="33"/>
      <c r="M115" s="69"/>
      <c r="N115" s="63" t="s">
        <v>49</v>
      </c>
      <c r="O115" s="71"/>
      <c r="P115" s="34" t="s">
        <v>50</v>
      </c>
      <c r="Q115" s="35" t="str">
        <f t="shared" si="35"/>
        <v>M</v>
      </c>
      <c r="R115" s="31" t="s">
        <v>49</v>
      </c>
      <c r="S115" s="31" t="s">
        <v>49</v>
      </c>
      <c r="T115" s="31"/>
      <c r="U115" s="64"/>
      <c r="V115" s="67"/>
      <c r="W115" s="40"/>
      <c r="X115" s="40"/>
      <c r="Y115" s="41"/>
      <c r="Z115" s="37">
        <f t="shared" si="18"/>
        <v>0</v>
      </c>
      <c r="AA115" s="30">
        <f t="shared" si="19"/>
        <v>0</v>
      </c>
      <c r="AB115" s="30">
        <f t="shared" si="20"/>
        <v>0</v>
      </c>
      <c r="AC115" s="30">
        <f t="shared" si="21"/>
        <v>0</v>
      </c>
      <c r="AD115" s="31" t="str">
        <f t="shared" si="22"/>
        <v>-</v>
      </c>
      <c r="AE115" s="30">
        <f t="shared" si="23"/>
        <v>0</v>
      </c>
      <c r="AF115" s="30">
        <f t="shared" si="24"/>
        <v>0</v>
      </c>
      <c r="AG115" s="30">
        <f t="shared" si="25"/>
        <v>0</v>
      </c>
      <c r="AH115" s="30">
        <f t="shared" si="26"/>
        <v>0</v>
      </c>
      <c r="AI115" s="30">
        <f t="shared" si="27"/>
        <v>0</v>
      </c>
      <c r="AJ115" s="30">
        <f t="shared" si="28"/>
        <v>0</v>
      </c>
      <c r="AK115" s="30">
        <f t="shared" si="29"/>
        <v>0</v>
      </c>
      <c r="AL115" s="31" t="str">
        <f t="shared" si="30"/>
        <v>-</v>
      </c>
      <c r="AM115" s="30">
        <f t="shared" si="31"/>
        <v>0</v>
      </c>
      <c r="AN115" s="30">
        <f t="shared" si="32"/>
        <v>0</v>
      </c>
      <c r="AO115" s="30">
        <f t="shared" si="33"/>
        <v>0</v>
      </c>
    </row>
    <row r="116" spans="1:41" ht="12.75">
      <c r="A116" s="28">
        <v>1800023</v>
      </c>
      <c r="B116" s="28">
        <v>9605</v>
      </c>
      <c r="C116" s="28" t="s">
        <v>360</v>
      </c>
      <c r="D116" s="28" t="s">
        <v>361</v>
      </c>
      <c r="E116" s="28" t="s">
        <v>47</v>
      </c>
      <c r="F116" s="28">
        <v>46240</v>
      </c>
      <c r="G116" s="29">
        <v>2504</v>
      </c>
      <c r="H116" s="32">
        <v>3172531481</v>
      </c>
      <c r="I116" s="65">
        <v>1</v>
      </c>
      <c r="J116" s="31" t="s">
        <v>49</v>
      </c>
      <c r="K116" s="28"/>
      <c r="L116" s="33"/>
      <c r="M116" s="69"/>
      <c r="N116" s="63" t="s">
        <v>49</v>
      </c>
      <c r="O116" s="71"/>
      <c r="P116" s="34" t="s">
        <v>50</v>
      </c>
      <c r="Q116" s="35" t="str">
        <f t="shared" si="35"/>
        <v>M</v>
      </c>
      <c r="R116" s="31" t="s">
        <v>51</v>
      </c>
      <c r="S116" s="31" t="s">
        <v>49</v>
      </c>
      <c r="T116" s="31"/>
      <c r="U116" s="64"/>
      <c r="V116" s="67"/>
      <c r="W116" s="40"/>
      <c r="X116" s="40"/>
      <c r="Y116" s="41"/>
      <c r="Z116" s="37">
        <f t="shared" si="18"/>
        <v>0</v>
      </c>
      <c r="AA116" s="30">
        <f t="shared" si="19"/>
        <v>0</v>
      </c>
      <c r="AB116" s="30">
        <f t="shared" si="20"/>
        <v>0</v>
      </c>
      <c r="AC116" s="30">
        <f t="shared" si="21"/>
        <v>0</v>
      </c>
      <c r="AD116" s="31" t="str">
        <f t="shared" si="22"/>
        <v>-</v>
      </c>
      <c r="AE116" s="30">
        <f t="shared" si="23"/>
        <v>0</v>
      </c>
      <c r="AF116" s="30">
        <f t="shared" si="24"/>
        <v>0</v>
      </c>
      <c r="AG116" s="30">
        <f t="shared" si="25"/>
        <v>0</v>
      </c>
      <c r="AH116" s="30">
        <f t="shared" si="26"/>
        <v>0</v>
      </c>
      <c r="AI116" s="30">
        <f t="shared" si="27"/>
        <v>0</v>
      </c>
      <c r="AJ116" s="30">
        <f t="shared" si="28"/>
        <v>0</v>
      </c>
      <c r="AK116" s="30">
        <f t="shared" si="29"/>
        <v>0</v>
      </c>
      <c r="AL116" s="31" t="str">
        <f t="shared" si="30"/>
        <v>-</v>
      </c>
      <c r="AM116" s="30">
        <f t="shared" si="31"/>
        <v>0</v>
      </c>
      <c r="AN116" s="30">
        <f t="shared" si="32"/>
        <v>0</v>
      </c>
      <c r="AO116" s="30">
        <f t="shared" si="33"/>
        <v>0</v>
      </c>
    </row>
    <row r="117" spans="1:41" ht="12.75">
      <c r="A117" s="28">
        <v>1800024</v>
      </c>
      <c r="B117" s="28">
        <v>9610</v>
      </c>
      <c r="C117" s="28" t="s">
        <v>362</v>
      </c>
      <c r="D117" s="28" t="s">
        <v>363</v>
      </c>
      <c r="E117" s="28" t="s">
        <v>47</v>
      </c>
      <c r="F117" s="28">
        <v>46205</v>
      </c>
      <c r="G117" s="29">
        <v>2099</v>
      </c>
      <c r="H117" s="32">
        <v>3179244374</v>
      </c>
      <c r="I117" s="65">
        <v>1</v>
      </c>
      <c r="J117" s="31" t="s">
        <v>49</v>
      </c>
      <c r="K117" s="28"/>
      <c r="L117" s="33"/>
      <c r="M117" s="69"/>
      <c r="N117" s="63" t="s">
        <v>49</v>
      </c>
      <c r="O117" s="71"/>
      <c r="P117" s="34" t="s">
        <v>50</v>
      </c>
      <c r="Q117" s="35" t="str">
        <f t="shared" si="35"/>
        <v>M</v>
      </c>
      <c r="R117" s="31" t="s">
        <v>51</v>
      </c>
      <c r="S117" s="31" t="s">
        <v>49</v>
      </c>
      <c r="T117" s="31"/>
      <c r="U117" s="64"/>
      <c r="V117" s="67"/>
      <c r="W117" s="40"/>
      <c r="X117" s="40"/>
      <c r="Y117" s="41"/>
      <c r="Z117" s="37">
        <f t="shared" si="18"/>
        <v>0</v>
      </c>
      <c r="AA117" s="30">
        <f t="shared" si="19"/>
        <v>0</v>
      </c>
      <c r="AB117" s="30">
        <f t="shared" si="20"/>
        <v>0</v>
      </c>
      <c r="AC117" s="30">
        <f t="shared" si="21"/>
        <v>0</v>
      </c>
      <c r="AD117" s="31" t="str">
        <f t="shared" si="22"/>
        <v>-</v>
      </c>
      <c r="AE117" s="30">
        <f t="shared" si="23"/>
        <v>0</v>
      </c>
      <c r="AF117" s="30">
        <f t="shared" si="24"/>
        <v>0</v>
      </c>
      <c r="AG117" s="30">
        <f t="shared" si="25"/>
        <v>0</v>
      </c>
      <c r="AH117" s="30">
        <f t="shared" si="26"/>
        <v>0</v>
      </c>
      <c r="AI117" s="30">
        <f t="shared" si="27"/>
        <v>0</v>
      </c>
      <c r="AJ117" s="30">
        <f t="shared" si="28"/>
        <v>0</v>
      </c>
      <c r="AK117" s="30">
        <f t="shared" si="29"/>
        <v>0</v>
      </c>
      <c r="AL117" s="31" t="str">
        <f t="shared" si="30"/>
        <v>-</v>
      </c>
      <c r="AM117" s="30">
        <f t="shared" si="31"/>
        <v>0</v>
      </c>
      <c r="AN117" s="30">
        <f t="shared" si="32"/>
        <v>0</v>
      </c>
      <c r="AO117" s="30">
        <f t="shared" si="33"/>
        <v>0</v>
      </c>
    </row>
    <row r="118" spans="1:41" ht="12.75">
      <c r="A118" s="28">
        <v>1804770</v>
      </c>
      <c r="B118" s="28">
        <v>5385</v>
      </c>
      <c r="C118" s="28" t="s">
        <v>364</v>
      </c>
      <c r="D118" s="28" t="s">
        <v>365</v>
      </c>
      <c r="E118" s="28" t="s">
        <v>47</v>
      </c>
      <c r="F118" s="28">
        <v>46204</v>
      </c>
      <c r="G118" s="29">
        <v>1389</v>
      </c>
      <c r="H118" s="32">
        <v>3172264411</v>
      </c>
      <c r="I118" s="65" t="s">
        <v>366</v>
      </c>
      <c r="J118" s="31" t="s">
        <v>49</v>
      </c>
      <c r="K118" s="28"/>
      <c r="L118" s="33"/>
      <c r="M118" s="69"/>
      <c r="N118" s="63" t="s">
        <v>49</v>
      </c>
      <c r="O118" s="71"/>
      <c r="P118" s="34">
        <v>23.62304275942555</v>
      </c>
      <c r="Q118" s="35" t="str">
        <f t="shared" si="35"/>
        <v>YES</v>
      </c>
      <c r="R118" s="31" t="s">
        <v>49</v>
      </c>
      <c r="S118" s="31" t="s">
        <v>49</v>
      </c>
      <c r="T118" s="31"/>
      <c r="U118" s="64"/>
      <c r="V118" s="67"/>
      <c r="W118" s="40"/>
      <c r="X118" s="40"/>
      <c r="Y118" s="41"/>
      <c r="Z118" s="37">
        <f t="shared" si="18"/>
        <v>0</v>
      </c>
      <c r="AA118" s="30">
        <f t="shared" si="19"/>
        <v>0</v>
      </c>
      <c r="AB118" s="30">
        <f t="shared" si="20"/>
        <v>0</v>
      </c>
      <c r="AC118" s="30">
        <f t="shared" si="21"/>
        <v>0</v>
      </c>
      <c r="AD118" s="31" t="str">
        <f t="shared" si="22"/>
        <v>-</v>
      </c>
      <c r="AE118" s="30">
        <f t="shared" si="23"/>
        <v>0</v>
      </c>
      <c r="AF118" s="30">
        <f t="shared" si="24"/>
        <v>0</v>
      </c>
      <c r="AG118" s="30">
        <f t="shared" si="25"/>
        <v>0</v>
      </c>
      <c r="AH118" s="30">
        <f t="shared" si="26"/>
        <v>0</v>
      </c>
      <c r="AI118" s="30">
        <f t="shared" si="27"/>
        <v>0</v>
      </c>
      <c r="AJ118" s="30">
        <f t="shared" si="28"/>
        <v>1</v>
      </c>
      <c r="AK118" s="30">
        <f t="shared" si="29"/>
        <v>0</v>
      </c>
      <c r="AL118" s="31" t="str">
        <f t="shared" si="30"/>
        <v>-</v>
      </c>
      <c r="AM118" s="30">
        <f t="shared" si="31"/>
        <v>0</v>
      </c>
      <c r="AN118" s="30">
        <f t="shared" si="32"/>
        <v>0</v>
      </c>
      <c r="AO118" s="30">
        <f t="shared" si="33"/>
        <v>0</v>
      </c>
    </row>
    <row r="119" spans="1:41" ht="12.75">
      <c r="A119" s="28">
        <v>1800014</v>
      </c>
      <c r="B119" s="28">
        <v>9330</v>
      </c>
      <c r="C119" s="28" t="s">
        <v>367</v>
      </c>
      <c r="D119" s="28" t="s">
        <v>368</v>
      </c>
      <c r="E119" s="28" t="s">
        <v>47</v>
      </c>
      <c r="F119" s="28">
        <v>46219</v>
      </c>
      <c r="G119" s="29" t="s">
        <v>48</v>
      </c>
      <c r="H119" s="32">
        <v>3173575359</v>
      </c>
      <c r="I119" s="65">
        <v>1</v>
      </c>
      <c r="J119" s="31" t="s">
        <v>49</v>
      </c>
      <c r="K119" s="28"/>
      <c r="L119" s="33"/>
      <c r="M119" s="69">
        <v>97</v>
      </c>
      <c r="N119" s="63" t="s">
        <v>49</v>
      </c>
      <c r="O119" s="71" t="s">
        <v>49</v>
      </c>
      <c r="P119" s="34" t="s">
        <v>50</v>
      </c>
      <c r="Q119" s="35" t="str">
        <f t="shared" si="35"/>
        <v>M</v>
      </c>
      <c r="R119" s="31" t="s">
        <v>51</v>
      </c>
      <c r="S119" s="31" t="s">
        <v>49</v>
      </c>
      <c r="T119" s="31"/>
      <c r="U119" s="64"/>
      <c r="V119" s="67"/>
      <c r="W119" s="40"/>
      <c r="X119" s="40"/>
      <c r="Y119" s="41"/>
      <c r="Z119" s="37">
        <f t="shared" si="18"/>
        <v>0</v>
      </c>
      <c r="AA119" s="30">
        <f t="shared" si="19"/>
        <v>1</v>
      </c>
      <c r="AB119" s="30">
        <f t="shared" si="20"/>
        <v>0</v>
      </c>
      <c r="AC119" s="30">
        <f t="shared" si="21"/>
        <v>0</v>
      </c>
      <c r="AD119" s="31" t="str">
        <f t="shared" si="22"/>
        <v>-</v>
      </c>
      <c r="AE119" s="30">
        <f t="shared" si="23"/>
        <v>0</v>
      </c>
      <c r="AF119" s="30">
        <f t="shared" si="24"/>
        <v>0</v>
      </c>
      <c r="AG119" s="30">
        <f t="shared" si="25"/>
        <v>0</v>
      </c>
      <c r="AH119" s="30">
        <f t="shared" si="26"/>
        <v>0</v>
      </c>
      <c r="AI119" s="30">
        <f t="shared" si="27"/>
        <v>0</v>
      </c>
      <c r="AJ119" s="30">
        <f t="shared" si="28"/>
        <v>0</v>
      </c>
      <c r="AK119" s="30">
        <f t="shared" si="29"/>
        <v>0</v>
      </c>
      <c r="AL119" s="31" t="str">
        <f t="shared" si="30"/>
        <v>-</v>
      </c>
      <c r="AM119" s="30">
        <f t="shared" si="31"/>
        <v>0</v>
      </c>
      <c r="AN119" s="30">
        <f t="shared" si="32"/>
        <v>0</v>
      </c>
      <c r="AO119" s="30">
        <f t="shared" si="33"/>
        <v>0</v>
      </c>
    </row>
    <row r="120" spans="1:41" ht="12.75">
      <c r="A120" s="28">
        <v>1804800</v>
      </c>
      <c r="B120" s="28">
        <v>6900</v>
      </c>
      <c r="C120" s="28" t="s">
        <v>369</v>
      </c>
      <c r="D120" s="28" t="s">
        <v>370</v>
      </c>
      <c r="E120" s="28" t="s">
        <v>371</v>
      </c>
      <c r="F120" s="28">
        <v>47037</v>
      </c>
      <c r="G120" s="29">
        <v>9804</v>
      </c>
      <c r="H120" s="32">
        <v>8126894114</v>
      </c>
      <c r="I120" s="65">
        <v>7</v>
      </c>
      <c r="J120" s="31" t="s">
        <v>55</v>
      </c>
      <c r="K120" s="28"/>
      <c r="L120" s="33"/>
      <c r="M120" s="69"/>
      <c r="N120" s="63" t="s">
        <v>49</v>
      </c>
      <c r="O120" s="71"/>
      <c r="P120" s="34">
        <v>10.471698113207548</v>
      </c>
      <c r="Q120" s="35" t="str">
        <f t="shared" si="35"/>
        <v>NO</v>
      </c>
      <c r="R120" s="31" t="s">
        <v>49</v>
      </c>
      <c r="S120" s="31" t="s">
        <v>55</v>
      </c>
      <c r="T120" s="31"/>
      <c r="U120" s="64"/>
      <c r="V120" s="67"/>
      <c r="W120" s="40"/>
      <c r="X120" s="40"/>
      <c r="Y120" s="41"/>
      <c r="Z120" s="37">
        <f t="shared" si="18"/>
        <v>1</v>
      </c>
      <c r="AA120" s="30">
        <f t="shared" si="19"/>
        <v>0</v>
      </c>
      <c r="AB120" s="30">
        <f t="shared" si="20"/>
        <v>0</v>
      </c>
      <c r="AC120" s="30">
        <f t="shared" si="21"/>
        <v>0</v>
      </c>
      <c r="AD120" s="31" t="str">
        <f t="shared" si="22"/>
        <v>-</v>
      </c>
      <c r="AE120" s="30">
        <f t="shared" si="23"/>
        <v>0</v>
      </c>
      <c r="AF120" s="30">
        <f t="shared" si="24"/>
        <v>0</v>
      </c>
      <c r="AG120" s="30">
        <f t="shared" si="25"/>
        <v>0</v>
      </c>
      <c r="AH120" s="30">
        <f t="shared" si="26"/>
        <v>0</v>
      </c>
      <c r="AI120" s="30">
        <f t="shared" si="27"/>
        <v>1</v>
      </c>
      <c r="AJ120" s="30">
        <f t="shared" si="28"/>
        <v>0</v>
      </c>
      <c r="AK120" s="30">
        <f t="shared" si="29"/>
        <v>0</v>
      </c>
      <c r="AL120" s="31" t="str">
        <f t="shared" si="30"/>
        <v>-</v>
      </c>
      <c r="AM120" s="30">
        <f t="shared" si="31"/>
        <v>0</v>
      </c>
      <c r="AN120" s="30">
        <f t="shared" si="32"/>
        <v>0</v>
      </c>
      <c r="AO120" s="30">
        <f t="shared" si="33"/>
        <v>0</v>
      </c>
    </row>
    <row r="121" spans="1:41" ht="12.75">
      <c r="A121" s="28">
        <v>1804980</v>
      </c>
      <c r="B121" s="28">
        <v>3945</v>
      </c>
      <c r="C121" s="28" t="s">
        <v>372</v>
      </c>
      <c r="D121" s="28" t="s">
        <v>373</v>
      </c>
      <c r="E121" s="28" t="s">
        <v>374</v>
      </c>
      <c r="F121" s="28">
        <v>47371</v>
      </c>
      <c r="G121" s="29" t="s">
        <v>48</v>
      </c>
      <c r="H121" s="32">
        <v>2607269341</v>
      </c>
      <c r="I121" s="65" t="s">
        <v>94</v>
      </c>
      <c r="J121" s="31" t="s">
        <v>49</v>
      </c>
      <c r="K121" s="28"/>
      <c r="L121" s="33"/>
      <c r="M121" s="69"/>
      <c r="N121" s="63" t="s">
        <v>49</v>
      </c>
      <c r="O121" s="71"/>
      <c r="P121" s="34">
        <v>12.792329279700654</v>
      </c>
      <c r="Q121" s="35" t="str">
        <f t="shared" si="35"/>
        <v>NO</v>
      </c>
      <c r="R121" s="31" t="s">
        <v>49</v>
      </c>
      <c r="S121" s="31" t="s">
        <v>55</v>
      </c>
      <c r="T121" s="31"/>
      <c r="U121" s="64"/>
      <c r="V121" s="67"/>
      <c r="W121" s="40"/>
      <c r="X121" s="40"/>
      <c r="Y121" s="41"/>
      <c r="Z121" s="37">
        <f t="shared" si="18"/>
        <v>0</v>
      </c>
      <c r="AA121" s="30">
        <f t="shared" si="19"/>
        <v>0</v>
      </c>
      <c r="AB121" s="30">
        <f t="shared" si="20"/>
        <v>0</v>
      </c>
      <c r="AC121" s="30">
        <f t="shared" si="21"/>
        <v>0</v>
      </c>
      <c r="AD121" s="31" t="str">
        <f t="shared" si="22"/>
        <v>-</v>
      </c>
      <c r="AE121" s="30">
        <f t="shared" si="23"/>
        <v>0</v>
      </c>
      <c r="AF121" s="30">
        <f t="shared" si="24"/>
        <v>0</v>
      </c>
      <c r="AG121" s="30">
        <f t="shared" si="25"/>
        <v>0</v>
      </c>
      <c r="AH121" s="30">
        <f t="shared" si="26"/>
        <v>0</v>
      </c>
      <c r="AI121" s="30">
        <f t="shared" si="27"/>
        <v>1</v>
      </c>
      <c r="AJ121" s="30">
        <f t="shared" si="28"/>
        <v>0</v>
      </c>
      <c r="AK121" s="30">
        <f t="shared" si="29"/>
        <v>0</v>
      </c>
      <c r="AL121" s="31" t="str">
        <f t="shared" si="30"/>
        <v>-</v>
      </c>
      <c r="AM121" s="30">
        <f t="shared" si="31"/>
        <v>0</v>
      </c>
      <c r="AN121" s="30">
        <f t="shared" si="32"/>
        <v>0</v>
      </c>
      <c r="AO121" s="30">
        <f t="shared" si="33"/>
        <v>0</v>
      </c>
    </row>
    <row r="122" spans="1:41" ht="12.75">
      <c r="A122" s="28">
        <v>1805190</v>
      </c>
      <c r="B122" s="28">
        <v>4015</v>
      </c>
      <c r="C122" s="28" t="s">
        <v>375</v>
      </c>
      <c r="D122" s="28" t="s">
        <v>376</v>
      </c>
      <c r="E122" s="28" t="s">
        <v>377</v>
      </c>
      <c r="F122" s="28">
        <v>47265</v>
      </c>
      <c r="G122" s="29">
        <v>1706</v>
      </c>
      <c r="H122" s="32">
        <v>8123464483</v>
      </c>
      <c r="I122" s="65" t="s">
        <v>94</v>
      </c>
      <c r="J122" s="31" t="s">
        <v>49</v>
      </c>
      <c r="K122" s="28"/>
      <c r="L122" s="33"/>
      <c r="M122" s="69"/>
      <c r="N122" s="63" t="s">
        <v>49</v>
      </c>
      <c r="O122" s="71"/>
      <c r="P122" s="34">
        <v>10.179957657021879</v>
      </c>
      <c r="Q122" s="35" t="str">
        <f t="shared" si="35"/>
        <v>NO</v>
      </c>
      <c r="R122" s="31" t="s">
        <v>49</v>
      </c>
      <c r="S122" s="31" t="s">
        <v>55</v>
      </c>
      <c r="T122" s="31"/>
      <c r="U122" s="64"/>
      <c r="V122" s="67"/>
      <c r="W122" s="40"/>
      <c r="X122" s="40"/>
      <c r="Y122" s="41"/>
      <c r="Z122" s="37">
        <f t="shared" si="18"/>
        <v>0</v>
      </c>
      <c r="AA122" s="30">
        <f t="shared" si="19"/>
        <v>0</v>
      </c>
      <c r="AB122" s="30">
        <f t="shared" si="20"/>
        <v>0</v>
      </c>
      <c r="AC122" s="30">
        <f t="shared" si="21"/>
        <v>0</v>
      </c>
      <c r="AD122" s="31" t="str">
        <f t="shared" si="22"/>
        <v>-</v>
      </c>
      <c r="AE122" s="30">
        <f t="shared" si="23"/>
        <v>0</v>
      </c>
      <c r="AF122" s="30">
        <f t="shared" si="24"/>
        <v>0</v>
      </c>
      <c r="AG122" s="30">
        <f t="shared" si="25"/>
        <v>0</v>
      </c>
      <c r="AH122" s="30">
        <f t="shared" si="26"/>
        <v>0</v>
      </c>
      <c r="AI122" s="30">
        <f t="shared" si="27"/>
        <v>1</v>
      </c>
      <c r="AJ122" s="30">
        <f t="shared" si="28"/>
        <v>0</v>
      </c>
      <c r="AK122" s="30">
        <f t="shared" si="29"/>
        <v>0</v>
      </c>
      <c r="AL122" s="31" t="str">
        <f t="shared" si="30"/>
        <v>-</v>
      </c>
      <c r="AM122" s="30">
        <f t="shared" si="31"/>
        <v>0</v>
      </c>
      <c r="AN122" s="30">
        <f t="shared" si="32"/>
        <v>0</v>
      </c>
      <c r="AO122" s="30">
        <f t="shared" si="33"/>
        <v>0</v>
      </c>
    </row>
    <row r="123" spans="1:41" ht="12.75">
      <c r="A123" s="28">
        <v>1809120</v>
      </c>
      <c r="B123" s="28">
        <v>7150</v>
      </c>
      <c r="C123" s="28" t="s">
        <v>378</v>
      </c>
      <c r="D123" s="28" t="s">
        <v>379</v>
      </c>
      <c r="E123" s="28" t="s">
        <v>380</v>
      </c>
      <c r="F123" s="28">
        <v>46574</v>
      </c>
      <c r="G123" s="29">
        <v>1288</v>
      </c>
      <c r="H123" s="32">
        <v>5745863129</v>
      </c>
      <c r="I123" s="65" t="s">
        <v>59</v>
      </c>
      <c r="J123" s="31" t="s">
        <v>49</v>
      </c>
      <c r="K123" s="28"/>
      <c r="L123" s="33"/>
      <c r="M123" s="69"/>
      <c r="N123" s="63" t="s">
        <v>49</v>
      </c>
      <c r="O123" s="71"/>
      <c r="P123" s="34">
        <v>8.478038815117467</v>
      </c>
      <c r="Q123" s="35" t="str">
        <f t="shared" si="35"/>
        <v>NO</v>
      </c>
      <c r="R123" s="31" t="s">
        <v>49</v>
      </c>
      <c r="S123" s="31" t="s">
        <v>49</v>
      </c>
      <c r="T123" s="31"/>
      <c r="U123" s="64"/>
      <c r="V123" s="67"/>
      <c r="W123" s="40"/>
      <c r="X123" s="40"/>
      <c r="Y123" s="41"/>
      <c r="Z123" s="37">
        <f t="shared" si="18"/>
        <v>0</v>
      </c>
      <c r="AA123" s="30">
        <f t="shared" si="19"/>
        <v>0</v>
      </c>
      <c r="AB123" s="30">
        <f t="shared" si="20"/>
        <v>0</v>
      </c>
      <c r="AC123" s="30">
        <f t="shared" si="21"/>
        <v>0</v>
      </c>
      <c r="AD123" s="31" t="str">
        <f t="shared" si="22"/>
        <v>-</v>
      </c>
      <c r="AE123" s="30">
        <f t="shared" si="23"/>
        <v>0</v>
      </c>
      <c r="AF123" s="30">
        <f t="shared" si="24"/>
        <v>0</v>
      </c>
      <c r="AG123" s="30">
        <f t="shared" si="25"/>
        <v>0</v>
      </c>
      <c r="AH123" s="30">
        <f t="shared" si="26"/>
        <v>0</v>
      </c>
      <c r="AI123" s="30">
        <f t="shared" si="27"/>
        <v>0</v>
      </c>
      <c r="AJ123" s="30">
        <f t="shared" si="28"/>
        <v>0</v>
      </c>
      <c r="AK123" s="30">
        <f t="shared" si="29"/>
        <v>0</v>
      </c>
      <c r="AL123" s="31" t="str">
        <f t="shared" si="30"/>
        <v>-</v>
      </c>
      <c r="AM123" s="30">
        <f t="shared" si="31"/>
        <v>0</v>
      </c>
      <c r="AN123" s="30">
        <f t="shared" si="32"/>
        <v>0</v>
      </c>
      <c r="AO123" s="30">
        <f t="shared" si="33"/>
        <v>0</v>
      </c>
    </row>
    <row r="124" spans="1:41" ht="12.75">
      <c r="A124" s="28">
        <v>1805280</v>
      </c>
      <c r="B124" s="28">
        <v>3785</v>
      </c>
      <c r="C124" s="28" t="s">
        <v>381</v>
      </c>
      <c r="D124" s="28" t="s">
        <v>382</v>
      </c>
      <c r="E124" s="28" t="s">
        <v>383</v>
      </c>
      <c r="F124" s="28">
        <v>46392</v>
      </c>
      <c r="G124" s="29">
        <v>278</v>
      </c>
      <c r="H124" s="32">
        <v>2199874711</v>
      </c>
      <c r="I124" s="65" t="s">
        <v>73</v>
      </c>
      <c r="J124" s="31" t="s">
        <v>49</v>
      </c>
      <c r="K124" s="28"/>
      <c r="L124" s="33"/>
      <c r="M124" s="69"/>
      <c r="N124" s="63" t="s">
        <v>49</v>
      </c>
      <c r="O124" s="71"/>
      <c r="P124" s="34">
        <v>7.1056241426611795</v>
      </c>
      <c r="Q124" s="35" t="str">
        <f t="shared" si="35"/>
        <v>NO</v>
      </c>
      <c r="R124" s="31" t="s">
        <v>49</v>
      </c>
      <c r="S124" s="31" t="s">
        <v>49</v>
      </c>
      <c r="T124" s="31"/>
      <c r="U124" s="64"/>
      <c r="V124" s="67"/>
      <c r="W124" s="40"/>
      <c r="X124" s="40"/>
      <c r="Y124" s="41"/>
      <c r="Z124" s="37">
        <f t="shared" si="18"/>
        <v>0</v>
      </c>
      <c r="AA124" s="30">
        <f t="shared" si="19"/>
        <v>0</v>
      </c>
      <c r="AB124" s="30">
        <f t="shared" si="20"/>
        <v>0</v>
      </c>
      <c r="AC124" s="30">
        <f t="shared" si="21"/>
        <v>0</v>
      </c>
      <c r="AD124" s="31" t="str">
        <f t="shared" si="22"/>
        <v>-</v>
      </c>
      <c r="AE124" s="30">
        <f t="shared" si="23"/>
        <v>0</v>
      </c>
      <c r="AF124" s="30">
        <f t="shared" si="24"/>
        <v>0</v>
      </c>
      <c r="AG124" s="30">
        <f t="shared" si="25"/>
        <v>0</v>
      </c>
      <c r="AH124" s="30">
        <f t="shared" si="26"/>
        <v>0</v>
      </c>
      <c r="AI124" s="30">
        <f t="shared" si="27"/>
        <v>0</v>
      </c>
      <c r="AJ124" s="30">
        <f t="shared" si="28"/>
        <v>0</v>
      </c>
      <c r="AK124" s="30">
        <f t="shared" si="29"/>
        <v>0</v>
      </c>
      <c r="AL124" s="31" t="str">
        <f t="shared" si="30"/>
        <v>-</v>
      </c>
      <c r="AM124" s="30">
        <f t="shared" si="31"/>
        <v>0</v>
      </c>
      <c r="AN124" s="30">
        <f t="shared" si="32"/>
        <v>0</v>
      </c>
      <c r="AO124" s="30">
        <f t="shared" si="33"/>
        <v>0</v>
      </c>
    </row>
    <row r="125" spans="1:41" ht="12.75">
      <c r="A125" s="28">
        <v>1805340</v>
      </c>
      <c r="B125" s="28">
        <v>7525</v>
      </c>
      <c r="C125" s="28" t="s">
        <v>384</v>
      </c>
      <c r="D125" s="28" t="s">
        <v>385</v>
      </c>
      <c r="E125" s="28" t="s">
        <v>386</v>
      </c>
      <c r="F125" s="28">
        <v>46534</v>
      </c>
      <c r="G125" s="29">
        <v>2238</v>
      </c>
      <c r="H125" s="32">
        <v>5747721600</v>
      </c>
      <c r="I125" s="65" t="s">
        <v>94</v>
      </c>
      <c r="J125" s="31" t="s">
        <v>49</v>
      </c>
      <c r="K125" s="28"/>
      <c r="L125" s="33"/>
      <c r="M125" s="69"/>
      <c r="N125" s="63" t="s">
        <v>49</v>
      </c>
      <c r="O125" s="71"/>
      <c r="P125" s="34">
        <v>14.794767704104647</v>
      </c>
      <c r="Q125" s="35" t="str">
        <f t="shared" si="35"/>
        <v>NO</v>
      </c>
      <c r="R125" s="31" t="s">
        <v>49</v>
      </c>
      <c r="S125" s="31" t="s">
        <v>55</v>
      </c>
      <c r="T125" s="31"/>
      <c r="U125" s="64"/>
      <c r="V125" s="67"/>
      <c r="W125" s="40"/>
      <c r="X125" s="40"/>
      <c r="Y125" s="41"/>
      <c r="Z125" s="37">
        <f t="shared" si="18"/>
        <v>0</v>
      </c>
      <c r="AA125" s="30">
        <f t="shared" si="19"/>
        <v>0</v>
      </c>
      <c r="AB125" s="30">
        <f t="shared" si="20"/>
        <v>0</v>
      </c>
      <c r="AC125" s="30">
        <f t="shared" si="21"/>
        <v>0</v>
      </c>
      <c r="AD125" s="31" t="str">
        <f t="shared" si="22"/>
        <v>-</v>
      </c>
      <c r="AE125" s="30">
        <f t="shared" si="23"/>
        <v>0</v>
      </c>
      <c r="AF125" s="30">
        <f t="shared" si="24"/>
        <v>0</v>
      </c>
      <c r="AG125" s="30">
        <f t="shared" si="25"/>
        <v>0</v>
      </c>
      <c r="AH125" s="30">
        <f t="shared" si="26"/>
        <v>0</v>
      </c>
      <c r="AI125" s="30">
        <f t="shared" si="27"/>
        <v>1</v>
      </c>
      <c r="AJ125" s="30">
        <f t="shared" si="28"/>
        <v>0</v>
      </c>
      <c r="AK125" s="30">
        <f t="shared" si="29"/>
        <v>0</v>
      </c>
      <c r="AL125" s="31" t="str">
        <f t="shared" si="30"/>
        <v>-</v>
      </c>
      <c r="AM125" s="30">
        <f t="shared" si="31"/>
        <v>0</v>
      </c>
      <c r="AN125" s="30">
        <f t="shared" si="32"/>
        <v>0</v>
      </c>
      <c r="AO125" s="30">
        <f t="shared" si="33"/>
        <v>0</v>
      </c>
    </row>
    <row r="126" spans="1:41" ht="12.75">
      <c r="A126" s="28">
        <v>1805370</v>
      </c>
      <c r="B126" s="28">
        <v>3500</v>
      </c>
      <c r="C126" s="28" t="s">
        <v>387</v>
      </c>
      <c r="D126" s="28" t="s">
        <v>388</v>
      </c>
      <c r="E126" s="28" t="s">
        <v>389</v>
      </c>
      <c r="F126" s="28">
        <v>46904</v>
      </c>
      <c r="G126" s="29">
        <v>2188</v>
      </c>
      <c r="H126" s="32">
        <v>7654558000</v>
      </c>
      <c r="I126" s="65" t="s">
        <v>219</v>
      </c>
      <c r="J126" s="31" t="s">
        <v>49</v>
      </c>
      <c r="K126" s="28"/>
      <c r="L126" s="33"/>
      <c r="M126" s="69"/>
      <c r="N126" s="63" t="s">
        <v>49</v>
      </c>
      <c r="O126" s="71"/>
      <c r="P126" s="34">
        <v>13.167173252279635</v>
      </c>
      <c r="Q126" s="35" t="str">
        <f t="shared" si="35"/>
        <v>NO</v>
      </c>
      <c r="R126" s="31" t="s">
        <v>49</v>
      </c>
      <c r="S126" s="31" t="s">
        <v>49</v>
      </c>
      <c r="T126" s="31"/>
      <c r="U126" s="64"/>
      <c r="V126" s="67"/>
      <c r="W126" s="40"/>
      <c r="X126" s="40"/>
      <c r="Y126" s="41"/>
      <c r="Z126" s="37">
        <f t="shared" si="18"/>
        <v>0</v>
      </c>
      <c r="AA126" s="30">
        <f t="shared" si="19"/>
        <v>0</v>
      </c>
      <c r="AB126" s="30">
        <f t="shared" si="20"/>
        <v>0</v>
      </c>
      <c r="AC126" s="30">
        <f t="shared" si="21"/>
        <v>0</v>
      </c>
      <c r="AD126" s="31" t="str">
        <f t="shared" si="22"/>
        <v>-</v>
      </c>
      <c r="AE126" s="30">
        <f t="shared" si="23"/>
        <v>0</v>
      </c>
      <c r="AF126" s="30">
        <f t="shared" si="24"/>
        <v>0</v>
      </c>
      <c r="AG126" s="30">
        <f t="shared" si="25"/>
        <v>0</v>
      </c>
      <c r="AH126" s="30">
        <f t="shared" si="26"/>
        <v>0</v>
      </c>
      <c r="AI126" s="30">
        <f t="shared" si="27"/>
        <v>0</v>
      </c>
      <c r="AJ126" s="30">
        <f t="shared" si="28"/>
        <v>0</v>
      </c>
      <c r="AK126" s="30">
        <f t="shared" si="29"/>
        <v>0</v>
      </c>
      <c r="AL126" s="31" t="str">
        <f t="shared" si="30"/>
        <v>-</v>
      </c>
      <c r="AM126" s="30">
        <f t="shared" si="31"/>
        <v>0</v>
      </c>
      <c r="AN126" s="30">
        <f t="shared" si="32"/>
        <v>0</v>
      </c>
      <c r="AO126" s="30">
        <f t="shared" si="33"/>
        <v>0</v>
      </c>
    </row>
    <row r="127" spans="1:41" ht="12.75">
      <c r="A127" s="28">
        <v>1805400</v>
      </c>
      <c r="B127" s="28">
        <v>7855</v>
      </c>
      <c r="C127" s="28" t="s">
        <v>390</v>
      </c>
      <c r="D127" s="28" t="s">
        <v>391</v>
      </c>
      <c r="E127" s="28" t="s">
        <v>392</v>
      </c>
      <c r="F127" s="28">
        <v>47904</v>
      </c>
      <c r="G127" s="29">
        <v>2692</v>
      </c>
      <c r="H127" s="32">
        <v>7657716000</v>
      </c>
      <c r="I127" s="65" t="s">
        <v>312</v>
      </c>
      <c r="J127" s="31" t="s">
        <v>49</v>
      </c>
      <c r="K127" s="28"/>
      <c r="L127" s="33"/>
      <c r="M127" s="69"/>
      <c r="N127" s="63" t="s">
        <v>49</v>
      </c>
      <c r="O127" s="71"/>
      <c r="P127" s="34">
        <v>12.230621685659484</v>
      </c>
      <c r="Q127" s="35" t="str">
        <f t="shared" si="35"/>
        <v>NO</v>
      </c>
      <c r="R127" s="31" t="s">
        <v>49</v>
      </c>
      <c r="S127" s="31" t="s">
        <v>49</v>
      </c>
      <c r="T127" s="31"/>
      <c r="U127" s="64"/>
      <c r="V127" s="67"/>
      <c r="W127" s="40"/>
      <c r="X127" s="40"/>
      <c r="Y127" s="41"/>
      <c r="Z127" s="37">
        <f t="shared" si="18"/>
        <v>0</v>
      </c>
      <c r="AA127" s="30">
        <f t="shared" si="19"/>
        <v>0</v>
      </c>
      <c r="AB127" s="30">
        <f t="shared" si="20"/>
        <v>0</v>
      </c>
      <c r="AC127" s="30">
        <f t="shared" si="21"/>
        <v>0</v>
      </c>
      <c r="AD127" s="31" t="str">
        <f t="shared" si="22"/>
        <v>-</v>
      </c>
      <c r="AE127" s="30">
        <f t="shared" si="23"/>
        <v>0</v>
      </c>
      <c r="AF127" s="30">
        <f t="shared" si="24"/>
        <v>0</v>
      </c>
      <c r="AG127" s="30">
        <f t="shared" si="25"/>
        <v>0</v>
      </c>
      <c r="AH127" s="30">
        <f t="shared" si="26"/>
        <v>0</v>
      </c>
      <c r="AI127" s="30">
        <f t="shared" si="27"/>
        <v>0</v>
      </c>
      <c r="AJ127" s="30">
        <f t="shared" si="28"/>
        <v>0</v>
      </c>
      <c r="AK127" s="30">
        <f t="shared" si="29"/>
        <v>0</v>
      </c>
      <c r="AL127" s="31" t="str">
        <f t="shared" si="30"/>
        <v>-</v>
      </c>
      <c r="AM127" s="30">
        <f t="shared" si="31"/>
        <v>0</v>
      </c>
      <c r="AN127" s="30">
        <f t="shared" si="32"/>
        <v>0</v>
      </c>
      <c r="AO127" s="30">
        <f t="shared" si="33"/>
        <v>0</v>
      </c>
    </row>
    <row r="128" spans="1:41" ht="12.75">
      <c r="A128" s="28">
        <v>1805450</v>
      </c>
      <c r="B128" s="28">
        <v>4615</v>
      </c>
      <c r="C128" s="28" t="s">
        <v>393</v>
      </c>
      <c r="D128" s="28" t="s">
        <v>394</v>
      </c>
      <c r="E128" s="28" t="s">
        <v>395</v>
      </c>
      <c r="F128" s="28">
        <v>46373</v>
      </c>
      <c r="G128" s="29">
        <v>9711</v>
      </c>
      <c r="H128" s="32">
        <v>2193658507</v>
      </c>
      <c r="I128" s="65">
        <v>3</v>
      </c>
      <c r="J128" s="31" t="s">
        <v>49</v>
      </c>
      <c r="K128" s="28"/>
      <c r="L128" s="33"/>
      <c r="M128" s="69"/>
      <c r="N128" s="63" t="s">
        <v>49</v>
      </c>
      <c r="O128" s="71"/>
      <c r="P128" s="34">
        <v>1.7871017871017871</v>
      </c>
      <c r="Q128" s="35" t="str">
        <f t="shared" si="35"/>
        <v>NO</v>
      </c>
      <c r="R128" s="31" t="s">
        <v>49</v>
      </c>
      <c r="S128" s="31" t="s">
        <v>49</v>
      </c>
      <c r="T128" s="31"/>
      <c r="U128" s="64"/>
      <c r="V128" s="67"/>
      <c r="W128" s="40"/>
      <c r="X128" s="40"/>
      <c r="Y128" s="41"/>
      <c r="Z128" s="37">
        <f t="shared" si="18"/>
        <v>0</v>
      </c>
      <c r="AA128" s="30">
        <f t="shared" si="19"/>
        <v>0</v>
      </c>
      <c r="AB128" s="30">
        <f t="shared" si="20"/>
        <v>0</v>
      </c>
      <c r="AC128" s="30">
        <f t="shared" si="21"/>
        <v>0</v>
      </c>
      <c r="AD128" s="31" t="str">
        <f t="shared" si="22"/>
        <v>-</v>
      </c>
      <c r="AE128" s="30">
        <f t="shared" si="23"/>
        <v>0</v>
      </c>
      <c r="AF128" s="30">
        <f t="shared" si="24"/>
        <v>0</v>
      </c>
      <c r="AG128" s="30">
        <f t="shared" si="25"/>
        <v>0</v>
      </c>
      <c r="AH128" s="30">
        <f t="shared" si="26"/>
        <v>0</v>
      </c>
      <c r="AI128" s="30">
        <f t="shared" si="27"/>
        <v>0</v>
      </c>
      <c r="AJ128" s="30">
        <f t="shared" si="28"/>
        <v>0</v>
      </c>
      <c r="AK128" s="30">
        <f t="shared" si="29"/>
        <v>0</v>
      </c>
      <c r="AL128" s="31" t="str">
        <f t="shared" si="30"/>
        <v>-</v>
      </c>
      <c r="AM128" s="30">
        <f t="shared" si="31"/>
        <v>0</v>
      </c>
      <c r="AN128" s="30">
        <f t="shared" si="32"/>
        <v>0</v>
      </c>
      <c r="AO128" s="30">
        <f t="shared" si="33"/>
        <v>0</v>
      </c>
    </row>
    <row r="129" spans="1:41" ht="12.75">
      <c r="A129" s="28">
        <v>1805460</v>
      </c>
      <c r="B129" s="28">
        <v>4650</v>
      </c>
      <c r="C129" s="28" t="s">
        <v>396</v>
      </c>
      <c r="D129" s="28" t="s">
        <v>397</v>
      </c>
      <c r="E129" s="28" t="s">
        <v>306</v>
      </c>
      <c r="F129" s="28">
        <v>46408</v>
      </c>
      <c r="G129" s="29">
        <v>1797</v>
      </c>
      <c r="H129" s="32">
        <v>2198381819</v>
      </c>
      <c r="I129" s="65" t="s">
        <v>398</v>
      </c>
      <c r="J129" s="31" t="s">
        <v>49</v>
      </c>
      <c r="K129" s="28"/>
      <c r="L129" s="33"/>
      <c r="M129" s="69"/>
      <c r="N129" s="63" t="s">
        <v>49</v>
      </c>
      <c r="O129" s="71"/>
      <c r="P129" s="34">
        <v>10.648801128349788</v>
      </c>
      <c r="Q129" s="35" t="str">
        <f t="shared" si="35"/>
        <v>NO</v>
      </c>
      <c r="R129" s="31" t="s">
        <v>49</v>
      </c>
      <c r="S129" s="31" t="s">
        <v>49</v>
      </c>
      <c r="T129" s="31"/>
      <c r="U129" s="64"/>
      <c r="V129" s="67"/>
      <c r="W129" s="40"/>
      <c r="X129" s="40"/>
      <c r="Y129" s="41"/>
      <c r="Z129" s="37">
        <f t="shared" si="18"/>
        <v>0</v>
      </c>
      <c r="AA129" s="30">
        <f t="shared" si="19"/>
        <v>0</v>
      </c>
      <c r="AB129" s="30">
        <f t="shared" si="20"/>
        <v>0</v>
      </c>
      <c r="AC129" s="30">
        <f t="shared" si="21"/>
        <v>0</v>
      </c>
      <c r="AD129" s="31" t="str">
        <f t="shared" si="22"/>
        <v>-</v>
      </c>
      <c r="AE129" s="30">
        <f t="shared" si="23"/>
        <v>0</v>
      </c>
      <c r="AF129" s="30">
        <f t="shared" si="24"/>
        <v>0</v>
      </c>
      <c r="AG129" s="30">
        <f t="shared" si="25"/>
        <v>0</v>
      </c>
      <c r="AH129" s="30">
        <f t="shared" si="26"/>
        <v>0</v>
      </c>
      <c r="AI129" s="30">
        <f t="shared" si="27"/>
        <v>0</v>
      </c>
      <c r="AJ129" s="30">
        <f t="shared" si="28"/>
        <v>0</v>
      </c>
      <c r="AK129" s="30">
        <f t="shared" si="29"/>
        <v>0</v>
      </c>
      <c r="AL129" s="31" t="str">
        <f t="shared" si="30"/>
        <v>-</v>
      </c>
      <c r="AM129" s="30">
        <f t="shared" si="31"/>
        <v>0</v>
      </c>
      <c r="AN129" s="30">
        <f t="shared" si="32"/>
        <v>0</v>
      </c>
      <c r="AO129" s="30">
        <f t="shared" si="33"/>
        <v>0</v>
      </c>
    </row>
    <row r="130" spans="1:41" ht="12.75">
      <c r="A130" s="28">
        <v>1802910</v>
      </c>
      <c r="B130" s="28">
        <v>4680</v>
      </c>
      <c r="C130" s="28" t="s">
        <v>399</v>
      </c>
      <c r="D130" s="28" t="s">
        <v>400</v>
      </c>
      <c r="E130" s="28" t="s">
        <v>401</v>
      </c>
      <c r="F130" s="28">
        <v>46405</v>
      </c>
      <c r="G130" s="29">
        <v>2298</v>
      </c>
      <c r="H130" s="32">
        <v>2199621159</v>
      </c>
      <c r="I130" s="65">
        <v>3</v>
      </c>
      <c r="J130" s="31" t="s">
        <v>49</v>
      </c>
      <c r="K130" s="28"/>
      <c r="L130" s="33"/>
      <c r="M130" s="69"/>
      <c r="N130" s="63" t="s">
        <v>49</v>
      </c>
      <c r="O130" s="71"/>
      <c r="P130" s="34">
        <v>12.63768115942029</v>
      </c>
      <c r="Q130" s="35" t="str">
        <f t="shared" si="35"/>
        <v>NO</v>
      </c>
      <c r="R130" s="31" t="s">
        <v>49</v>
      </c>
      <c r="S130" s="31" t="s">
        <v>49</v>
      </c>
      <c r="T130" s="31"/>
      <c r="U130" s="64"/>
      <c r="V130" s="67"/>
      <c r="W130" s="40"/>
      <c r="X130" s="40"/>
      <c r="Y130" s="41"/>
      <c r="Z130" s="37">
        <f t="shared" si="18"/>
        <v>0</v>
      </c>
      <c r="AA130" s="30">
        <f t="shared" si="19"/>
        <v>0</v>
      </c>
      <c r="AB130" s="30">
        <f t="shared" si="20"/>
        <v>0</v>
      </c>
      <c r="AC130" s="30">
        <f t="shared" si="21"/>
        <v>0</v>
      </c>
      <c r="AD130" s="31" t="str">
        <f t="shared" si="22"/>
        <v>-</v>
      </c>
      <c r="AE130" s="30">
        <f t="shared" si="23"/>
        <v>0</v>
      </c>
      <c r="AF130" s="30">
        <f t="shared" si="24"/>
        <v>0</v>
      </c>
      <c r="AG130" s="30">
        <f t="shared" si="25"/>
        <v>0</v>
      </c>
      <c r="AH130" s="30">
        <f t="shared" si="26"/>
        <v>0</v>
      </c>
      <c r="AI130" s="30">
        <f t="shared" si="27"/>
        <v>0</v>
      </c>
      <c r="AJ130" s="30">
        <f t="shared" si="28"/>
        <v>0</v>
      </c>
      <c r="AK130" s="30">
        <f t="shared" si="29"/>
        <v>0</v>
      </c>
      <c r="AL130" s="31" t="str">
        <f t="shared" si="30"/>
        <v>-</v>
      </c>
      <c r="AM130" s="30">
        <f t="shared" si="31"/>
        <v>0</v>
      </c>
      <c r="AN130" s="30">
        <f t="shared" si="32"/>
        <v>0</v>
      </c>
      <c r="AO130" s="30">
        <f t="shared" si="33"/>
        <v>0</v>
      </c>
    </row>
    <row r="131" spans="1:41" ht="12.75">
      <c r="A131" s="28">
        <v>1805520</v>
      </c>
      <c r="B131" s="28">
        <v>4535</v>
      </c>
      <c r="C131" s="28" t="s">
        <v>402</v>
      </c>
      <c r="D131" s="28" t="s">
        <v>403</v>
      </c>
      <c r="E131" s="28" t="s">
        <v>404</v>
      </c>
      <c r="F131" s="28">
        <v>46761</v>
      </c>
      <c r="G131" s="29">
        <v>2099</v>
      </c>
      <c r="H131" s="32">
        <v>2604637101</v>
      </c>
      <c r="I131" s="65" t="s">
        <v>94</v>
      </c>
      <c r="J131" s="31" t="s">
        <v>49</v>
      </c>
      <c r="K131" s="28"/>
      <c r="L131" s="33"/>
      <c r="M131" s="69"/>
      <c r="N131" s="63" t="s">
        <v>49</v>
      </c>
      <c r="O131" s="71"/>
      <c r="P131" s="34">
        <v>13.61292540391887</v>
      </c>
      <c r="Q131" s="35" t="str">
        <f t="shared" si="35"/>
        <v>NO</v>
      </c>
      <c r="R131" s="31" t="s">
        <v>49</v>
      </c>
      <c r="S131" s="31" t="s">
        <v>55</v>
      </c>
      <c r="T131" s="31"/>
      <c r="U131" s="64"/>
      <c r="V131" s="67"/>
      <c r="W131" s="40"/>
      <c r="X131" s="40"/>
      <c r="Y131" s="41"/>
      <c r="Z131" s="37">
        <f t="shared" si="18"/>
        <v>0</v>
      </c>
      <c r="AA131" s="30">
        <f t="shared" si="19"/>
        <v>0</v>
      </c>
      <c r="AB131" s="30">
        <f t="shared" si="20"/>
        <v>0</v>
      </c>
      <c r="AC131" s="30">
        <f t="shared" si="21"/>
        <v>0</v>
      </c>
      <c r="AD131" s="31" t="str">
        <f t="shared" si="22"/>
        <v>-</v>
      </c>
      <c r="AE131" s="30">
        <f t="shared" si="23"/>
        <v>0</v>
      </c>
      <c r="AF131" s="30">
        <f t="shared" si="24"/>
        <v>0</v>
      </c>
      <c r="AG131" s="30">
        <f t="shared" si="25"/>
        <v>0</v>
      </c>
      <c r="AH131" s="30">
        <f t="shared" si="26"/>
        <v>0</v>
      </c>
      <c r="AI131" s="30">
        <f t="shared" si="27"/>
        <v>1</v>
      </c>
      <c r="AJ131" s="30">
        <f t="shared" si="28"/>
        <v>0</v>
      </c>
      <c r="AK131" s="30">
        <f t="shared" si="29"/>
        <v>0</v>
      </c>
      <c r="AL131" s="31" t="str">
        <f t="shared" si="30"/>
        <v>-</v>
      </c>
      <c r="AM131" s="30">
        <f t="shared" si="31"/>
        <v>0</v>
      </c>
      <c r="AN131" s="30">
        <f t="shared" si="32"/>
        <v>0</v>
      </c>
      <c r="AO131" s="30">
        <f t="shared" si="33"/>
        <v>0</v>
      </c>
    </row>
    <row r="132" spans="1:41" ht="12.75">
      <c r="A132" s="28">
        <v>1803720</v>
      </c>
      <c r="B132" s="28">
        <v>3160</v>
      </c>
      <c r="C132" s="28" t="s">
        <v>405</v>
      </c>
      <c r="D132" s="28" t="s">
        <v>406</v>
      </c>
      <c r="E132" s="28" t="s">
        <v>407</v>
      </c>
      <c r="F132" s="28">
        <v>47136</v>
      </c>
      <c r="G132" s="29">
        <v>8601</v>
      </c>
      <c r="H132" s="32">
        <v>8129522555</v>
      </c>
      <c r="I132" s="65">
        <v>8</v>
      </c>
      <c r="J132" s="31" t="s">
        <v>55</v>
      </c>
      <c r="K132" s="28"/>
      <c r="L132" s="33"/>
      <c r="M132" s="69">
        <v>580</v>
      </c>
      <c r="N132" s="63" t="s">
        <v>49</v>
      </c>
      <c r="O132" s="71" t="s">
        <v>55</v>
      </c>
      <c r="P132" s="34">
        <v>1.1510791366906474</v>
      </c>
      <c r="Q132" s="35" t="str">
        <f t="shared" si="35"/>
        <v>NO</v>
      </c>
      <c r="R132" s="31" t="s">
        <v>49</v>
      </c>
      <c r="S132" s="31" t="s">
        <v>55</v>
      </c>
      <c r="T132" s="31"/>
      <c r="U132" s="64"/>
      <c r="V132" s="67">
        <v>18336</v>
      </c>
      <c r="W132" s="40">
        <v>0</v>
      </c>
      <c r="X132" s="40">
        <v>2679</v>
      </c>
      <c r="Y132" s="41">
        <v>3571</v>
      </c>
      <c r="Z132" s="37">
        <f t="shared" si="18"/>
        <v>1</v>
      </c>
      <c r="AA132" s="30">
        <f t="shared" si="19"/>
        <v>1</v>
      </c>
      <c r="AB132" s="30">
        <f t="shared" si="20"/>
        <v>0</v>
      </c>
      <c r="AC132" s="30">
        <f t="shared" si="21"/>
        <v>0</v>
      </c>
      <c r="AD132" s="31" t="str">
        <f t="shared" si="22"/>
        <v>SRSA</v>
      </c>
      <c r="AE132" s="30">
        <f t="shared" si="23"/>
        <v>0</v>
      </c>
      <c r="AF132" s="30">
        <f t="shared" si="24"/>
        <v>0</v>
      </c>
      <c r="AG132" s="30">
        <f t="shared" si="25"/>
        <v>0</v>
      </c>
      <c r="AH132" s="30">
        <f t="shared" si="26"/>
        <v>0</v>
      </c>
      <c r="AI132" s="30">
        <f t="shared" si="27"/>
        <v>1</v>
      </c>
      <c r="AJ132" s="30">
        <f t="shared" si="28"/>
        <v>0</v>
      </c>
      <c r="AK132" s="30">
        <f t="shared" si="29"/>
        <v>0</v>
      </c>
      <c r="AL132" s="31" t="str">
        <f t="shared" si="30"/>
        <v>-</v>
      </c>
      <c r="AM132" s="30">
        <f t="shared" si="31"/>
        <v>0</v>
      </c>
      <c r="AN132" s="30">
        <f t="shared" si="32"/>
        <v>0</v>
      </c>
      <c r="AO132" s="30">
        <f t="shared" si="33"/>
        <v>0</v>
      </c>
    </row>
    <row r="133" spans="1:41" ht="12.75">
      <c r="A133" s="28">
        <v>1805580</v>
      </c>
      <c r="B133" s="28">
        <v>4945</v>
      </c>
      <c r="C133" s="28" t="s">
        <v>408</v>
      </c>
      <c r="D133" s="28" t="s">
        <v>409</v>
      </c>
      <c r="E133" s="28" t="s">
        <v>136</v>
      </c>
      <c r="F133" s="28">
        <v>46350</v>
      </c>
      <c r="G133" s="29">
        <v>6697</v>
      </c>
      <c r="H133" s="32">
        <v>2193627056</v>
      </c>
      <c r="I133" s="65" t="s">
        <v>63</v>
      </c>
      <c r="J133" s="31" t="s">
        <v>49</v>
      </c>
      <c r="K133" s="28"/>
      <c r="L133" s="33"/>
      <c r="M133" s="69"/>
      <c r="N133" s="63" t="s">
        <v>49</v>
      </c>
      <c r="O133" s="71"/>
      <c r="P133" s="34">
        <v>8.623361983936876</v>
      </c>
      <c r="Q133" s="35" t="str">
        <f aca="true" t="shared" si="36" ref="Q133:Q196">IF(ISNUMBER(P133),IF(P133&gt;=20,"YES","NO"),"M")</f>
        <v>NO</v>
      </c>
      <c r="R133" s="31" t="s">
        <v>49</v>
      </c>
      <c r="S133" s="31" t="s">
        <v>49</v>
      </c>
      <c r="T133" s="31"/>
      <c r="U133" s="64"/>
      <c r="V133" s="67"/>
      <c r="W133" s="40"/>
      <c r="X133" s="40"/>
      <c r="Y133" s="41"/>
      <c r="Z133" s="37">
        <f t="shared" si="18"/>
        <v>0</v>
      </c>
      <c r="AA133" s="30">
        <f t="shared" si="19"/>
        <v>0</v>
      </c>
      <c r="AB133" s="30">
        <f t="shared" si="20"/>
        <v>0</v>
      </c>
      <c r="AC133" s="30">
        <f t="shared" si="21"/>
        <v>0</v>
      </c>
      <c r="AD133" s="31" t="str">
        <f t="shared" si="22"/>
        <v>-</v>
      </c>
      <c r="AE133" s="30">
        <f t="shared" si="23"/>
        <v>0</v>
      </c>
      <c r="AF133" s="30">
        <f t="shared" si="24"/>
        <v>0</v>
      </c>
      <c r="AG133" s="30">
        <f t="shared" si="25"/>
        <v>0</v>
      </c>
      <c r="AH133" s="30">
        <f t="shared" si="26"/>
        <v>0</v>
      </c>
      <c r="AI133" s="30">
        <f t="shared" si="27"/>
        <v>0</v>
      </c>
      <c r="AJ133" s="30">
        <f t="shared" si="28"/>
        <v>0</v>
      </c>
      <c r="AK133" s="30">
        <f t="shared" si="29"/>
        <v>0</v>
      </c>
      <c r="AL133" s="31" t="str">
        <f t="shared" si="30"/>
        <v>-</v>
      </c>
      <c r="AM133" s="30">
        <f t="shared" si="31"/>
        <v>0</v>
      </c>
      <c r="AN133" s="30">
        <f t="shared" si="32"/>
        <v>0</v>
      </c>
      <c r="AO133" s="30">
        <f t="shared" si="33"/>
        <v>0</v>
      </c>
    </row>
    <row r="134" spans="1:41" ht="12.75">
      <c r="A134" s="28">
        <v>1805700</v>
      </c>
      <c r="B134" s="28">
        <v>1620</v>
      </c>
      <c r="C134" s="28" t="s">
        <v>410</v>
      </c>
      <c r="D134" s="28" t="s">
        <v>411</v>
      </c>
      <c r="E134" s="28" t="s">
        <v>412</v>
      </c>
      <c r="F134" s="28">
        <v>47025</v>
      </c>
      <c r="G134" s="29">
        <v>1624</v>
      </c>
      <c r="H134" s="32">
        <v>8125377200</v>
      </c>
      <c r="I134" s="65" t="s">
        <v>73</v>
      </c>
      <c r="J134" s="31" t="s">
        <v>49</v>
      </c>
      <c r="K134" s="28"/>
      <c r="L134" s="33"/>
      <c r="M134" s="69"/>
      <c r="N134" s="63" t="s">
        <v>49</v>
      </c>
      <c r="O134" s="71"/>
      <c r="P134" s="34">
        <v>6.472846955567746</v>
      </c>
      <c r="Q134" s="35" t="str">
        <f t="shared" si="36"/>
        <v>NO</v>
      </c>
      <c r="R134" s="31" t="s">
        <v>49</v>
      </c>
      <c r="S134" s="31" t="s">
        <v>49</v>
      </c>
      <c r="T134" s="31"/>
      <c r="U134" s="64"/>
      <c r="V134" s="67"/>
      <c r="W134" s="40"/>
      <c r="X134" s="40"/>
      <c r="Y134" s="41"/>
      <c r="Z134" s="37">
        <f aca="true" t="shared" si="37" ref="Z134:Z197">IF(OR(J134="YES",L134="YES"),1,0)</f>
        <v>0</v>
      </c>
      <c r="AA134" s="30">
        <f aca="true" t="shared" si="38" ref="AA134:AA197">IF(OR(AND(ISNUMBER(M134),AND(M134&gt;0,M134&lt;600)),AND(M134&gt;0,N134="YES")),1,0)</f>
        <v>0</v>
      </c>
      <c r="AB134" s="30">
        <f aca="true" t="shared" si="39" ref="AB134:AB197">IF(AND(OR(J134="YES",L134="YES"),(Z134=0)),"Trouble",0)</f>
        <v>0</v>
      </c>
      <c r="AC134" s="30">
        <f aca="true" t="shared" si="40" ref="AC134:AC197">IF(AND(OR(AND(ISNUMBER(M134),AND(M134&gt;0,M134&lt;600)),AND(M134&gt;0,N134="YES")),(AA134=0)),"Trouble",0)</f>
        <v>0</v>
      </c>
      <c r="AD134" s="31" t="str">
        <f aca="true" t="shared" si="41" ref="AD134:AD197">IF(AND(Z134=1,AA134=1),"SRSA","-")</f>
        <v>-</v>
      </c>
      <c r="AE134" s="30">
        <f aca="true" t="shared" si="42" ref="AE134:AE197">IF(AND(AD134="-",O134="YES"),"Trouble",0)</f>
        <v>0</v>
      </c>
      <c r="AF134" s="30">
        <f aca="true" t="shared" si="43" ref="AF134:AF197">IF(AND(AND(J134="NO",L134&lt;&gt;"YES"),(O134="YES")),"Trouble",0)</f>
        <v>0</v>
      </c>
      <c r="AG134" s="30">
        <f aca="true" t="shared" si="44" ref="AG134:AG197">IF(OR(AND(OR(AND(ISNUMBER(M134),AND(M134&gt;0,M134&lt;600)),AND(AND(M134&gt;0,N134="YES"),ISNUMBER(M134))),(O134="YES")),O134&lt;&gt;"YES"),0,"Trouble")</f>
        <v>0</v>
      </c>
      <c r="AH134" s="30">
        <f aca="true" t="shared" si="45" ref="AH134:AH197">IF(AND(AD134="SRSA",O134&lt;&gt;"YES"),"Trouble",0)</f>
        <v>0</v>
      </c>
      <c r="AI134" s="30">
        <f aca="true" t="shared" si="46" ref="AI134:AI197">IF(S134="YES",1,0)</f>
        <v>0</v>
      </c>
      <c r="AJ134" s="30">
        <f aca="true" t="shared" si="47" ref="AJ134:AJ197">IF(AND(ISNUMBER(P134),P134&gt;=20),1,0)</f>
        <v>0</v>
      </c>
      <c r="AK134" s="30">
        <f aca="true" t="shared" si="48" ref="AK134:AK197">IF(AND(AI134=1,AJ134=1),"Initial",0)</f>
        <v>0</v>
      </c>
      <c r="AL134" s="31" t="str">
        <f aca="true" t="shared" si="49" ref="AL134:AL197">IF(AND(AND(AK134="Initial",AM134=0),ISNUMBER(M134)),"RLIS","-")</f>
        <v>-</v>
      </c>
      <c r="AM134" s="30">
        <f aca="true" t="shared" si="50" ref="AM134:AM197">IF(AND(AD134="SRSA",AK134="Initial"),"SRSA",0)</f>
        <v>0</v>
      </c>
      <c r="AN134" s="30">
        <f aca="true" t="shared" si="51" ref="AN134:AN197">IF(AND(AL134="-",U134="YES"),"Trouble",0)</f>
        <v>0</v>
      </c>
      <c r="AO134" s="30">
        <f aca="true" t="shared" si="52" ref="AO134:AO197">IF(AND(U134&lt;&gt;"YES",AL134="RLIS"),"Trouble",0)</f>
        <v>0</v>
      </c>
    </row>
    <row r="135" spans="1:41" ht="12.75">
      <c r="A135" s="28">
        <v>1805790</v>
      </c>
      <c r="B135" s="28">
        <v>665</v>
      </c>
      <c r="C135" s="28" t="s">
        <v>413</v>
      </c>
      <c r="D135" s="28" t="s">
        <v>414</v>
      </c>
      <c r="E135" s="28" t="s">
        <v>415</v>
      </c>
      <c r="F135" s="28">
        <v>46052</v>
      </c>
      <c r="G135" s="29">
        <v>2241</v>
      </c>
      <c r="H135" s="32">
        <v>7654820380</v>
      </c>
      <c r="I135" s="65" t="s">
        <v>73</v>
      </c>
      <c r="J135" s="31" t="s">
        <v>49</v>
      </c>
      <c r="K135" s="28"/>
      <c r="L135" s="33"/>
      <c r="M135" s="69"/>
      <c r="N135" s="63" t="s">
        <v>49</v>
      </c>
      <c r="O135" s="71"/>
      <c r="P135" s="34">
        <v>6.461780929866036</v>
      </c>
      <c r="Q135" s="35" t="str">
        <f t="shared" si="36"/>
        <v>NO</v>
      </c>
      <c r="R135" s="31" t="s">
        <v>49</v>
      </c>
      <c r="S135" s="31" t="s">
        <v>49</v>
      </c>
      <c r="T135" s="31"/>
      <c r="U135" s="64"/>
      <c r="V135" s="67"/>
      <c r="W135" s="40"/>
      <c r="X135" s="40"/>
      <c r="Y135" s="41"/>
      <c r="Z135" s="37">
        <f t="shared" si="37"/>
        <v>0</v>
      </c>
      <c r="AA135" s="30">
        <f t="shared" si="38"/>
        <v>0</v>
      </c>
      <c r="AB135" s="30">
        <f t="shared" si="39"/>
        <v>0</v>
      </c>
      <c r="AC135" s="30">
        <f t="shared" si="40"/>
        <v>0</v>
      </c>
      <c r="AD135" s="31" t="str">
        <f t="shared" si="41"/>
        <v>-</v>
      </c>
      <c r="AE135" s="30">
        <f t="shared" si="42"/>
        <v>0</v>
      </c>
      <c r="AF135" s="30">
        <f t="shared" si="43"/>
        <v>0</v>
      </c>
      <c r="AG135" s="30">
        <f t="shared" si="44"/>
        <v>0</v>
      </c>
      <c r="AH135" s="30">
        <f t="shared" si="45"/>
        <v>0</v>
      </c>
      <c r="AI135" s="30">
        <f t="shared" si="46"/>
        <v>0</v>
      </c>
      <c r="AJ135" s="30">
        <f t="shared" si="47"/>
        <v>0</v>
      </c>
      <c r="AK135" s="30">
        <f t="shared" si="48"/>
        <v>0</v>
      </c>
      <c r="AL135" s="31" t="str">
        <f t="shared" si="49"/>
        <v>-</v>
      </c>
      <c r="AM135" s="30">
        <f t="shared" si="50"/>
        <v>0</v>
      </c>
      <c r="AN135" s="30">
        <f t="shared" si="51"/>
        <v>0</v>
      </c>
      <c r="AO135" s="30">
        <f t="shared" si="52"/>
        <v>0</v>
      </c>
    </row>
    <row r="136" spans="1:41" ht="12.75">
      <c r="A136" s="28">
        <v>1805880</v>
      </c>
      <c r="B136" s="28">
        <v>1895</v>
      </c>
      <c r="C136" s="28" t="s">
        <v>416</v>
      </c>
      <c r="D136" s="28" t="s">
        <v>417</v>
      </c>
      <c r="E136" s="28" t="s">
        <v>418</v>
      </c>
      <c r="F136" s="28">
        <v>47383</v>
      </c>
      <c r="G136" s="29">
        <v>337</v>
      </c>
      <c r="H136" s="32">
        <v>7652825615</v>
      </c>
      <c r="I136" s="65" t="s">
        <v>59</v>
      </c>
      <c r="J136" s="31" t="s">
        <v>49</v>
      </c>
      <c r="K136" s="28"/>
      <c r="L136" s="33"/>
      <c r="M136" s="69"/>
      <c r="N136" s="63" t="s">
        <v>49</v>
      </c>
      <c r="O136" s="71"/>
      <c r="P136" s="34">
        <v>5.107084019769357</v>
      </c>
      <c r="Q136" s="35" t="str">
        <f t="shared" si="36"/>
        <v>NO</v>
      </c>
      <c r="R136" s="31" t="s">
        <v>49</v>
      </c>
      <c r="S136" s="31" t="s">
        <v>49</v>
      </c>
      <c r="T136" s="31"/>
      <c r="U136" s="64"/>
      <c r="V136" s="67"/>
      <c r="W136" s="40"/>
      <c r="X136" s="40"/>
      <c r="Y136" s="41"/>
      <c r="Z136" s="37">
        <f t="shared" si="37"/>
        <v>0</v>
      </c>
      <c r="AA136" s="30">
        <f t="shared" si="38"/>
        <v>0</v>
      </c>
      <c r="AB136" s="30">
        <f t="shared" si="39"/>
        <v>0</v>
      </c>
      <c r="AC136" s="30">
        <f t="shared" si="40"/>
        <v>0</v>
      </c>
      <c r="AD136" s="31" t="str">
        <f t="shared" si="41"/>
        <v>-</v>
      </c>
      <c r="AE136" s="30">
        <f t="shared" si="42"/>
        <v>0</v>
      </c>
      <c r="AF136" s="30">
        <f t="shared" si="43"/>
        <v>0</v>
      </c>
      <c r="AG136" s="30">
        <f t="shared" si="44"/>
        <v>0</v>
      </c>
      <c r="AH136" s="30">
        <f t="shared" si="45"/>
        <v>0</v>
      </c>
      <c r="AI136" s="30">
        <f t="shared" si="46"/>
        <v>0</v>
      </c>
      <c r="AJ136" s="30">
        <f t="shared" si="47"/>
        <v>0</v>
      </c>
      <c r="AK136" s="30">
        <f t="shared" si="48"/>
        <v>0</v>
      </c>
      <c r="AL136" s="31" t="str">
        <f t="shared" si="49"/>
        <v>-</v>
      </c>
      <c r="AM136" s="30">
        <f t="shared" si="50"/>
        <v>0</v>
      </c>
      <c r="AN136" s="30">
        <f t="shared" si="51"/>
        <v>0</v>
      </c>
      <c r="AO136" s="30">
        <f t="shared" si="52"/>
        <v>0</v>
      </c>
    </row>
    <row r="137" spans="1:41" ht="12.75">
      <c r="A137" s="28">
        <v>1805910</v>
      </c>
      <c r="B137" s="28">
        <v>2950</v>
      </c>
      <c r="C137" s="28" t="s">
        <v>419</v>
      </c>
      <c r="D137" s="28" t="s">
        <v>420</v>
      </c>
      <c r="E137" s="28" t="s">
        <v>324</v>
      </c>
      <c r="F137" s="28">
        <v>47441</v>
      </c>
      <c r="G137" s="29">
        <v>1199</v>
      </c>
      <c r="H137" s="32">
        <v>8128476020</v>
      </c>
      <c r="I137" s="65">
        <v>4</v>
      </c>
      <c r="J137" s="31" t="s">
        <v>49</v>
      </c>
      <c r="K137" s="28"/>
      <c r="L137" s="33"/>
      <c r="M137" s="69"/>
      <c r="N137" s="63" t="s">
        <v>49</v>
      </c>
      <c r="O137" s="71"/>
      <c r="P137" s="34">
        <v>10.707070707070706</v>
      </c>
      <c r="Q137" s="35" t="str">
        <f t="shared" si="36"/>
        <v>NO</v>
      </c>
      <c r="R137" s="31" t="s">
        <v>49</v>
      </c>
      <c r="S137" s="31" t="s">
        <v>49</v>
      </c>
      <c r="T137" s="31"/>
      <c r="U137" s="64"/>
      <c r="V137" s="67"/>
      <c r="W137" s="40"/>
      <c r="X137" s="40"/>
      <c r="Y137" s="41"/>
      <c r="Z137" s="37">
        <f t="shared" si="37"/>
        <v>0</v>
      </c>
      <c r="AA137" s="30">
        <f t="shared" si="38"/>
        <v>0</v>
      </c>
      <c r="AB137" s="30">
        <f t="shared" si="39"/>
        <v>0</v>
      </c>
      <c r="AC137" s="30">
        <f t="shared" si="40"/>
        <v>0</v>
      </c>
      <c r="AD137" s="31" t="str">
        <f t="shared" si="41"/>
        <v>-</v>
      </c>
      <c r="AE137" s="30">
        <f t="shared" si="42"/>
        <v>0</v>
      </c>
      <c r="AF137" s="30">
        <f t="shared" si="43"/>
        <v>0</v>
      </c>
      <c r="AG137" s="30">
        <f t="shared" si="44"/>
        <v>0</v>
      </c>
      <c r="AH137" s="30">
        <f t="shared" si="45"/>
        <v>0</v>
      </c>
      <c r="AI137" s="30">
        <f t="shared" si="46"/>
        <v>0</v>
      </c>
      <c r="AJ137" s="30">
        <f t="shared" si="47"/>
        <v>0</v>
      </c>
      <c r="AK137" s="30">
        <f t="shared" si="48"/>
        <v>0</v>
      </c>
      <c r="AL137" s="31" t="str">
        <f t="shared" si="49"/>
        <v>-</v>
      </c>
      <c r="AM137" s="30">
        <f t="shared" si="50"/>
        <v>0</v>
      </c>
      <c r="AN137" s="30">
        <f t="shared" si="51"/>
        <v>0</v>
      </c>
      <c r="AO137" s="30">
        <f t="shared" si="52"/>
        <v>0</v>
      </c>
    </row>
    <row r="138" spans="1:41" ht="12.75">
      <c r="A138" s="28">
        <v>1806030</v>
      </c>
      <c r="B138" s="28">
        <v>875</v>
      </c>
      <c r="C138" s="28" t="s">
        <v>421</v>
      </c>
      <c r="D138" s="28" t="s">
        <v>422</v>
      </c>
      <c r="E138" s="28" t="s">
        <v>423</v>
      </c>
      <c r="F138" s="28">
        <v>46947</v>
      </c>
      <c r="G138" s="29">
        <v>3997</v>
      </c>
      <c r="H138" s="32">
        <v>5747222911</v>
      </c>
      <c r="I138" s="65" t="s">
        <v>94</v>
      </c>
      <c r="J138" s="31" t="s">
        <v>49</v>
      </c>
      <c r="K138" s="28"/>
      <c r="L138" s="33"/>
      <c r="M138" s="69"/>
      <c r="N138" s="63" t="s">
        <v>49</v>
      </c>
      <c r="O138" s="71"/>
      <c r="P138" s="34">
        <v>10.45166921230635</v>
      </c>
      <c r="Q138" s="35" t="str">
        <f t="shared" si="36"/>
        <v>NO</v>
      </c>
      <c r="R138" s="31" t="s">
        <v>49</v>
      </c>
      <c r="S138" s="31" t="s">
        <v>55</v>
      </c>
      <c r="T138" s="31"/>
      <c r="U138" s="64"/>
      <c r="V138" s="67"/>
      <c r="W138" s="40"/>
      <c r="X138" s="40"/>
      <c r="Y138" s="41"/>
      <c r="Z138" s="37">
        <f t="shared" si="37"/>
        <v>0</v>
      </c>
      <c r="AA138" s="30">
        <f t="shared" si="38"/>
        <v>0</v>
      </c>
      <c r="AB138" s="30">
        <f t="shared" si="39"/>
        <v>0</v>
      </c>
      <c r="AC138" s="30">
        <f t="shared" si="40"/>
        <v>0</v>
      </c>
      <c r="AD138" s="31" t="str">
        <f t="shared" si="41"/>
        <v>-</v>
      </c>
      <c r="AE138" s="30">
        <f t="shared" si="42"/>
        <v>0</v>
      </c>
      <c r="AF138" s="30">
        <f t="shared" si="43"/>
        <v>0</v>
      </c>
      <c r="AG138" s="30">
        <f t="shared" si="44"/>
        <v>0</v>
      </c>
      <c r="AH138" s="30">
        <f t="shared" si="45"/>
        <v>0</v>
      </c>
      <c r="AI138" s="30">
        <f t="shared" si="46"/>
        <v>1</v>
      </c>
      <c r="AJ138" s="30">
        <f t="shared" si="47"/>
        <v>0</v>
      </c>
      <c r="AK138" s="30">
        <f t="shared" si="48"/>
        <v>0</v>
      </c>
      <c r="AL138" s="31" t="str">
        <f t="shared" si="49"/>
        <v>-</v>
      </c>
      <c r="AM138" s="30">
        <f t="shared" si="50"/>
        <v>0</v>
      </c>
      <c r="AN138" s="30">
        <f t="shared" si="51"/>
        <v>0</v>
      </c>
      <c r="AO138" s="30">
        <f t="shared" si="52"/>
        <v>0</v>
      </c>
    </row>
    <row r="139" spans="1:41" ht="12.75">
      <c r="A139" s="28">
        <v>1806060</v>
      </c>
      <c r="B139" s="28">
        <v>5525</v>
      </c>
      <c r="C139" s="28" t="s">
        <v>424</v>
      </c>
      <c r="D139" s="28" t="s">
        <v>425</v>
      </c>
      <c r="E139" s="28" t="s">
        <v>426</v>
      </c>
      <c r="F139" s="28">
        <v>47553</v>
      </c>
      <c r="G139" s="29">
        <v>282</v>
      </c>
      <c r="H139" s="32">
        <v>8122952595</v>
      </c>
      <c r="I139" s="65">
        <v>6</v>
      </c>
      <c r="J139" s="31" t="s">
        <v>49</v>
      </c>
      <c r="K139" s="28"/>
      <c r="L139" s="33"/>
      <c r="M139" s="69"/>
      <c r="N139" s="63" t="s">
        <v>49</v>
      </c>
      <c r="O139" s="71"/>
      <c r="P139" s="34">
        <v>11.376673040152964</v>
      </c>
      <c r="Q139" s="35" t="str">
        <f t="shared" si="36"/>
        <v>NO</v>
      </c>
      <c r="R139" s="31" t="s">
        <v>49</v>
      </c>
      <c r="S139" s="31" t="s">
        <v>55</v>
      </c>
      <c r="T139" s="31"/>
      <c r="U139" s="64"/>
      <c r="V139" s="67"/>
      <c r="W139" s="40"/>
      <c r="X139" s="40"/>
      <c r="Y139" s="41"/>
      <c r="Z139" s="37">
        <f t="shared" si="37"/>
        <v>0</v>
      </c>
      <c r="AA139" s="30">
        <f t="shared" si="38"/>
        <v>0</v>
      </c>
      <c r="AB139" s="30">
        <f t="shared" si="39"/>
        <v>0</v>
      </c>
      <c r="AC139" s="30">
        <f t="shared" si="40"/>
        <v>0</v>
      </c>
      <c r="AD139" s="31" t="str">
        <f t="shared" si="41"/>
        <v>-</v>
      </c>
      <c r="AE139" s="30">
        <f t="shared" si="42"/>
        <v>0</v>
      </c>
      <c r="AF139" s="30">
        <f t="shared" si="43"/>
        <v>0</v>
      </c>
      <c r="AG139" s="30">
        <f t="shared" si="44"/>
        <v>0</v>
      </c>
      <c r="AH139" s="30">
        <f t="shared" si="45"/>
        <v>0</v>
      </c>
      <c r="AI139" s="30">
        <f t="shared" si="46"/>
        <v>1</v>
      </c>
      <c r="AJ139" s="30">
        <f t="shared" si="47"/>
        <v>0</v>
      </c>
      <c r="AK139" s="30">
        <f t="shared" si="48"/>
        <v>0</v>
      </c>
      <c r="AL139" s="31" t="str">
        <f t="shared" si="49"/>
        <v>-</v>
      </c>
      <c r="AM139" s="30">
        <f t="shared" si="50"/>
        <v>0</v>
      </c>
      <c r="AN139" s="30">
        <f t="shared" si="51"/>
        <v>0</v>
      </c>
      <c r="AO139" s="30">
        <f t="shared" si="52"/>
        <v>0</v>
      </c>
    </row>
    <row r="140" spans="1:41" ht="12.75">
      <c r="A140" s="28">
        <v>1800720</v>
      </c>
      <c r="B140" s="28">
        <v>8445</v>
      </c>
      <c r="C140" s="28" t="s">
        <v>427</v>
      </c>
      <c r="D140" s="28" t="s">
        <v>428</v>
      </c>
      <c r="E140" s="28" t="s">
        <v>429</v>
      </c>
      <c r="F140" s="28">
        <v>46714</v>
      </c>
      <c r="G140" s="29">
        <v>3399</v>
      </c>
      <c r="H140" s="32">
        <v>2608242620</v>
      </c>
      <c r="I140" s="65">
        <v>4</v>
      </c>
      <c r="J140" s="31" t="s">
        <v>49</v>
      </c>
      <c r="K140" s="28"/>
      <c r="L140" s="33"/>
      <c r="M140" s="69"/>
      <c r="N140" s="63" t="s">
        <v>49</v>
      </c>
      <c r="O140" s="71"/>
      <c r="P140" s="34">
        <v>4.2615294804436665</v>
      </c>
      <c r="Q140" s="35" t="str">
        <f t="shared" si="36"/>
        <v>NO</v>
      </c>
      <c r="R140" s="31" t="s">
        <v>49</v>
      </c>
      <c r="S140" s="31" t="s">
        <v>49</v>
      </c>
      <c r="T140" s="31"/>
      <c r="U140" s="64"/>
      <c r="V140" s="67"/>
      <c r="W140" s="40"/>
      <c r="X140" s="40"/>
      <c r="Y140" s="41"/>
      <c r="Z140" s="37">
        <f t="shared" si="37"/>
        <v>0</v>
      </c>
      <c r="AA140" s="30">
        <f t="shared" si="38"/>
        <v>0</v>
      </c>
      <c r="AB140" s="30">
        <f t="shared" si="39"/>
        <v>0</v>
      </c>
      <c r="AC140" s="30">
        <f t="shared" si="40"/>
        <v>0</v>
      </c>
      <c r="AD140" s="31" t="str">
        <f t="shared" si="41"/>
        <v>-</v>
      </c>
      <c r="AE140" s="30">
        <f t="shared" si="42"/>
        <v>0</v>
      </c>
      <c r="AF140" s="30">
        <f t="shared" si="43"/>
        <v>0</v>
      </c>
      <c r="AG140" s="30">
        <f t="shared" si="44"/>
        <v>0</v>
      </c>
      <c r="AH140" s="30">
        <f t="shared" si="45"/>
        <v>0</v>
      </c>
      <c r="AI140" s="30">
        <f t="shared" si="46"/>
        <v>0</v>
      </c>
      <c r="AJ140" s="30">
        <f t="shared" si="47"/>
        <v>0</v>
      </c>
      <c r="AK140" s="30">
        <f t="shared" si="48"/>
        <v>0</v>
      </c>
      <c r="AL140" s="31" t="str">
        <f t="shared" si="49"/>
        <v>-</v>
      </c>
      <c r="AM140" s="30">
        <f t="shared" si="50"/>
        <v>0</v>
      </c>
      <c r="AN140" s="30">
        <f t="shared" si="51"/>
        <v>0</v>
      </c>
      <c r="AO140" s="30">
        <f t="shared" si="52"/>
        <v>0</v>
      </c>
    </row>
    <row r="141" spans="1:41" ht="12.75">
      <c r="A141" s="28">
        <v>1800750</v>
      </c>
      <c r="B141" s="28">
        <v>6460</v>
      </c>
      <c r="C141" s="28" t="s">
        <v>430</v>
      </c>
      <c r="D141" s="28" t="s">
        <v>431</v>
      </c>
      <c r="E141" s="28" t="s">
        <v>432</v>
      </c>
      <c r="F141" s="28">
        <v>46341</v>
      </c>
      <c r="G141" s="29">
        <v>8909</v>
      </c>
      <c r="H141" s="32">
        <v>2199966016</v>
      </c>
      <c r="I141" s="65">
        <v>3</v>
      </c>
      <c r="J141" s="31" t="s">
        <v>49</v>
      </c>
      <c r="K141" s="28"/>
      <c r="L141" s="33"/>
      <c r="M141" s="69"/>
      <c r="N141" s="63" t="s">
        <v>49</v>
      </c>
      <c r="O141" s="71"/>
      <c r="P141" s="34">
        <v>2.49597423510467</v>
      </c>
      <c r="Q141" s="35" t="str">
        <f t="shared" si="36"/>
        <v>NO</v>
      </c>
      <c r="R141" s="31" t="s">
        <v>49</v>
      </c>
      <c r="S141" s="31" t="s">
        <v>49</v>
      </c>
      <c r="T141" s="31"/>
      <c r="U141" s="64"/>
      <c r="V141" s="67"/>
      <c r="W141" s="40"/>
      <c r="X141" s="40"/>
      <c r="Y141" s="41"/>
      <c r="Z141" s="37">
        <f t="shared" si="37"/>
        <v>0</v>
      </c>
      <c r="AA141" s="30">
        <f t="shared" si="38"/>
        <v>0</v>
      </c>
      <c r="AB141" s="30">
        <f t="shared" si="39"/>
        <v>0</v>
      </c>
      <c r="AC141" s="30">
        <f t="shared" si="40"/>
        <v>0</v>
      </c>
      <c r="AD141" s="31" t="str">
        <f t="shared" si="41"/>
        <v>-</v>
      </c>
      <c r="AE141" s="30">
        <f t="shared" si="42"/>
        <v>0</v>
      </c>
      <c r="AF141" s="30">
        <f t="shared" si="43"/>
        <v>0</v>
      </c>
      <c r="AG141" s="30">
        <f t="shared" si="44"/>
        <v>0</v>
      </c>
      <c r="AH141" s="30">
        <f t="shared" si="45"/>
        <v>0</v>
      </c>
      <c r="AI141" s="30">
        <f t="shared" si="46"/>
        <v>0</v>
      </c>
      <c r="AJ141" s="30">
        <f t="shared" si="47"/>
        <v>0</v>
      </c>
      <c r="AK141" s="30">
        <f t="shared" si="48"/>
        <v>0</v>
      </c>
      <c r="AL141" s="31" t="str">
        <f t="shared" si="49"/>
        <v>-</v>
      </c>
      <c r="AM141" s="30">
        <f t="shared" si="50"/>
        <v>0</v>
      </c>
      <c r="AN141" s="30">
        <f t="shared" si="51"/>
        <v>0</v>
      </c>
      <c r="AO141" s="30">
        <f t="shared" si="52"/>
        <v>0</v>
      </c>
    </row>
    <row r="142" spans="1:41" ht="12.75">
      <c r="A142" s="28">
        <v>1802640</v>
      </c>
      <c r="B142" s="28">
        <v>5300</v>
      </c>
      <c r="C142" s="28" t="s">
        <v>433</v>
      </c>
      <c r="D142" s="28" t="s">
        <v>434</v>
      </c>
      <c r="E142" s="28" t="s">
        <v>47</v>
      </c>
      <c r="F142" s="28">
        <v>46221</v>
      </c>
      <c r="G142" s="29">
        <v>9616</v>
      </c>
      <c r="H142" s="32">
        <v>3178565265</v>
      </c>
      <c r="I142" s="65" t="s">
        <v>292</v>
      </c>
      <c r="J142" s="31" t="s">
        <v>49</v>
      </c>
      <c r="K142" s="28"/>
      <c r="L142" s="33"/>
      <c r="M142" s="69"/>
      <c r="N142" s="63" t="s">
        <v>49</v>
      </c>
      <c r="O142" s="71"/>
      <c r="P142" s="34">
        <v>5.205278592375366</v>
      </c>
      <c r="Q142" s="35" t="str">
        <f t="shared" si="36"/>
        <v>NO</v>
      </c>
      <c r="R142" s="31" t="s">
        <v>49</v>
      </c>
      <c r="S142" s="31" t="s">
        <v>49</v>
      </c>
      <c r="T142" s="31"/>
      <c r="U142" s="64"/>
      <c r="V142" s="67"/>
      <c r="W142" s="40"/>
      <c r="X142" s="40"/>
      <c r="Y142" s="41"/>
      <c r="Z142" s="37">
        <f t="shared" si="37"/>
        <v>0</v>
      </c>
      <c r="AA142" s="30">
        <f t="shared" si="38"/>
        <v>0</v>
      </c>
      <c r="AB142" s="30">
        <f t="shared" si="39"/>
        <v>0</v>
      </c>
      <c r="AC142" s="30">
        <f t="shared" si="40"/>
        <v>0</v>
      </c>
      <c r="AD142" s="31" t="str">
        <f t="shared" si="41"/>
        <v>-</v>
      </c>
      <c r="AE142" s="30">
        <f t="shared" si="42"/>
        <v>0</v>
      </c>
      <c r="AF142" s="30">
        <f t="shared" si="43"/>
        <v>0</v>
      </c>
      <c r="AG142" s="30">
        <f t="shared" si="44"/>
        <v>0</v>
      </c>
      <c r="AH142" s="30">
        <f t="shared" si="45"/>
        <v>0</v>
      </c>
      <c r="AI142" s="30">
        <f t="shared" si="46"/>
        <v>0</v>
      </c>
      <c r="AJ142" s="30">
        <f t="shared" si="47"/>
        <v>0</v>
      </c>
      <c r="AK142" s="30">
        <f t="shared" si="48"/>
        <v>0</v>
      </c>
      <c r="AL142" s="31" t="str">
        <f t="shared" si="49"/>
        <v>-</v>
      </c>
      <c r="AM142" s="30">
        <f t="shared" si="50"/>
        <v>0</v>
      </c>
      <c r="AN142" s="30">
        <f t="shared" si="51"/>
        <v>0</v>
      </c>
      <c r="AO142" s="30">
        <f t="shared" si="52"/>
        <v>0</v>
      </c>
    </row>
    <row r="143" spans="1:41" ht="12.75">
      <c r="A143" s="28">
        <v>1805670</v>
      </c>
      <c r="B143" s="28">
        <v>5330</v>
      </c>
      <c r="C143" s="28" t="s">
        <v>435</v>
      </c>
      <c r="D143" s="28" t="s">
        <v>436</v>
      </c>
      <c r="E143" s="28" t="s">
        <v>47</v>
      </c>
      <c r="F143" s="28">
        <v>46226</v>
      </c>
      <c r="G143" s="29">
        <v>1306</v>
      </c>
      <c r="H143" s="32">
        <v>3174238357</v>
      </c>
      <c r="I143" s="65" t="s">
        <v>437</v>
      </c>
      <c r="J143" s="31" t="s">
        <v>49</v>
      </c>
      <c r="K143" s="28"/>
      <c r="L143" s="33"/>
      <c r="M143" s="69"/>
      <c r="N143" s="63" t="s">
        <v>49</v>
      </c>
      <c r="O143" s="71"/>
      <c r="P143" s="34">
        <v>5.849871521513313</v>
      </c>
      <c r="Q143" s="35" t="str">
        <f t="shared" si="36"/>
        <v>NO</v>
      </c>
      <c r="R143" s="31" t="s">
        <v>49</v>
      </c>
      <c r="S143" s="31" t="s">
        <v>49</v>
      </c>
      <c r="T143" s="31"/>
      <c r="U143" s="64"/>
      <c r="V143" s="67"/>
      <c r="W143" s="40"/>
      <c r="X143" s="40"/>
      <c r="Y143" s="41"/>
      <c r="Z143" s="37">
        <f t="shared" si="37"/>
        <v>0</v>
      </c>
      <c r="AA143" s="30">
        <f t="shared" si="38"/>
        <v>0</v>
      </c>
      <c r="AB143" s="30">
        <f t="shared" si="39"/>
        <v>0</v>
      </c>
      <c r="AC143" s="30">
        <f t="shared" si="40"/>
        <v>0</v>
      </c>
      <c r="AD143" s="31" t="str">
        <f t="shared" si="41"/>
        <v>-</v>
      </c>
      <c r="AE143" s="30">
        <f t="shared" si="42"/>
        <v>0</v>
      </c>
      <c r="AF143" s="30">
        <f t="shared" si="43"/>
        <v>0</v>
      </c>
      <c r="AG143" s="30">
        <f t="shared" si="44"/>
        <v>0</v>
      </c>
      <c r="AH143" s="30">
        <f t="shared" si="45"/>
        <v>0</v>
      </c>
      <c r="AI143" s="30">
        <f t="shared" si="46"/>
        <v>0</v>
      </c>
      <c r="AJ143" s="30">
        <f t="shared" si="47"/>
        <v>0</v>
      </c>
      <c r="AK143" s="30">
        <f t="shared" si="48"/>
        <v>0</v>
      </c>
      <c r="AL143" s="31" t="str">
        <f t="shared" si="49"/>
        <v>-</v>
      </c>
      <c r="AM143" s="30">
        <f t="shared" si="50"/>
        <v>0</v>
      </c>
      <c r="AN143" s="30">
        <f t="shared" si="51"/>
        <v>0</v>
      </c>
      <c r="AO143" s="30">
        <f t="shared" si="52"/>
        <v>0</v>
      </c>
    </row>
    <row r="144" spans="1:41" ht="12.75">
      <c r="A144" s="28">
        <v>1806510</v>
      </c>
      <c r="B144" s="28">
        <v>5925</v>
      </c>
      <c r="C144" s="28" t="s">
        <v>438</v>
      </c>
      <c r="D144" s="28" t="s">
        <v>439</v>
      </c>
      <c r="E144" s="28" t="s">
        <v>440</v>
      </c>
      <c r="F144" s="28">
        <v>46151</v>
      </c>
      <c r="G144" s="29">
        <v>1416</v>
      </c>
      <c r="H144" s="32">
        <v>7653426641</v>
      </c>
      <c r="I144" s="65" t="s">
        <v>73</v>
      </c>
      <c r="J144" s="31" t="s">
        <v>49</v>
      </c>
      <c r="K144" s="28"/>
      <c r="L144" s="33"/>
      <c r="M144" s="69"/>
      <c r="N144" s="63" t="s">
        <v>49</v>
      </c>
      <c r="O144" s="71"/>
      <c r="P144" s="34">
        <v>8.081471747700395</v>
      </c>
      <c r="Q144" s="35" t="str">
        <f t="shared" si="36"/>
        <v>NO</v>
      </c>
      <c r="R144" s="31" t="s">
        <v>49</v>
      </c>
      <c r="S144" s="31" t="s">
        <v>49</v>
      </c>
      <c r="T144" s="31"/>
      <c r="U144" s="64"/>
      <c r="V144" s="67"/>
      <c r="W144" s="40"/>
      <c r="X144" s="40"/>
      <c r="Y144" s="41"/>
      <c r="Z144" s="37">
        <f t="shared" si="37"/>
        <v>0</v>
      </c>
      <c r="AA144" s="30">
        <f t="shared" si="38"/>
        <v>0</v>
      </c>
      <c r="AB144" s="30">
        <f t="shared" si="39"/>
        <v>0</v>
      </c>
      <c r="AC144" s="30">
        <f t="shared" si="40"/>
        <v>0</v>
      </c>
      <c r="AD144" s="31" t="str">
        <f t="shared" si="41"/>
        <v>-</v>
      </c>
      <c r="AE144" s="30">
        <f t="shared" si="42"/>
        <v>0</v>
      </c>
      <c r="AF144" s="30">
        <f t="shared" si="43"/>
        <v>0</v>
      </c>
      <c r="AG144" s="30">
        <f t="shared" si="44"/>
        <v>0</v>
      </c>
      <c r="AH144" s="30">
        <f t="shared" si="45"/>
        <v>0</v>
      </c>
      <c r="AI144" s="30">
        <f t="shared" si="46"/>
        <v>0</v>
      </c>
      <c r="AJ144" s="30">
        <f t="shared" si="47"/>
        <v>0</v>
      </c>
      <c r="AK144" s="30">
        <f t="shared" si="48"/>
        <v>0</v>
      </c>
      <c r="AL144" s="31" t="str">
        <f t="shared" si="49"/>
        <v>-</v>
      </c>
      <c r="AM144" s="30">
        <f t="shared" si="50"/>
        <v>0</v>
      </c>
      <c r="AN144" s="30">
        <f t="shared" si="51"/>
        <v>0</v>
      </c>
      <c r="AO144" s="30">
        <f t="shared" si="52"/>
        <v>0</v>
      </c>
    </row>
    <row r="145" spans="1:41" ht="12.75">
      <c r="A145" s="28">
        <v>1807290</v>
      </c>
      <c r="B145" s="28">
        <v>6590</v>
      </c>
      <c r="C145" s="28" t="s">
        <v>441</v>
      </c>
      <c r="D145" s="28" t="s">
        <v>442</v>
      </c>
      <c r="E145" s="28" t="s">
        <v>443</v>
      </c>
      <c r="F145" s="28">
        <v>47620</v>
      </c>
      <c r="G145" s="29">
        <v>1696</v>
      </c>
      <c r="H145" s="32">
        <v>8128384471</v>
      </c>
      <c r="I145" s="65" t="s">
        <v>59</v>
      </c>
      <c r="J145" s="31" t="s">
        <v>49</v>
      </c>
      <c r="K145" s="28"/>
      <c r="L145" s="33"/>
      <c r="M145" s="69"/>
      <c r="N145" s="63" t="s">
        <v>49</v>
      </c>
      <c r="O145" s="71"/>
      <c r="P145" s="34">
        <v>7.87050787050787</v>
      </c>
      <c r="Q145" s="35" t="str">
        <f t="shared" si="36"/>
        <v>NO</v>
      </c>
      <c r="R145" s="31" t="s">
        <v>49</v>
      </c>
      <c r="S145" s="31" t="s">
        <v>49</v>
      </c>
      <c r="T145" s="31"/>
      <c r="U145" s="64"/>
      <c r="V145" s="67"/>
      <c r="W145" s="40"/>
      <c r="X145" s="40"/>
      <c r="Y145" s="41"/>
      <c r="Z145" s="37">
        <f t="shared" si="37"/>
        <v>0</v>
      </c>
      <c r="AA145" s="30">
        <f t="shared" si="38"/>
        <v>0</v>
      </c>
      <c r="AB145" s="30">
        <f t="shared" si="39"/>
        <v>0</v>
      </c>
      <c r="AC145" s="30">
        <f t="shared" si="40"/>
        <v>0</v>
      </c>
      <c r="AD145" s="31" t="str">
        <f t="shared" si="41"/>
        <v>-</v>
      </c>
      <c r="AE145" s="30">
        <f t="shared" si="42"/>
        <v>0</v>
      </c>
      <c r="AF145" s="30">
        <f t="shared" si="43"/>
        <v>0</v>
      </c>
      <c r="AG145" s="30">
        <f t="shared" si="44"/>
        <v>0</v>
      </c>
      <c r="AH145" s="30">
        <f t="shared" si="45"/>
        <v>0</v>
      </c>
      <c r="AI145" s="30">
        <f t="shared" si="46"/>
        <v>0</v>
      </c>
      <c r="AJ145" s="30">
        <f t="shared" si="47"/>
        <v>0</v>
      </c>
      <c r="AK145" s="30">
        <f t="shared" si="48"/>
        <v>0</v>
      </c>
      <c r="AL145" s="31" t="str">
        <f t="shared" si="49"/>
        <v>-</v>
      </c>
      <c r="AM145" s="30">
        <f t="shared" si="50"/>
        <v>0</v>
      </c>
      <c r="AN145" s="30">
        <f t="shared" si="51"/>
        <v>0</v>
      </c>
      <c r="AO145" s="30">
        <f t="shared" si="52"/>
        <v>0</v>
      </c>
    </row>
    <row r="146" spans="1:41" ht="12.75">
      <c r="A146" s="28">
        <v>1807950</v>
      </c>
      <c r="B146" s="28">
        <v>6600</v>
      </c>
      <c r="C146" s="28" t="s">
        <v>444</v>
      </c>
      <c r="D146" s="28" t="s">
        <v>445</v>
      </c>
      <c r="E146" s="28" t="s">
        <v>446</v>
      </c>
      <c r="F146" s="28">
        <v>47633</v>
      </c>
      <c r="G146" s="29" t="s">
        <v>48</v>
      </c>
      <c r="H146" s="32">
        <v>8128742243</v>
      </c>
      <c r="I146" s="65">
        <v>8</v>
      </c>
      <c r="J146" s="31" t="s">
        <v>55</v>
      </c>
      <c r="K146" s="28"/>
      <c r="L146" s="33"/>
      <c r="M146" s="69"/>
      <c r="N146" s="63" t="s">
        <v>49</v>
      </c>
      <c r="O146" s="71"/>
      <c r="P146" s="34">
        <v>3.969849246231156</v>
      </c>
      <c r="Q146" s="35" t="str">
        <f t="shared" si="36"/>
        <v>NO</v>
      </c>
      <c r="R146" s="31" t="s">
        <v>49</v>
      </c>
      <c r="S146" s="31" t="s">
        <v>55</v>
      </c>
      <c r="T146" s="31"/>
      <c r="U146" s="64"/>
      <c r="V146" s="67"/>
      <c r="W146" s="40"/>
      <c r="X146" s="40"/>
      <c r="Y146" s="41"/>
      <c r="Z146" s="37">
        <f t="shared" si="37"/>
        <v>1</v>
      </c>
      <c r="AA146" s="30">
        <f t="shared" si="38"/>
        <v>0</v>
      </c>
      <c r="AB146" s="30">
        <f t="shared" si="39"/>
        <v>0</v>
      </c>
      <c r="AC146" s="30">
        <f t="shared" si="40"/>
        <v>0</v>
      </c>
      <c r="AD146" s="31" t="str">
        <f t="shared" si="41"/>
        <v>-</v>
      </c>
      <c r="AE146" s="30">
        <f t="shared" si="42"/>
        <v>0</v>
      </c>
      <c r="AF146" s="30">
        <f t="shared" si="43"/>
        <v>0</v>
      </c>
      <c r="AG146" s="30">
        <f t="shared" si="44"/>
        <v>0</v>
      </c>
      <c r="AH146" s="30">
        <f t="shared" si="45"/>
        <v>0</v>
      </c>
      <c r="AI146" s="30">
        <f t="shared" si="46"/>
        <v>1</v>
      </c>
      <c r="AJ146" s="30">
        <f t="shared" si="47"/>
        <v>0</v>
      </c>
      <c r="AK146" s="30">
        <f t="shared" si="48"/>
        <v>0</v>
      </c>
      <c r="AL146" s="31" t="str">
        <f t="shared" si="49"/>
        <v>-</v>
      </c>
      <c r="AM146" s="30">
        <f t="shared" si="50"/>
        <v>0</v>
      </c>
      <c r="AN146" s="30">
        <f t="shared" si="51"/>
        <v>0</v>
      </c>
      <c r="AO146" s="30">
        <f t="shared" si="52"/>
        <v>0</v>
      </c>
    </row>
    <row r="147" spans="1:41" ht="12.75">
      <c r="A147" s="28">
        <v>1807470</v>
      </c>
      <c r="B147" s="28">
        <v>4860</v>
      </c>
      <c r="C147" s="28" t="s">
        <v>447</v>
      </c>
      <c r="D147" s="28" t="s">
        <v>448</v>
      </c>
      <c r="E147" s="28" t="s">
        <v>449</v>
      </c>
      <c r="F147" s="28">
        <v>46391</v>
      </c>
      <c r="G147" s="29">
        <v>9712</v>
      </c>
      <c r="H147" s="32">
        <v>2197852239</v>
      </c>
      <c r="I147" s="65">
        <v>4</v>
      </c>
      <c r="J147" s="31" t="s">
        <v>49</v>
      </c>
      <c r="K147" s="28"/>
      <c r="L147" s="33"/>
      <c r="M147" s="69"/>
      <c r="N147" s="63" t="s">
        <v>49</v>
      </c>
      <c r="O147" s="71"/>
      <c r="P147" s="34">
        <v>10.747051114023591</v>
      </c>
      <c r="Q147" s="35" t="str">
        <f t="shared" si="36"/>
        <v>NO</v>
      </c>
      <c r="R147" s="31" t="s">
        <v>49</v>
      </c>
      <c r="S147" s="31" t="s">
        <v>49</v>
      </c>
      <c r="T147" s="31"/>
      <c r="U147" s="64"/>
      <c r="V147" s="67"/>
      <c r="W147" s="40"/>
      <c r="X147" s="40"/>
      <c r="Y147" s="41"/>
      <c r="Z147" s="37">
        <f t="shared" si="37"/>
        <v>0</v>
      </c>
      <c r="AA147" s="30">
        <f t="shared" si="38"/>
        <v>0</v>
      </c>
      <c r="AB147" s="30">
        <f t="shared" si="39"/>
        <v>0</v>
      </c>
      <c r="AC147" s="30">
        <f t="shared" si="40"/>
        <v>0</v>
      </c>
      <c r="AD147" s="31" t="str">
        <f t="shared" si="41"/>
        <v>-</v>
      </c>
      <c r="AE147" s="30">
        <f t="shared" si="42"/>
        <v>0</v>
      </c>
      <c r="AF147" s="30">
        <f t="shared" si="43"/>
        <v>0</v>
      </c>
      <c r="AG147" s="30">
        <f t="shared" si="44"/>
        <v>0</v>
      </c>
      <c r="AH147" s="30">
        <f t="shared" si="45"/>
        <v>0</v>
      </c>
      <c r="AI147" s="30">
        <f t="shared" si="46"/>
        <v>0</v>
      </c>
      <c r="AJ147" s="30">
        <f t="shared" si="47"/>
        <v>0</v>
      </c>
      <c r="AK147" s="30">
        <f t="shared" si="48"/>
        <v>0</v>
      </c>
      <c r="AL147" s="31" t="str">
        <f t="shared" si="49"/>
        <v>-</v>
      </c>
      <c r="AM147" s="30">
        <f t="shared" si="50"/>
        <v>0</v>
      </c>
      <c r="AN147" s="30">
        <f t="shared" si="51"/>
        <v>0</v>
      </c>
      <c r="AO147" s="30">
        <f t="shared" si="52"/>
        <v>0</v>
      </c>
    </row>
    <row r="148" spans="1:41" ht="12.75">
      <c r="A148" s="28">
        <v>1808820</v>
      </c>
      <c r="B148" s="28">
        <v>5340</v>
      </c>
      <c r="C148" s="28" t="s">
        <v>450</v>
      </c>
      <c r="D148" s="28" t="s">
        <v>451</v>
      </c>
      <c r="E148" s="28" t="s">
        <v>47</v>
      </c>
      <c r="F148" s="28">
        <v>46227</v>
      </c>
      <c r="G148" s="29">
        <v>4820</v>
      </c>
      <c r="H148" s="32">
        <v>3177893700</v>
      </c>
      <c r="I148" s="65" t="s">
        <v>437</v>
      </c>
      <c r="J148" s="31" t="s">
        <v>49</v>
      </c>
      <c r="K148" s="28"/>
      <c r="L148" s="33"/>
      <c r="M148" s="69"/>
      <c r="N148" s="63" t="s">
        <v>49</v>
      </c>
      <c r="O148" s="71"/>
      <c r="P148" s="34">
        <v>5.116852953984613</v>
      </c>
      <c r="Q148" s="35" t="str">
        <f t="shared" si="36"/>
        <v>NO</v>
      </c>
      <c r="R148" s="31" t="s">
        <v>49</v>
      </c>
      <c r="S148" s="31" t="s">
        <v>49</v>
      </c>
      <c r="T148" s="31"/>
      <c r="U148" s="64"/>
      <c r="V148" s="67"/>
      <c r="W148" s="40"/>
      <c r="X148" s="40"/>
      <c r="Y148" s="41"/>
      <c r="Z148" s="37">
        <f t="shared" si="37"/>
        <v>0</v>
      </c>
      <c r="AA148" s="30">
        <f t="shared" si="38"/>
        <v>0</v>
      </c>
      <c r="AB148" s="30">
        <f t="shared" si="39"/>
        <v>0</v>
      </c>
      <c r="AC148" s="30">
        <f t="shared" si="40"/>
        <v>0</v>
      </c>
      <c r="AD148" s="31" t="str">
        <f t="shared" si="41"/>
        <v>-</v>
      </c>
      <c r="AE148" s="30">
        <f t="shared" si="42"/>
        <v>0</v>
      </c>
      <c r="AF148" s="30">
        <f t="shared" si="43"/>
        <v>0</v>
      </c>
      <c r="AG148" s="30">
        <f t="shared" si="44"/>
        <v>0</v>
      </c>
      <c r="AH148" s="30">
        <f t="shared" si="45"/>
        <v>0</v>
      </c>
      <c r="AI148" s="30">
        <f t="shared" si="46"/>
        <v>0</v>
      </c>
      <c r="AJ148" s="30">
        <f t="shared" si="47"/>
        <v>0</v>
      </c>
      <c r="AK148" s="30">
        <f t="shared" si="48"/>
        <v>0</v>
      </c>
      <c r="AL148" s="31" t="str">
        <f t="shared" si="49"/>
        <v>-</v>
      </c>
      <c r="AM148" s="30">
        <f t="shared" si="50"/>
        <v>0</v>
      </c>
      <c r="AN148" s="30">
        <f t="shared" si="51"/>
        <v>0</v>
      </c>
      <c r="AO148" s="30">
        <f t="shared" si="52"/>
        <v>0</v>
      </c>
    </row>
    <row r="149" spans="1:41" ht="12.75">
      <c r="A149" s="28">
        <v>1808910</v>
      </c>
      <c r="B149" s="28">
        <v>5350</v>
      </c>
      <c r="C149" s="28" t="s">
        <v>452</v>
      </c>
      <c r="D149" s="28" t="s">
        <v>453</v>
      </c>
      <c r="E149" s="28" t="s">
        <v>47</v>
      </c>
      <c r="F149" s="28">
        <v>46268</v>
      </c>
      <c r="G149" s="29">
        <v>2467</v>
      </c>
      <c r="H149" s="32">
        <v>3172930393</v>
      </c>
      <c r="I149" s="65" t="s">
        <v>292</v>
      </c>
      <c r="J149" s="31" t="s">
        <v>49</v>
      </c>
      <c r="K149" s="28"/>
      <c r="L149" s="33"/>
      <c r="M149" s="69"/>
      <c r="N149" s="63" t="s">
        <v>49</v>
      </c>
      <c r="O149" s="71"/>
      <c r="P149" s="34">
        <v>5.739978149424322</v>
      </c>
      <c r="Q149" s="35" t="str">
        <f t="shared" si="36"/>
        <v>NO</v>
      </c>
      <c r="R149" s="31" t="s">
        <v>49</v>
      </c>
      <c r="S149" s="31" t="s">
        <v>49</v>
      </c>
      <c r="T149" s="31"/>
      <c r="U149" s="64"/>
      <c r="V149" s="67"/>
      <c r="W149" s="40"/>
      <c r="X149" s="40"/>
      <c r="Y149" s="41"/>
      <c r="Z149" s="37">
        <f t="shared" si="37"/>
        <v>0</v>
      </c>
      <c r="AA149" s="30">
        <f t="shared" si="38"/>
        <v>0</v>
      </c>
      <c r="AB149" s="30">
        <f t="shared" si="39"/>
        <v>0</v>
      </c>
      <c r="AC149" s="30">
        <f t="shared" si="40"/>
        <v>0</v>
      </c>
      <c r="AD149" s="31" t="str">
        <f t="shared" si="41"/>
        <v>-</v>
      </c>
      <c r="AE149" s="30">
        <f t="shared" si="42"/>
        <v>0</v>
      </c>
      <c r="AF149" s="30">
        <f t="shared" si="43"/>
        <v>0</v>
      </c>
      <c r="AG149" s="30">
        <f t="shared" si="44"/>
        <v>0</v>
      </c>
      <c r="AH149" s="30">
        <f t="shared" si="45"/>
        <v>0</v>
      </c>
      <c r="AI149" s="30">
        <f t="shared" si="46"/>
        <v>0</v>
      </c>
      <c r="AJ149" s="30">
        <f t="shared" si="47"/>
        <v>0</v>
      </c>
      <c r="AK149" s="30">
        <f t="shared" si="48"/>
        <v>0</v>
      </c>
      <c r="AL149" s="31" t="str">
        <f t="shared" si="49"/>
        <v>-</v>
      </c>
      <c r="AM149" s="30">
        <f t="shared" si="50"/>
        <v>0</v>
      </c>
      <c r="AN149" s="30">
        <f t="shared" si="51"/>
        <v>0</v>
      </c>
      <c r="AO149" s="30">
        <f t="shared" si="52"/>
        <v>0</v>
      </c>
    </row>
    <row r="150" spans="1:41" ht="12.75">
      <c r="A150" s="28">
        <v>1810110</v>
      </c>
      <c r="B150" s="28">
        <v>2960</v>
      </c>
      <c r="C150" s="28" t="s">
        <v>454</v>
      </c>
      <c r="D150" s="28" t="s">
        <v>455</v>
      </c>
      <c r="E150" s="28" t="s">
        <v>456</v>
      </c>
      <c r="F150" s="28">
        <v>47438</v>
      </c>
      <c r="G150" s="29">
        <v>9511</v>
      </c>
      <c r="H150" s="32">
        <v>8126653550</v>
      </c>
      <c r="I150" s="65">
        <v>4</v>
      </c>
      <c r="J150" s="31" t="s">
        <v>49</v>
      </c>
      <c r="K150" s="28"/>
      <c r="L150" s="33"/>
      <c r="M150" s="69"/>
      <c r="N150" s="63" t="s">
        <v>49</v>
      </c>
      <c r="O150" s="71"/>
      <c r="P150" s="34">
        <v>12.588652482269502</v>
      </c>
      <c r="Q150" s="35" t="str">
        <f t="shared" si="36"/>
        <v>NO</v>
      </c>
      <c r="R150" s="31" t="s">
        <v>49</v>
      </c>
      <c r="S150" s="31" t="s">
        <v>49</v>
      </c>
      <c r="T150" s="31"/>
      <c r="U150" s="64"/>
      <c r="V150" s="67"/>
      <c r="W150" s="40"/>
      <c r="X150" s="40"/>
      <c r="Y150" s="41"/>
      <c r="Z150" s="37">
        <f t="shared" si="37"/>
        <v>0</v>
      </c>
      <c r="AA150" s="30">
        <f t="shared" si="38"/>
        <v>0</v>
      </c>
      <c r="AB150" s="30">
        <f t="shared" si="39"/>
        <v>0</v>
      </c>
      <c r="AC150" s="30">
        <f t="shared" si="40"/>
        <v>0</v>
      </c>
      <c r="AD150" s="31" t="str">
        <f t="shared" si="41"/>
        <v>-</v>
      </c>
      <c r="AE150" s="30">
        <f t="shared" si="42"/>
        <v>0</v>
      </c>
      <c r="AF150" s="30">
        <f t="shared" si="43"/>
        <v>0</v>
      </c>
      <c r="AG150" s="30">
        <f t="shared" si="44"/>
        <v>0</v>
      </c>
      <c r="AH150" s="30">
        <f t="shared" si="45"/>
        <v>0</v>
      </c>
      <c r="AI150" s="30">
        <f t="shared" si="46"/>
        <v>0</v>
      </c>
      <c r="AJ150" s="30">
        <f t="shared" si="47"/>
        <v>0</v>
      </c>
      <c r="AK150" s="30">
        <f t="shared" si="48"/>
        <v>0</v>
      </c>
      <c r="AL150" s="31" t="str">
        <f t="shared" si="49"/>
        <v>-</v>
      </c>
      <c r="AM150" s="30">
        <f t="shared" si="50"/>
        <v>0</v>
      </c>
      <c r="AN150" s="30">
        <f t="shared" si="51"/>
        <v>0</v>
      </c>
      <c r="AO150" s="30">
        <f t="shared" si="52"/>
        <v>0</v>
      </c>
    </row>
    <row r="151" spans="1:41" ht="12.75">
      <c r="A151" s="28">
        <v>1800030</v>
      </c>
      <c r="B151" s="28">
        <v>125</v>
      </c>
      <c r="C151" s="28" t="s">
        <v>457</v>
      </c>
      <c r="D151" s="28" t="s">
        <v>458</v>
      </c>
      <c r="E151" s="28" t="s">
        <v>283</v>
      </c>
      <c r="F151" s="28">
        <v>46814</v>
      </c>
      <c r="G151" s="29">
        <v>5455</v>
      </c>
      <c r="H151" s="32">
        <v>2604312010</v>
      </c>
      <c r="I151" s="65" t="s">
        <v>59</v>
      </c>
      <c r="J151" s="31" t="s">
        <v>49</v>
      </c>
      <c r="K151" s="28"/>
      <c r="L151" s="33"/>
      <c r="M151" s="69"/>
      <c r="N151" s="63" t="s">
        <v>49</v>
      </c>
      <c r="O151" s="71"/>
      <c r="P151" s="34">
        <v>1.1441647597254003</v>
      </c>
      <c r="Q151" s="35" t="str">
        <f t="shared" si="36"/>
        <v>NO</v>
      </c>
      <c r="R151" s="31" t="s">
        <v>49</v>
      </c>
      <c r="S151" s="31" t="s">
        <v>49</v>
      </c>
      <c r="T151" s="31"/>
      <c r="U151" s="64"/>
      <c r="V151" s="67"/>
      <c r="W151" s="40"/>
      <c r="X151" s="40"/>
      <c r="Y151" s="41"/>
      <c r="Z151" s="37">
        <f t="shared" si="37"/>
        <v>0</v>
      </c>
      <c r="AA151" s="30">
        <f t="shared" si="38"/>
        <v>0</v>
      </c>
      <c r="AB151" s="30">
        <f t="shared" si="39"/>
        <v>0</v>
      </c>
      <c r="AC151" s="30">
        <f t="shared" si="40"/>
        <v>0</v>
      </c>
      <c r="AD151" s="31" t="str">
        <f t="shared" si="41"/>
        <v>-</v>
      </c>
      <c r="AE151" s="30">
        <f t="shared" si="42"/>
        <v>0</v>
      </c>
      <c r="AF151" s="30">
        <f t="shared" si="43"/>
        <v>0</v>
      </c>
      <c r="AG151" s="30">
        <f t="shared" si="44"/>
        <v>0</v>
      </c>
      <c r="AH151" s="30">
        <f t="shared" si="45"/>
        <v>0</v>
      </c>
      <c r="AI151" s="30">
        <f t="shared" si="46"/>
        <v>0</v>
      </c>
      <c r="AJ151" s="30">
        <f t="shared" si="47"/>
        <v>0</v>
      </c>
      <c r="AK151" s="30">
        <f t="shared" si="48"/>
        <v>0</v>
      </c>
      <c r="AL151" s="31" t="str">
        <f t="shared" si="49"/>
        <v>-</v>
      </c>
      <c r="AM151" s="30">
        <f t="shared" si="50"/>
        <v>0</v>
      </c>
      <c r="AN151" s="30">
        <f t="shared" si="51"/>
        <v>0</v>
      </c>
      <c r="AO151" s="30">
        <f t="shared" si="52"/>
        <v>0</v>
      </c>
    </row>
    <row r="152" spans="1:41" ht="12.75">
      <c r="A152" s="28">
        <v>1811100</v>
      </c>
      <c r="B152" s="28">
        <v>7615</v>
      </c>
      <c r="C152" s="28" t="s">
        <v>459</v>
      </c>
      <c r="D152" s="28" t="s">
        <v>460</v>
      </c>
      <c r="E152" s="28" t="s">
        <v>461</v>
      </c>
      <c r="F152" s="28">
        <v>46703</v>
      </c>
      <c r="G152" s="29">
        <v>1953</v>
      </c>
      <c r="H152" s="32">
        <v>2606652854</v>
      </c>
      <c r="I152" s="65" t="s">
        <v>94</v>
      </c>
      <c r="J152" s="31" t="s">
        <v>49</v>
      </c>
      <c r="K152" s="28"/>
      <c r="L152" s="33"/>
      <c r="M152" s="69"/>
      <c r="N152" s="63" t="s">
        <v>49</v>
      </c>
      <c r="O152" s="71"/>
      <c r="P152" s="34">
        <v>6.668724915097251</v>
      </c>
      <c r="Q152" s="35" t="str">
        <f t="shared" si="36"/>
        <v>NO</v>
      </c>
      <c r="R152" s="31" t="s">
        <v>49</v>
      </c>
      <c r="S152" s="31" t="s">
        <v>55</v>
      </c>
      <c r="T152" s="31"/>
      <c r="U152" s="64"/>
      <c r="V152" s="67"/>
      <c r="W152" s="40"/>
      <c r="X152" s="40"/>
      <c r="Y152" s="41"/>
      <c r="Z152" s="37">
        <f t="shared" si="37"/>
        <v>0</v>
      </c>
      <c r="AA152" s="30">
        <f t="shared" si="38"/>
        <v>0</v>
      </c>
      <c r="AB152" s="30">
        <f t="shared" si="39"/>
        <v>0</v>
      </c>
      <c r="AC152" s="30">
        <f t="shared" si="40"/>
        <v>0</v>
      </c>
      <c r="AD152" s="31" t="str">
        <f t="shared" si="41"/>
        <v>-</v>
      </c>
      <c r="AE152" s="30">
        <f t="shared" si="42"/>
        <v>0</v>
      </c>
      <c r="AF152" s="30">
        <f t="shared" si="43"/>
        <v>0</v>
      </c>
      <c r="AG152" s="30">
        <f t="shared" si="44"/>
        <v>0</v>
      </c>
      <c r="AH152" s="30">
        <f t="shared" si="45"/>
        <v>0</v>
      </c>
      <c r="AI152" s="30">
        <f t="shared" si="46"/>
        <v>1</v>
      </c>
      <c r="AJ152" s="30">
        <f t="shared" si="47"/>
        <v>0</v>
      </c>
      <c r="AK152" s="30">
        <f t="shared" si="48"/>
        <v>0</v>
      </c>
      <c r="AL152" s="31" t="str">
        <f t="shared" si="49"/>
        <v>-</v>
      </c>
      <c r="AM152" s="30">
        <f t="shared" si="50"/>
        <v>0</v>
      </c>
      <c r="AN152" s="30">
        <f t="shared" si="51"/>
        <v>0</v>
      </c>
      <c r="AO152" s="30">
        <f t="shared" si="52"/>
        <v>0</v>
      </c>
    </row>
    <row r="153" spans="1:41" ht="12.75">
      <c r="A153" s="28">
        <v>1812180</v>
      </c>
      <c r="B153" s="28">
        <v>8050</v>
      </c>
      <c r="C153" s="28" t="s">
        <v>462</v>
      </c>
      <c r="D153" s="28" t="s">
        <v>463</v>
      </c>
      <c r="E153" s="28" t="s">
        <v>350</v>
      </c>
      <c r="F153" s="28">
        <v>46992</v>
      </c>
      <c r="G153" s="29">
        <v>8689</v>
      </c>
      <c r="H153" s="32">
        <v>2605638050</v>
      </c>
      <c r="I153" s="65">
        <v>7</v>
      </c>
      <c r="J153" s="31" t="s">
        <v>55</v>
      </c>
      <c r="K153" s="28"/>
      <c r="L153" s="33"/>
      <c r="M153" s="69"/>
      <c r="N153" s="63" t="s">
        <v>49</v>
      </c>
      <c r="O153" s="71"/>
      <c r="P153" s="34">
        <v>6.104962513388076</v>
      </c>
      <c r="Q153" s="35" t="str">
        <f t="shared" si="36"/>
        <v>NO</v>
      </c>
      <c r="R153" s="31" t="s">
        <v>49</v>
      </c>
      <c r="S153" s="31" t="s">
        <v>55</v>
      </c>
      <c r="T153" s="31"/>
      <c r="U153" s="64"/>
      <c r="V153" s="67"/>
      <c r="W153" s="40"/>
      <c r="X153" s="40"/>
      <c r="Y153" s="41"/>
      <c r="Z153" s="37">
        <f t="shared" si="37"/>
        <v>1</v>
      </c>
      <c r="AA153" s="30">
        <f t="shared" si="38"/>
        <v>0</v>
      </c>
      <c r="AB153" s="30">
        <f t="shared" si="39"/>
        <v>0</v>
      </c>
      <c r="AC153" s="30">
        <f t="shared" si="40"/>
        <v>0</v>
      </c>
      <c r="AD153" s="31" t="str">
        <f t="shared" si="41"/>
        <v>-</v>
      </c>
      <c r="AE153" s="30">
        <f t="shared" si="42"/>
        <v>0</v>
      </c>
      <c r="AF153" s="30">
        <f t="shared" si="43"/>
        <v>0</v>
      </c>
      <c r="AG153" s="30">
        <f t="shared" si="44"/>
        <v>0</v>
      </c>
      <c r="AH153" s="30">
        <f t="shared" si="45"/>
        <v>0</v>
      </c>
      <c r="AI153" s="30">
        <f t="shared" si="46"/>
        <v>1</v>
      </c>
      <c r="AJ153" s="30">
        <f t="shared" si="47"/>
        <v>0</v>
      </c>
      <c r="AK153" s="30">
        <f t="shared" si="48"/>
        <v>0</v>
      </c>
      <c r="AL153" s="31" t="str">
        <f t="shared" si="49"/>
        <v>-</v>
      </c>
      <c r="AM153" s="30">
        <f t="shared" si="50"/>
        <v>0</v>
      </c>
      <c r="AN153" s="30">
        <f t="shared" si="51"/>
        <v>0</v>
      </c>
      <c r="AO153" s="30">
        <f t="shared" si="52"/>
        <v>0</v>
      </c>
    </row>
    <row r="154" spans="1:41" ht="12.75">
      <c r="A154" s="28">
        <v>1806080</v>
      </c>
      <c r="B154" s="28">
        <v>8115</v>
      </c>
      <c r="C154" s="28" t="s">
        <v>464</v>
      </c>
      <c r="D154" s="28" t="s">
        <v>465</v>
      </c>
      <c r="E154" s="28" t="s">
        <v>466</v>
      </c>
      <c r="F154" s="28">
        <v>47993</v>
      </c>
      <c r="G154" s="29">
        <v>1140</v>
      </c>
      <c r="H154" s="32">
        <v>7657623364</v>
      </c>
      <c r="I154" s="65">
        <v>7</v>
      </c>
      <c r="J154" s="31" t="s">
        <v>55</v>
      </c>
      <c r="K154" s="28"/>
      <c r="L154" s="33"/>
      <c r="M154" s="69"/>
      <c r="N154" s="63" t="s">
        <v>49</v>
      </c>
      <c r="O154" s="71"/>
      <c r="P154" s="34">
        <v>7.697594501718213</v>
      </c>
      <c r="Q154" s="35" t="str">
        <f t="shared" si="36"/>
        <v>NO</v>
      </c>
      <c r="R154" s="31" t="s">
        <v>49</v>
      </c>
      <c r="S154" s="31" t="s">
        <v>55</v>
      </c>
      <c r="T154" s="31"/>
      <c r="U154" s="64"/>
      <c r="V154" s="67"/>
      <c r="W154" s="40"/>
      <c r="X154" s="40"/>
      <c r="Y154" s="41"/>
      <c r="Z154" s="37">
        <f t="shared" si="37"/>
        <v>1</v>
      </c>
      <c r="AA154" s="30">
        <f t="shared" si="38"/>
        <v>0</v>
      </c>
      <c r="AB154" s="30">
        <f t="shared" si="39"/>
        <v>0</v>
      </c>
      <c r="AC154" s="30">
        <f t="shared" si="40"/>
        <v>0</v>
      </c>
      <c r="AD154" s="31" t="str">
        <f t="shared" si="41"/>
        <v>-</v>
      </c>
      <c r="AE154" s="30">
        <f t="shared" si="42"/>
        <v>0</v>
      </c>
      <c r="AF154" s="30">
        <f t="shared" si="43"/>
        <v>0</v>
      </c>
      <c r="AG154" s="30">
        <f t="shared" si="44"/>
        <v>0</v>
      </c>
      <c r="AH154" s="30">
        <f t="shared" si="45"/>
        <v>0</v>
      </c>
      <c r="AI154" s="30">
        <f t="shared" si="46"/>
        <v>1</v>
      </c>
      <c r="AJ154" s="30">
        <f t="shared" si="47"/>
        <v>0</v>
      </c>
      <c r="AK154" s="30">
        <f t="shared" si="48"/>
        <v>0</v>
      </c>
      <c r="AL154" s="31" t="str">
        <f t="shared" si="49"/>
        <v>-</v>
      </c>
      <c r="AM154" s="30">
        <f t="shared" si="50"/>
        <v>0</v>
      </c>
      <c r="AN154" s="30">
        <f t="shared" si="51"/>
        <v>0</v>
      </c>
      <c r="AO154" s="30">
        <f t="shared" si="52"/>
        <v>0</v>
      </c>
    </row>
    <row r="155" spans="1:41" ht="12.75">
      <c r="A155" s="28">
        <v>1812360</v>
      </c>
      <c r="B155" s="28">
        <v>5360</v>
      </c>
      <c r="C155" s="28" t="s">
        <v>467</v>
      </c>
      <c r="D155" s="28" t="s">
        <v>468</v>
      </c>
      <c r="E155" s="28" t="s">
        <v>47</v>
      </c>
      <c r="F155" s="28">
        <v>46219</v>
      </c>
      <c r="G155" s="29" t="s">
        <v>48</v>
      </c>
      <c r="H155" s="32">
        <v>3178694300</v>
      </c>
      <c r="I155" s="65" t="s">
        <v>292</v>
      </c>
      <c r="J155" s="31" t="s">
        <v>49</v>
      </c>
      <c r="K155" s="28"/>
      <c r="L155" s="33"/>
      <c r="M155" s="69"/>
      <c r="N155" s="63" t="s">
        <v>49</v>
      </c>
      <c r="O155" s="71"/>
      <c r="P155" s="34">
        <v>4.629384221220956</v>
      </c>
      <c r="Q155" s="35" t="str">
        <f t="shared" si="36"/>
        <v>NO</v>
      </c>
      <c r="R155" s="31" t="s">
        <v>49</v>
      </c>
      <c r="S155" s="31" t="s">
        <v>49</v>
      </c>
      <c r="T155" s="31"/>
      <c r="U155" s="64"/>
      <c r="V155" s="67"/>
      <c r="W155" s="40"/>
      <c r="X155" s="40"/>
      <c r="Y155" s="41"/>
      <c r="Z155" s="37">
        <f t="shared" si="37"/>
        <v>0</v>
      </c>
      <c r="AA155" s="30">
        <f t="shared" si="38"/>
        <v>0</v>
      </c>
      <c r="AB155" s="30">
        <f t="shared" si="39"/>
        <v>0</v>
      </c>
      <c r="AC155" s="30">
        <f t="shared" si="40"/>
        <v>0</v>
      </c>
      <c r="AD155" s="31" t="str">
        <f t="shared" si="41"/>
        <v>-</v>
      </c>
      <c r="AE155" s="30">
        <f t="shared" si="42"/>
        <v>0</v>
      </c>
      <c r="AF155" s="30">
        <f t="shared" si="43"/>
        <v>0</v>
      </c>
      <c r="AG155" s="30">
        <f t="shared" si="44"/>
        <v>0</v>
      </c>
      <c r="AH155" s="30">
        <f t="shared" si="45"/>
        <v>0</v>
      </c>
      <c r="AI155" s="30">
        <f t="shared" si="46"/>
        <v>0</v>
      </c>
      <c r="AJ155" s="30">
        <f t="shared" si="47"/>
        <v>0</v>
      </c>
      <c r="AK155" s="30">
        <f t="shared" si="48"/>
        <v>0</v>
      </c>
      <c r="AL155" s="31" t="str">
        <f t="shared" si="49"/>
        <v>-</v>
      </c>
      <c r="AM155" s="30">
        <f t="shared" si="50"/>
        <v>0</v>
      </c>
      <c r="AN155" s="30">
        <f t="shared" si="51"/>
        <v>0</v>
      </c>
      <c r="AO155" s="30">
        <f t="shared" si="52"/>
        <v>0</v>
      </c>
    </row>
    <row r="156" spans="1:41" ht="12.75">
      <c r="A156" s="28">
        <v>1812720</v>
      </c>
      <c r="B156" s="28">
        <v>5370</v>
      </c>
      <c r="C156" s="28" t="s">
        <v>469</v>
      </c>
      <c r="D156" s="28" t="s">
        <v>470</v>
      </c>
      <c r="E156" s="28" t="s">
        <v>47</v>
      </c>
      <c r="F156" s="28">
        <v>46240</v>
      </c>
      <c r="G156" s="29">
        <v>2478</v>
      </c>
      <c r="H156" s="32">
        <v>3178459400</v>
      </c>
      <c r="I156" s="65">
        <v>1</v>
      </c>
      <c r="J156" s="31" t="s">
        <v>49</v>
      </c>
      <c r="K156" s="28"/>
      <c r="L156" s="33"/>
      <c r="M156" s="69"/>
      <c r="N156" s="63" t="s">
        <v>49</v>
      </c>
      <c r="O156" s="71"/>
      <c r="P156" s="34">
        <v>5.213512723018426</v>
      </c>
      <c r="Q156" s="35" t="str">
        <f t="shared" si="36"/>
        <v>NO</v>
      </c>
      <c r="R156" s="31" t="s">
        <v>49</v>
      </c>
      <c r="S156" s="31" t="s">
        <v>49</v>
      </c>
      <c r="T156" s="31"/>
      <c r="U156" s="64"/>
      <c r="V156" s="67"/>
      <c r="W156" s="40"/>
      <c r="X156" s="40"/>
      <c r="Y156" s="41"/>
      <c r="Z156" s="37">
        <f t="shared" si="37"/>
        <v>0</v>
      </c>
      <c r="AA156" s="30">
        <f t="shared" si="38"/>
        <v>0</v>
      </c>
      <c r="AB156" s="30">
        <f t="shared" si="39"/>
        <v>0</v>
      </c>
      <c r="AC156" s="30">
        <f t="shared" si="40"/>
        <v>0</v>
      </c>
      <c r="AD156" s="31" t="str">
        <f t="shared" si="41"/>
        <v>-</v>
      </c>
      <c r="AE156" s="30">
        <f t="shared" si="42"/>
        <v>0</v>
      </c>
      <c r="AF156" s="30">
        <f t="shared" si="43"/>
        <v>0</v>
      </c>
      <c r="AG156" s="30">
        <f t="shared" si="44"/>
        <v>0</v>
      </c>
      <c r="AH156" s="30">
        <f t="shared" si="45"/>
        <v>0</v>
      </c>
      <c r="AI156" s="30">
        <f t="shared" si="46"/>
        <v>0</v>
      </c>
      <c r="AJ156" s="30">
        <f t="shared" si="47"/>
        <v>0</v>
      </c>
      <c r="AK156" s="30">
        <f t="shared" si="48"/>
        <v>0</v>
      </c>
      <c r="AL156" s="31" t="str">
        <f t="shared" si="49"/>
        <v>-</v>
      </c>
      <c r="AM156" s="30">
        <f t="shared" si="50"/>
        <v>0</v>
      </c>
      <c r="AN156" s="30">
        <f t="shared" si="51"/>
        <v>0</v>
      </c>
      <c r="AO156" s="30">
        <f t="shared" si="52"/>
        <v>0</v>
      </c>
    </row>
    <row r="157" spans="1:41" ht="12.75">
      <c r="A157" s="28">
        <v>1812810</v>
      </c>
      <c r="B157" s="28">
        <v>5375</v>
      </c>
      <c r="C157" s="28" t="s">
        <v>471</v>
      </c>
      <c r="D157" s="28" t="s">
        <v>472</v>
      </c>
      <c r="E157" s="28" t="s">
        <v>47</v>
      </c>
      <c r="F157" s="28">
        <v>46241</v>
      </c>
      <c r="G157" s="29">
        <v>3199</v>
      </c>
      <c r="H157" s="32">
        <v>3172438251</v>
      </c>
      <c r="I157" s="65" t="s">
        <v>437</v>
      </c>
      <c r="J157" s="31" t="s">
        <v>49</v>
      </c>
      <c r="K157" s="28"/>
      <c r="L157" s="33"/>
      <c r="M157" s="69"/>
      <c r="N157" s="63" t="s">
        <v>49</v>
      </c>
      <c r="O157" s="71"/>
      <c r="P157" s="34">
        <v>9.49775112443778</v>
      </c>
      <c r="Q157" s="35" t="str">
        <f t="shared" si="36"/>
        <v>NO</v>
      </c>
      <c r="R157" s="31" t="s">
        <v>49</v>
      </c>
      <c r="S157" s="31" t="s">
        <v>49</v>
      </c>
      <c r="T157" s="31"/>
      <c r="U157" s="64"/>
      <c r="V157" s="67"/>
      <c r="W157" s="40"/>
      <c r="X157" s="40"/>
      <c r="Y157" s="41"/>
      <c r="Z157" s="37">
        <f t="shared" si="37"/>
        <v>0</v>
      </c>
      <c r="AA157" s="30">
        <f t="shared" si="38"/>
        <v>0</v>
      </c>
      <c r="AB157" s="30">
        <f t="shared" si="39"/>
        <v>0</v>
      </c>
      <c r="AC157" s="30">
        <f t="shared" si="40"/>
        <v>0</v>
      </c>
      <c r="AD157" s="31" t="str">
        <f t="shared" si="41"/>
        <v>-</v>
      </c>
      <c r="AE157" s="30">
        <f t="shared" si="42"/>
        <v>0</v>
      </c>
      <c r="AF157" s="30">
        <f t="shared" si="43"/>
        <v>0</v>
      </c>
      <c r="AG157" s="30">
        <f t="shared" si="44"/>
        <v>0</v>
      </c>
      <c r="AH157" s="30">
        <f t="shared" si="45"/>
        <v>0</v>
      </c>
      <c r="AI157" s="30">
        <f t="shared" si="46"/>
        <v>0</v>
      </c>
      <c r="AJ157" s="30">
        <f t="shared" si="47"/>
        <v>0</v>
      </c>
      <c r="AK157" s="30">
        <f t="shared" si="48"/>
        <v>0</v>
      </c>
      <c r="AL157" s="31" t="str">
        <f t="shared" si="49"/>
        <v>-</v>
      </c>
      <c r="AM157" s="30">
        <f t="shared" si="50"/>
        <v>0</v>
      </c>
      <c r="AN157" s="30">
        <f t="shared" si="51"/>
        <v>0</v>
      </c>
      <c r="AO157" s="30">
        <f t="shared" si="52"/>
        <v>0</v>
      </c>
    </row>
    <row r="158" spans="1:41" ht="12.75">
      <c r="A158" s="28">
        <v>1806090</v>
      </c>
      <c r="B158" s="28">
        <v>5615</v>
      </c>
      <c r="C158" s="28" t="s">
        <v>473</v>
      </c>
      <c r="D158" s="28" t="s">
        <v>474</v>
      </c>
      <c r="E158" s="28" t="s">
        <v>475</v>
      </c>
      <c r="F158" s="28">
        <v>46914</v>
      </c>
      <c r="G158" s="29">
        <v>9667</v>
      </c>
      <c r="H158" s="32">
        <v>7656899131</v>
      </c>
      <c r="I158" s="65">
        <v>7</v>
      </c>
      <c r="J158" s="31" t="s">
        <v>55</v>
      </c>
      <c r="K158" s="28"/>
      <c r="L158" s="33"/>
      <c r="M158" s="69"/>
      <c r="N158" s="63" t="s">
        <v>49</v>
      </c>
      <c r="O158" s="71"/>
      <c r="P158" s="34">
        <v>9.413707679603633</v>
      </c>
      <c r="Q158" s="35" t="str">
        <f t="shared" si="36"/>
        <v>NO</v>
      </c>
      <c r="R158" s="31" t="s">
        <v>49</v>
      </c>
      <c r="S158" s="31" t="s">
        <v>55</v>
      </c>
      <c r="T158" s="31"/>
      <c r="U158" s="64"/>
      <c r="V158" s="67"/>
      <c r="W158" s="40"/>
      <c r="X158" s="40"/>
      <c r="Y158" s="41"/>
      <c r="Z158" s="37">
        <f t="shared" si="37"/>
        <v>1</v>
      </c>
      <c r="AA158" s="30">
        <f t="shared" si="38"/>
        <v>0</v>
      </c>
      <c r="AB158" s="30">
        <f t="shared" si="39"/>
        <v>0</v>
      </c>
      <c r="AC158" s="30">
        <f t="shared" si="40"/>
        <v>0</v>
      </c>
      <c r="AD158" s="31" t="str">
        <f t="shared" si="41"/>
        <v>-</v>
      </c>
      <c r="AE158" s="30">
        <f t="shared" si="42"/>
        <v>0</v>
      </c>
      <c r="AF158" s="30">
        <f t="shared" si="43"/>
        <v>0</v>
      </c>
      <c r="AG158" s="30">
        <f t="shared" si="44"/>
        <v>0</v>
      </c>
      <c r="AH158" s="30">
        <f t="shared" si="45"/>
        <v>0</v>
      </c>
      <c r="AI158" s="30">
        <f t="shared" si="46"/>
        <v>1</v>
      </c>
      <c r="AJ158" s="30">
        <f t="shared" si="47"/>
        <v>0</v>
      </c>
      <c r="AK158" s="30">
        <f t="shared" si="48"/>
        <v>0</v>
      </c>
      <c r="AL158" s="31" t="str">
        <f t="shared" si="49"/>
        <v>-</v>
      </c>
      <c r="AM158" s="30">
        <f t="shared" si="50"/>
        <v>0</v>
      </c>
      <c r="AN158" s="30">
        <f t="shared" si="51"/>
        <v>0</v>
      </c>
      <c r="AO158" s="30">
        <f t="shared" si="52"/>
        <v>0</v>
      </c>
    </row>
    <row r="159" spans="1:41" ht="12.75">
      <c r="A159" s="28">
        <v>1806120</v>
      </c>
      <c r="B159" s="28">
        <v>3995</v>
      </c>
      <c r="C159" s="28" t="s">
        <v>476</v>
      </c>
      <c r="D159" s="28" t="s">
        <v>477</v>
      </c>
      <c r="E159" s="28" t="s">
        <v>478</v>
      </c>
      <c r="F159" s="28">
        <v>47250</v>
      </c>
      <c r="G159" s="29">
        <v>2134</v>
      </c>
      <c r="H159" s="32">
        <v>8122738511</v>
      </c>
      <c r="I159" s="65" t="s">
        <v>94</v>
      </c>
      <c r="J159" s="31" t="s">
        <v>49</v>
      </c>
      <c r="K159" s="28"/>
      <c r="L159" s="33"/>
      <c r="M159" s="69"/>
      <c r="N159" s="63" t="s">
        <v>49</v>
      </c>
      <c r="O159" s="71"/>
      <c r="P159" s="34">
        <v>11.228501228501228</v>
      </c>
      <c r="Q159" s="35" t="str">
        <f t="shared" si="36"/>
        <v>NO</v>
      </c>
      <c r="R159" s="31" t="s">
        <v>49</v>
      </c>
      <c r="S159" s="31" t="s">
        <v>55</v>
      </c>
      <c r="T159" s="31"/>
      <c r="U159" s="64"/>
      <c r="V159" s="67"/>
      <c r="W159" s="40"/>
      <c r="X159" s="40"/>
      <c r="Y159" s="41"/>
      <c r="Z159" s="37">
        <f t="shared" si="37"/>
        <v>0</v>
      </c>
      <c r="AA159" s="30">
        <f t="shared" si="38"/>
        <v>0</v>
      </c>
      <c r="AB159" s="30">
        <f t="shared" si="39"/>
        <v>0</v>
      </c>
      <c r="AC159" s="30">
        <f t="shared" si="40"/>
        <v>0</v>
      </c>
      <c r="AD159" s="31" t="str">
        <f t="shared" si="41"/>
        <v>-</v>
      </c>
      <c r="AE159" s="30">
        <f t="shared" si="42"/>
        <v>0</v>
      </c>
      <c r="AF159" s="30">
        <f t="shared" si="43"/>
        <v>0</v>
      </c>
      <c r="AG159" s="30">
        <f t="shared" si="44"/>
        <v>0</v>
      </c>
      <c r="AH159" s="30">
        <f t="shared" si="45"/>
        <v>0</v>
      </c>
      <c r="AI159" s="30">
        <f t="shared" si="46"/>
        <v>1</v>
      </c>
      <c r="AJ159" s="30">
        <f t="shared" si="47"/>
        <v>0</v>
      </c>
      <c r="AK159" s="30">
        <f t="shared" si="48"/>
        <v>0</v>
      </c>
      <c r="AL159" s="31" t="str">
        <f t="shared" si="49"/>
        <v>-</v>
      </c>
      <c r="AM159" s="30">
        <f t="shared" si="50"/>
        <v>0</v>
      </c>
      <c r="AN159" s="30">
        <f t="shared" si="51"/>
        <v>0</v>
      </c>
      <c r="AO159" s="30">
        <f t="shared" si="52"/>
        <v>0</v>
      </c>
    </row>
    <row r="160" spans="1:41" ht="12.75">
      <c r="A160" s="28">
        <v>1806240</v>
      </c>
      <c r="B160" s="28">
        <v>2825</v>
      </c>
      <c r="C160" s="28" t="s">
        <v>479</v>
      </c>
      <c r="D160" s="28" t="s">
        <v>480</v>
      </c>
      <c r="E160" s="28" t="s">
        <v>481</v>
      </c>
      <c r="F160" s="28">
        <v>46928</v>
      </c>
      <c r="G160" s="29">
        <v>9318</v>
      </c>
      <c r="H160" s="32">
        <v>7659484143</v>
      </c>
      <c r="I160" s="65" t="s">
        <v>482</v>
      </c>
      <c r="J160" s="31" t="s">
        <v>49</v>
      </c>
      <c r="K160" s="28"/>
      <c r="L160" s="33"/>
      <c r="M160" s="69"/>
      <c r="N160" s="63" t="s">
        <v>49</v>
      </c>
      <c r="O160" s="71"/>
      <c r="P160" s="34">
        <v>12.296462661426165</v>
      </c>
      <c r="Q160" s="35" t="str">
        <f t="shared" si="36"/>
        <v>NO</v>
      </c>
      <c r="R160" s="31" t="s">
        <v>49</v>
      </c>
      <c r="S160" s="31" t="s">
        <v>55</v>
      </c>
      <c r="T160" s="31"/>
      <c r="U160" s="64"/>
      <c r="V160" s="67"/>
      <c r="W160" s="40"/>
      <c r="X160" s="40"/>
      <c r="Y160" s="41"/>
      <c r="Z160" s="37">
        <f t="shared" si="37"/>
        <v>0</v>
      </c>
      <c r="AA160" s="30">
        <f t="shared" si="38"/>
        <v>0</v>
      </c>
      <c r="AB160" s="30">
        <f t="shared" si="39"/>
        <v>0</v>
      </c>
      <c r="AC160" s="30">
        <f t="shared" si="40"/>
        <v>0</v>
      </c>
      <c r="AD160" s="31" t="str">
        <f t="shared" si="41"/>
        <v>-</v>
      </c>
      <c r="AE160" s="30">
        <f t="shared" si="42"/>
        <v>0</v>
      </c>
      <c r="AF160" s="30">
        <f t="shared" si="43"/>
        <v>0</v>
      </c>
      <c r="AG160" s="30">
        <f t="shared" si="44"/>
        <v>0</v>
      </c>
      <c r="AH160" s="30">
        <f t="shared" si="45"/>
        <v>0</v>
      </c>
      <c r="AI160" s="30">
        <f t="shared" si="46"/>
        <v>1</v>
      </c>
      <c r="AJ160" s="30">
        <f t="shared" si="47"/>
        <v>0</v>
      </c>
      <c r="AK160" s="30">
        <f t="shared" si="48"/>
        <v>0</v>
      </c>
      <c r="AL160" s="31" t="str">
        <f t="shared" si="49"/>
        <v>-</v>
      </c>
      <c r="AM160" s="30">
        <f t="shared" si="50"/>
        <v>0</v>
      </c>
      <c r="AN160" s="30">
        <f t="shared" si="51"/>
        <v>0</v>
      </c>
      <c r="AO160" s="30">
        <f t="shared" si="52"/>
        <v>0</v>
      </c>
    </row>
    <row r="161" spans="1:41" ht="12.75">
      <c r="A161" s="28">
        <v>1806270</v>
      </c>
      <c r="B161" s="28">
        <v>8045</v>
      </c>
      <c r="C161" s="28" t="s">
        <v>483</v>
      </c>
      <c r="D161" s="28" t="s">
        <v>484</v>
      </c>
      <c r="E161" s="28" t="s">
        <v>485</v>
      </c>
      <c r="F161" s="28">
        <v>46962</v>
      </c>
      <c r="G161" s="29">
        <v>308</v>
      </c>
      <c r="H161" s="32">
        <v>2609827518</v>
      </c>
      <c r="I161" s="65" t="s">
        <v>94</v>
      </c>
      <c r="J161" s="31" t="s">
        <v>49</v>
      </c>
      <c r="K161" s="28"/>
      <c r="L161" s="33"/>
      <c r="M161" s="69"/>
      <c r="N161" s="63" t="s">
        <v>49</v>
      </c>
      <c r="O161" s="71"/>
      <c r="P161" s="34">
        <v>7.9086115992970125</v>
      </c>
      <c r="Q161" s="35" t="str">
        <f t="shared" si="36"/>
        <v>NO</v>
      </c>
      <c r="R161" s="31" t="s">
        <v>49</v>
      </c>
      <c r="S161" s="31" t="s">
        <v>55</v>
      </c>
      <c r="T161" s="31"/>
      <c r="U161" s="64"/>
      <c r="V161" s="67"/>
      <c r="W161" s="40"/>
      <c r="X161" s="40"/>
      <c r="Y161" s="41"/>
      <c r="Z161" s="37">
        <f t="shared" si="37"/>
        <v>0</v>
      </c>
      <c r="AA161" s="30">
        <f t="shared" si="38"/>
        <v>0</v>
      </c>
      <c r="AB161" s="30">
        <f t="shared" si="39"/>
        <v>0</v>
      </c>
      <c r="AC161" s="30">
        <f t="shared" si="40"/>
        <v>0</v>
      </c>
      <c r="AD161" s="31" t="str">
        <f t="shared" si="41"/>
        <v>-</v>
      </c>
      <c r="AE161" s="30">
        <f t="shared" si="42"/>
        <v>0</v>
      </c>
      <c r="AF161" s="30">
        <f t="shared" si="43"/>
        <v>0</v>
      </c>
      <c r="AG161" s="30">
        <f t="shared" si="44"/>
        <v>0</v>
      </c>
      <c r="AH161" s="30">
        <f t="shared" si="45"/>
        <v>0</v>
      </c>
      <c r="AI161" s="30">
        <f t="shared" si="46"/>
        <v>1</v>
      </c>
      <c r="AJ161" s="30">
        <f t="shared" si="47"/>
        <v>0</v>
      </c>
      <c r="AK161" s="30">
        <f t="shared" si="48"/>
        <v>0</v>
      </c>
      <c r="AL161" s="31" t="str">
        <f t="shared" si="49"/>
        <v>-</v>
      </c>
      <c r="AM161" s="30">
        <f t="shared" si="50"/>
        <v>0</v>
      </c>
      <c r="AN161" s="30">
        <f t="shared" si="51"/>
        <v>0</v>
      </c>
      <c r="AO161" s="30">
        <f t="shared" si="52"/>
        <v>0</v>
      </c>
    </row>
    <row r="162" spans="1:41" ht="12.75">
      <c r="A162" s="28">
        <v>1806390</v>
      </c>
      <c r="B162" s="28">
        <v>2865</v>
      </c>
      <c r="C162" s="28" t="s">
        <v>486</v>
      </c>
      <c r="D162" s="28" t="s">
        <v>487</v>
      </c>
      <c r="E162" s="28" t="s">
        <v>244</v>
      </c>
      <c r="F162" s="28">
        <v>46952</v>
      </c>
      <c r="G162" s="29">
        <v>8420</v>
      </c>
      <c r="H162" s="32">
        <v>7656622546</v>
      </c>
      <c r="I162" s="65" t="s">
        <v>488</v>
      </c>
      <c r="J162" s="31" t="s">
        <v>49</v>
      </c>
      <c r="K162" s="28"/>
      <c r="L162" s="33"/>
      <c r="M162" s="69"/>
      <c r="N162" s="63" t="s">
        <v>49</v>
      </c>
      <c r="O162" s="71"/>
      <c r="P162" s="34">
        <v>16.433619004660954</v>
      </c>
      <c r="Q162" s="35" t="str">
        <f t="shared" si="36"/>
        <v>NO</v>
      </c>
      <c r="R162" s="31" t="s">
        <v>49</v>
      </c>
      <c r="S162" s="31" t="s">
        <v>49</v>
      </c>
      <c r="T162" s="31"/>
      <c r="U162" s="64"/>
      <c r="V162" s="67"/>
      <c r="W162" s="40"/>
      <c r="X162" s="40"/>
      <c r="Y162" s="41"/>
      <c r="Z162" s="37">
        <f t="shared" si="37"/>
        <v>0</v>
      </c>
      <c r="AA162" s="30">
        <f t="shared" si="38"/>
        <v>0</v>
      </c>
      <c r="AB162" s="30">
        <f t="shared" si="39"/>
        <v>0</v>
      </c>
      <c r="AC162" s="30">
        <f t="shared" si="40"/>
        <v>0</v>
      </c>
      <c r="AD162" s="31" t="str">
        <f t="shared" si="41"/>
        <v>-</v>
      </c>
      <c r="AE162" s="30">
        <f t="shared" si="42"/>
        <v>0</v>
      </c>
      <c r="AF162" s="30">
        <f t="shared" si="43"/>
        <v>0</v>
      </c>
      <c r="AG162" s="30">
        <f t="shared" si="44"/>
        <v>0</v>
      </c>
      <c r="AH162" s="30">
        <f t="shared" si="45"/>
        <v>0</v>
      </c>
      <c r="AI162" s="30">
        <f t="shared" si="46"/>
        <v>0</v>
      </c>
      <c r="AJ162" s="30">
        <f t="shared" si="47"/>
        <v>0</v>
      </c>
      <c r="AK162" s="30">
        <f t="shared" si="48"/>
        <v>0</v>
      </c>
      <c r="AL162" s="31" t="str">
        <f t="shared" si="49"/>
        <v>-</v>
      </c>
      <c r="AM162" s="30">
        <f t="shared" si="50"/>
        <v>0</v>
      </c>
      <c r="AN162" s="30">
        <f t="shared" si="51"/>
        <v>0</v>
      </c>
      <c r="AO162" s="30">
        <f t="shared" si="52"/>
        <v>0</v>
      </c>
    </row>
    <row r="163" spans="1:41" ht="12.75">
      <c r="A163" s="28">
        <v>1806480</v>
      </c>
      <c r="B163" s="28">
        <v>3055</v>
      </c>
      <c r="C163" s="28" t="s">
        <v>489</v>
      </c>
      <c r="D163" s="28" t="s">
        <v>490</v>
      </c>
      <c r="E163" s="28" t="s">
        <v>491</v>
      </c>
      <c r="F163" s="28">
        <v>46069</v>
      </c>
      <c r="G163" s="29">
        <v>1199</v>
      </c>
      <c r="H163" s="32">
        <v>3177584172</v>
      </c>
      <c r="I163" s="65" t="s">
        <v>73</v>
      </c>
      <c r="J163" s="31" t="s">
        <v>49</v>
      </c>
      <c r="K163" s="28"/>
      <c r="L163" s="33"/>
      <c r="M163" s="69"/>
      <c r="N163" s="63" t="s">
        <v>49</v>
      </c>
      <c r="O163" s="71"/>
      <c r="P163" s="34">
        <v>2.2084195997239475</v>
      </c>
      <c r="Q163" s="35" t="str">
        <f t="shared" si="36"/>
        <v>NO</v>
      </c>
      <c r="R163" s="31" t="s">
        <v>49</v>
      </c>
      <c r="S163" s="31" t="s">
        <v>49</v>
      </c>
      <c r="T163" s="31"/>
      <c r="U163" s="64"/>
      <c r="V163" s="67"/>
      <c r="W163" s="40"/>
      <c r="X163" s="40"/>
      <c r="Y163" s="41"/>
      <c r="Z163" s="37">
        <f t="shared" si="37"/>
        <v>0</v>
      </c>
      <c r="AA163" s="30">
        <f t="shared" si="38"/>
        <v>0</v>
      </c>
      <c r="AB163" s="30">
        <f t="shared" si="39"/>
        <v>0</v>
      </c>
      <c r="AC163" s="30">
        <f t="shared" si="40"/>
        <v>0</v>
      </c>
      <c r="AD163" s="31" t="str">
        <f t="shared" si="41"/>
        <v>-</v>
      </c>
      <c r="AE163" s="30">
        <f t="shared" si="42"/>
        <v>0</v>
      </c>
      <c r="AF163" s="30">
        <f t="shared" si="43"/>
        <v>0</v>
      </c>
      <c r="AG163" s="30">
        <f t="shared" si="44"/>
        <v>0</v>
      </c>
      <c r="AH163" s="30">
        <f t="shared" si="45"/>
        <v>0</v>
      </c>
      <c r="AI163" s="30">
        <f t="shared" si="46"/>
        <v>0</v>
      </c>
      <c r="AJ163" s="30">
        <f t="shared" si="47"/>
        <v>0</v>
      </c>
      <c r="AK163" s="30">
        <f t="shared" si="48"/>
        <v>0</v>
      </c>
      <c r="AL163" s="31" t="str">
        <f t="shared" si="49"/>
        <v>-</v>
      </c>
      <c r="AM163" s="30">
        <f t="shared" si="50"/>
        <v>0</v>
      </c>
      <c r="AN163" s="30">
        <f t="shared" si="51"/>
        <v>0</v>
      </c>
      <c r="AO163" s="30">
        <f t="shared" si="52"/>
        <v>0</v>
      </c>
    </row>
    <row r="164" spans="1:41" ht="12.75">
      <c r="A164" s="28">
        <v>1801230</v>
      </c>
      <c r="B164" s="28">
        <v>3640</v>
      </c>
      <c r="C164" s="28" t="s">
        <v>492</v>
      </c>
      <c r="D164" s="28" t="s">
        <v>493</v>
      </c>
      <c r="E164" s="28" t="s">
        <v>494</v>
      </c>
      <c r="F164" s="28">
        <v>47260</v>
      </c>
      <c r="G164" s="29">
        <v>369</v>
      </c>
      <c r="H164" s="32">
        <v>8129662210</v>
      </c>
      <c r="I164" s="65">
        <v>7</v>
      </c>
      <c r="J164" s="31" t="s">
        <v>55</v>
      </c>
      <c r="K164" s="28"/>
      <c r="L164" s="33"/>
      <c r="M164" s="69">
        <v>255</v>
      </c>
      <c r="N164" s="63" t="s">
        <v>49</v>
      </c>
      <c r="O164" s="71" t="s">
        <v>55</v>
      </c>
      <c r="P164" s="34">
        <v>11.69811320754717</v>
      </c>
      <c r="Q164" s="35" t="str">
        <f t="shared" si="36"/>
        <v>NO</v>
      </c>
      <c r="R164" s="31" t="s">
        <v>49</v>
      </c>
      <c r="S164" s="31" t="s">
        <v>55</v>
      </c>
      <c r="T164" s="31"/>
      <c r="U164" s="64"/>
      <c r="V164" s="67">
        <v>21916</v>
      </c>
      <c r="W164" s="40">
        <v>2251</v>
      </c>
      <c r="X164" s="40">
        <v>2822</v>
      </c>
      <c r="Y164" s="41">
        <v>1852</v>
      </c>
      <c r="Z164" s="37">
        <f t="shared" si="37"/>
        <v>1</v>
      </c>
      <c r="AA164" s="30">
        <f t="shared" si="38"/>
        <v>1</v>
      </c>
      <c r="AB164" s="30">
        <f t="shared" si="39"/>
        <v>0</v>
      </c>
      <c r="AC164" s="30">
        <f t="shared" si="40"/>
        <v>0</v>
      </c>
      <c r="AD164" s="31" t="str">
        <f t="shared" si="41"/>
        <v>SRSA</v>
      </c>
      <c r="AE164" s="30">
        <f t="shared" si="42"/>
        <v>0</v>
      </c>
      <c r="AF164" s="30">
        <f t="shared" si="43"/>
        <v>0</v>
      </c>
      <c r="AG164" s="30">
        <f t="shared" si="44"/>
        <v>0</v>
      </c>
      <c r="AH164" s="30">
        <f t="shared" si="45"/>
        <v>0</v>
      </c>
      <c r="AI164" s="30">
        <f t="shared" si="46"/>
        <v>1</v>
      </c>
      <c r="AJ164" s="30">
        <f t="shared" si="47"/>
        <v>0</v>
      </c>
      <c r="AK164" s="30">
        <f t="shared" si="48"/>
        <v>0</v>
      </c>
      <c r="AL164" s="31" t="str">
        <f t="shared" si="49"/>
        <v>-</v>
      </c>
      <c r="AM164" s="30">
        <f t="shared" si="50"/>
        <v>0</v>
      </c>
      <c r="AN164" s="30">
        <f t="shared" si="51"/>
        <v>0</v>
      </c>
      <c r="AO164" s="30">
        <f t="shared" si="52"/>
        <v>0</v>
      </c>
    </row>
    <row r="165" spans="1:41" ht="12.75">
      <c r="A165" s="28">
        <v>1809690</v>
      </c>
      <c r="B165" s="28">
        <v>4600</v>
      </c>
      <c r="C165" s="28" t="s">
        <v>495</v>
      </c>
      <c r="D165" s="28" t="s">
        <v>496</v>
      </c>
      <c r="E165" s="28" t="s">
        <v>497</v>
      </c>
      <c r="F165" s="28">
        <v>46410</v>
      </c>
      <c r="G165" s="29">
        <v>3586</v>
      </c>
      <c r="H165" s="32">
        <v>2196505300</v>
      </c>
      <c r="I165" s="65" t="s">
        <v>73</v>
      </c>
      <c r="J165" s="31" t="s">
        <v>49</v>
      </c>
      <c r="K165" s="28"/>
      <c r="L165" s="33"/>
      <c r="M165" s="69"/>
      <c r="N165" s="63" t="s">
        <v>49</v>
      </c>
      <c r="O165" s="71"/>
      <c r="P165" s="34">
        <v>2.4488619994237975</v>
      </c>
      <c r="Q165" s="35" t="str">
        <f t="shared" si="36"/>
        <v>NO</v>
      </c>
      <c r="R165" s="31" t="s">
        <v>49</v>
      </c>
      <c r="S165" s="31" t="s">
        <v>49</v>
      </c>
      <c r="T165" s="31"/>
      <c r="U165" s="64"/>
      <c r="V165" s="67"/>
      <c r="W165" s="40"/>
      <c r="X165" s="40"/>
      <c r="Y165" s="41"/>
      <c r="Z165" s="37">
        <f t="shared" si="37"/>
        <v>0</v>
      </c>
      <c r="AA165" s="30">
        <f t="shared" si="38"/>
        <v>0</v>
      </c>
      <c r="AB165" s="30">
        <f t="shared" si="39"/>
        <v>0</v>
      </c>
      <c r="AC165" s="30">
        <f t="shared" si="40"/>
        <v>0</v>
      </c>
      <c r="AD165" s="31" t="str">
        <f t="shared" si="41"/>
        <v>-</v>
      </c>
      <c r="AE165" s="30">
        <f t="shared" si="42"/>
        <v>0</v>
      </c>
      <c r="AF165" s="30">
        <f t="shared" si="43"/>
        <v>0</v>
      </c>
      <c r="AG165" s="30">
        <f t="shared" si="44"/>
        <v>0</v>
      </c>
      <c r="AH165" s="30">
        <f t="shared" si="45"/>
        <v>0</v>
      </c>
      <c r="AI165" s="30">
        <f t="shared" si="46"/>
        <v>0</v>
      </c>
      <c r="AJ165" s="30">
        <f t="shared" si="47"/>
        <v>0</v>
      </c>
      <c r="AK165" s="30">
        <f t="shared" si="48"/>
        <v>0</v>
      </c>
      <c r="AL165" s="31" t="str">
        <f t="shared" si="49"/>
        <v>-</v>
      </c>
      <c r="AM165" s="30">
        <f t="shared" si="50"/>
        <v>0</v>
      </c>
      <c r="AN165" s="30">
        <f t="shared" si="51"/>
        <v>0</v>
      </c>
      <c r="AO165" s="30">
        <f t="shared" si="52"/>
        <v>0</v>
      </c>
    </row>
    <row r="166" spans="1:41" ht="12.75">
      <c r="A166" s="28">
        <v>1806570</v>
      </c>
      <c r="B166" s="28">
        <v>4925</v>
      </c>
      <c r="C166" s="28" t="s">
        <v>498</v>
      </c>
      <c r="D166" s="28" t="s">
        <v>499</v>
      </c>
      <c r="E166" s="28" t="s">
        <v>500</v>
      </c>
      <c r="F166" s="28">
        <v>46360</v>
      </c>
      <c r="G166" s="29">
        <v>5345</v>
      </c>
      <c r="H166" s="32">
        <v>2198732000</v>
      </c>
      <c r="I166" s="65" t="s">
        <v>219</v>
      </c>
      <c r="J166" s="31" t="s">
        <v>49</v>
      </c>
      <c r="K166" s="28"/>
      <c r="L166" s="33"/>
      <c r="M166" s="69"/>
      <c r="N166" s="63" t="s">
        <v>49</v>
      </c>
      <c r="O166" s="71"/>
      <c r="P166" s="34">
        <v>13.098827470686766</v>
      </c>
      <c r="Q166" s="35" t="str">
        <f t="shared" si="36"/>
        <v>NO</v>
      </c>
      <c r="R166" s="31" t="s">
        <v>49</v>
      </c>
      <c r="S166" s="31" t="s">
        <v>49</v>
      </c>
      <c r="T166" s="31"/>
      <c r="U166" s="64"/>
      <c r="V166" s="67"/>
      <c r="W166" s="40"/>
      <c r="X166" s="40"/>
      <c r="Y166" s="41"/>
      <c r="Z166" s="37">
        <f t="shared" si="37"/>
        <v>0</v>
      </c>
      <c r="AA166" s="30">
        <f t="shared" si="38"/>
        <v>0</v>
      </c>
      <c r="AB166" s="30">
        <f t="shared" si="39"/>
        <v>0</v>
      </c>
      <c r="AC166" s="30">
        <f t="shared" si="40"/>
        <v>0</v>
      </c>
      <c r="AD166" s="31" t="str">
        <f t="shared" si="41"/>
        <v>-</v>
      </c>
      <c r="AE166" s="30">
        <f t="shared" si="42"/>
        <v>0</v>
      </c>
      <c r="AF166" s="30">
        <f t="shared" si="43"/>
        <v>0</v>
      </c>
      <c r="AG166" s="30">
        <f t="shared" si="44"/>
        <v>0</v>
      </c>
      <c r="AH166" s="30">
        <f t="shared" si="45"/>
        <v>0</v>
      </c>
      <c r="AI166" s="30">
        <f t="shared" si="46"/>
        <v>0</v>
      </c>
      <c r="AJ166" s="30">
        <f t="shared" si="47"/>
        <v>0</v>
      </c>
      <c r="AK166" s="30">
        <f t="shared" si="48"/>
        <v>0</v>
      </c>
      <c r="AL166" s="31" t="str">
        <f t="shared" si="49"/>
        <v>-</v>
      </c>
      <c r="AM166" s="30">
        <f t="shared" si="50"/>
        <v>0</v>
      </c>
      <c r="AN166" s="30">
        <f t="shared" si="51"/>
        <v>0</v>
      </c>
      <c r="AO166" s="30">
        <f t="shared" si="52"/>
        <v>0</v>
      </c>
    </row>
    <row r="167" spans="1:41" ht="12.75">
      <c r="A167" s="28">
        <v>1806600</v>
      </c>
      <c r="B167" s="28">
        <v>2275</v>
      </c>
      <c r="C167" s="28" t="s">
        <v>501</v>
      </c>
      <c r="D167" s="28" t="s">
        <v>502</v>
      </c>
      <c r="E167" s="28" t="s">
        <v>503</v>
      </c>
      <c r="F167" s="28">
        <v>46540</v>
      </c>
      <c r="G167" s="29">
        <v>9408</v>
      </c>
      <c r="H167" s="32">
        <v>5748259425</v>
      </c>
      <c r="I167" s="65" t="s">
        <v>59</v>
      </c>
      <c r="J167" s="31" t="s">
        <v>49</v>
      </c>
      <c r="K167" s="28"/>
      <c r="L167" s="33"/>
      <c r="M167" s="69"/>
      <c r="N167" s="63" t="s">
        <v>49</v>
      </c>
      <c r="O167" s="71"/>
      <c r="P167" s="34">
        <v>4.911636447096626</v>
      </c>
      <c r="Q167" s="35" t="str">
        <f t="shared" si="36"/>
        <v>NO</v>
      </c>
      <c r="R167" s="31" t="s">
        <v>49</v>
      </c>
      <c r="S167" s="31" t="s">
        <v>49</v>
      </c>
      <c r="T167" s="31"/>
      <c r="U167" s="64"/>
      <c r="V167" s="67"/>
      <c r="W167" s="40"/>
      <c r="X167" s="40"/>
      <c r="Y167" s="41"/>
      <c r="Z167" s="37">
        <f t="shared" si="37"/>
        <v>0</v>
      </c>
      <c r="AA167" s="30">
        <f t="shared" si="38"/>
        <v>0</v>
      </c>
      <c r="AB167" s="30">
        <f t="shared" si="39"/>
        <v>0</v>
      </c>
      <c r="AC167" s="30">
        <f t="shared" si="40"/>
        <v>0</v>
      </c>
      <c r="AD167" s="31" t="str">
        <f t="shared" si="41"/>
        <v>-</v>
      </c>
      <c r="AE167" s="30">
        <f t="shared" si="42"/>
        <v>0</v>
      </c>
      <c r="AF167" s="30">
        <f t="shared" si="43"/>
        <v>0</v>
      </c>
      <c r="AG167" s="30">
        <f t="shared" si="44"/>
        <v>0</v>
      </c>
      <c r="AH167" s="30">
        <f t="shared" si="45"/>
        <v>0</v>
      </c>
      <c r="AI167" s="30">
        <f t="shared" si="46"/>
        <v>0</v>
      </c>
      <c r="AJ167" s="30">
        <f t="shared" si="47"/>
        <v>0</v>
      </c>
      <c r="AK167" s="30">
        <f t="shared" si="48"/>
        <v>0</v>
      </c>
      <c r="AL167" s="31" t="str">
        <f t="shared" si="49"/>
        <v>-</v>
      </c>
      <c r="AM167" s="30">
        <f t="shared" si="50"/>
        <v>0</v>
      </c>
      <c r="AN167" s="30">
        <f t="shared" si="51"/>
        <v>0</v>
      </c>
      <c r="AO167" s="30">
        <f t="shared" si="52"/>
        <v>0</v>
      </c>
    </row>
    <row r="168" spans="1:41" ht="12.75">
      <c r="A168" s="28">
        <v>1806630</v>
      </c>
      <c r="B168" s="28">
        <v>6910</v>
      </c>
      <c r="C168" s="28" t="s">
        <v>504</v>
      </c>
      <c r="D168" s="28" t="s">
        <v>505</v>
      </c>
      <c r="E168" s="28" t="s">
        <v>506</v>
      </c>
      <c r="F168" s="28">
        <v>47031</v>
      </c>
      <c r="G168" s="29">
        <v>8867</v>
      </c>
      <c r="H168" s="32">
        <v>8126542365</v>
      </c>
      <c r="I168" s="65">
        <v>7</v>
      </c>
      <c r="J168" s="31" t="s">
        <v>55</v>
      </c>
      <c r="K168" s="28"/>
      <c r="L168" s="33"/>
      <c r="M168" s="69"/>
      <c r="N168" s="63" t="s">
        <v>49</v>
      </c>
      <c r="O168" s="71"/>
      <c r="P168" s="34">
        <v>9.420916162489196</v>
      </c>
      <c r="Q168" s="35" t="str">
        <f t="shared" si="36"/>
        <v>NO</v>
      </c>
      <c r="R168" s="31" t="s">
        <v>49</v>
      </c>
      <c r="S168" s="31" t="s">
        <v>55</v>
      </c>
      <c r="T168" s="31"/>
      <c r="U168" s="64"/>
      <c r="V168" s="67"/>
      <c r="W168" s="40"/>
      <c r="X168" s="40"/>
      <c r="Y168" s="41"/>
      <c r="Z168" s="37">
        <f t="shared" si="37"/>
        <v>1</v>
      </c>
      <c r="AA168" s="30">
        <f t="shared" si="38"/>
        <v>0</v>
      </c>
      <c r="AB168" s="30">
        <f t="shared" si="39"/>
        <v>0</v>
      </c>
      <c r="AC168" s="30">
        <f t="shared" si="40"/>
        <v>0</v>
      </c>
      <c r="AD168" s="31" t="str">
        <f t="shared" si="41"/>
        <v>-</v>
      </c>
      <c r="AE168" s="30">
        <f t="shared" si="42"/>
        <v>0</v>
      </c>
      <c r="AF168" s="30">
        <f t="shared" si="43"/>
        <v>0</v>
      </c>
      <c r="AG168" s="30">
        <f t="shared" si="44"/>
        <v>0</v>
      </c>
      <c r="AH168" s="30">
        <f t="shared" si="45"/>
        <v>0</v>
      </c>
      <c r="AI168" s="30">
        <f t="shared" si="46"/>
        <v>1</v>
      </c>
      <c r="AJ168" s="30">
        <f t="shared" si="47"/>
        <v>0</v>
      </c>
      <c r="AK168" s="30">
        <f t="shared" si="48"/>
        <v>0</v>
      </c>
      <c r="AL168" s="31" t="str">
        <f t="shared" si="49"/>
        <v>-</v>
      </c>
      <c r="AM168" s="30">
        <f t="shared" si="50"/>
        <v>0</v>
      </c>
      <c r="AN168" s="30">
        <f t="shared" si="51"/>
        <v>0</v>
      </c>
      <c r="AO168" s="30">
        <f t="shared" si="52"/>
        <v>0</v>
      </c>
    </row>
    <row r="169" spans="1:41" ht="12.75">
      <c r="A169" s="28">
        <v>1806660</v>
      </c>
      <c r="B169" s="28">
        <v>3335</v>
      </c>
      <c r="C169" s="28" t="s">
        <v>507</v>
      </c>
      <c r="D169" s="28" t="s">
        <v>508</v>
      </c>
      <c r="E169" s="28" t="s">
        <v>509</v>
      </c>
      <c r="F169" s="28">
        <v>46118</v>
      </c>
      <c r="G169" s="29">
        <v>4906</v>
      </c>
      <c r="H169" s="32">
        <v>3175399200</v>
      </c>
      <c r="I169" s="65">
        <v>8</v>
      </c>
      <c r="J169" s="31" t="s">
        <v>55</v>
      </c>
      <c r="K169" s="28"/>
      <c r="L169" s="33"/>
      <c r="M169" s="69"/>
      <c r="N169" s="63" t="s">
        <v>49</v>
      </c>
      <c r="O169" s="71"/>
      <c r="P169" s="34">
        <v>4.29927414852038</v>
      </c>
      <c r="Q169" s="35" t="str">
        <f t="shared" si="36"/>
        <v>NO</v>
      </c>
      <c r="R169" s="31" t="s">
        <v>49</v>
      </c>
      <c r="S169" s="31" t="s">
        <v>55</v>
      </c>
      <c r="T169" s="31"/>
      <c r="U169" s="64"/>
      <c r="V169" s="67"/>
      <c r="W169" s="40"/>
      <c r="X169" s="40"/>
      <c r="Y169" s="41"/>
      <c r="Z169" s="37">
        <f t="shared" si="37"/>
        <v>1</v>
      </c>
      <c r="AA169" s="30">
        <f t="shared" si="38"/>
        <v>0</v>
      </c>
      <c r="AB169" s="30">
        <f t="shared" si="39"/>
        <v>0</v>
      </c>
      <c r="AC169" s="30">
        <f t="shared" si="40"/>
        <v>0</v>
      </c>
      <c r="AD169" s="31" t="str">
        <f t="shared" si="41"/>
        <v>-</v>
      </c>
      <c r="AE169" s="30">
        <f t="shared" si="42"/>
        <v>0</v>
      </c>
      <c r="AF169" s="30">
        <f t="shared" si="43"/>
        <v>0</v>
      </c>
      <c r="AG169" s="30">
        <f t="shared" si="44"/>
        <v>0</v>
      </c>
      <c r="AH169" s="30">
        <f t="shared" si="45"/>
        <v>0</v>
      </c>
      <c r="AI169" s="30">
        <f t="shared" si="46"/>
        <v>1</v>
      </c>
      <c r="AJ169" s="30">
        <f t="shared" si="47"/>
        <v>0</v>
      </c>
      <c r="AK169" s="30">
        <f t="shared" si="48"/>
        <v>0</v>
      </c>
      <c r="AL169" s="31" t="str">
        <f t="shared" si="49"/>
        <v>-</v>
      </c>
      <c r="AM169" s="30">
        <f t="shared" si="50"/>
        <v>0</v>
      </c>
      <c r="AN169" s="30">
        <f t="shared" si="51"/>
        <v>0</v>
      </c>
      <c r="AO169" s="30">
        <f t="shared" si="52"/>
        <v>0</v>
      </c>
    </row>
    <row r="170" spans="1:41" ht="12.75">
      <c r="A170" s="28">
        <v>1806870</v>
      </c>
      <c r="B170" s="28">
        <v>2855</v>
      </c>
      <c r="C170" s="28" t="s">
        <v>510</v>
      </c>
      <c r="D170" s="28" t="s">
        <v>511</v>
      </c>
      <c r="E170" s="28" t="s">
        <v>512</v>
      </c>
      <c r="F170" s="28">
        <v>46933</v>
      </c>
      <c r="G170" s="29" t="s">
        <v>48</v>
      </c>
      <c r="H170" s="32">
        <v>7656748528</v>
      </c>
      <c r="I170" s="65" t="s">
        <v>94</v>
      </c>
      <c r="J170" s="31" t="s">
        <v>49</v>
      </c>
      <c r="K170" s="28"/>
      <c r="L170" s="33"/>
      <c r="M170" s="69"/>
      <c r="N170" s="63" t="s">
        <v>49</v>
      </c>
      <c r="O170" s="71"/>
      <c r="P170" s="34">
        <v>12.367661212704524</v>
      </c>
      <c r="Q170" s="35" t="str">
        <f t="shared" si="36"/>
        <v>NO</v>
      </c>
      <c r="R170" s="31" t="s">
        <v>49</v>
      </c>
      <c r="S170" s="31" t="s">
        <v>55</v>
      </c>
      <c r="T170" s="31"/>
      <c r="U170" s="64"/>
      <c r="V170" s="67"/>
      <c r="W170" s="40"/>
      <c r="X170" s="40"/>
      <c r="Y170" s="41"/>
      <c r="Z170" s="37">
        <f t="shared" si="37"/>
        <v>0</v>
      </c>
      <c r="AA170" s="30">
        <f t="shared" si="38"/>
        <v>0</v>
      </c>
      <c r="AB170" s="30">
        <f t="shared" si="39"/>
        <v>0</v>
      </c>
      <c r="AC170" s="30">
        <f t="shared" si="40"/>
        <v>0</v>
      </c>
      <c r="AD170" s="31" t="str">
        <f t="shared" si="41"/>
        <v>-</v>
      </c>
      <c r="AE170" s="30">
        <f t="shared" si="42"/>
        <v>0</v>
      </c>
      <c r="AF170" s="30">
        <f t="shared" si="43"/>
        <v>0</v>
      </c>
      <c r="AG170" s="30">
        <f t="shared" si="44"/>
        <v>0</v>
      </c>
      <c r="AH170" s="30">
        <f t="shared" si="45"/>
        <v>0</v>
      </c>
      <c r="AI170" s="30">
        <f t="shared" si="46"/>
        <v>1</v>
      </c>
      <c r="AJ170" s="30">
        <f t="shared" si="47"/>
        <v>0</v>
      </c>
      <c r="AK170" s="30">
        <f t="shared" si="48"/>
        <v>0</v>
      </c>
      <c r="AL170" s="31" t="str">
        <f t="shared" si="49"/>
        <v>-</v>
      </c>
      <c r="AM170" s="30">
        <f t="shared" si="50"/>
        <v>0</v>
      </c>
      <c r="AN170" s="30">
        <f t="shared" si="51"/>
        <v>0</v>
      </c>
      <c r="AO170" s="30">
        <f t="shared" si="52"/>
        <v>0</v>
      </c>
    </row>
    <row r="171" spans="1:41" ht="12.75">
      <c r="A171" s="28">
        <v>1806900</v>
      </c>
      <c r="B171" s="28">
        <v>5085</v>
      </c>
      <c r="C171" s="28" t="s">
        <v>513</v>
      </c>
      <c r="D171" s="28" t="s">
        <v>514</v>
      </c>
      <c r="E171" s="28" t="s">
        <v>515</v>
      </c>
      <c r="F171" s="28">
        <v>47446</v>
      </c>
      <c r="G171" s="29">
        <v>1020</v>
      </c>
      <c r="H171" s="32">
        <v>8128494481</v>
      </c>
      <c r="I171" s="65">
        <v>6</v>
      </c>
      <c r="J171" s="31" t="s">
        <v>49</v>
      </c>
      <c r="K171" s="28"/>
      <c r="L171" s="33"/>
      <c r="M171" s="69"/>
      <c r="N171" s="63" t="s">
        <v>49</v>
      </c>
      <c r="O171" s="71"/>
      <c r="P171" s="34">
        <v>10.084783578759481</v>
      </c>
      <c r="Q171" s="35" t="str">
        <f t="shared" si="36"/>
        <v>NO</v>
      </c>
      <c r="R171" s="31" t="s">
        <v>49</v>
      </c>
      <c r="S171" s="31" t="s">
        <v>55</v>
      </c>
      <c r="T171" s="31"/>
      <c r="U171" s="64"/>
      <c r="V171" s="67"/>
      <c r="W171" s="40"/>
      <c r="X171" s="40"/>
      <c r="Y171" s="41"/>
      <c r="Z171" s="37">
        <f t="shared" si="37"/>
        <v>0</v>
      </c>
      <c r="AA171" s="30">
        <f t="shared" si="38"/>
        <v>0</v>
      </c>
      <c r="AB171" s="30">
        <f t="shared" si="39"/>
        <v>0</v>
      </c>
      <c r="AC171" s="30">
        <f t="shared" si="40"/>
        <v>0</v>
      </c>
      <c r="AD171" s="31" t="str">
        <f t="shared" si="41"/>
        <v>-</v>
      </c>
      <c r="AE171" s="30">
        <f t="shared" si="42"/>
        <v>0</v>
      </c>
      <c r="AF171" s="30">
        <f t="shared" si="43"/>
        <v>0</v>
      </c>
      <c r="AG171" s="30">
        <f t="shared" si="44"/>
        <v>0</v>
      </c>
      <c r="AH171" s="30">
        <f t="shared" si="45"/>
        <v>0</v>
      </c>
      <c r="AI171" s="30">
        <f t="shared" si="46"/>
        <v>1</v>
      </c>
      <c r="AJ171" s="30">
        <f t="shared" si="47"/>
        <v>0</v>
      </c>
      <c r="AK171" s="30">
        <f t="shared" si="48"/>
        <v>0</v>
      </c>
      <c r="AL171" s="31" t="str">
        <f t="shared" si="49"/>
        <v>-</v>
      </c>
      <c r="AM171" s="30">
        <f t="shared" si="50"/>
        <v>0</v>
      </c>
      <c r="AN171" s="30">
        <f t="shared" si="51"/>
        <v>0</v>
      </c>
      <c r="AO171" s="30">
        <f t="shared" si="52"/>
        <v>0</v>
      </c>
    </row>
    <row r="172" spans="1:41" ht="12.75">
      <c r="A172" s="28">
        <v>1807080</v>
      </c>
      <c r="B172" s="28">
        <v>6820</v>
      </c>
      <c r="C172" s="28" t="s">
        <v>516</v>
      </c>
      <c r="D172" s="28" t="s">
        <v>517</v>
      </c>
      <c r="E172" s="28" t="s">
        <v>518</v>
      </c>
      <c r="F172" s="28">
        <v>47368</v>
      </c>
      <c r="G172" s="29">
        <v>9801</v>
      </c>
      <c r="H172" s="32">
        <v>7654686868</v>
      </c>
      <c r="I172" s="65">
        <v>7</v>
      </c>
      <c r="J172" s="31" t="s">
        <v>55</v>
      </c>
      <c r="K172" s="28"/>
      <c r="L172" s="33"/>
      <c r="M172" s="69"/>
      <c r="N172" s="63" t="s">
        <v>49</v>
      </c>
      <c r="O172" s="71"/>
      <c r="P172" s="34">
        <v>10.442773600668337</v>
      </c>
      <c r="Q172" s="35" t="str">
        <f t="shared" si="36"/>
        <v>NO</v>
      </c>
      <c r="R172" s="31" t="s">
        <v>49</v>
      </c>
      <c r="S172" s="31" t="s">
        <v>55</v>
      </c>
      <c r="T172" s="31"/>
      <c r="U172" s="64"/>
      <c r="V172" s="67"/>
      <c r="W172" s="40"/>
      <c r="X172" s="40"/>
      <c r="Y172" s="41"/>
      <c r="Z172" s="37">
        <f t="shared" si="37"/>
        <v>1</v>
      </c>
      <c r="AA172" s="30">
        <f t="shared" si="38"/>
        <v>0</v>
      </c>
      <c r="AB172" s="30">
        <f t="shared" si="39"/>
        <v>0</v>
      </c>
      <c r="AC172" s="30">
        <f t="shared" si="40"/>
        <v>0</v>
      </c>
      <c r="AD172" s="31" t="str">
        <f t="shared" si="41"/>
        <v>-</v>
      </c>
      <c r="AE172" s="30">
        <f t="shared" si="42"/>
        <v>0</v>
      </c>
      <c r="AF172" s="30">
        <f t="shared" si="43"/>
        <v>0</v>
      </c>
      <c r="AG172" s="30">
        <f t="shared" si="44"/>
        <v>0</v>
      </c>
      <c r="AH172" s="30">
        <f t="shared" si="45"/>
        <v>0</v>
      </c>
      <c r="AI172" s="30">
        <f t="shared" si="46"/>
        <v>1</v>
      </c>
      <c r="AJ172" s="30">
        <f t="shared" si="47"/>
        <v>0</v>
      </c>
      <c r="AK172" s="30">
        <f t="shared" si="48"/>
        <v>0</v>
      </c>
      <c r="AL172" s="31" t="str">
        <f t="shared" si="49"/>
        <v>-</v>
      </c>
      <c r="AM172" s="30">
        <f t="shared" si="50"/>
        <v>0</v>
      </c>
      <c r="AN172" s="30">
        <f t="shared" si="51"/>
        <v>0</v>
      </c>
      <c r="AO172" s="30">
        <f t="shared" si="52"/>
        <v>0</v>
      </c>
    </row>
    <row r="173" spans="1:41" ht="12.75">
      <c r="A173" s="28">
        <v>1800630</v>
      </c>
      <c r="B173" s="28">
        <v>5740</v>
      </c>
      <c r="C173" s="28" t="s">
        <v>519</v>
      </c>
      <c r="D173" s="28" t="s">
        <v>520</v>
      </c>
      <c r="E173" s="28" t="s">
        <v>521</v>
      </c>
      <c r="F173" s="28">
        <v>47401</v>
      </c>
      <c r="G173" s="29">
        <v>6595</v>
      </c>
      <c r="H173" s="32">
        <v>8123307700</v>
      </c>
      <c r="I173" s="65" t="s">
        <v>63</v>
      </c>
      <c r="J173" s="31" t="s">
        <v>49</v>
      </c>
      <c r="K173" s="28"/>
      <c r="L173" s="33"/>
      <c r="M173" s="69"/>
      <c r="N173" s="63" t="s">
        <v>49</v>
      </c>
      <c r="O173" s="71"/>
      <c r="P173" s="34">
        <v>10.27297690195445</v>
      </c>
      <c r="Q173" s="35" t="str">
        <f t="shared" si="36"/>
        <v>NO</v>
      </c>
      <c r="R173" s="31" t="s">
        <v>49</v>
      </c>
      <c r="S173" s="31" t="s">
        <v>49</v>
      </c>
      <c r="T173" s="31"/>
      <c r="U173" s="64"/>
      <c r="V173" s="67"/>
      <c r="W173" s="40"/>
      <c r="X173" s="40"/>
      <c r="Y173" s="41"/>
      <c r="Z173" s="37">
        <f t="shared" si="37"/>
        <v>0</v>
      </c>
      <c r="AA173" s="30">
        <f t="shared" si="38"/>
        <v>0</v>
      </c>
      <c r="AB173" s="30">
        <f t="shared" si="39"/>
        <v>0</v>
      </c>
      <c r="AC173" s="30">
        <f t="shared" si="40"/>
        <v>0</v>
      </c>
      <c r="AD173" s="31" t="str">
        <f t="shared" si="41"/>
        <v>-</v>
      </c>
      <c r="AE173" s="30">
        <f t="shared" si="42"/>
        <v>0</v>
      </c>
      <c r="AF173" s="30">
        <f t="shared" si="43"/>
        <v>0</v>
      </c>
      <c r="AG173" s="30">
        <f t="shared" si="44"/>
        <v>0</v>
      </c>
      <c r="AH173" s="30">
        <f t="shared" si="45"/>
        <v>0</v>
      </c>
      <c r="AI173" s="30">
        <f t="shared" si="46"/>
        <v>0</v>
      </c>
      <c r="AJ173" s="30">
        <f t="shared" si="47"/>
        <v>0</v>
      </c>
      <c r="AK173" s="30">
        <f t="shared" si="48"/>
        <v>0</v>
      </c>
      <c r="AL173" s="31" t="str">
        <f t="shared" si="49"/>
        <v>-</v>
      </c>
      <c r="AM173" s="30">
        <f t="shared" si="50"/>
        <v>0</v>
      </c>
      <c r="AN173" s="30">
        <f t="shared" si="51"/>
        <v>0</v>
      </c>
      <c r="AO173" s="30">
        <f t="shared" si="52"/>
        <v>0</v>
      </c>
    </row>
    <row r="174" spans="1:41" ht="12.75">
      <c r="A174" s="28">
        <v>1804140</v>
      </c>
      <c r="B174" s="28">
        <v>5900</v>
      </c>
      <c r="C174" s="28" t="s">
        <v>522</v>
      </c>
      <c r="D174" s="28" t="s">
        <v>523</v>
      </c>
      <c r="E174" s="28" t="s">
        <v>524</v>
      </c>
      <c r="F174" s="28">
        <v>46157</v>
      </c>
      <c r="G174" s="29">
        <v>468</v>
      </c>
      <c r="H174" s="32">
        <v>3179963720</v>
      </c>
      <c r="I174" s="65">
        <v>8</v>
      </c>
      <c r="J174" s="31" t="s">
        <v>55</v>
      </c>
      <c r="K174" s="28"/>
      <c r="L174" s="33"/>
      <c r="M174" s="69"/>
      <c r="N174" s="63" t="s">
        <v>49</v>
      </c>
      <c r="O174" s="71"/>
      <c r="P174" s="34">
        <v>7.672469374597034</v>
      </c>
      <c r="Q174" s="35" t="str">
        <f t="shared" si="36"/>
        <v>NO</v>
      </c>
      <c r="R174" s="31" t="s">
        <v>49</v>
      </c>
      <c r="S174" s="31" t="s">
        <v>55</v>
      </c>
      <c r="T174" s="31"/>
      <c r="U174" s="64"/>
      <c r="V174" s="67"/>
      <c r="W174" s="40"/>
      <c r="X174" s="40"/>
      <c r="Y174" s="41"/>
      <c r="Z174" s="37">
        <f t="shared" si="37"/>
        <v>1</v>
      </c>
      <c r="AA174" s="30">
        <f t="shared" si="38"/>
        <v>0</v>
      </c>
      <c r="AB174" s="30">
        <f t="shared" si="39"/>
        <v>0</v>
      </c>
      <c r="AC174" s="30">
        <f t="shared" si="40"/>
        <v>0</v>
      </c>
      <c r="AD174" s="31" t="str">
        <f t="shared" si="41"/>
        <v>-</v>
      </c>
      <c r="AE174" s="30">
        <f t="shared" si="42"/>
        <v>0</v>
      </c>
      <c r="AF174" s="30">
        <f t="shared" si="43"/>
        <v>0</v>
      </c>
      <c r="AG174" s="30">
        <f t="shared" si="44"/>
        <v>0</v>
      </c>
      <c r="AH174" s="30">
        <f t="shared" si="45"/>
        <v>0</v>
      </c>
      <c r="AI174" s="30">
        <f t="shared" si="46"/>
        <v>1</v>
      </c>
      <c r="AJ174" s="30">
        <f t="shared" si="47"/>
        <v>0</v>
      </c>
      <c r="AK174" s="30">
        <f t="shared" si="48"/>
        <v>0</v>
      </c>
      <c r="AL174" s="31" t="str">
        <f t="shared" si="49"/>
        <v>-</v>
      </c>
      <c r="AM174" s="30">
        <f t="shared" si="50"/>
        <v>0</v>
      </c>
      <c r="AN174" s="30">
        <f t="shared" si="51"/>
        <v>0</v>
      </c>
      <c r="AO174" s="30">
        <f t="shared" si="52"/>
        <v>0</v>
      </c>
    </row>
    <row r="175" spans="1:41" ht="12.75">
      <c r="A175" s="28">
        <v>1807140</v>
      </c>
      <c r="B175" s="28">
        <v>5930</v>
      </c>
      <c r="C175" s="28" t="s">
        <v>525</v>
      </c>
      <c r="D175" s="28" t="s">
        <v>526</v>
      </c>
      <c r="E175" s="28" t="s">
        <v>527</v>
      </c>
      <c r="F175" s="28">
        <v>46158</v>
      </c>
      <c r="G175" s="29">
        <v>1509</v>
      </c>
      <c r="H175" s="32">
        <v>3178310950</v>
      </c>
      <c r="I175" s="65" t="s">
        <v>73</v>
      </c>
      <c r="J175" s="31" t="s">
        <v>49</v>
      </c>
      <c r="K175" s="28"/>
      <c r="L175" s="33"/>
      <c r="M175" s="69"/>
      <c r="N175" s="63" t="s">
        <v>49</v>
      </c>
      <c r="O175" s="71"/>
      <c r="P175" s="34">
        <v>6.876482000431128</v>
      </c>
      <c r="Q175" s="35" t="str">
        <f t="shared" si="36"/>
        <v>NO</v>
      </c>
      <c r="R175" s="31" t="s">
        <v>49</v>
      </c>
      <c r="S175" s="31" t="s">
        <v>49</v>
      </c>
      <c r="T175" s="31"/>
      <c r="U175" s="64"/>
      <c r="V175" s="67"/>
      <c r="W175" s="40"/>
      <c r="X175" s="40"/>
      <c r="Y175" s="41"/>
      <c r="Z175" s="37">
        <f t="shared" si="37"/>
        <v>0</v>
      </c>
      <c r="AA175" s="30">
        <f t="shared" si="38"/>
        <v>0</v>
      </c>
      <c r="AB175" s="30">
        <f t="shared" si="39"/>
        <v>0</v>
      </c>
      <c r="AC175" s="30">
        <f t="shared" si="40"/>
        <v>0</v>
      </c>
      <c r="AD175" s="31" t="str">
        <f t="shared" si="41"/>
        <v>-</v>
      </c>
      <c r="AE175" s="30">
        <f t="shared" si="42"/>
        <v>0</v>
      </c>
      <c r="AF175" s="30">
        <f t="shared" si="43"/>
        <v>0</v>
      </c>
      <c r="AG175" s="30">
        <f t="shared" si="44"/>
        <v>0</v>
      </c>
      <c r="AH175" s="30">
        <f t="shared" si="45"/>
        <v>0</v>
      </c>
      <c r="AI175" s="30">
        <f t="shared" si="46"/>
        <v>0</v>
      </c>
      <c r="AJ175" s="30">
        <f t="shared" si="47"/>
        <v>0</v>
      </c>
      <c r="AK175" s="30">
        <f t="shared" si="48"/>
        <v>0</v>
      </c>
      <c r="AL175" s="31" t="str">
        <f t="shared" si="49"/>
        <v>-</v>
      </c>
      <c r="AM175" s="30">
        <f t="shared" si="50"/>
        <v>0</v>
      </c>
      <c r="AN175" s="30">
        <f t="shared" si="51"/>
        <v>0</v>
      </c>
      <c r="AO175" s="30">
        <f t="shared" si="52"/>
        <v>0</v>
      </c>
    </row>
    <row r="176" spans="1:41" ht="12.75">
      <c r="A176" s="28">
        <v>1807230</v>
      </c>
      <c r="B176" s="28">
        <v>1910</v>
      </c>
      <c r="C176" s="28" t="s">
        <v>528</v>
      </c>
      <c r="D176" s="28" t="s">
        <v>529</v>
      </c>
      <c r="E176" s="28" t="s">
        <v>530</v>
      </c>
      <c r="F176" s="28">
        <v>47396</v>
      </c>
      <c r="G176" s="29">
        <v>1399</v>
      </c>
      <c r="H176" s="32">
        <v>7657592720</v>
      </c>
      <c r="I176" s="65">
        <v>4</v>
      </c>
      <c r="J176" s="31" t="s">
        <v>49</v>
      </c>
      <c r="K176" s="28"/>
      <c r="L176" s="33"/>
      <c r="M176" s="69"/>
      <c r="N176" s="63" t="s">
        <v>49</v>
      </c>
      <c r="O176" s="71"/>
      <c r="P176" s="34">
        <v>2.5348542458808616</v>
      </c>
      <c r="Q176" s="35" t="str">
        <f t="shared" si="36"/>
        <v>NO</v>
      </c>
      <c r="R176" s="31" t="s">
        <v>49</v>
      </c>
      <c r="S176" s="31" t="s">
        <v>49</v>
      </c>
      <c r="T176" s="31"/>
      <c r="U176" s="64"/>
      <c r="V176" s="67"/>
      <c r="W176" s="40"/>
      <c r="X176" s="40"/>
      <c r="Y176" s="41"/>
      <c r="Z176" s="37">
        <f t="shared" si="37"/>
        <v>0</v>
      </c>
      <c r="AA176" s="30">
        <f t="shared" si="38"/>
        <v>0</v>
      </c>
      <c r="AB176" s="30">
        <f t="shared" si="39"/>
        <v>0</v>
      </c>
      <c r="AC176" s="30">
        <f t="shared" si="40"/>
        <v>0</v>
      </c>
      <c r="AD176" s="31" t="str">
        <f t="shared" si="41"/>
        <v>-</v>
      </c>
      <c r="AE176" s="30">
        <f t="shared" si="42"/>
        <v>0</v>
      </c>
      <c r="AF176" s="30">
        <f t="shared" si="43"/>
        <v>0</v>
      </c>
      <c r="AG176" s="30">
        <f t="shared" si="44"/>
        <v>0</v>
      </c>
      <c r="AH176" s="30">
        <f t="shared" si="45"/>
        <v>0</v>
      </c>
      <c r="AI176" s="30">
        <f t="shared" si="46"/>
        <v>0</v>
      </c>
      <c r="AJ176" s="30">
        <f t="shared" si="47"/>
        <v>0</v>
      </c>
      <c r="AK176" s="30">
        <f t="shared" si="48"/>
        <v>0</v>
      </c>
      <c r="AL176" s="31" t="str">
        <f t="shared" si="49"/>
        <v>-</v>
      </c>
      <c r="AM176" s="30">
        <f t="shared" si="50"/>
        <v>0</v>
      </c>
      <c r="AN176" s="30">
        <f t="shared" si="51"/>
        <v>0</v>
      </c>
      <c r="AO176" s="30">
        <f t="shared" si="52"/>
        <v>0</v>
      </c>
    </row>
    <row r="177" spans="1:41" ht="12.75">
      <c r="A177" s="28">
        <v>1807260</v>
      </c>
      <c r="B177" s="28">
        <v>3135</v>
      </c>
      <c r="C177" s="28" t="s">
        <v>531</v>
      </c>
      <c r="D177" s="28" t="s">
        <v>532</v>
      </c>
      <c r="E177" s="28" t="s">
        <v>533</v>
      </c>
      <c r="F177" s="28">
        <v>46040</v>
      </c>
      <c r="G177" s="29">
        <v>9707</v>
      </c>
      <c r="H177" s="32">
        <v>3174853100</v>
      </c>
      <c r="I177" s="65">
        <v>8</v>
      </c>
      <c r="J177" s="31" t="s">
        <v>55</v>
      </c>
      <c r="K177" s="28"/>
      <c r="L177" s="33"/>
      <c r="M177" s="69"/>
      <c r="N177" s="63" t="s">
        <v>49</v>
      </c>
      <c r="O177" s="71"/>
      <c r="P177" s="34">
        <v>3.5945363048166783</v>
      </c>
      <c r="Q177" s="35" t="str">
        <f t="shared" si="36"/>
        <v>NO</v>
      </c>
      <c r="R177" s="31" t="s">
        <v>49</v>
      </c>
      <c r="S177" s="31" t="s">
        <v>55</v>
      </c>
      <c r="T177" s="31"/>
      <c r="U177" s="64"/>
      <c r="V177" s="67"/>
      <c r="W177" s="40"/>
      <c r="X177" s="40"/>
      <c r="Y177" s="41"/>
      <c r="Z177" s="37">
        <f t="shared" si="37"/>
        <v>1</v>
      </c>
      <c r="AA177" s="30">
        <f t="shared" si="38"/>
        <v>0</v>
      </c>
      <c r="AB177" s="30">
        <f t="shared" si="39"/>
        <v>0</v>
      </c>
      <c r="AC177" s="30">
        <f t="shared" si="40"/>
        <v>0</v>
      </c>
      <c r="AD177" s="31" t="str">
        <f t="shared" si="41"/>
        <v>-</v>
      </c>
      <c r="AE177" s="30">
        <f t="shared" si="42"/>
        <v>0</v>
      </c>
      <c r="AF177" s="30">
        <f t="shared" si="43"/>
        <v>0</v>
      </c>
      <c r="AG177" s="30">
        <f t="shared" si="44"/>
        <v>0</v>
      </c>
      <c r="AH177" s="30">
        <f t="shared" si="45"/>
        <v>0</v>
      </c>
      <c r="AI177" s="30">
        <f t="shared" si="46"/>
        <v>1</v>
      </c>
      <c r="AJ177" s="30">
        <f t="shared" si="47"/>
        <v>0</v>
      </c>
      <c r="AK177" s="30">
        <f t="shared" si="48"/>
        <v>0</v>
      </c>
      <c r="AL177" s="31" t="str">
        <f t="shared" si="49"/>
        <v>-</v>
      </c>
      <c r="AM177" s="30">
        <f t="shared" si="50"/>
        <v>0</v>
      </c>
      <c r="AN177" s="30">
        <f t="shared" si="51"/>
        <v>0</v>
      </c>
      <c r="AO177" s="30">
        <f t="shared" si="52"/>
        <v>0</v>
      </c>
    </row>
    <row r="178" spans="1:41" ht="12.75">
      <c r="A178" s="28">
        <v>1807320</v>
      </c>
      <c r="B178" s="28">
        <v>1970</v>
      </c>
      <c r="C178" s="28" t="s">
        <v>534</v>
      </c>
      <c r="D178" s="28" t="s">
        <v>535</v>
      </c>
      <c r="E178" s="28" t="s">
        <v>186</v>
      </c>
      <c r="F178" s="28">
        <v>47304</v>
      </c>
      <c r="G178" s="29">
        <v>2399</v>
      </c>
      <c r="H178" s="32">
        <v>7657475205</v>
      </c>
      <c r="I178" s="65" t="s">
        <v>536</v>
      </c>
      <c r="J178" s="31" t="s">
        <v>49</v>
      </c>
      <c r="K178" s="28"/>
      <c r="L178" s="33"/>
      <c r="M178" s="69"/>
      <c r="N178" s="63" t="s">
        <v>49</v>
      </c>
      <c r="O178" s="71"/>
      <c r="P178" s="34">
        <v>18.40270862378012</v>
      </c>
      <c r="Q178" s="35" t="str">
        <f t="shared" si="36"/>
        <v>NO</v>
      </c>
      <c r="R178" s="31" t="s">
        <v>49</v>
      </c>
      <c r="S178" s="31" t="s">
        <v>49</v>
      </c>
      <c r="T178" s="31"/>
      <c r="U178" s="64"/>
      <c r="V178" s="67"/>
      <c r="W178" s="40"/>
      <c r="X178" s="40"/>
      <c r="Y178" s="41"/>
      <c r="Z178" s="37">
        <f t="shared" si="37"/>
        <v>0</v>
      </c>
      <c r="AA178" s="30">
        <f t="shared" si="38"/>
        <v>0</v>
      </c>
      <c r="AB178" s="30">
        <f t="shared" si="39"/>
        <v>0</v>
      </c>
      <c r="AC178" s="30">
        <f t="shared" si="40"/>
        <v>0</v>
      </c>
      <c r="AD178" s="31" t="str">
        <f t="shared" si="41"/>
        <v>-</v>
      </c>
      <c r="AE178" s="30">
        <f t="shared" si="42"/>
        <v>0</v>
      </c>
      <c r="AF178" s="30">
        <f t="shared" si="43"/>
        <v>0</v>
      </c>
      <c r="AG178" s="30">
        <f t="shared" si="44"/>
        <v>0</v>
      </c>
      <c r="AH178" s="30">
        <f t="shared" si="45"/>
        <v>0</v>
      </c>
      <c r="AI178" s="30">
        <f t="shared" si="46"/>
        <v>0</v>
      </c>
      <c r="AJ178" s="30">
        <f t="shared" si="47"/>
        <v>0</v>
      </c>
      <c r="AK178" s="30">
        <f t="shared" si="48"/>
        <v>0</v>
      </c>
      <c r="AL178" s="31" t="str">
        <f t="shared" si="49"/>
        <v>-</v>
      </c>
      <c r="AM178" s="30">
        <f t="shared" si="50"/>
        <v>0</v>
      </c>
      <c r="AN178" s="30">
        <f t="shared" si="51"/>
        <v>0</v>
      </c>
      <c r="AO178" s="30">
        <f t="shared" si="52"/>
        <v>0</v>
      </c>
    </row>
    <row r="179" spans="1:41" ht="12.75">
      <c r="A179" s="28">
        <v>1807380</v>
      </c>
      <c r="B179" s="28">
        <v>8305</v>
      </c>
      <c r="C179" s="28" t="s">
        <v>537</v>
      </c>
      <c r="D179" s="28" t="s">
        <v>538</v>
      </c>
      <c r="E179" s="28" t="s">
        <v>539</v>
      </c>
      <c r="F179" s="28">
        <v>47346</v>
      </c>
      <c r="G179" s="29">
        <v>1395</v>
      </c>
      <c r="H179" s="32">
        <v>7654894543</v>
      </c>
      <c r="I179" s="65">
        <v>7</v>
      </c>
      <c r="J179" s="31" t="s">
        <v>55</v>
      </c>
      <c r="K179" s="28"/>
      <c r="L179" s="33"/>
      <c r="M179" s="69"/>
      <c r="N179" s="63" t="s">
        <v>49</v>
      </c>
      <c r="O179" s="71"/>
      <c r="P179" s="34">
        <v>8.686288585786073</v>
      </c>
      <c r="Q179" s="35" t="str">
        <f t="shared" si="36"/>
        <v>NO</v>
      </c>
      <c r="R179" s="31" t="s">
        <v>49</v>
      </c>
      <c r="S179" s="31" t="s">
        <v>55</v>
      </c>
      <c r="T179" s="31"/>
      <c r="U179" s="64"/>
      <c r="V179" s="67"/>
      <c r="W179" s="40"/>
      <c r="X179" s="40"/>
      <c r="Y179" s="41"/>
      <c r="Z179" s="37">
        <f t="shared" si="37"/>
        <v>1</v>
      </c>
      <c r="AA179" s="30">
        <f t="shared" si="38"/>
        <v>0</v>
      </c>
      <c r="AB179" s="30">
        <f t="shared" si="39"/>
        <v>0</v>
      </c>
      <c r="AC179" s="30">
        <f t="shared" si="40"/>
        <v>0</v>
      </c>
      <c r="AD179" s="31" t="str">
        <f t="shared" si="41"/>
        <v>-</v>
      </c>
      <c r="AE179" s="30">
        <f t="shared" si="42"/>
        <v>0</v>
      </c>
      <c r="AF179" s="30">
        <f t="shared" si="43"/>
        <v>0</v>
      </c>
      <c r="AG179" s="30">
        <f t="shared" si="44"/>
        <v>0</v>
      </c>
      <c r="AH179" s="30">
        <f t="shared" si="45"/>
        <v>0</v>
      </c>
      <c r="AI179" s="30">
        <f t="shared" si="46"/>
        <v>1</v>
      </c>
      <c r="AJ179" s="30">
        <f t="shared" si="47"/>
        <v>0</v>
      </c>
      <c r="AK179" s="30">
        <f t="shared" si="48"/>
        <v>0</v>
      </c>
      <c r="AL179" s="31" t="str">
        <f t="shared" si="49"/>
        <v>-</v>
      </c>
      <c r="AM179" s="30">
        <f t="shared" si="50"/>
        <v>0</v>
      </c>
      <c r="AN179" s="30">
        <f t="shared" si="51"/>
        <v>0</v>
      </c>
      <c r="AO179" s="30">
        <f t="shared" si="52"/>
        <v>0</v>
      </c>
    </row>
    <row r="180" spans="1:41" ht="12.75">
      <c r="A180" s="28">
        <v>1807410</v>
      </c>
      <c r="B180" s="28">
        <v>2400</v>
      </c>
      <c r="C180" s="28" t="s">
        <v>540</v>
      </c>
      <c r="D180" s="28" t="s">
        <v>541</v>
      </c>
      <c r="E180" s="28" t="s">
        <v>542</v>
      </c>
      <c r="F180" s="28">
        <v>47150</v>
      </c>
      <c r="G180" s="29">
        <v>1087</v>
      </c>
      <c r="H180" s="32">
        <v>8129494200</v>
      </c>
      <c r="I180" s="65" t="s">
        <v>73</v>
      </c>
      <c r="J180" s="31" t="s">
        <v>49</v>
      </c>
      <c r="K180" s="28"/>
      <c r="L180" s="33"/>
      <c r="M180" s="69"/>
      <c r="N180" s="63" t="s">
        <v>49</v>
      </c>
      <c r="O180" s="71"/>
      <c r="P180" s="34">
        <v>8.847886096178993</v>
      </c>
      <c r="Q180" s="35" t="str">
        <f t="shared" si="36"/>
        <v>NO</v>
      </c>
      <c r="R180" s="31" t="s">
        <v>49</v>
      </c>
      <c r="S180" s="31" t="s">
        <v>49</v>
      </c>
      <c r="T180" s="31"/>
      <c r="U180" s="64"/>
      <c r="V180" s="67"/>
      <c r="W180" s="40"/>
      <c r="X180" s="40"/>
      <c r="Y180" s="41"/>
      <c r="Z180" s="37">
        <f t="shared" si="37"/>
        <v>0</v>
      </c>
      <c r="AA180" s="30">
        <f t="shared" si="38"/>
        <v>0</v>
      </c>
      <c r="AB180" s="30">
        <f t="shared" si="39"/>
        <v>0</v>
      </c>
      <c r="AC180" s="30">
        <f t="shared" si="40"/>
        <v>0</v>
      </c>
      <c r="AD180" s="31" t="str">
        <f t="shared" si="41"/>
        <v>-</v>
      </c>
      <c r="AE180" s="30">
        <f t="shared" si="42"/>
        <v>0</v>
      </c>
      <c r="AF180" s="30">
        <f t="shared" si="43"/>
        <v>0</v>
      </c>
      <c r="AG180" s="30">
        <f t="shared" si="44"/>
        <v>0</v>
      </c>
      <c r="AH180" s="30">
        <f t="shared" si="45"/>
        <v>0</v>
      </c>
      <c r="AI180" s="30">
        <f t="shared" si="46"/>
        <v>0</v>
      </c>
      <c r="AJ180" s="30">
        <f t="shared" si="47"/>
        <v>0</v>
      </c>
      <c r="AK180" s="30">
        <f t="shared" si="48"/>
        <v>0</v>
      </c>
      <c r="AL180" s="31" t="str">
        <f t="shared" si="49"/>
        <v>-</v>
      </c>
      <c r="AM180" s="30">
        <f t="shared" si="50"/>
        <v>0</v>
      </c>
      <c r="AN180" s="30">
        <f t="shared" si="51"/>
        <v>0</v>
      </c>
      <c r="AO180" s="30">
        <f t="shared" si="52"/>
        <v>0</v>
      </c>
    </row>
    <row r="181" spans="1:41" ht="12.75">
      <c r="A181" s="28">
        <v>1807440</v>
      </c>
      <c r="B181" s="28">
        <v>3445</v>
      </c>
      <c r="C181" s="28" t="s">
        <v>543</v>
      </c>
      <c r="D181" s="28" t="s">
        <v>544</v>
      </c>
      <c r="E181" s="28" t="s">
        <v>545</v>
      </c>
      <c r="F181" s="28">
        <v>47362</v>
      </c>
      <c r="G181" s="29">
        <v>4878</v>
      </c>
      <c r="H181" s="32">
        <v>7655217201</v>
      </c>
      <c r="I181" s="65" t="s">
        <v>94</v>
      </c>
      <c r="J181" s="31" t="s">
        <v>49</v>
      </c>
      <c r="K181" s="28"/>
      <c r="L181" s="33"/>
      <c r="M181" s="69"/>
      <c r="N181" s="63" t="s">
        <v>49</v>
      </c>
      <c r="O181" s="71"/>
      <c r="P181" s="34">
        <v>10.281280310378275</v>
      </c>
      <c r="Q181" s="35" t="str">
        <f t="shared" si="36"/>
        <v>NO</v>
      </c>
      <c r="R181" s="31" t="s">
        <v>49</v>
      </c>
      <c r="S181" s="31" t="s">
        <v>55</v>
      </c>
      <c r="T181" s="31"/>
      <c r="U181" s="64"/>
      <c r="V181" s="67"/>
      <c r="W181" s="40"/>
      <c r="X181" s="40"/>
      <c r="Y181" s="41"/>
      <c r="Z181" s="37">
        <f t="shared" si="37"/>
        <v>0</v>
      </c>
      <c r="AA181" s="30">
        <f t="shared" si="38"/>
        <v>0</v>
      </c>
      <c r="AB181" s="30">
        <f t="shared" si="39"/>
        <v>0</v>
      </c>
      <c r="AC181" s="30">
        <f t="shared" si="40"/>
        <v>0</v>
      </c>
      <c r="AD181" s="31" t="str">
        <f t="shared" si="41"/>
        <v>-</v>
      </c>
      <c r="AE181" s="30">
        <f t="shared" si="42"/>
        <v>0</v>
      </c>
      <c r="AF181" s="30">
        <f t="shared" si="43"/>
        <v>0</v>
      </c>
      <c r="AG181" s="30">
        <f t="shared" si="44"/>
        <v>0</v>
      </c>
      <c r="AH181" s="30">
        <f t="shared" si="45"/>
        <v>0</v>
      </c>
      <c r="AI181" s="30">
        <f t="shared" si="46"/>
        <v>1</v>
      </c>
      <c r="AJ181" s="30">
        <f t="shared" si="47"/>
        <v>0</v>
      </c>
      <c r="AK181" s="30">
        <f t="shared" si="48"/>
        <v>0</v>
      </c>
      <c r="AL181" s="31" t="str">
        <f t="shared" si="49"/>
        <v>-</v>
      </c>
      <c r="AM181" s="30">
        <f t="shared" si="50"/>
        <v>0</v>
      </c>
      <c r="AN181" s="30">
        <f t="shared" si="51"/>
        <v>0</v>
      </c>
      <c r="AO181" s="30">
        <f t="shared" si="52"/>
        <v>0</v>
      </c>
    </row>
    <row r="182" spans="1:41" ht="12.75">
      <c r="A182" s="28">
        <v>1800012</v>
      </c>
      <c r="B182" s="28">
        <v>9340</v>
      </c>
      <c r="C182" s="28" t="s">
        <v>546</v>
      </c>
      <c r="D182" s="28" t="s">
        <v>547</v>
      </c>
      <c r="E182" s="28" t="s">
        <v>548</v>
      </c>
      <c r="F182" s="28">
        <v>47906</v>
      </c>
      <c r="G182" s="29" t="s">
        <v>48</v>
      </c>
      <c r="H182" s="32">
        <v>7654648999</v>
      </c>
      <c r="I182" s="65">
        <v>4</v>
      </c>
      <c r="J182" s="31" t="s">
        <v>49</v>
      </c>
      <c r="K182" s="28"/>
      <c r="L182" s="33"/>
      <c r="M182" s="69">
        <v>31</v>
      </c>
      <c r="N182" s="63" t="s">
        <v>49</v>
      </c>
      <c r="O182" s="71" t="s">
        <v>49</v>
      </c>
      <c r="P182" s="34" t="s">
        <v>50</v>
      </c>
      <c r="Q182" s="35" t="str">
        <f t="shared" si="36"/>
        <v>M</v>
      </c>
      <c r="R182" s="31" t="s">
        <v>51</v>
      </c>
      <c r="S182" s="31" t="s">
        <v>49</v>
      </c>
      <c r="T182" s="31"/>
      <c r="U182" s="64"/>
      <c r="V182" s="67"/>
      <c r="W182" s="40"/>
      <c r="X182" s="40"/>
      <c r="Y182" s="41"/>
      <c r="Z182" s="37">
        <f t="shared" si="37"/>
        <v>0</v>
      </c>
      <c r="AA182" s="30">
        <f t="shared" si="38"/>
        <v>1</v>
      </c>
      <c r="AB182" s="30">
        <f t="shared" si="39"/>
        <v>0</v>
      </c>
      <c r="AC182" s="30">
        <f t="shared" si="40"/>
        <v>0</v>
      </c>
      <c r="AD182" s="31" t="str">
        <f t="shared" si="41"/>
        <v>-</v>
      </c>
      <c r="AE182" s="30">
        <f t="shared" si="42"/>
        <v>0</v>
      </c>
      <c r="AF182" s="30">
        <f t="shared" si="43"/>
        <v>0</v>
      </c>
      <c r="AG182" s="30">
        <f t="shared" si="44"/>
        <v>0</v>
      </c>
      <c r="AH182" s="30">
        <f t="shared" si="45"/>
        <v>0</v>
      </c>
      <c r="AI182" s="30">
        <f t="shared" si="46"/>
        <v>0</v>
      </c>
      <c r="AJ182" s="30">
        <f t="shared" si="47"/>
        <v>0</v>
      </c>
      <c r="AK182" s="30">
        <f t="shared" si="48"/>
        <v>0</v>
      </c>
      <c r="AL182" s="31" t="str">
        <f t="shared" si="49"/>
        <v>-</v>
      </c>
      <c r="AM182" s="30">
        <f t="shared" si="50"/>
        <v>0</v>
      </c>
      <c r="AN182" s="30">
        <f t="shared" si="51"/>
        <v>0</v>
      </c>
      <c r="AO182" s="30">
        <f t="shared" si="52"/>
        <v>0</v>
      </c>
    </row>
    <row r="183" spans="1:41" ht="12.75">
      <c r="A183" s="28">
        <v>1807500</v>
      </c>
      <c r="B183" s="28">
        <v>6610</v>
      </c>
      <c r="C183" s="28" t="s">
        <v>549</v>
      </c>
      <c r="D183" s="28" t="s">
        <v>550</v>
      </c>
      <c r="E183" s="28" t="s">
        <v>551</v>
      </c>
      <c r="F183" s="28">
        <v>47631</v>
      </c>
      <c r="G183" s="29">
        <v>396</v>
      </c>
      <c r="H183" s="32">
        <v>8126824401</v>
      </c>
      <c r="I183" s="65">
        <v>8</v>
      </c>
      <c r="J183" s="31" t="s">
        <v>55</v>
      </c>
      <c r="K183" s="28"/>
      <c r="L183" s="33"/>
      <c r="M183" s="69">
        <v>207</v>
      </c>
      <c r="N183" s="63" t="s">
        <v>49</v>
      </c>
      <c r="O183" s="71" t="s">
        <v>55</v>
      </c>
      <c r="P183" s="34">
        <v>7.171314741035857</v>
      </c>
      <c r="Q183" s="35" t="str">
        <f t="shared" si="36"/>
        <v>NO</v>
      </c>
      <c r="R183" s="31" t="s">
        <v>49</v>
      </c>
      <c r="S183" s="31" t="s">
        <v>55</v>
      </c>
      <c r="T183" s="31"/>
      <c r="U183" s="64"/>
      <c r="V183" s="67">
        <v>7736</v>
      </c>
      <c r="W183" s="40">
        <v>505</v>
      </c>
      <c r="X183" s="40">
        <v>870</v>
      </c>
      <c r="Y183" s="41">
        <v>1337</v>
      </c>
      <c r="Z183" s="37">
        <f t="shared" si="37"/>
        <v>1</v>
      </c>
      <c r="AA183" s="30">
        <f t="shared" si="38"/>
        <v>1</v>
      </c>
      <c r="AB183" s="30">
        <f t="shared" si="39"/>
        <v>0</v>
      </c>
      <c r="AC183" s="30">
        <f t="shared" si="40"/>
        <v>0</v>
      </c>
      <c r="AD183" s="31" t="str">
        <f t="shared" si="41"/>
        <v>SRSA</v>
      </c>
      <c r="AE183" s="30">
        <f t="shared" si="42"/>
        <v>0</v>
      </c>
      <c r="AF183" s="30">
        <f t="shared" si="43"/>
        <v>0</v>
      </c>
      <c r="AG183" s="30">
        <f t="shared" si="44"/>
        <v>0</v>
      </c>
      <c r="AH183" s="30">
        <f t="shared" si="45"/>
        <v>0</v>
      </c>
      <c r="AI183" s="30">
        <f t="shared" si="46"/>
        <v>1</v>
      </c>
      <c r="AJ183" s="30">
        <f t="shared" si="47"/>
        <v>0</v>
      </c>
      <c r="AK183" s="30">
        <f t="shared" si="48"/>
        <v>0</v>
      </c>
      <c r="AL183" s="31" t="str">
        <f t="shared" si="49"/>
        <v>-</v>
      </c>
      <c r="AM183" s="30">
        <f t="shared" si="50"/>
        <v>0</v>
      </c>
      <c r="AN183" s="30">
        <f t="shared" si="51"/>
        <v>0</v>
      </c>
      <c r="AO183" s="30">
        <f t="shared" si="52"/>
        <v>0</v>
      </c>
    </row>
    <row r="184" spans="1:41" ht="12.75">
      <c r="A184" s="28">
        <v>1807560</v>
      </c>
      <c r="B184" s="28">
        <v>4805</v>
      </c>
      <c r="C184" s="28" t="s">
        <v>552</v>
      </c>
      <c r="D184" s="28" t="s">
        <v>553</v>
      </c>
      <c r="E184" s="28" t="s">
        <v>554</v>
      </c>
      <c r="F184" s="28">
        <v>46552</v>
      </c>
      <c r="G184" s="29">
        <v>9505</v>
      </c>
      <c r="H184" s="32">
        <v>5746547273</v>
      </c>
      <c r="I184" s="65" t="s">
        <v>59</v>
      </c>
      <c r="J184" s="31" t="s">
        <v>49</v>
      </c>
      <c r="K184" s="28"/>
      <c r="L184" s="33"/>
      <c r="M184" s="69"/>
      <c r="N184" s="63" t="s">
        <v>49</v>
      </c>
      <c r="O184" s="71"/>
      <c r="P184" s="34">
        <v>2.8887303851640516</v>
      </c>
      <c r="Q184" s="35" t="str">
        <f t="shared" si="36"/>
        <v>NO</v>
      </c>
      <c r="R184" s="31" t="s">
        <v>49</v>
      </c>
      <c r="S184" s="31" t="s">
        <v>49</v>
      </c>
      <c r="T184" s="31"/>
      <c r="U184" s="64"/>
      <c r="V184" s="67"/>
      <c r="W184" s="40"/>
      <c r="X184" s="40"/>
      <c r="Y184" s="41"/>
      <c r="Z184" s="37">
        <f t="shared" si="37"/>
        <v>0</v>
      </c>
      <c r="AA184" s="30">
        <f t="shared" si="38"/>
        <v>0</v>
      </c>
      <c r="AB184" s="30">
        <f t="shared" si="39"/>
        <v>0</v>
      </c>
      <c r="AC184" s="30">
        <f t="shared" si="40"/>
        <v>0</v>
      </c>
      <c r="AD184" s="31" t="str">
        <f t="shared" si="41"/>
        <v>-</v>
      </c>
      <c r="AE184" s="30">
        <f t="shared" si="42"/>
        <v>0</v>
      </c>
      <c r="AF184" s="30">
        <f t="shared" si="43"/>
        <v>0</v>
      </c>
      <c r="AG184" s="30">
        <f t="shared" si="44"/>
        <v>0</v>
      </c>
      <c r="AH184" s="30">
        <f t="shared" si="45"/>
        <v>0</v>
      </c>
      <c r="AI184" s="30">
        <f t="shared" si="46"/>
        <v>0</v>
      </c>
      <c r="AJ184" s="30">
        <f t="shared" si="47"/>
        <v>0</v>
      </c>
      <c r="AK184" s="30">
        <f t="shared" si="48"/>
        <v>0</v>
      </c>
      <c r="AL184" s="31" t="str">
        <f t="shared" si="49"/>
        <v>-</v>
      </c>
      <c r="AM184" s="30">
        <f t="shared" si="50"/>
        <v>0</v>
      </c>
      <c r="AN184" s="30">
        <f t="shared" si="51"/>
        <v>0</v>
      </c>
      <c r="AO184" s="30">
        <f t="shared" si="52"/>
        <v>0</v>
      </c>
    </row>
    <row r="185" spans="1:41" ht="12.75">
      <c r="A185" s="28">
        <v>1807620</v>
      </c>
      <c r="B185" s="28">
        <v>4255</v>
      </c>
      <c r="C185" s="28" t="s">
        <v>555</v>
      </c>
      <c r="D185" s="28" t="s">
        <v>556</v>
      </c>
      <c r="E185" s="28" t="s">
        <v>557</v>
      </c>
      <c r="F185" s="28">
        <v>46181</v>
      </c>
      <c r="G185" s="29" t="s">
        <v>48</v>
      </c>
      <c r="H185" s="32">
        <v>3178782100</v>
      </c>
      <c r="I185" s="65">
        <v>8</v>
      </c>
      <c r="J185" s="31" t="s">
        <v>55</v>
      </c>
      <c r="K185" s="28"/>
      <c r="L185" s="33"/>
      <c r="M185" s="69"/>
      <c r="N185" s="63" t="s">
        <v>49</v>
      </c>
      <c r="O185" s="71"/>
      <c r="P185" s="34">
        <v>5.682421667551779</v>
      </c>
      <c r="Q185" s="35" t="str">
        <f t="shared" si="36"/>
        <v>NO</v>
      </c>
      <c r="R185" s="31" t="s">
        <v>49</v>
      </c>
      <c r="S185" s="31" t="s">
        <v>55</v>
      </c>
      <c r="T185" s="31"/>
      <c r="U185" s="64"/>
      <c r="V185" s="67"/>
      <c r="W185" s="40"/>
      <c r="X185" s="40"/>
      <c r="Y185" s="41"/>
      <c r="Z185" s="37">
        <f t="shared" si="37"/>
        <v>1</v>
      </c>
      <c r="AA185" s="30">
        <f t="shared" si="38"/>
        <v>0</v>
      </c>
      <c r="AB185" s="30">
        <f t="shared" si="39"/>
        <v>0</v>
      </c>
      <c r="AC185" s="30">
        <f t="shared" si="40"/>
        <v>0</v>
      </c>
      <c r="AD185" s="31" t="str">
        <f t="shared" si="41"/>
        <v>-</v>
      </c>
      <c r="AE185" s="30">
        <f t="shared" si="42"/>
        <v>0</v>
      </c>
      <c r="AF185" s="30">
        <f t="shared" si="43"/>
        <v>0</v>
      </c>
      <c r="AG185" s="30">
        <f t="shared" si="44"/>
        <v>0</v>
      </c>
      <c r="AH185" s="30">
        <f t="shared" si="45"/>
        <v>0</v>
      </c>
      <c r="AI185" s="30">
        <f t="shared" si="46"/>
        <v>1</v>
      </c>
      <c r="AJ185" s="30">
        <f t="shared" si="47"/>
        <v>0</v>
      </c>
      <c r="AK185" s="30">
        <f t="shared" si="48"/>
        <v>0</v>
      </c>
      <c r="AL185" s="31" t="str">
        <f t="shared" si="49"/>
        <v>-</v>
      </c>
      <c r="AM185" s="30">
        <f t="shared" si="50"/>
        <v>0</v>
      </c>
      <c r="AN185" s="30">
        <f t="shared" si="51"/>
        <v>0</v>
      </c>
      <c r="AO185" s="30">
        <f t="shared" si="52"/>
        <v>0</v>
      </c>
    </row>
    <row r="186" spans="1:41" ht="12.75">
      <c r="A186" s="28">
        <v>1807650</v>
      </c>
      <c r="B186" s="28">
        <v>3070</v>
      </c>
      <c r="C186" s="28" t="s">
        <v>558</v>
      </c>
      <c r="D186" s="28" t="s">
        <v>559</v>
      </c>
      <c r="E186" s="28" t="s">
        <v>560</v>
      </c>
      <c r="F186" s="28">
        <v>46060</v>
      </c>
      <c r="G186" s="29">
        <v>1797</v>
      </c>
      <c r="H186" s="32">
        <v>3177733171</v>
      </c>
      <c r="I186" s="65" t="s">
        <v>73</v>
      </c>
      <c r="J186" s="31" t="s">
        <v>49</v>
      </c>
      <c r="K186" s="28"/>
      <c r="L186" s="33"/>
      <c r="M186" s="69"/>
      <c r="N186" s="63" t="s">
        <v>49</v>
      </c>
      <c r="O186" s="71"/>
      <c r="P186" s="34">
        <v>4.901572202404545</v>
      </c>
      <c r="Q186" s="35" t="str">
        <f t="shared" si="36"/>
        <v>NO</v>
      </c>
      <c r="R186" s="31" t="s">
        <v>49</v>
      </c>
      <c r="S186" s="31" t="s">
        <v>49</v>
      </c>
      <c r="T186" s="31"/>
      <c r="U186" s="64"/>
      <c r="V186" s="67"/>
      <c r="W186" s="40"/>
      <c r="X186" s="40"/>
      <c r="Y186" s="41"/>
      <c r="Z186" s="37">
        <f t="shared" si="37"/>
        <v>0</v>
      </c>
      <c r="AA186" s="30">
        <f t="shared" si="38"/>
        <v>0</v>
      </c>
      <c r="AB186" s="30">
        <f t="shared" si="39"/>
        <v>0</v>
      </c>
      <c r="AC186" s="30">
        <f t="shared" si="40"/>
        <v>0</v>
      </c>
      <c r="AD186" s="31" t="str">
        <f t="shared" si="41"/>
        <v>-</v>
      </c>
      <c r="AE186" s="30">
        <f t="shared" si="42"/>
        <v>0</v>
      </c>
      <c r="AF186" s="30">
        <f t="shared" si="43"/>
        <v>0</v>
      </c>
      <c r="AG186" s="30">
        <f t="shared" si="44"/>
        <v>0</v>
      </c>
      <c r="AH186" s="30">
        <f t="shared" si="45"/>
        <v>0</v>
      </c>
      <c r="AI186" s="30">
        <f t="shared" si="46"/>
        <v>0</v>
      </c>
      <c r="AJ186" s="30">
        <f t="shared" si="47"/>
        <v>0</v>
      </c>
      <c r="AK186" s="30">
        <f t="shared" si="48"/>
        <v>0</v>
      </c>
      <c r="AL186" s="31" t="str">
        <f t="shared" si="49"/>
        <v>-</v>
      </c>
      <c r="AM186" s="30">
        <f t="shared" si="50"/>
        <v>0</v>
      </c>
      <c r="AN186" s="30">
        <f t="shared" si="51"/>
        <v>0</v>
      </c>
      <c r="AO186" s="30">
        <f t="shared" si="52"/>
        <v>0</v>
      </c>
    </row>
    <row r="187" spans="1:41" ht="12.75">
      <c r="A187" s="28">
        <v>1807680</v>
      </c>
      <c r="B187" s="28">
        <v>25</v>
      </c>
      <c r="C187" s="28" t="s">
        <v>561</v>
      </c>
      <c r="D187" s="28" t="s">
        <v>562</v>
      </c>
      <c r="E187" s="28" t="s">
        <v>563</v>
      </c>
      <c r="F187" s="28">
        <v>46733</v>
      </c>
      <c r="G187" s="29">
        <v>670</v>
      </c>
      <c r="H187" s="32">
        <v>2607247146</v>
      </c>
      <c r="I187" s="65" t="s">
        <v>94</v>
      </c>
      <c r="J187" s="31" t="s">
        <v>49</v>
      </c>
      <c r="K187" s="28"/>
      <c r="L187" s="33"/>
      <c r="M187" s="69"/>
      <c r="N187" s="63" t="s">
        <v>49</v>
      </c>
      <c r="O187" s="71"/>
      <c r="P187" s="34">
        <v>6.308336015448986</v>
      </c>
      <c r="Q187" s="35" t="str">
        <f t="shared" si="36"/>
        <v>NO</v>
      </c>
      <c r="R187" s="31" t="s">
        <v>49</v>
      </c>
      <c r="S187" s="31" t="s">
        <v>55</v>
      </c>
      <c r="T187" s="31"/>
      <c r="U187" s="64"/>
      <c r="V187" s="67"/>
      <c r="W187" s="40"/>
      <c r="X187" s="40"/>
      <c r="Y187" s="41"/>
      <c r="Z187" s="37">
        <f t="shared" si="37"/>
        <v>0</v>
      </c>
      <c r="AA187" s="30">
        <f t="shared" si="38"/>
        <v>0</v>
      </c>
      <c r="AB187" s="30">
        <f t="shared" si="39"/>
        <v>0</v>
      </c>
      <c r="AC187" s="30">
        <f t="shared" si="40"/>
        <v>0</v>
      </c>
      <c r="AD187" s="31" t="str">
        <f t="shared" si="41"/>
        <v>-</v>
      </c>
      <c r="AE187" s="30">
        <f t="shared" si="42"/>
        <v>0</v>
      </c>
      <c r="AF187" s="30">
        <f t="shared" si="43"/>
        <v>0</v>
      </c>
      <c r="AG187" s="30">
        <f t="shared" si="44"/>
        <v>0</v>
      </c>
      <c r="AH187" s="30">
        <f t="shared" si="45"/>
        <v>0</v>
      </c>
      <c r="AI187" s="30">
        <f t="shared" si="46"/>
        <v>1</v>
      </c>
      <c r="AJ187" s="30">
        <f t="shared" si="47"/>
        <v>0</v>
      </c>
      <c r="AK187" s="30">
        <f t="shared" si="48"/>
        <v>0</v>
      </c>
      <c r="AL187" s="31" t="str">
        <f t="shared" si="49"/>
        <v>-</v>
      </c>
      <c r="AM187" s="30">
        <f t="shared" si="50"/>
        <v>0</v>
      </c>
      <c r="AN187" s="30">
        <f t="shared" si="51"/>
        <v>0</v>
      </c>
      <c r="AO187" s="30">
        <f t="shared" si="52"/>
        <v>0</v>
      </c>
    </row>
    <row r="188" spans="1:41" ht="12.75">
      <c r="A188" s="28">
        <v>1807710</v>
      </c>
      <c r="B188" s="28">
        <v>1375</v>
      </c>
      <c r="C188" s="28" t="s">
        <v>564</v>
      </c>
      <c r="D188" s="28" t="s">
        <v>565</v>
      </c>
      <c r="E188" s="28" t="s">
        <v>566</v>
      </c>
      <c r="F188" s="28">
        <v>47529</v>
      </c>
      <c r="G188" s="29">
        <v>9781</v>
      </c>
      <c r="H188" s="32">
        <v>8126367654</v>
      </c>
      <c r="I188" s="65" t="s">
        <v>567</v>
      </c>
      <c r="J188" s="31" t="s">
        <v>55</v>
      </c>
      <c r="K188" s="28"/>
      <c r="L188" s="33"/>
      <c r="M188" s="69"/>
      <c r="N188" s="63" t="s">
        <v>49</v>
      </c>
      <c r="O188" s="71"/>
      <c r="P188" s="34">
        <v>17.176596886741816</v>
      </c>
      <c r="Q188" s="35" t="str">
        <f t="shared" si="36"/>
        <v>NO</v>
      </c>
      <c r="R188" s="31" t="s">
        <v>49</v>
      </c>
      <c r="S188" s="31" t="s">
        <v>55</v>
      </c>
      <c r="T188" s="31"/>
      <c r="U188" s="64"/>
      <c r="V188" s="67"/>
      <c r="W188" s="40"/>
      <c r="X188" s="40"/>
      <c r="Y188" s="41"/>
      <c r="Z188" s="37">
        <f t="shared" si="37"/>
        <v>1</v>
      </c>
      <c r="AA188" s="30">
        <f t="shared" si="38"/>
        <v>0</v>
      </c>
      <c r="AB188" s="30">
        <f t="shared" si="39"/>
        <v>0</v>
      </c>
      <c r="AC188" s="30">
        <f t="shared" si="40"/>
        <v>0</v>
      </c>
      <c r="AD188" s="31" t="str">
        <f t="shared" si="41"/>
        <v>-</v>
      </c>
      <c r="AE188" s="30">
        <f t="shared" si="42"/>
        <v>0</v>
      </c>
      <c r="AF188" s="30">
        <f t="shared" si="43"/>
        <v>0</v>
      </c>
      <c r="AG188" s="30">
        <f t="shared" si="44"/>
        <v>0</v>
      </c>
      <c r="AH188" s="30">
        <f t="shared" si="45"/>
        <v>0</v>
      </c>
      <c r="AI188" s="30">
        <f t="shared" si="46"/>
        <v>1</v>
      </c>
      <c r="AJ188" s="30">
        <f t="shared" si="47"/>
        <v>0</v>
      </c>
      <c r="AK188" s="30">
        <f t="shared" si="48"/>
        <v>0</v>
      </c>
      <c r="AL188" s="31" t="str">
        <f t="shared" si="49"/>
        <v>-</v>
      </c>
      <c r="AM188" s="30">
        <f t="shared" si="50"/>
        <v>0</v>
      </c>
      <c r="AN188" s="30">
        <f t="shared" si="51"/>
        <v>0</v>
      </c>
      <c r="AO188" s="30">
        <f t="shared" si="52"/>
        <v>0</v>
      </c>
    </row>
    <row r="189" spans="1:41" ht="12.75">
      <c r="A189" s="28">
        <v>1807770</v>
      </c>
      <c r="B189" s="28">
        <v>2735</v>
      </c>
      <c r="C189" s="28" t="s">
        <v>568</v>
      </c>
      <c r="D189" s="28" t="s">
        <v>569</v>
      </c>
      <c r="E189" s="28" t="s">
        <v>570</v>
      </c>
      <c r="F189" s="28">
        <v>47670</v>
      </c>
      <c r="G189" s="29">
        <v>9405</v>
      </c>
      <c r="H189" s="32">
        <v>8123854851</v>
      </c>
      <c r="I189" s="65">
        <v>4</v>
      </c>
      <c r="J189" s="31" t="s">
        <v>49</v>
      </c>
      <c r="K189" s="28"/>
      <c r="L189" s="33"/>
      <c r="M189" s="69"/>
      <c r="N189" s="63" t="s">
        <v>49</v>
      </c>
      <c r="O189" s="71"/>
      <c r="P189" s="34">
        <v>11.906744379683596</v>
      </c>
      <c r="Q189" s="35" t="str">
        <f t="shared" si="36"/>
        <v>NO</v>
      </c>
      <c r="R189" s="31" t="s">
        <v>49</v>
      </c>
      <c r="S189" s="31" t="s">
        <v>49</v>
      </c>
      <c r="T189" s="31"/>
      <c r="U189" s="64"/>
      <c r="V189" s="67"/>
      <c r="W189" s="40"/>
      <c r="X189" s="40"/>
      <c r="Y189" s="41"/>
      <c r="Z189" s="37">
        <f t="shared" si="37"/>
        <v>0</v>
      </c>
      <c r="AA189" s="30">
        <f t="shared" si="38"/>
        <v>0</v>
      </c>
      <c r="AB189" s="30">
        <f t="shared" si="39"/>
        <v>0</v>
      </c>
      <c r="AC189" s="30">
        <f t="shared" si="40"/>
        <v>0</v>
      </c>
      <c r="AD189" s="31" t="str">
        <f t="shared" si="41"/>
        <v>-</v>
      </c>
      <c r="AE189" s="30">
        <f t="shared" si="42"/>
        <v>0</v>
      </c>
      <c r="AF189" s="30">
        <f t="shared" si="43"/>
        <v>0</v>
      </c>
      <c r="AG189" s="30">
        <f t="shared" si="44"/>
        <v>0</v>
      </c>
      <c r="AH189" s="30">
        <f t="shared" si="45"/>
        <v>0</v>
      </c>
      <c r="AI189" s="30">
        <f t="shared" si="46"/>
        <v>0</v>
      </c>
      <c r="AJ189" s="30">
        <f t="shared" si="47"/>
        <v>0</v>
      </c>
      <c r="AK189" s="30">
        <f t="shared" si="48"/>
        <v>0</v>
      </c>
      <c r="AL189" s="31" t="str">
        <f t="shared" si="49"/>
        <v>-</v>
      </c>
      <c r="AM189" s="30">
        <f t="shared" si="50"/>
        <v>0</v>
      </c>
      <c r="AN189" s="30">
        <f t="shared" si="51"/>
        <v>0</v>
      </c>
      <c r="AO189" s="30">
        <f t="shared" si="52"/>
        <v>0</v>
      </c>
    </row>
    <row r="190" spans="1:41" ht="12.75">
      <c r="A190" s="28">
        <v>1800690</v>
      </c>
      <c r="B190" s="28">
        <v>3180</v>
      </c>
      <c r="C190" s="28" t="s">
        <v>571</v>
      </c>
      <c r="D190" s="28" t="s">
        <v>572</v>
      </c>
      <c r="E190" s="28" t="s">
        <v>573</v>
      </c>
      <c r="F190" s="28">
        <v>47166</v>
      </c>
      <c r="G190" s="29">
        <v>8</v>
      </c>
      <c r="H190" s="32">
        <v>8123472407</v>
      </c>
      <c r="I190" s="65">
        <v>8</v>
      </c>
      <c r="J190" s="31" t="s">
        <v>55</v>
      </c>
      <c r="K190" s="28"/>
      <c r="L190" s="33"/>
      <c r="M190" s="69"/>
      <c r="N190" s="63" t="s">
        <v>49</v>
      </c>
      <c r="O190" s="71"/>
      <c r="P190" s="34">
        <v>9.879032258064516</v>
      </c>
      <c r="Q190" s="35" t="str">
        <f t="shared" si="36"/>
        <v>NO</v>
      </c>
      <c r="R190" s="31" t="s">
        <v>49</v>
      </c>
      <c r="S190" s="31" t="s">
        <v>55</v>
      </c>
      <c r="T190" s="31"/>
      <c r="U190" s="64"/>
      <c r="V190" s="67"/>
      <c r="W190" s="40"/>
      <c r="X190" s="40"/>
      <c r="Y190" s="41"/>
      <c r="Z190" s="37">
        <f t="shared" si="37"/>
        <v>1</v>
      </c>
      <c r="AA190" s="30">
        <f t="shared" si="38"/>
        <v>0</v>
      </c>
      <c r="AB190" s="30">
        <f t="shared" si="39"/>
        <v>0</v>
      </c>
      <c r="AC190" s="30">
        <f t="shared" si="40"/>
        <v>0</v>
      </c>
      <c r="AD190" s="31" t="str">
        <f t="shared" si="41"/>
        <v>-</v>
      </c>
      <c r="AE190" s="30">
        <f t="shared" si="42"/>
        <v>0</v>
      </c>
      <c r="AF190" s="30">
        <f t="shared" si="43"/>
        <v>0</v>
      </c>
      <c r="AG190" s="30">
        <f t="shared" si="44"/>
        <v>0</v>
      </c>
      <c r="AH190" s="30">
        <f t="shared" si="45"/>
        <v>0</v>
      </c>
      <c r="AI190" s="30">
        <f t="shared" si="46"/>
        <v>1</v>
      </c>
      <c r="AJ190" s="30">
        <f t="shared" si="47"/>
        <v>0</v>
      </c>
      <c r="AK190" s="30">
        <f t="shared" si="48"/>
        <v>0</v>
      </c>
      <c r="AL190" s="31" t="str">
        <f t="shared" si="49"/>
        <v>-</v>
      </c>
      <c r="AM190" s="30">
        <f t="shared" si="50"/>
        <v>0</v>
      </c>
      <c r="AN190" s="30">
        <f t="shared" si="51"/>
        <v>0</v>
      </c>
      <c r="AO190" s="30">
        <f t="shared" si="52"/>
        <v>0</v>
      </c>
    </row>
    <row r="191" spans="1:41" ht="12.75">
      <c r="A191" s="28">
        <v>1807800</v>
      </c>
      <c r="B191" s="28">
        <v>7515</v>
      </c>
      <c r="C191" s="28" t="s">
        <v>574</v>
      </c>
      <c r="D191" s="28" t="s">
        <v>575</v>
      </c>
      <c r="E191" s="28" t="s">
        <v>576</v>
      </c>
      <c r="F191" s="28">
        <v>46366</v>
      </c>
      <c r="G191" s="29">
        <v>1220</v>
      </c>
      <c r="H191" s="32">
        <v>5748962155</v>
      </c>
      <c r="I191" s="65">
        <v>7</v>
      </c>
      <c r="J191" s="31" t="s">
        <v>55</v>
      </c>
      <c r="K191" s="28"/>
      <c r="L191" s="33"/>
      <c r="M191" s="69"/>
      <c r="N191" s="63" t="s">
        <v>49</v>
      </c>
      <c r="O191" s="71"/>
      <c r="P191" s="34">
        <v>10.927347903130538</v>
      </c>
      <c r="Q191" s="35" t="str">
        <f t="shared" si="36"/>
        <v>NO</v>
      </c>
      <c r="R191" s="31" t="s">
        <v>49</v>
      </c>
      <c r="S191" s="31" t="s">
        <v>55</v>
      </c>
      <c r="T191" s="31"/>
      <c r="U191" s="64"/>
      <c r="V191" s="67"/>
      <c r="W191" s="40"/>
      <c r="X191" s="40"/>
      <c r="Y191" s="41"/>
      <c r="Z191" s="37">
        <f t="shared" si="37"/>
        <v>1</v>
      </c>
      <c r="AA191" s="30">
        <f t="shared" si="38"/>
        <v>0</v>
      </c>
      <c r="AB191" s="30">
        <f t="shared" si="39"/>
        <v>0</v>
      </c>
      <c r="AC191" s="30">
        <f t="shared" si="40"/>
        <v>0</v>
      </c>
      <c r="AD191" s="31" t="str">
        <f t="shared" si="41"/>
        <v>-</v>
      </c>
      <c r="AE191" s="30">
        <f t="shared" si="42"/>
        <v>0</v>
      </c>
      <c r="AF191" s="30">
        <f t="shared" si="43"/>
        <v>0</v>
      </c>
      <c r="AG191" s="30">
        <f t="shared" si="44"/>
        <v>0</v>
      </c>
      <c r="AH191" s="30">
        <f t="shared" si="45"/>
        <v>0</v>
      </c>
      <c r="AI191" s="30">
        <f t="shared" si="46"/>
        <v>1</v>
      </c>
      <c r="AJ191" s="30">
        <f t="shared" si="47"/>
        <v>0</v>
      </c>
      <c r="AK191" s="30">
        <f t="shared" si="48"/>
        <v>0</v>
      </c>
      <c r="AL191" s="31" t="str">
        <f t="shared" si="49"/>
        <v>-</v>
      </c>
      <c r="AM191" s="30">
        <f t="shared" si="50"/>
        <v>0</v>
      </c>
      <c r="AN191" s="30">
        <f t="shared" si="51"/>
        <v>0</v>
      </c>
      <c r="AO191" s="30">
        <f t="shared" si="52"/>
        <v>0</v>
      </c>
    </row>
    <row r="192" spans="1:41" ht="12.75">
      <c r="A192" s="28">
        <v>1807830</v>
      </c>
      <c r="B192" s="28">
        <v>4315</v>
      </c>
      <c r="C192" s="28" t="s">
        <v>577</v>
      </c>
      <c r="D192" s="28" t="s">
        <v>578</v>
      </c>
      <c r="E192" s="28" t="s">
        <v>579</v>
      </c>
      <c r="F192" s="28">
        <v>47512</v>
      </c>
      <c r="G192" s="29">
        <v>9801</v>
      </c>
      <c r="H192" s="32">
        <v>8127354434</v>
      </c>
      <c r="I192" s="65" t="s">
        <v>94</v>
      </c>
      <c r="J192" s="31" t="s">
        <v>49</v>
      </c>
      <c r="K192" s="28"/>
      <c r="L192" s="33"/>
      <c r="M192" s="69"/>
      <c r="N192" s="63" t="s">
        <v>49</v>
      </c>
      <c r="O192" s="71"/>
      <c r="P192" s="34">
        <v>14.997104806022005</v>
      </c>
      <c r="Q192" s="35" t="str">
        <f t="shared" si="36"/>
        <v>NO</v>
      </c>
      <c r="R192" s="31" t="s">
        <v>49</v>
      </c>
      <c r="S192" s="31" t="s">
        <v>55</v>
      </c>
      <c r="T192" s="31"/>
      <c r="U192" s="64"/>
      <c r="V192" s="67"/>
      <c r="W192" s="40"/>
      <c r="X192" s="40"/>
      <c r="Y192" s="41"/>
      <c r="Z192" s="37">
        <f t="shared" si="37"/>
        <v>0</v>
      </c>
      <c r="AA192" s="30">
        <f t="shared" si="38"/>
        <v>0</v>
      </c>
      <c r="AB192" s="30">
        <f t="shared" si="39"/>
        <v>0</v>
      </c>
      <c r="AC192" s="30">
        <f t="shared" si="40"/>
        <v>0</v>
      </c>
      <c r="AD192" s="31" t="str">
        <f t="shared" si="41"/>
        <v>-</v>
      </c>
      <c r="AE192" s="30">
        <f t="shared" si="42"/>
        <v>0</v>
      </c>
      <c r="AF192" s="30">
        <f t="shared" si="43"/>
        <v>0</v>
      </c>
      <c r="AG192" s="30">
        <f t="shared" si="44"/>
        <v>0</v>
      </c>
      <c r="AH192" s="30">
        <f t="shared" si="45"/>
        <v>0</v>
      </c>
      <c r="AI192" s="30">
        <f t="shared" si="46"/>
        <v>1</v>
      </c>
      <c r="AJ192" s="30">
        <f t="shared" si="47"/>
        <v>0</v>
      </c>
      <c r="AK192" s="30">
        <f t="shared" si="48"/>
        <v>0</v>
      </c>
      <c r="AL192" s="31" t="str">
        <f t="shared" si="49"/>
        <v>-</v>
      </c>
      <c r="AM192" s="30">
        <f t="shared" si="50"/>
        <v>0</v>
      </c>
      <c r="AN192" s="30">
        <f t="shared" si="51"/>
        <v>0</v>
      </c>
      <c r="AO192" s="30">
        <f t="shared" si="52"/>
        <v>0</v>
      </c>
    </row>
    <row r="193" spans="1:41" ht="12.75">
      <c r="A193" s="28">
        <v>1807860</v>
      </c>
      <c r="B193" s="28">
        <v>5075</v>
      </c>
      <c r="C193" s="28" t="s">
        <v>580</v>
      </c>
      <c r="D193" s="28" t="s">
        <v>581</v>
      </c>
      <c r="E193" s="28" t="s">
        <v>582</v>
      </c>
      <c r="F193" s="28">
        <v>47421</v>
      </c>
      <c r="G193" s="29">
        <v>729</v>
      </c>
      <c r="H193" s="32">
        <v>8122793521</v>
      </c>
      <c r="I193" s="65" t="s">
        <v>94</v>
      </c>
      <c r="J193" s="31" t="s">
        <v>49</v>
      </c>
      <c r="K193" s="28"/>
      <c r="L193" s="33"/>
      <c r="M193" s="69"/>
      <c r="N193" s="63" t="s">
        <v>49</v>
      </c>
      <c r="O193" s="71"/>
      <c r="P193" s="34">
        <v>10.23595879029578</v>
      </c>
      <c r="Q193" s="35" t="str">
        <f t="shared" si="36"/>
        <v>NO</v>
      </c>
      <c r="R193" s="31" t="s">
        <v>49</v>
      </c>
      <c r="S193" s="31" t="s">
        <v>55</v>
      </c>
      <c r="T193" s="31"/>
      <c r="U193" s="64"/>
      <c r="V193" s="67"/>
      <c r="W193" s="40"/>
      <c r="X193" s="40"/>
      <c r="Y193" s="41"/>
      <c r="Z193" s="37">
        <f t="shared" si="37"/>
        <v>0</v>
      </c>
      <c r="AA193" s="30">
        <f t="shared" si="38"/>
        <v>0</v>
      </c>
      <c r="AB193" s="30">
        <f t="shared" si="39"/>
        <v>0</v>
      </c>
      <c r="AC193" s="30">
        <f t="shared" si="40"/>
        <v>0</v>
      </c>
      <c r="AD193" s="31" t="str">
        <f t="shared" si="41"/>
        <v>-</v>
      </c>
      <c r="AE193" s="30">
        <f t="shared" si="42"/>
        <v>0</v>
      </c>
      <c r="AF193" s="30">
        <f t="shared" si="43"/>
        <v>0</v>
      </c>
      <c r="AG193" s="30">
        <f t="shared" si="44"/>
        <v>0</v>
      </c>
      <c r="AH193" s="30">
        <f t="shared" si="45"/>
        <v>0</v>
      </c>
      <c r="AI193" s="30">
        <f t="shared" si="46"/>
        <v>1</v>
      </c>
      <c r="AJ193" s="30">
        <f t="shared" si="47"/>
        <v>0</v>
      </c>
      <c r="AK193" s="30">
        <f t="shared" si="48"/>
        <v>0</v>
      </c>
      <c r="AL193" s="31" t="str">
        <f t="shared" si="49"/>
        <v>-</v>
      </c>
      <c r="AM193" s="30">
        <f t="shared" si="50"/>
        <v>0</v>
      </c>
      <c r="AN193" s="30">
        <f t="shared" si="51"/>
        <v>0</v>
      </c>
      <c r="AO193" s="30">
        <f t="shared" si="52"/>
        <v>0</v>
      </c>
    </row>
    <row r="194" spans="1:41" ht="12.75">
      <c r="A194" s="28">
        <v>1807890</v>
      </c>
      <c r="B194" s="28">
        <v>5620</v>
      </c>
      <c r="C194" s="28" t="s">
        <v>583</v>
      </c>
      <c r="D194" s="28" t="s">
        <v>584</v>
      </c>
      <c r="E194" s="28" t="s">
        <v>585</v>
      </c>
      <c r="F194" s="28">
        <v>46926</v>
      </c>
      <c r="G194" s="29">
        <v>218</v>
      </c>
      <c r="H194" s="32">
        <v>7659853891</v>
      </c>
      <c r="I194" s="65">
        <v>7</v>
      </c>
      <c r="J194" s="31" t="s">
        <v>55</v>
      </c>
      <c r="K194" s="28"/>
      <c r="L194" s="33"/>
      <c r="M194" s="69"/>
      <c r="N194" s="63" t="s">
        <v>49</v>
      </c>
      <c r="O194" s="71"/>
      <c r="P194" s="34">
        <v>5.773342836778332</v>
      </c>
      <c r="Q194" s="35" t="str">
        <f t="shared" si="36"/>
        <v>NO</v>
      </c>
      <c r="R194" s="31" t="s">
        <v>49</v>
      </c>
      <c r="S194" s="31" t="s">
        <v>55</v>
      </c>
      <c r="T194" s="31"/>
      <c r="U194" s="64"/>
      <c r="V194" s="67"/>
      <c r="W194" s="40"/>
      <c r="X194" s="40"/>
      <c r="Y194" s="41"/>
      <c r="Z194" s="37">
        <f t="shared" si="37"/>
        <v>1</v>
      </c>
      <c r="AA194" s="30">
        <f t="shared" si="38"/>
        <v>0</v>
      </c>
      <c r="AB194" s="30">
        <f t="shared" si="39"/>
        <v>0</v>
      </c>
      <c r="AC194" s="30">
        <f t="shared" si="40"/>
        <v>0</v>
      </c>
      <c r="AD194" s="31" t="str">
        <f t="shared" si="41"/>
        <v>-</v>
      </c>
      <c r="AE194" s="30">
        <f t="shared" si="42"/>
        <v>0</v>
      </c>
      <c r="AF194" s="30">
        <f t="shared" si="43"/>
        <v>0</v>
      </c>
      <c r="AG194" s="30">
        <f t="shared" si="44"/>
        <v>0</v>
      </c>
      <c r="AH194" s="30">
        <f t="shared" si="45"/>
        <v>0</v>
      </c>
      <c r="AI194" s="30">
        <f t="shared" si="46"/>
        <v>1</v>
      </c>
      <c r="AJ194" s="30">
        <f t="shared" si="47"/>
        <v>0</v>
      </c>
      <c r="AK194" s="30">
        <f t="shared" si="48"/>
        <v>0</v>
      </c>
      <c r="AL194" s="31" t="str">
        <f t="shared" si="49"/>
        <v>-</v>
      </c>
      <c r="AM194" s="30">
        <f t="shared" si="50"/>
        <v>0</v>
      </c>
      <c r="AN194" s="30">
        <f t="shared" si="51"/>
        <v>0</v>
      </c>
      <c r="AO194" s="30">
        <f t="shared" si="52"/>
        <v>0</v>
      </c>
    </row>
    <row r="195" spans="1:41" ht="12.75">
      <c r="A195" s="28">
        <v>1807900</v>
      </c>
      <c r="B195" s="28">
        <v>5835</v>
      </c>
      <c r="C195" s="28" t="s">
        <v>586</v>
      </c>
      <c r="D195" s="28" t="s">
        <v>587</v>
      </c>
      <c r="E195" s="28" t="s">
        <v>588</v>
      </c>
      <c r="F195" s="28">
        <v>47955</v>
      </c>
      <c r="G195" s="29">
        <v>70</v>
      </c>
      <c r="H195" s="32">
        <v>7653397262</v>
      </c>
      <c r="I195" s="65" t="s">
        <v>94</v>
      </c>
      <c r="J195" s="31" t="s">
        <v>49</v>
      </c>
      <c r="K195" s="28"/>
      <c r="L195" s="33"/>
      <c r="M195" s="69"/>
      <c r="N195" s="63" t="s">
        <v>49</v>
      </c>
      <c r="O195" s="71"/>
      <c r="P195" s="34">
        <v>5.835543766578249</v>
      </c>
      <c r="Q195" s="35" t="str">
        <f t="shared" si="36"/>
        <v>NO</v>
      </c>
      <c r="R195" s="31" t="s">
        <v>49</v>
      </c>
      <c r="S195" s="31" t="s">
        <v>55</v>
      </c>
      <c r="T195" s="31"/>
      <c r="U195" s="64"/>
      <c r="V195" s="67"/>
      <c r="W195" s="40"/>
      <c r="X195" s="40"/>
      <c r="Y195" s="41"/>
      <c r="Z195" s="37">
        <f t="shared" si="37"/>
        <v>0</v>
      </c>
      <c r="AA195" s="30">
        <f t="shared" si="38"/>
        <v>0</v>
      </c>
      <c r="AB195" s="30">
        <f t="shared" si="39"/>
        <v>0</v>
      </c>
      <c r="AC195" s="30">
        <f t="shared" si="40"/>
        <v>0</v>
      </c>
      <c r="AD195" s="31" t="str">
        <f t="shared" si="41"/>
        <v>-</v>
      </c>
      <c r="AE195" s="30">
        <f t="shared" si="42"/>
        <v>0</v>
      </c>
      <c r="AF195" s="30">
        <f t="shared" si="43"/>
        <v>0</v>
      </c>
      <c r="AG195" s="30">
        <f t="shared" si="44"/>
        <v>0</v>
      </c>
      <c r="AH195" s="30">
        <f t="shared" si="45"/>
        <v>0</v>
      </c>
      <c r="AI195" s="30">
        <f t="shared" si="46"/>
        <v>1</v>
      </c>
      <c r="AJ195" s="30">
        <f t="shared" si="47"/>
        <v>0</v>
      </c>
      <c r="AK195" s="30">
        <f t="shared" si="48"/>
        <v>0</v>
      </c>
      <c r="AL195" s="31" t="str">
        <f t="shared" si="49"/>
        <v>-</v>
      </c>
      <c r="AM195" s="30">
        <f t="shared" si="50"/>
        <v>0</v>
      </c>
      <c r="AN195" s="30">
        <f t="shared" si="51"/>
        <v>0</v>
      </c>
      <c r="AO195" s="30">
        <f t="shared" si="52"/>
        <v>0</v>
      </c>
    </row>
    <row r="196" spans="1:41" ht="12.75">
      <c r="A196" s="28">
        <v>1807920</v>
      </c>
      <c r="B196" s="28">
        <v>5945</v>
      </c>
      <c r="C196" s="28" t="s">
        <v>589</v>
      </c>
      <c r="D196" s="28" t="s">
        <v>572</v>
      </c>
      <c r="E196" s="28" t="s">
        <v>590</v>
      </c>
      <c r="F196" s="28">
        <v>47963</v>
      </c>
      <c r="G196" s="29">
        <v>8</v>
      </c>
      <c r="H196" s="32">
        <v>2192852228</v>
      </c>
      <c r="I196" s="65">
        <v>8</v>
      </c>
      <c r="J196" s="31" t="s">
        <v>55</v>
      </c>
      <c r="K196" s="28"/>
      <c r="L196" s="33"/>
      <c r="M196" s="69"/>
      <c r="N196" s="63" t="s">
        <v>49</v>
      </c>
      <c r="O196" s="71"/>
      <c r="P196" s="34">
        <v>7.539900935608146</v>
      </c>
      <c r="Q196" s="35" t="str">
        <f t="shared" si="36"/>
        <v>NO</v>
      </c>
      <c r="R196" s="31" t="s">
        <v>49</v>
      </c>
      <c r="S196" s="31" t="s">
        <v>55</v>
      </c>
      <c r="T196" s="31"/>
      <c r="U196" s="64"/>
      <c r="V196" s="67"/>
      <c r="W196" s="40"/>
      <c r="X196" s="40"/>
      <c r="Y196" s="41"/>
      <c r="Z196" s="37">
        <f t="shared" si="37"/>
        <v>1</v>
      </c>
      <c r="AA196" s="30">
        <f t="shared" si="38"/>
        <v>0</v>
      </c>
      <c r="AB196" s="30">
        <f t="shared" si="39"/>
        <v>0</v>
      </c>
      <c r="AC196" s="30">
        <f t="shared" si="40"/>
        <v>0</v>
      </c>
      <c r="AD196" s="31" t="str">
        <f t="shared" si="41"/>
        <v>-</v>
      </c>
      <c r="AE196" s="30">
        <f t="shared" si="42"/>
        <v>0</v>
      </c>
      <c r="AF196" s="30">
        <f t="shared" si="43"/>
        <v>0</v>
      </c>
      <c r="AG196" s="30">
        <f t="shared" si="44"/>
        <v>0</v>
      </c>
      <c r="AH196" s="30">
        <f t="shared" si="45"/>
        <v>0</v>
      </c>
      <c r="AI196" s="30">
        <f t="shared" si="46"/>
        <v>1</v>
      </c>
      <c r="AJ196" s="30">
        <f t="shared" si="47"/>
        <v>0</v>
      </c>
      <c r="AK196" s="30">
        <f t="shared" si="48"/>
        <v>0</v>
      </c>
      <c r="AL196" s="31" t="str">
        <f t="shared" si="49"/>
        <v>-</v>
      </c>
      <c r="AM196" s="30">
        <f t="shared" si="50"/>
        <v>0</v>
      </c>
      <c r="AN196" s="30">
        <f t="shared" si="51"/>
        <v>0</v>
      </c>
      <c r="AO196" s="30">
        <f t="shared" si="52"/>
        <v>0</v>
      </c>
    </row>
    <row r="197" spans="1:41" ht="12.75">
      <c r="A197" s="28">
        <v>1807980</v>
      </c>
      <c r="B197" s="28">
        <v>6715</v>
      </c>
      <c r="C197" s="28" t="s">
        <v>591</v>
      </c>
      <c r="D197" s="28" t="s">
        <v>592</v>
      </c>
      <c r="E197" s="28" t="s">
        <v>593</v>
      </c>
      <c r="F197" s="28">
        <v>46105</v>
      </c>
      <c r="G197" s="29">
        <v>169</v>
      </c>
      <c r="H197" s="32">
        <v>7655226218</v>
      </c>
      <c r="I197" s="65" t="s">
        <v>73</v>
      </c>
      <c r="J197" s="31" t="s">
        <v>49</v>
      </c>
      <c r="K197" s="28"/>
      <c r="L197" s="33"/>
      <c r="M197" s="69"/>
      <c r="N197" s="63" t="s">
        <v>49</v>
      </c>
      <c r="O197" s="71"/>
      <c r="P197" s="34">
        <v>12.016718913270637</v>
      </c>
      <c r="Q197" s="35" t="str">
        <f aca="true" t="shared" si="53" ref="Q197:Q228">IF(ISNUMBER(P197),IF(P197&gt;=20,"YES","NO"),"M")</f>
        <v>NO</v>
      </c>
      <c r="R197" s="31" t="s">
        <v>49</v>
      </c>
      <c r="S197" s="31" t="s">
        <v>49</v>
      </c>
      <c r="T197" s="31"/>
      <c r="U197" s="64"/>
      <c r="V197" s="67"/>
      <c r="W197" s="40"/>
      <c r="X197" s="40"/>
      <c r="Y197" s="41"/>
      <c r="Z197" s="37">
        <f t="shared" si="37"/>
        <v>0</v>
      </c>
      <c r="AA197" s="30">
        <f t="shared" si="38"/>
        <v>0</v>
      </c>
      <c r="AB197" s="30">
        <f t="shared" si="39"/>
        <v>0</v>
      </c>
      <c r="AC197" s="30">
        <f t="shared" si="40"/>
        <v>0</v>
      </c>
      <c r="AD197" s="31" t="str">
        <f t="shared" si="41"/>
        <v>-</v>
      </c>
      <c r="AE197" s="30">
        <f t="shared" si="42"/>
        <v>0</v>
      </c>
      <c r="AF197" s="30">
        <f t="shared" si="43"/>
        <v>0</v>
      </c>
      <c r="AG197" s="30">
        <f t="shared" si="44"/>
        <v>0</v>
      </c>
      <c r="AH197" s="30">
        <f t="shared" si="45"/>
        <v>0</v>
      </c>
      <c r="AI197" s="30">
        <f t="shared" si="46"/>
        <v>0</v>
      </c>
      <c r="AJ197" s="30">
        <f t="shared" si="47"/>
        <v>0</v>
      </c>
      <c r="AK197" s="30">
        <f t="shared" si="48"/>
        <v>0</v>
      </c>
      <c r="AL197" s="31" t="str">
        <f t="shared" si="49"/>
        <v>-</v>
      </c>
      <c r="AM197" s="30">
        <f t="shared" si="50"/>
        <v>0</v>
      </c>
      <c r="AN197" s="30">
        <f t="shared" si="51"/>
        <v>0</v>
      </c>
      <c r="AO197" s="30">
        <f t="shared" si="52"/>
        <v>0</v>
      </c>
    </row>
    <row r="198" spans="1:41" ht="12.75">
      <c r="A198" s="28">
        <v>1808010</v>
      </c>
      <c r="B198" s="28">
        <v>7385</v>
      </c>
      <c r="C198" s="28" t="s">
        <v>594</v>
      </c>
      <c r="D198" s="28" t="s">
        <v>595</v>
      </c>
      <c r="E198" s="28" t="s">
        <v>596</v>
      </c>
      <c r="F198" s="28">
        <v>47552</v>
      </c>
      <c r="G198" s="29">
        <v>316</v>
      </c>
      <c r="H198" s="32">
        <v>8129372400</v>
      </c>
      <c r="I198" s="65">
        <v>7</v>
      </c>
      <c r="J198" s="31" t="s">
        <v>55</v>
      </c>
      <c r="K198" s="28"/>
      <c r="L198" s="33"/>
      <c r="M198" s="69"/>
      <c r="N198" s="63" t="s">
        <v>49</v>
      </c>
      <c r="O198" s="71"/>
      <c r="P198" s="34">
        <v>7.817725752508362</v>
      </c>
      <c r="Q198" s="35" t="str">
        <f t="shared" si="53"/>
        <v>NO</v>
      </c>
      <c r="R198" s="31" t="s">
        <v>49</v>
      </c>
      <c r="S198" s="31" t="s">
        <v>55</v>
      </c>
      <c r="T198" s="31"/>
      <c r="U198" s="64"/>
      <c r="V198" s="67"/>
      <c r="W198" s="40"/>
      <c r="X198" s="40"/>
      <c r="Y198" s="41"/>
      <c r="Z198" s="37">
        <f aca="true" t="shared" si="54" ref="Z198:Z261">IF(OR(J198="YES",L198="YES"),1,0)</f>
        <v>1</v>
      </c>
      <c r="AA198" s="30">
        <f aca="true" t="shared" si="55" ref="AA198:AA261">IF(OR(AND(ISNUMBER(M198),AND(M198&gt;0,M198&lt;600)),AND(M198&gt;0,N198="YES")),1,0)</f>
        <v>0</v>
      </c>
      <c r="AB198" s="30">
        <f aca="true" t="shared" si="56" ref="AB198:AB261">IF(AND(OR(J198="YES",L198="YES"),(Z198=0)),"Trouble",0)</f>
        <v>0</v>
      </c>
      <c r="AC198" s="30">
        <f aca="true" t="shared" si="57" ref="AC198:AC261">IF(AND(OR(AND(ISNUMBER(M198),AND(M198&gt;0,M198&lt;600)),AND(M198&gt;0,N198="YES")),(AA198=0)),"Trouble",0)</f>
        <v>0</v>
      </c>
      <c r="AD198" s="31" t="str">
        <f aca="true" t="shared" si="58" ref="AD198:AD261">IF(AND(Z198=1,AA198=1),"SRSA","-")</f>
        <v>-</v>
      </c>
      <c r="AE198" s="30">
        <f aca="true" t="shared" si="59" ref="AE198:AE261">IF(AND(AD198="-",O198="YES"),"Trouble",0)</f>
        <v>0</v>
      </c>
      <c r="AF198" s="30">
        <f aca="true" t="shared" si="60" ref="AF198:AF261">IF(AND(AND(J198="NO",L198&lt;&gt;"YES"),(O198="YES")),"Trouble",0)</f>
        <v>0</v>
      </c>
      <c r="AG198" s="30">
        <f aca="true" t="shared" si="61" ref="AG198:AG261">IF(OR(AND(OR(AND(ISNUMBER(M198),AND(M198&gt;0,M198&lt;600)),AND(AND(M198&gt;0,N198="YES"),ISNUMBER(M198))),(O198="YES")),O198&lt;&gt;"YES"),0,"Trouble")</f>
        <v>0</v>
      </c>
      <c r="AH198" s="30">
        <f aca="true" t="shared" si="62" ref="AH198:AH261">IF(AND(AD198="SRSA",O198&lt;&gt;"YES"),"Trouble",0)</f>
        <v>0</v>
      </c>
      <c r="AI198" s="30">
        <f aca="true" t="shared" si="63" ref="AI198:AI261">IF(S198="YES",1,0)</f>
        <v>1</v>
      </c>
      <c r="AJ198" s="30">
        <f aca="true" t="shared" si="64" ref="AJ198:AJ261">IF(AND(ISNUMBER(P198),P198&gt;=20),1,0)</f>
        <v>0</v>
      </c>
      <c r="AK198" s="30">
        <f aca="true" t="shared" si="65" ref="AK198:AK261">IF(AND(AI198=1,AJ198=1),"Initial",0)</f>
        <v>0</v>
      </c>
      <c r="AL198" s="31" t="str">
        <f aca="true" t="shared" si="66" ref="AL198:AL261">IF(AND(AND(AK198="Initial",AM198=0),ISNUMBER(M198)),"RLIS","-")</f>
        <v>-</v>
      </c>
      <c r="AM198" s="30">
        <f aca="true" t="shared" si="67" ref="AM198:AM261">IF(AND(AD198="SRSA",AK198="Initial"),"SRSA",0)</f>
        <v>0</v>
      </c>
      <c r="AN198" s="30">
        <f aca="true" t="shared" si="68" ref="AN198:AN261">IF(AND(AL198="-",U198="YES"),"Trouble",0)</f>
        <v>0</v>
      </c>
      <c r="AO198" s="30">
        <f aca="true" t="shared" si="69" ref="AO198:AO261">IF(AND(U198&lt;&gt;"YES",AL198="RLIS"),"Trouble",0)</f>
        <v>0</v>
      </c>
    </row>
    <row r="199" spans="1:41" ht="12.75">
      <c r="A199" s="28">
        <v>1808070</v>
      </c>
      <c r="B199" s="28">
        <v>8010</v>
      </c>
      <c r="C199" s="28" t="s">
        <v>597</v>
      </c>
      <c r="D199" s="28" t="s">
        <v>598</v>
      </c>
      <c r="E199" s="28" t="s">
        <v>599</v>
      </c>
      <c r="F199" s="28">
        <v>47928</v>
      </c>
      <c r="G199" s="29">
        <v>9754</v>
      </c>
      <c r="H199" s="32">
        <v>7654924033</v>
      </c>
      <c r="I199" s="65">
        <v>8</v>
      </c>
      <c r="J199" s="31" t="s">
        <v>55</v>
      </c>
      <c r="K199" s="28"/>
      <c r="L199" s="33"/>
      <c r="M199" s="69"/>
      <c r="N199" s="63" t="s">
        <v>49</v>
      </c>
      <c r="O199" s="71"/>
      <c r="P199" s="34">
        <v>10.08505467800729</v>
      </c>
      <c r="Q199" s="35" t="str">
        <f t="shared" si="53"/>
        <v>NO</v>
      </c>
      <c r="R199" s="31" t="s">
        <v>49</v>
      </c>
      <c r="S199" s="31" t="s">
        <v>55</v>
      </c>
      <c r="T199" s="31"/>
      <c r="U199" s="64"/>
      <c r="V199" s="67"/>
      <c r="W199" s="40"/>
      <c r="X199" s="40"/>
      <c r="Y199" s="41"/>
      <c r="Z199" s="37">
        <f t="shared" si="54"/>
        <v>1</v>
      </c>
      <c r="AA199" s="30">
        <f t="shared" si="55"/>
        <v>0</v>
      </c>
      <c r="AB199" s="30">
        <f t="shared" si="56"/>
        <v>0</v>
      </c>
      <c r="AC199" s="30">
        <f t="shared" si="57"/>
        <v>0</v>
      </c>
      <c r="AD199" s="31" t="str">
        <f t="shared" si="58"/>
        <v>-</v>
      </c>
      <c r="AE199" s="30">
        <f t="shared" si="59"/>
        <v>0</v>
      </c>
      <c r="AF199" s="30">
        <f t="shared" si="60"/>
        <v>0</v>
      </c>
      <c r="AG199" s="30">
        <f t="shared" si="61"/>
        <v>0</v>
      </c>
      <c r="AH199" s="30">
        <f t="shared" si="62"/>
        <v>0</v>
      </c>
      <c r="AI199" s="30">
        <f t="shared" si="63"/>
        <v>1</v>
      </c>
      <c r="AJ199" s="30">
        <f t="shared" si="64"/>
        <v>0</v>
      </c>
      <c r="AK199" s="30">
        <f t="shared" si="65"/>
        <v>0</v>
      </c>
      <c r="AL199" s="31" t="str">
        <f t="shared" si="66"/>
        <v>-</v>
      </c>
      <c r="AM199" s="30">
        <f t="shared" si="67"/>
        <v>0</v>
      </c>
      <c r="AN199" s="30">
        <f t="shared" si="68"/>
        <v>0</v>
      </c>
      <c r="AO199" s="30">
        <f t="shared" si="69"/>
        <v>0</v>
      </c>
    </row>
    <row r="200" spans="1:41" ht="12.75">
      <c r="A200" s="28">
        <v>1808100</v>
      </c>
      <c r="B200" s="28">
        <v>3295</v>
      </c>
      <c r="C200" s="28" t="s">
        <v>600</v>
      </c>
      <c r="D200" s="28" t="s">
        <v>601</v>
      </c>
      <c r="E200" s="28" t="s">
        <v>602</v>
      </c>
      <c r="F200" s="28">
        <v>46149</v>
      </c>
      <c r="G200" s="29">
        <v>70</v>
      </c>
      <c r="H200" s="32">
        <v>3179944100</v>
      </c>
      <c r="I200" s="65" t="s">
        <v>73</v>
      </c>
      <c r="J200" s="31" t="s">
        <v>49</v>
      </c>
      <c r="K200" s="28"/>
      <c r="L200" s="33"/>
      <c r="M200" s="69"/>
      <c r="N200" s="63" t="s">
        <v>49</v>
      </c>
      <c r="O200" s="71"/>
      <c r="P200" s="34">
        <v>4.9052396878483835</v>
      </c>
      <c r="Q200" s="35" t="str">
        <f t="shared" si="53"/>
        <v>NO</v>
      </c>
      <c r="R200" s="31" t="s">
        <v>49</v>
      </c>
      <c r="S200" s="31" t="s">
        <v>49</v>
      </c>
      <c r="T200" s="31"/>
      <c r="U200" s="64"/>
      <c r="V200" s="67"/>
      <c r="W200" s="40"/>
      <c r="X200" s="40"/>
      <c r="Y200" s="41"/>
      <c r="Z200" s="37">
        <f t="shared" si="54"/>
        <v>0</v>
      </c>
      <c r="AA200" s="30">
        <f t="shared" si="55"/>
        <v>0</v>
      </c>
      <c r="AB200" s="30">
        <f t="shared" si="56"/>
        <v>0</v>
      </c>
      <c r="AC200" s="30">
        <f t="shared" si="57"/>
        <v>0</v>
      </c>
      <c r="AD200" s="31" t="str">
        <f t="shared" si="58"/>
        <v>-</v>
      </c>
      <c r="AE200" s="30">
        <f t="shared" si="59"/>
        <v>0</v>
      </c>
      <c r="AF200" s="30">
        <f t="shared" si="60"/>
        <v>0</v>
      </c>
      <c r="AG200" s="30">
        <f t="shared" si="61"/>
        <v>0</v>
      </c>
      <c r="AH200" s="30">
        <f t="shared" si="62"/>
        <v>0</v>
      </c>
      <c r="AI200" s="30">
        <f t="shared" si="63"/>
        <v>0</v>
      </c>
      <c r="AJ200" s="30">
        <f t="shared" si="64"/>
        <v>0</v>
      </c>
      <c r="AK200" s="30">
        <f t="shared" si="65"/>
        <v>0</v>
      </c>
      <c r="AL200" s="31" t="str">
        <f t="shared" si="66"/>
        <v>-</v>
      </c>
      <c r="AM200" s="30">
        <f t="shared" si="67"/>
        <v>0</v>
      </c>
      <c r="AN200" s="30">
        <f t="shared" si="68"/>
        <v>0</v>
      </c>
      <c r="AO200" s="30">
        <f t="shared" si="69"/>
        <v>0</v>
      </c>
    </row>
    <row r="201" spans="1:41" ht="12.75">
      <c r="A201" s="28">
        <v>1808130</v>
      </c>
      <c r="B201" s="28">
        <v>8515</v>
      </c>
      <c r="C201" s="28" t="s">
        <v>603</v>
      </c>
      <c r="D201" s="28" t="s">
        <v>604</v>
      </c>
      <c r="E201" s="28" t="s">
        <v>605</v>
      </c>
      <c r="F201" s="28">
        <v>47959</v>
      </c>
      <c r="G201" s="29">
        <v>656</v>
      </c>
      <c r="H201" s="32">
        <v>2192536618</v>
      </c>
      <c r="I201" s="65">
        <v>7</v>
      </c>
      <c r="J201" s="31" t="s">
        <v>55</v>
      </c>
      <c r="K201" s="28"/>
      <c r="L201" s="33"/>
      <c r="M201" s="69"/>
      <c r="N201" s="63" t="s">
        <v>49</v>
      </c>
      <c r="O201" s="71"/>
      <c r="P201" s="34">
        <v>11.092150170648464</v>
      </c>
      <c r="Q201" s="35" t="str">
        <f t="shared" si="53"/>
        <v>NO</v>
      </c>
      <c r="R201" s="31" t="s">
        <v>49</v>
      </c>
      <c r="S201" s="31" t="s">
        <v>55</v>
      </c>
      <c r="T201" s="31"/>
      <c r="U201" s="64"/>
      <c r="V201" s="67"/>
      <c r="W201" s="40"/>
      <c r="X201" s="40"/>
      <c r="Y201" s="41"/>
      <c r="Z201" s="37">
        <f t="shared" si="54"/>
        <v>1</v>
      </c>
      <c r="AA201" s="30">
        <f t="shared" si="55"/>
        <v>0</v>
      </c>
      <c r="AB201" s="30">
        <f t="shared" si="56"/>
        <v>0</v>
      </c>
      <c r="AC201" s="30">
        <f t="shared" si="57"/>
        <v>0</v>
      </c>
      <c r="AD201" s="31" t="str">
        <f t="shared" si="58"/>
        <v>-</v>
      </c>
      <c r="AE201" s="30">
        <f t="shared" si="59"/>
        <v>0</v>
      </c>
      <c r="AF201" s="30">
        <f t="shared" si="60"/>
        <v>0</v>
      </c>
      <c r="AG201" s="30">
        <f t="shared" si="61"/>
        <v>0</v>
      </c>
      <c r="AH201" s="30">
        <f t="shared" si="62"/>
        <v>0</v>
      </c>
      <c r="AI201" s="30">
        <f t="shared" si="63"/>
        <v>1</v>
      </c>
      <c r="AJ201" s="30">
        <f t="shared" si="64"/>
        <v>0</v>
      </c>
      <c r="AK201" s="30">
        <f t="shared" si="65"/>
        <v>0</v>
      </c>
      <c r="AL201" s="31" t="str">
        <f t="shared" si="66"/>
        <v>-</v>
      </c>
      <c r="AM201" s="30">
        <f t="shared" si="67"/>
        <v>0</v>
      </c>
      <c r="AN201" s="30">
        <f t="shared" si="68"/>
        <v>0</v>
      </c>
      <c r="AO201" s="30">
        <f t="shared" si="69"/>
        <v>0</v>
      </c>
    </row>
    <row r="202" spans="1:41" ht="12.75">
      <c r="A202" s="28">
        <v>1808120</v>
      </c>
      <c r="B202" s="28">
        <v>2040</v>
      </c>
      <c r="C202" s="28" t="s">
        <v>606</v>
      </c>
      <c r="D202" s="28" t="s">
        <v>607</v>
      </c>
      <c r="E202" s="28" t="s">
        <v>608</v>
      </c>
      <c r="F202" s="28">
        <v>47527</v>
      </c>
      <c r="G202" s="29">
        <v>158</v>
      </c>
      <c r="H202" s="32">
        <v>8126782781</v>
      </c>
      <c r="I202" s="65">
        <v>7</v>
      </c>
      <c r="J202" s="31" t="s">
        <v>55</v>
      </c>
      <c r="K202" s="28"/>
      <c r="L202" s="33"/>
      <c r="M202" s="69"/>
      <c r="N202" s="63" t="s">
        <v>49</v>
      </c>
      <c r="O202" s="71"/>
      <c r="P202" s="34">
        <v>2.1912350597609564</v>
      </c>
      <c r="Q202" s="35" t="str">
        <f t="shared" si="53"/>
        <v>NO</v>
      </c>
      <c r="R202" s="31" t="s">
        <v>49</v>
      </c>
      <c r="S202" s="31" t="s">
        <v>55</v>
      </c>
      <c r="T202" s="31"/>
      <c r="U202" s="64"/>
      <c r="V202" s="67"/>
      <c r="W202" s="40"/>
      <c r="X202" s="40"/>
      <c r="Y202" s="41"/>
      <c r="Z202" s="37">
        <f t="shared" si="54"/>
        <v>1</v>
      </c>
      <c r="AA202" s="30">
        <f t="shared" si="55"/>
        <v>0</v>
      </c>
      <c r="AB202" s="30">
        <f t="shared" si="56"/>
        <v>0</v>
      </c>
      <c r="AC202" s="30">
        <f t="shared" si="57"/>
        <v>0</v>
      </c>
      <c r="AD202" s="31" t="str">
        <f t="shared" si="58"/>
        <v>-</v>
      </c>
      <c r="AE202" s="30">
        <f t="shared" si="59"/>
        <v>0</v>
      </c>
      <c r="AF202" s="30">
        <f t="shared" si="60"/>
        <v>0</v>
      </c>
      <c r="AG202" s="30">
        <f t="shared" si="61"/>
        <v>0</v>
      </c>
      <c r="AH202" s="30">
        <f t="shared" si="62"/>
        <v>0</v>
      </c>
      <c r="AI202" s="30">
        <f t="shared" si="63"/>
        <v>1</v>
      </c>
      <c r="AJ202" s="30">
        <f t="shared" si="64"/>
        <v>0</v>
      </c>
      <c r="AK202" s="30">
        <f t="shared" si="65"/>
        <v>0</v>
      </c>
      <c r="AL202" s="31" t="str">
        <f t="shared" si="66"/>
        <v>-</v>
      </c>
      <c r="AM202" s="30">
        <f t="shared" si="67"/>
        <v>0</v>
      </c>
      <c r="AN202" s="30">
        <f t="shared" si="68"/>
        <v>0</v>
      </c>
      <c r="AO202" s="30">
        <f t="shared" si="69"/>
        <v>0</v>
      </c>
    </row>
    <row r="203" spans="1:41" ht="12.75">
      <c r="A203" s="28">
        <v>1808160</v>
      </c>
      <c r="B203" s="28">
        <v>7645</v>
      </c>
      <c r="C203" s="28" t="s">
        <v>609</v>
      </c>
      <c r="D203" s="28" t="s">
        <v>610</v>
      </c>
      <c r="E203" s="28" t="s">
        <v>611</v>
      </c>
      <c r="F203" s="28">
        <v>47855</v>
      </c>
      <c r="G203" s="29">
        <v>493</v>
      </c>
      <c r="H203" s="32">
        <v>8123835761</v>
      </c>
      <c r="I203" s="65">
        <v>8</v>
      </c>
      <c r="J203" s="31" t="s">
        <v>55</v>
      </c>
      <c r="K203" s="28"/>
      <c r="L203" s="33"/>
      <c r="M203" s="69"/>
      <c r="N203" s="63" t="s">
        <v>49</v>
      </c>
      <c r="O203" s="71"/>
      <c r="P203" s="34">
        <v>12.822124450031428</v>
      </c>
      <c r="Q203" s="35" t="str">
        <f t="shared" si="53"/>
        <v>NO</v>
      </c>
      <c r="R203" s="31" t="s">
        <v>49</v>
      </c>
      <c r="S203" s="31" t="s">
        <v>55</v>
      </c>
      <c r="T203" s="31"/>
      <c r="U203" s="64"/>
      <c r="V203" s="67"/>
      <c r="W203" s="40"/>
      <c r="X203" s="40"/>
      <c r="Y203" s="41"/>
      <c r="Z203" s="37">
        <f t="shared" si="54"/>
        <v>1</v>
      </c>
      <c r="AA203" s="30">
        <f t="shared" si="55"/>
        <v>0</v>
      </c>
      <c r="AB203" s="30">
        <f t="shared" si="56"/>
        <v>0</v>
      </c>
      <c r="AC203" s="30">
        <f t="shared" si="57"/>
        <v>0</v>
      </c>
      <c r="AD203" s="31" t="str">
        <f t="shared" si="58"/>
        <v>-</v>
      </c>
      <c r="AE203" s="30">
        <f t="shared" si="59"/>
        <v>0</v>
      </c>
      <c r="AF203" s="30">
        <f t="shared" si="60"/>
        <v>0</v>
      </c>
      <c r="AG203" s="30">
        <f t="shared" si="61"/>
        <v>0</v>
      </c>
      <c r="AH203" s="30">
        <f t="shared" si="62"/>
        <v>0</v>
      </c>
      <c r="AI203" s="30">
        <f t="shared" si="63"/>
        <v>1</v>
      </c>
      <c r="AJ203" s="30">
        <f t="shared" si="64"/>
        <v>0</v>
      </c>
      <c r="AK203" s="30">
        <f t="shared" si="65"/>
        <v>0</v>
      </c>
      <c r="AL203" s="31" t="str">
        <f t="shared" si="66"/>
        <v>-</v>
      </c>
      <c r="AM203" s="30">
        <f t="shared" si="67"/>
        <v>0</v>
      </c>
      <c r="AN203" s="30">
        <f t="shared" si="68"/>
        <v>0</v>
      </c>
      <c r="AO203" s="30">
        <f t="shared" si="69"/>
        <v>0</v>
      </c>
    </row>
    <row r="204" spans="1:41" ht="12.75">
      <c r="A204" s="28">
        <v>1808190</v>
      </c>
      <c r="B204" s="28">
        <v>8375</v>
      </c>
      <c r="C204" s="28" t="s">
        <v>612</v>
      </c>
      <c r="D204" s="28" t="s">
        <v>613</v>
      </c>
      <c r="E204" s="28" t="s">
        <v>614</v>
      </c>
      <c r="F204" s="28">
        <v>47341</v>
      </c>
      <c r="G204" s="29">
        <v>406</v>
      </c>
      <c r="H204" s="32">
        <v>7658472821</v>
      </c>
      <c r="I204" s="65">
        <v>7</v>
      </c>
      <c r="J204" s="31" t="s">
        <v>55</v>
      </c>
      <c r="K204" s="28"/>
      <c r="L204" s="33"/>
      <c r="M204" s="69"/>
      <c r="N204" s="63" t="s">
        <v>49</v>
      </c>
      <c r="O204" s="71"/>
      <c r="P204" s="34">
        <v>8.30670926517572</v>
      </c>
      <c r="Q204" s="35" t="str">
        <f t="shared" si="53"/>
        <v>NO</v>
      </c>
      <c r="R204" s="31" t="s">
        <v>49</v>
      </c>
      <c r="S204" s="31" t="s">
        <v>55</v>
      </c>
      <c r="T204" s="31"/>
      <c r="U204" s="64"/>
      <c r="V204" s="67"/>
      <c r="W204" s="40"/>
      <c r="X204" s="40"/>
      <c r="Y204" s="41"/>
      <c r="Z204" s="37">
        <f t="shared" si="54"/>
        <v>1</v>
      </c>
      <c r="AA204" s="30">
        <f t="shared" si="55"/>
        <v>0</v>
      </c>
      <c r="AB204" s="30">
        <f t="shared" si="56"/>
        <v>0</v>
      </c>
      <c r="AC204" s="30">
        <f t="shared" si="57"/>
        <v>0</v>
      </c>
      <c r="AD204" s="31" t="str">
        <f t="shared" si="58"/>
        <v>-</v>
      </c>
      <c r="AE204" s="30">
        <f t="shared" si="59"/>
        <v>0</v>
      </c>
      <c r="AF204" s="30">
        <f t="shared" si="60"/>
        <v>0</v>
      </c>
      <c r="AG204" s="30">
        <f t="shared" si="61"/>
        <v>0</v>
      </c>
      <c r="AH204" s="30">
        <f t="shared" si="62"/>
        <v>0</v>
      </c>
      <c r="AI204" s="30">
        <f t="shared" si="63"/>
        <v>1</v>
      </c>
      <c r="AJ204" s="30">
        <f t="shared" si="64"/>
        <v>0</v>
      </c>
      <c r="AK204" s="30">
        <f t="shared" si="65"/>
        <v>0</v>
      </c>
      <c r="AL204" s="31" t="str">
        <f t="shared" si="66"/>
        <v>-</v>
      </c>
      <c r="AM204" s="30">
        <f t="shared" si="67"/>
        <v>0</v>
      </c>
      <c r="AN204" s="30">
        <f t="shared" si="68"/>
        <v>0</v>
      </c>
      <c r="AO204" s="30">
        <f t="shared" si="69"/>
        <v>0</v>
      </c>
    </row>
    <row r="205" spans="1:41" ht="12.75">
      <c r="A205" s="28">
        <v>1808040</v>
      </c>
      <c r="B205" s="28">
        <v>7935</v>
      </c>
      <c r="C205" s="28" t="s">
        <v>615</v>
      </c>
      <c r="D205" s="28" t="s">
        <v>616</v>
      </c>
      <c r="E205" s="28" t="s">
        <v>617</v>
      </c>
      <c r="F205" s="28">
        <v>46068</v>
      </c>
      <c r="G205" s="29">
        <v>9322</v>
      </c>
      <c r="H205" s="32">
        <v>7659632585</v>
      </c>
      <c r="I205" s="65">
        <v>8</v>
      </c>
      <c r="J205" s="31" t="s">
        <v>55</v>
      </c>
      <c r="K205" s="28"/>
      <c r="L205" s="33"/>
      <c r="M205" s="69"/>
      <c r="N205" s="63" t="s">
        <v>49</v>
      </c>
      <c r="O205" s="71"/>
      <c r="P205" s="34">
        <v>6.835205992509364</v>
      </c>
      <c r="Q205" s="35" t="str">
        <f t="shared" si="53"/>
        <v>NO</v>
      </c>
      <c r="R205" s="31" t="s">
        <v>49</v>
      </c>
      <c r="S205" s="31" t="s">
        <v>55</v>
      </c>
      <c r="T205" s="31"/>
      <c r="U205" s="64"/>
      <c r="V205" s="67"/>
      <c r="W205" s="40"/>
      <c r="X205" s="40"/>
      <c r="Y205" s="41"/>
      <c r="Z205" s="37">
        <f t="shared" si="54"/>
        <v>1</v>
      </c>
      <c r="AA205" s="30">
        <f t="shared" si="55"/>
        <v>0</v>
      </c>
      <c r="AB205" s="30">
        <f t="shared" si="56"/>
        <v>0</v>
      </c>
      <c r="AC205" s="30">
        <f t="shared" si="57"/>
        <v>0</v>
      </c>
      <c r="AD205" s="31" t="str">
        <f t="shared" si="58"/>
        <v>-</v>
      </c>
      <c r="AE205" s="30">
        <f t="shared" si="59"/>
        <v>0</v>
      </c>
      <c r="AF205" s="30">
        <f t="shared" si="60"/>
        <v>0</v>
      </c>
      <c r="AG205" s="30">
        <f t="shared" si="61"/>
        <v>0</v>
      </c>
      <c r="AH205" s="30">
        <f t="shared" si="62"/>
        <v>0</v>
      </c>
      <c r="AI205" s="30">
        <f t="shared" si="63"/>
        <v>1</v>
      </c>
      <c r="AJ205" s="30">
        <f t="shared" si="64"/>
        <v>0</v>
      </c>
      <c r="AK205" s="30">
        <f t="shared" si="65"/>
        <v>0</v>
      </c>
      <c r="AL205" s="31" t="str">
        <f t="shared" si="66"/>
        <v>-</v>
      </c>
      <c r="AM205" s="30">
        <f t="shared" si="67"/>
        <v>0</v>
      </c>
      <c r="AN205" s="30">
        <f t="shared" si="68"/>
        <v>0</v>
      </c>
      <c r="AO205" s="30">
        <f t="shared" si="69"/>
        <v>0</v>
      </c>
    </row>
    <row r="206" spans="1:41" ht="12.75">
      <c r="A206" s="28">
        <v>1808220</v>
      </c>
      <c r="B206" s="28">
        <v>8435</v>
      </c>
      <c r="C206" s="28" t="s">
        <v>618</v>
      </c>
      <c r="D206" s="28" t="s">
        <v>619</v>
      </c>
      <c r="E206" s="28" t="s">
        <v>620</v>
      </c>
      <c r="F206" s="28">
        <v>46777</v>
      </c>
      <c r="G206" s="29">
        <v>386</v>
      </c>
      <c r="H206" s="32">
        <v>2606224125</v>
      </c>
      <c r="I206" s="65" t="s">
        <v>59</v>
      </c>
      <c r="J206" s="31" t="s">
        <v>49</v>
      </c>
      <c r="K206" s="28"/>
      <c r="L206" s="33"/>
      <c r="M206" s="69"/>
      <c r="N206" s="63" t="s">
        <v>49</v>
      </c>
      <c r="O206" s="71"/>
      <c r="P206" s="34">
        <v>8.244076598506979</v>
      </c>
      <c r="Q206" s="35" t="str">
        <f t="shared" si="53"/>
        <v>NO</v>
      </c>
      <c r="R206" s="31" t="s">
        <v>49</v>
      </c>
      <c r="S206" s="31" t="s">
        <v>49</v>
      </c>
      <c r="T206" s="31"/>
      <c r="U206" s="64"/>
      <c r="V206" s="67"/>
      <c r="W206" s="40"/>
      <c r="X206" s="40"/>
      <c r="Y206" s="41"/>
      <c r="Z206" s="37">
        <f t="shared" si="54"/>
        <v>0</v>
      </c>
      <c r="AA206" s="30">
        <f t="shared" si="55"/>
        <v>0</v>
      </c>
      <c r="AB206" s="30">
        <f t="shared" si="56"/>
        <v>0</v>
      </c>
      <c r="AC206" s="30">
        <f t="shared" si="57"/>
        <v>0</v>
      </c>
      <c r="AD206" s="31" t="str">
        <f t="shared" si="58"/>
        <v>-</v>
      </c>
      <c r="AE206" s="30">
        <f t="shared" si="59"/>
        <v>0</v>
      </c>
      <c r="AF206" s="30">
        <f t="shared" si="60"/>
        <v>0</v>
      </c>
      <c r="AG206" s="30">
        <f t="shared" si="61"/>
        <v>0</v>
      </c>
      <c r="AH206" s="30">
        <f t="shared" si="62"/>
        <v>0</v>
      </c>
      <c r="AI206" s="30">
        <f t="shared" si="63"/>
        <v>0</v>
      </c>
      <c r="AJ206" s="30">
        <f t="shared" si="64"/>
        <v>0</v>
      </c>
      <c r="AK206" s="30">
        <f t="shared" si="65"/>
        <v>0</v>
      </c>
      <c r="AL206" s="31" t="str">
        <f t="shared" si="66"/>
        <v>-</v>
      </c>
      <c r="AM206" s="30">
        <f t="shared" si="67"/>
        <v>0</v>
      </c>
      <c r="AN206" s="30">
        <f t="shared" si="68"/>
        <v>0</v>
      </c>
      <c r="AO206" s="30">
        <f t="shared" si="69"/>
        <v>0</v>
      </c>
    </row>
    <row r="207" spans="1:41" ht="12.75">
      <c r="A207" s="28">
        <v>1808250</v>
      </c>
      <c r="B207" s="28">
        <v>225</v>
      </c>
      <c r="C207" s="28" t="s">
        <v>621</v>
      </c>
      <c r="D207" s="28" t="s">
        <v>622</v>
      </c>
      <c r="E207" s="28" t="s">
        <v>283</v>
      </c>
      <c r="F207" s="28">
        <v>46845</v>
      </c>
      <c r="G207" s="29">
        <v>9632</v>
      </c>
      <c r="H207" s="32">
        <v>2606373155</v>
      </c>
      <c r="I207" s="65" t="s">
        <v>59</v>
      </c>
      <c r="J207" s="31" t="s">
        <v>49</v>
      </c>
      <c r="K207" s="28"/>
      <c r="L207" s="33"/>
      <c r="M207" s="69"/>
      <c r="N207" s="63" t="s">
        <v>49</v>
      </c>
      <c r="O207" s="71"/>
      <c r="P207" s="34">
        <v>2.0779220779220777</v>
      </c>
      <c r="Q207" s="35" t="str">
        <f t="shared" si="53"/>
        <v>NO</v>
      </c>
      <c r="R207" s="31" t="s">
        <v>49</v>
      </c>
      <c r="S207" s="31" t="s">
        <v>49</v>
      </c>
      <c r="T207" s="31"/>
      <c r="U207" s="64"/>
      <c r="V207" s="67"/>
      <c r="W207" s="40"/>
      <c r="X207" s="40"/>
      <c r="Y207" s="41"/>
      <c r="Z207" s="37">
        <f t="shared" si="54"/>
        <v>0</v>
      </c>
      <c r="AA207" s="30">
        <f t="shared" si="55"/>
        <v>0</v>
      </c>
      <c r="AB207" s="30">
        <f t="shared" si="56"/>
        <v>0</v>
      </c>
      <c r="AC207" s="30">
        <f t="shared" si="57"/>
        <v>0</v>
      </c>
      <c r="AD207" s="31" t="str">
        <f t="shared" si="58"/>
        <v>-</v>
      </c>
      <c r="AE207" s="30">
        <f t="shared" si="59"/>
        <v>0</v>
      </c>
      <c r="AF207" s="30">
        <f t="shared" si="60"/>
        <v>0</v>
      </c>
      <c r="AG207" s="30">
        <f t="shared" si="61"/>
        <v>0</v>
      </c>
      <c r="AH207" s="30">
        <f t="shared" si="62"/>
        <v>0</v>
      </c>
      <c r="AI207" s="30">
        <f t="shared" si="63"/>
        <v>0</v>
      </c>
      <c r="AJ207" s="30">
        <f t="shared" si="64"/>
        <v>0</v>
      </c>
      <c r="AK207" s="30">
        <f t="shared" si="65"/>
        <v>0</v>
      </c>
      <c r="AL207" s="31" t="str">
        <f t="shared" si="66"/>
        <v>-</v>
      </c>
      <c r="AM207" s="30">
        <f t="shared" si="67"/>
        <v>0</v>
      </c>
      <c r="AN207" s="30">
        <f t="shared" si="68"/>
        <v>0</v>
      </c>
      <c r="AO207" s="30">
        <f t="shared" si="69"/>
        <v>0</v>
      </c>
    </row>
    <row r="208" spans="1:41" ht="12.75">
      <c r="A208" s="28">
        <v>1808320</v>
      </c>
      <c r="B208" s="28">
        <v>4570</v>
      </c>
      <c r="C208" s="28" t="s">
        <v>623</v>
      </c>
      <c r="D208" s="28" t="s">
        <v>624</v>
      </c>
      <c r="E208" s="28" t="s">
        <v>198</v>
      </c>
      <c r="F208" s="28">
        <v>46307</v>
      </c>
      <c r="G208" s="29">
        <v>2396</v>
      </c>
      <c r="H208" s="32">
        <v>2196636500</v>
      </c>
      <c r="I208" s="65">
        <v>3</v>
      </c>
      <c r="J208" s="31" t="s">
        <v>49</v>
      </c>
      <c r="K208" s="28"/>
      <c r="L208" s="33"/>
      <c r="M208" s="69"/>
      <c r="N208" s="63" t="s">
        <v>49</v>
      </c>
      <c r="O208" s="71"/>
      <c r="P208" s="34" t="s">
        <v>50</v>
      </c>
      <c r="Q208" s="35" t="str">
        <f t="shared" si="53"/>
        <v>M</v>
      </c>
      <c r="R208" s="31" t="s">
        <v>49</v>
      </c>
      <c r="S208" s="31" t="s">
        <v>49</v>
      </c>
      <c r="T208" s="31"/>
      <c r="U208" s="64"/>
      <c r="V208" s="67"/>
      <c r="W208" s="40"/>
      <c r="X208" s="40"/>
      <c r="Y208" s="41"/>
      <c r="Z208" s="37">
        <f t="shared" si="54"/>
        <v>0</v>
      </c>
      <c r="AA208" s="30">
        <f t="shared" si="55"/>
        <v>0</v>
      </c>
      <c r="AB208" s="30">
        <f t="shared" si="56"/>
        <v>0</v>
      </c>
      <c r="AC208" s="30">
        <f t="shared" si="57"/>
        <v>0</v>
      </c>
      <c r="AD208" s="31" t="str">
        <f t="shared" si="58"/>
        <v>-</v>
      </c>
      <c r="AE208" s="30">
        <f t="shared" si="59"/>
        <v>0</v>
      </c>
      <c r="AF208" s="30">
        <f t="shared" si="60"/>
        <v>0</v>
      </c>
      <c r="AG208" s="30">
        <f t="shared" si="61"/>
        <v>0</v>
      </c>
      <c r="AH208" s="30">
        <f t="shared" si="62"/>
        <v>0</v>
      </c>
      <c r="AI208" s="30">
        <f t="shared" si="63"/>
        <v>0</v>
      </c>
      <c r="AJ208" s="30">
        <f t="shared" si="64"/>
        <v>0</v>
      </c>
      <c r="AK208" s="30">
        <f t="shared" si="65"/>
        <v>0</v>
      </c>
      <c r="AL208" s="31" t="str">
        <f t="shared" si="66"/>
        <v>-</v>
      </c>
      <c r="AM208" s="30">
        <f t="shared" si="67"/>
        <v>0</v>
      </c>
      <c r="AN208" s="30">
        <f t="shared" si="68"/>
        <v>0</v>
      </c>
      <c r="AO208" s="30">
        <f t="shared" si="69"/>
        <v>0</v>
      </c>
    </row>
    <row r="209" spans="1:41" ht="12.75">
      <c r="A209" s="28">
        <v>1808310</v>
      </c>
      <c r="B209" s="28">
        <v>7350</v>
      </c>
      <c r="C209" s="28" t="s">
        <v>625</v>
      </c>
      <c r="D209" s="28" t="s">
        <v>626</v>
      </c>
      <c r="E209" s="28" t="s">
        <v>627</v>
      </c>
      <c r="F209" s="28">
        <v>46126</v>
      </c>
      <c r="G209" s="29">
        <v>9702</v>
      </c>
      <c r="H209" s="32">
        <v>3178357461</v>
      </c>
      <c r="I209" s="65">
        <v>8</v>
      </c>
      <c r="J209" s="31" t="s">
        <v>55</v>
      </c>
      <c r="K209" s="28"/>
      <c r="L209" s="33"/>
      <c r="M209" s="69"/>
      <c r="N209" s="63" t="s">
        <v>49</v>
      </c>
      <c r="O209" s="71"/>
      <c r="P209" s="34">
        <v>7.840842598010532</v>
      </c>
      <c r="Q209" s="35" t="str">
        <f t="shared" si="53"/>
        <v>NO</v>
      </c>
      <c r="R209" s="31" t="s">
        <v>49</v>
      </c>
      <c r="S209" s="31" t="s">
        <v>55</v>
      </c>
      <c r="T209" s="31"/>
      <c r="U209" s="64"/>
      <c r="V209" s="67"/>
      <c r="W209" s="40"/>
      <c r="X209" s="40"/>
      <c r="Y209" s="41"/>
      <c r="Z209" s="37">
        <f t="shared" si="54"/>
        <v>1</v>
      </c>
      <c r="AA209" s="30">
        <f t="shared" si="55"/>
        <v>0</v>
      </c>
      <c r="AB209" s="30">
        <f t="shared" si="56"/>
        <v>0</v>
      </c>
      <c r="AC209" s="30">
        <f t="shared" si="57"/>
        <v>0</v>
      </c>
      <c r="AD209" s="31" t="str">
        <f t="shared" si="58"/>
        <v>-</v>
      </c>
      <c r="AE209" s="30">
        <f t="shared" si="59"/>
        <v>0</v>
      </c>
      <c r="AF209" s="30">
        <f t="shared" si="60"/>
        <v>0</v>
      </c>
      <c r="AG209" s="30">
        <f t="shared" si="61"/>
        <v>0</v>
      </c>
      <c r="AH209" s="30">
        <f t="shared" si="62"/>
        <v>0</v>
      </c>
      <c r="AI209" s="30">
        <f t="shared" si="63"/>
        <v>1</v>
      </c>
      <c r="AJ209" s="30">
        <f t="shared" si="64"/>
        <v>0</v>
      </c>
      <c r="AK209" s="30">
        <f t="shared" si="65"/>
        <v>0</v>
      </c>
      <c r="AL209" s="31" t="str">
        <f t="shared" si="66"/>
        <v>-</v>
      </c>
      <c r="AM209" s="30">
        <f t="shared" si="67"/>
        <v>0</v>
      </c>
      <c r="AN209" s="30">
        <f t="shared" si="68"/>
        <v>0</v>
      </c>
      <c r="AO209" s="30">
        <f t="shared" si="69"/>
        <v>0</v>
      </c>
    </row>
    <row r="210" spans="1:41" ht="12.75">
      <c r="A210" s="28">
        <v>1802040</v>
      </c>
      <c r="B210" s="28">
        <v>3470</v>
      </c>
      <c r="C210" s="28" t="s">
        <v>628</v>
      </c>
      <c r="D210" s="28" t="s">
        <v>629</v>
      </c>
      <c r="E210" s="28" t="s">
        <v>389</v>
      </c>
      <c r="F210" s="28">
        <v>46901</v>
      </c>
      <c r="G210" s="29">
        <v>9121</v>
      </c>
      <c r="H210" s="32">
        <v>7654542321</v>
      </c>
      <c r="I210" s="65" t="s">
        <v>219</v>
      </c>
      <c r="J210" s="31" t="s">
        <v>49</v>
      </c>
      <c r="K210" s="28"/>
      <c r="L210" s="33"/>
      <c r="M210" s="69"/>
      <c r="N210" s="63" t="s">
        <v>49</v>
      </c>
      <c r="O210" s="71"/>
      <c r="P210" s="34">
        <v>7.418397626112759</v>
      </c>
      <c r="Q210" s="35" t="str">
        <f t="shared" si="53"/>
        <v>NO</v>
      </c>
      <c r="R210" s="31" t="s">
        <v>49</v>
      </c>
      <c r="S210" s="31" t="s">
        <v>49</v>
      </c>
      <c r="T210" s="31"/>
      <c r="U210" s="64"/>
      <c r="V210" s="67"/>
      <c r="W210" s="40"/>
      <c r="X210" s="40"/>
      <c r="Y210" s="41"/>
      <c r="Z210" s="37">
        <f t="shared" si="54"/>
        <v>0</v>
      </c>
      <c r="AA210" s="30">
        <f t="shared" si="55"/>
        <v>0</v>
      </c>
      <c r="AB210" s="30">
        <f t="shared" si="56"/>
        <v>0</v>
      </c>
      <c r="AC210" s="30">
        <f t="shared" si="57"/>
        <v>0</v>
      </c>
      <c r="AD210" s="31" t="str">
        <f t="shared" si="58"/>
        <v>-</v>
      </c>
      <c r="AE210" s="30">
        <f t="shared" si="59"/>
        <v>0</v>
      </c>
      <c r="AF210" s="30">
        <f t="shared" si="60"/>
        <v>0</v>
      </c>
      <c r="AG210" s="30">
        <f t="shared" si="61"/>
        <v>0</v>
      </c>
      <c r="AH210" s="30">
        <f t="shared" si="62"/>
        <v>0</v>
      </c>
      <c r="AI210" s="30">
        <f t="shared" si="63"/>
        <v>0</v>
      </c>
      <c r="AJ210" s="30">
        <f t="shared" si="64"/>
        <v>0</v>
      </c>
      <c r="AK210" s="30">
        <f t="shared" si="65"/>
        <v>0</v>
      </c>
      <c r="AL210" s="31" t="str">
        <f t="shared" si="66"/>
        <v>-</v>
      </c>
      <c r="AM210" s="30">
        <f t="shared" si="67"/>
        <v>0</v>
      </c>
      <c r="AN210" s="30">
        <f t="shared" si="68"/>
        <v>0</v>
      </c>
      <c r="AO210" s="30">
        <f t="shared" si="69"/>
        <v>0</v>
      </c>
    </row>
    <row r="211" spans="1:41" ht="12.75">
      <c r="A211" s="28">
        <v>1808340</v>
      </c>
      <c r="B211" s="28">
        <v>5625</v>
      </c>
      <c r="C211" s="28" t="s">
        <v>630</v>
      </c>
      <c r="D211" s="28" t="s">
        <v>631</v>
      </c>
      <c r="E211" s="28" t="s">
        <v>632</v>
      </c>
      <c r="F211" s="28">
        <v>46919</v>
      </c>
      <c r="G211" s="29">
        <v>550</v>
      </c>
      <c r="H211" s="32">
        <v>7653953341</v>
      </c>
      <c r="I211" s="65">
        <v>7</v>
      </c>
      <c r="J211" s="31" t="s">
        <v>55</v>
      </c>
      <c r="K211" s="28"/>
      <c r="L211" s="33"/>
      <c r="M211" s="69"/>
      <c r="N211" s="63" t="s">
        <v>49</v>
      </c>
      <c r="O211" s="71"/>
      <c r="P211" s="34">
        <v>7.967589466576637</v>
      </c>
      <c r="Q211" s="35" t="str">
        <f t="shared" si="53"/>
        <v>NO</v>
      </c>
      <c r="R211" s="31" t="s">
        <v>49</v>
      </c>
      <c r="S211" s="31" t="s">
        <v>55</v>
      </c>
      <c r="T211" s="31"/>
      <c r="U211" s="64"/>
      <c r="V211" s="67"/>
      <c r="W211" s="40"/>
      <c r="X211" s="40"/>
      <c r="Y211" s="41"/>
      <c r="Z211" s="37">
        <f t="shared" si="54"/>
        <v>1</v>
      </c>
      <c r="AA211" s="30">
        <f t="shared" si="55"/>
        <v>0</v>
      </c>
      <c r="AB211" s="30">
        <f t="shared" si="56"/>
        <v>0</v>
      </c>
      <c r="AC211" s="30">
        <f t="shared" si="57"/>
        <v>0</v>
      </c>
      <c r="AD211" s="31" t="str">
        <f t="shared" si="58"/>
        <v>-</v>
      </c>
      <c r="AE211" s="30">
        <f t="shared" si="59"/>
        <v>0</v>
      </c>
      <c r="AF211" s="30">
        <f t="shared" si="60"/>
        <v>0</v>
      </c>
      <c r="AG211" s="30">
        <f t="shared" si="61"/>
        <v>0</v>
      </c>
      <c r="AH211" s="30">
        <f t="shared" si="62"/>
        <v>0</v>
      </c>
      <c r="AI211" s="30">
        <f t="shared" si="63"/>
        <v>1</v>
      </c>
      <c r="AJ211" s="30">
        <f t="shared" si="64"/>
        <v>0</v>
      </c>
      <c r="AK211" s="30">
        <f t="shared" si="65"/>
        <v>0</v>
      </c>
      <c r="AL211" s="31" t="str">
        <f t="shared" si="66"/>
        <v>-</v>
      </c>
      <c r="AM211" s="30">
        <f t="shared" si="67"/>
        <v>0</v>
      </c>
      <c r="AN211" s="30">
        <f t="shared" si="68"/>
        <v>0</v>
      </c>
      <c r="AO211" s="30">
        <f t="shared" si="69"/>
        <v>0</v>
      </c>
    </row>
    <row r="212" spans="1:41" ht="12.75">
      <c r="A212" s="28">
        <v>1800016</v>
      </c>
      <c r="B212" s="28">
        <v>9325</v>
      </c>
      <c r="C212" s="28" t="s">
        <v>633</v>
      </c>
      <c r="D212" s="28" t="s">
        <v>634</v>
      </c>
      <c r="E212" s="28" t="s">
        <v>130</v>
      </c>
      <c r="F212" s="28">
        <v>46032</v>
      </c>
      <c r="G212" s="29" t="s">
        <v>48</v>
      </c>
      <c r="H212" s="32">
        <v>3178152098</v>
      </c>
      <c r="I212" s="65">
        <v>3</v>
      </c>
      <c r="J212" s="31" t="s">
        <v>49</v>
      </c>
      <c r="K212" s="28"/>
      <c r="L212" s="33"/>
      <c r="M212" s="69">
        <v>94</v>
      </c>
      <c r="N212" s="63" t="s">
        <v>49</v>
      </c>
      <c r="O212" s="71" t="s">
        <v>49</v>
      </c>
      <c r="P212" s="34" t="s">
        <v>50</v>
      </c>
      <c r="Q212" s="35" t="str">
        <f t="shared" si="53"/>
        <v>M</v>
      </c>
      <c r="R212" s="31" t="s">
        <v>51</v>
      </c>
      <c r="S212" s="31" t="s">
        <v>49</v>
      </c>
      <c r="T212" s="31"/>
      <c r="U212" s="64"/>
      <c r="V212" s="67"/>
      <c r="W212" s="40"/>
      <c r="X212" s="40"/>
      <c r="Y212" s="41"/>
      <c r="Z212" s="37">
        <f t="shared" si="54"/>
        <v>0</v>
      </c>
      <c r="AA212" s="30">
        <f t="shared" si="55"/>
        <v>1</v>
      </c>
      <c r="AB212" s="30">
        <f t="shared" si="56"/>
        <v>0</v>
      </c>
      <c r="AC212" s="30">
        <f t="shared" si="57"/>
        <v>0</v>
      </c>
      <c r="AD212" s="31" t="str">
        <f t="shared" si="58"/>
        <v>-</v>
      </c>
      <c r="AE212" s="30">
        <f t="shared" si="59"/>
        <v>0</v>
      </c>
      <c r="AF212" s="30">
        <f t="shared" si="60"/>
        <v>0</v>
      </c>
      <c r="AG212" s="30">
        <f t="shared" si="61"/>
        <v>0</v>
      </c>
      <c r="AH212" s="30">
        <f t="shared" si="62"/>
        <v>0</v>
      </c>
      <c r="AI212" s="30">
        <f t="shared" si="63"/>
        <v>0</v>
      </c>
      <c r="AJ212" s="30">
        <f t="shared" si="64"/>
        <v>0</v>
      </c>
      <c r="AK212" s="30">
        <f t="shared" si="65"/>
        <v>0</v>
      </c>
      <c r="AL212" s="31" t="str">
        <f t="shared" si="66"/>
        <v>-</v>
      </c>
      <c r="AM212" s="30">
        <f t="shared" si="67"/>
        <v>0</v>
      </c>
      <c r="AN212" s="30">
        <f t="shared" si="68"/>
        <v>0</v>
      </c>
      <c r="AO212" s="30">
        <f t="shared" si="69"/>
        <v>0</v>
      </c>
    </row>
    <row r="213" spans="1:41" ht="12.75">
      <c r="A213" s="28">
        <v>1808460</v>
      </c>
      <c r="B213" s="28">
        <v>7495</v>
      </c>
      <c r="C213" s="28" t="s">
        <v>635</v>
      </c>
      <c r="D213" s="28" t="s">
        <v>636</v>
      </c>
      <c r="E213" s="28" t="s">
        <v>637</v>
      </c>
      <c r="F213" s="28">
        <v>46532</v>
      </c>
      <c r="G213" s="29" t="s">
        <v>48</v>
      </c>
      <c r="H213" s="32">
        <v>5748672111</v>
      </c>
      <c r="I213" s="65">
        <v>7</v>
      </c>
      <c r="J213" s="31" t="s">
        <v>55</v>
      </c>
      <c r="K213" s="28"/>
      <c r="L213" s="33"/>
      <c r="M213" s="69"/>
      <c r="N213" s="63" t="s">
        <v>49</v>
      </c>
      <c r="O213" s="71"/>
      <c r="P213" s="34">
        <v>11.344019728729963</v>
      </c>
      <c r="Q213" s="35" t="str">
        <f t="shared" si="53"/>
        <v>NO</v>
      </c>
      <c r="R213" s="31" t="s">
        <v>49</v>
      </c>
      <c r="S213" s="31" t="s">
        <v>55</v>
      </c>
      <c r="T213" s="31"/>
      <c r="U213" s="64"/>
      <c r="V213" s="67"/>
      <c r="W213" s="40"/>
      <c r="X213" s="40"/>
      <c r="Y213" s="41"/>
      <c r="Z213" s="37">
        <f t="shared" si="54"/>
        <v>1</v>
      </c>
      <c r="AA213" s="30">
        <f t="shared" si="55"/>
        <v>0</v>
      </c>
      <c r="AB213" s="30">
        <f t="shared" si="56"/>
        <v>0</v>
      </c>
      <c r="AC213" s="30">
        <f t="shared" si="57"/>
        <v>0</v>
      </c>
      <c r="AD213" s="31" t="str">
        <f t="shared" si="58"/>
        <v>-</v>
      </c>
      <c r="AE213" s="30">
        <f t="shared" si="59"/>
        <v>0</v>
      </c>
      <c r="AF213" s="30">
        <f t="shared" si="60"/>
        <v>0</v>
      </c>
      <c r="AG213" s="30">
        <f t="shared" si="61"/>
        <v>0</v>
      </c>
      <c r="AH213" s="30">
        <f t="shared" si="62"/>
        <v>0</v>
      </c>
      <c r="AI213" s="30">
        <f t="shared" si="63"/>
        <v>1</v>
      </c>
      <c r="AJ213" s="30">
        <f t="shared" si="64"/>
        <v>0</v>
      </c>
      <c r="AK213" s="30">
        <f t="shared" si="65"/>
        <v>0</v>
      </c>
      <c r="AL213" s="31" t="str">
        <f t="shared" si="66"/>
        <v>-</v>
      </c>
      <c r="AM213" s="30">
        <f t="shared" si="67"/>
        <v>0</v>
      </c>
      <c r="AN213" s="30">
        <f t="shared" si="68"/>
        <v>0</v>
      </c>
      <c r="AO213" s="30">
        <f t="shared" si="69"/>
        <v>0</v>
      </c>
    </row>
    <row r="214" spans="1:41" ht="12.75">
      <c r="A214" s="28">
        <v>1808490</v>
      </c>
      <c r="B214" s="28">
        <v>6145</v>
      </c>
      <c r="C214" s="28" t="s">
        <v>638</v>
      </c>
      <c r="D214" s="28" t="s">
        <v>639</v>
      </c>
      <c r="E214" s="28" t="s">
        <v>640</v>
      </c>
      <c r="F214" s="28">
        <v>47452</v>
      </c>
      <c r="G214" s="29">
        <v>9705</v>
      </c>
      <c r="H214" s="32">
        <v>8128652688</v>
      </c>
      <c r="I214" s="65">
        <v>7</v>
      </c>
      <c r="J214" s="31" t="s">
        <v>55</v>
      </c>
      <c r="K214" s="28"/>
      <c r="L214" s="33"/>
      <c r="M214" s="69"/>
      <c r="N214" s="63" t="s">
        <v>49</v>
      </c>
      <c r="O214" s="71"/>
      <c r="P214" s="34">
        <v>17.038539553752535</v>
      </c>
      <c r="Q214" s="35" t="str">
        <f t="shared" si="53"/>
        <v>NO</v>
      </c>
      <c r="R214" s="31" t="s">
        <v>49</v>
      </c>
      <c r="S214" s="31" t="s">
        <v>55</v>
      </c>
      <c r="T214" s="31"/>
      <c r="U214" s="64"/>
      <c r="V214" s="67"/>
      <c r="W214" s="40"/>
      <c r="X214" s="40"/>
      <c r="Y214" s="41"/>
      <c r="Z214" s="37">
        <f t="shared" si="54"/>
        <v>1</v>
      </c>
      <c r="AA214" s="30">
        <f t="shared" si="55"/>
        <v>0</v>
      </c>
      <c r="AB214" s="30">
        <f t="shared" si="56"/>
        <v>0</v>
      </c>
      <c r="AC214" s="30">
        <f t="shared" si="57"/>
        <v>0</v>
      </c>
      <c r="AD214" s="31" t="str">
        <f t="shared" si="58"/>
        <v>-</v>
      </c>
      <c r="AE214" s="30">
        <f t="shared" si="59"/>
        <v>0</v>
      </c>
      <c r="AF214" s="30">
        <f t="shared" si="60"/>
        <v>0</v>
      </c>
      <c r="AG214" s="30">
        <f t="shared" si="61"/>
        <v>0</v>
      </c>
      <c r="AH214" s="30">
        <f t="shared" si="62"/>
        <v>0</v>
      </c>
      <c r="AI214" s="30">
        <f t="shared" si="63"/>
        <v>1</v>
      </c>
      <c r="AJ214" s="30">
        <f t="shared" si="64"/>
        <v>0</v>
      </c>
      <c r="AK214" s="30">
        <f t="shared" si="65"/>
        <v>0</v>
      </c>
      <c r="AL214" s="31" t="str">
        <f t="shared" si="66"/>
        <v>-</v>
      </c>
      <c r="AM214" s="30">
        <f t="shared" si="67"/>
        <v>0</v>
      </c>
      <c r="AN214" s="30">
        <f t="shared" si="68"/>
        <v>0</v>
      </c>
      <c r="AO214" s="30">
        <f t="shared" si="69"/>
        <v>0</v>
      </c>
    </row>
    <row r="215" spans="1:41" ht="12.75">
      <c r="A215" s="28">
        <v>1808640</v>
      </c>
      <c r="B215" s="28">
        <v>6155</v>
      </c>
      <c r="C215" s="28" t="s">
        <v>641</v>
      </c>
      <c r="D215" s="28" t="s">
        <v>642</v>
      </c>
      <c r="E215" s="28" t="s">
        <v>643</v>
      </c>
      <c r="F215" s="28">
        <v>47454</v>
      </c>
      <c r="G215" s="29">
        <v>1197</v>
      </c>
      <c r="H215" s="32">
        <v>8127234717</v>
      </c>
      <c r="I215" s="65">
        <v>7</v>
      </c>
      <c r="J215" s="31" t="s">
        <v>55</v>
      </c>
      <c r="K215" s="28"/>
      <c r="L215" s="33"/>
      <c r="M215" s="69"/>
      <c r="N215" s="63" t="s">
        <v>49</v>
      </c>
      <c r="O215" s="71"/>
      <c r="P215" s="34">
        <v>13.558352402745996</v>
      </c>
      <c r="Q215" s="35" t="str">
        <f t="shared" si="53"/>
        <v>NO</v>
      </c>
      <c r="R215" s="31" t="s">
        <v>49</v>
      </c>
      <c r="S215" s="31" t="s">
        <v>55</v>
      </c>
      <c r="T215" s="31"/>
      <c r="U215" s="64"/>
      <c r="V215" s="67"/>
      <c r="W215" s="40"/>
      <c r="X215" s="40"/>
      <c r="Y215" s="41"/>
      <c r="Z215" s="37">
        <f t="shared" si="54"/>
        <v>1</v>
      </c>
      <c r="AA215" s="30">
        <f t="shared" si="55"/>
        <v>0</v>
      </c>
      <c r="AB215" s="30">
        <f t="shared" si="56"/>
        <v>0</v>
      </c>
      <c r="AC215" s="30">
        <f t="shared" si="57"/>
        <v>0</v>
      </c>
      <c r="AD215" s="31" t="str">
        <f t="shared" si="58"/>
        <v>-</v>
      </c>
      <c r="AE215" s="30">
        <f t="shared" si="59"/>
        <v>0</v>
      </c>
      <c r="AF215" s="30">
        <f t="shared" si="60"/>
        <v>0</v>
      </c>
      <c r="AG215" s="30">
        <f t="shared" si="61"/>
        <v>0</v>
      </c>
      <c r="AH215" s="30">
        <f t="shared" si="62"/>
        <v>0</v>
      </c>
      <c r="AI215" s="30">
        <f t="shared" si="63"/>
        <v>1</v>
      </c>
      <c r="AJ215" s="30">
        <f t="shared" si="64"/>
        <v>0</v>
      </c>
      <c r="AK215" s="30">
        <f t="shared" si="65"/>
        <v>0</v>
      </c>
      <c r="AL215" s="31" t="str">
        <f t="shared" si="66"/>
        <v>-</v>
      </c>
      <c r="AM215" s="30">
        <f t="shared" si="67"/>
        <v>0</v>
      </c>
      <c r="AN215" s="30">
        <f t="shared" si="68"/>
        <v>0</v>
      </c>
      <c r="AO215" s="30">
        <f t="shared" si="69"/>
        <v>0</v>
      </c>
    </row>
    <row r="216" spans="1:41" ht="12.75">
      <c r="A216" s="28">
        <v>1808760</v>
      </c>
      <c r="B216" s="28">
        <v>7175</v>
      </c>
      <c r="C216" s="28" t="s">
        <v>644</v>
      </c>
      <c r="D216" s="28" t="s">
        <v>645</v>
      </c>
      <c r="E216" s="28" t="s">
        <v>646</v>
      </c>
      <c r="F216" s="28">
        <v>46545</v>
      </c>
      <c r="G216" s="29">
        <v>7717</v>
      </c>
      <c r="H216" s="32">
        <v>5742597941</v>
      </c>
      <c r="I216" s="65" t="s">
        <v>63</v>
      </c>
      <c r="J216" s="31" t="s">
        <v>49</v>
      </c>
      <c r="K216" s="28"/>
      <c r="L216" s="33"/>
      <c r="M216" s="69"/>
      <c r="N216" s="63" t="s">
        <v>49</v>
      </c>
      <c r="O216" s="71"/>
      <c r="P216" s="34">
        <v>2.0549704597996405</v>
      </c>
      <c r="Q216" s="35" t="str">
        <f t="shared" si="53"/>
        <v>NO</v>
      </c>
      <c r="R216" s="31" t="s">
        <v>49</v>
      </c>
      <c r="S216" s="31" t="s">
        <v>49</v>
      </c>
      <c r="T216" s="31"/>
      <c r="U216" s="64"/>
      <c r="V216" s="67"/>
      <c r="W216" s="40"/>
      <c r="X216" s="40"/>
      <c r="Y216" s="41"/>
      <c r="Z216" s="37">
        <f t="shared" si="54"/>
        <v>0</v>
      </c>
      <c r="AA216" s="30">
        <f t="shared" si="55"/>
        <v>0</v>
      </c>
      <c r="AB216" s="30">
        <f t="shared" si="56"/>
        <v>0</v>
      </c>
      <c r="AC216" s="30">
        <f t="shared" si="57"/>
        <v>0</v>
      </c>
      <c r="AD216" s="31" t="str">
        <f t="shared" si="58"/>
        <v>-</v>
      </c>
      <c r="AE216" s="30">
        <f t="shared" si="59"/>
        <v>0</v>
      </c>
      <c r="AF216" s="30">
        <f t="shared" si="60"/>
        <v>0</v>
      </c>
      <c r="AG216" s="30">
        <f t="shared" si="61"/>
        <v>0</v>
      </c>
      <c r="AH216" s="30">
        <f t="shared" si="62"/>
        <v>0</v>
      </c>
      <c r="AI216" s="30">
        <f t="shared" si="63"/>
        <v>0</v>
      </c>
      <c r="AJ216" s="30">
        <f t="shared" si="64"/>
        <v>0</v>
      </c>
      <c r="AK216" s="30">
        <f t="shared" si="65"/>
        <v>0</v>
      </c>
      <c r="AL216" s="31" t="str">
        <f t="shared" si="66"/>
        <v>-</v>
      </c>
      <c r="AM216" s="30">
        <f t="shared" si="67"/>
        <v>0</v>
      </c>
      <c r="AN216" s="30">
        <f t="shared" si="68"/>
        <v>0</v>
      </c>
      <c r="AO216" s="30">
        <f t="shared" si="69"/>
        <v>0</v>
      </c>
    </row>
    <row r="217" spans="1:41" ht="12.75">
      <c r="A217" s="28">
        <v>1801740</v>
      </c>
      <c r="B217" s="28">
        <v>6325</v>
      </c>
      <c r="C217" s="28" t="s">
        <v>647</v>
      </c>
      <c r="D217" s="28" t="s">
        <v>648</v>
      </c>
      <c r="E217" s="28" t="s">
        <v>649</v>
      </c>
      <c r="F217" s="28">
        <v>47551</v>
      </c>
      <c r="G217" s="29">
        <v>1099</v>
      </c>
      <c r="H217" s="32">
        <v>8128435576</v>
      </c>
      <c r="I217" s="65">
        <v>7</v>
      </c>
      <c r="J217" s="31" t="s">
        <v>55</v>
      </c>
      <c r="K217" s="28"/>
      <c r="L217" s="33"/>
      <c r="M217" s="69"/>
      <c r="N217" s="63" t="s">
        <v>49</v>
      </c>
      <c r="O217" s="71"/>
      <c r="P217" s="34">
        <v>7.071547420965059</v>
      </c>
      <c r="Q217" s="35" t="str">
        <f t="shared" si="53"/>
        <v>NO</v>
      </c>
      <c r="R217" s="31" t="s">
        <v>49</v>
      </c>
      <c r="S217" s="31" t="s">
        <v>55</v>
      </c>
      <c r="T217" s="31"/>
      <c r="U217" s="64"/>
      <c r="V217" s="67"/>
      <c r="W217" s="40"/>
      <c r="X217" s="40"/>
      <c r="Y217" s="41"/>
      <c r="Z217" s="37">
        <f t="shared" si="54"/>
        <v>1</v>
      </c>
      <c r="AA217" s="30">
        <f t="shared" si="55"/>
        <v>0</v>
      </c>
      <c r="AB217" s="30">
        <f t="shared" si="56"/>
        <v>0</v>
      </c>
      <c r="AC217" s="30">
        <f t="shared" si="57"/>
        <v>0</v>
      </c>
      <c r="AD217" s="31" t="str">
        <f t="shared" si="58"/>
        <v>-</v>
      </c>
      <c r="AE217" s="30">
        <f t="shared" si="59"/>
        <v>0</v>
      </c>
      <c r="AF217" s="30">
        <f t="shared" si="60"/>
        <v>0</v>
      </c>
      <c r="AG217" s="30">
        <f t="shared" si="61"/>
        <v>0</v>
      </c>
      <c r="AH217" s="30">
        <f t="shared" si="62"/>
        <v>0</v>
      </c>
      <c r="AI217" s="30">
        <f t="shared" si="63"/>
        <v>1</v>
      </c>
      <c r="AJ217" s="30">
        <f t="shared" si="64"/>
        <v>0</v>
      </c>
      <c r="AK217" s="30">
        <f t="shared" si="65"/>
        <v>0</v>
      </c>
      <c r="AL217" s="31" t="str">
        <f t="shared" si="66"/>
        <v>-</v>
      </c>
      <c r="AM217" s="30">
        <f t="shared" si="67"/>
        <v>0</v>
      </c>
      <c r="AN217" s="30">
        <f t="shared" si="68"/>
        <v>0</v>
      </c>
      <c r="AO217" s="30">
        <f t="shared" si="69"/>
        <v>0</v>
      </c>
    </row>
    <row r="218" spans="1:41" ht="12.75">
      <c r="A218" s="28">
        <v>1808850</v>
      </c>
      <c r="B218" s="28">
        <v>5635</v>
      </c>
      <c r="C218" s="28" t="s">
        <v>650</v>
      </c>
      <c r="D218" s="28" t="s">
        <v>651</v>
      </c>
      <c r="E218" s="28" t="s">
        <v>652</v>
      </c>
      <c r="F218" s="28">
        <v>46970</v>
      </c>
      <c r="G218" s="29" t="s">
        <v>48</v>
      </c>
      <c r="H218" s="32">
        <v>7654733081</v>
      </c>
      <c r="I218" s="65" t="s">
        <v>94</v>
      </c>
      <c r="J218" s="31" t="s">
        <v>49</v>
      </c>
      <c r="K218" s="28"/>
      <c r="L218" s="33"/>
      <c r="M218" s="69"/>
      <c r="N218" s="63" t="s">
        <v>49</v>
      </c>
      <c r="O218" s="71"/>
      <c r="P218" s="34">
        <v>12.596491228070175</v>
      </c>
      <c r="Q218" s="35" t="str">
        <f t="shared" si="53"/>
        <v>NO</v>
      </c>
      <c r="R218" s="31" t="s">
        <v>49</v>
      </c>
      <c r="S218" s="31" t="s">
        <v>55</v>
      </c>
      <c r="T218" s="31"/>
      <c r="U218" s="64"/>
      <c r="V218" s="67"/>
      <c r="W218" s="40"/>
      <c r="X218" s="40"/>
      <c r="Y218" s="41"/>
      <c r="Z218" s="37">
        <f t="shared" si="54"/>
        <v>0</v>
      </c>
      <c r="AA218" s="30">
        <f t="shared" si="55"/>
        <v>0</v>
      </c>
      <c r="AB218" s="30">
        <f t="shared" si="56"/>
        <v>0</v>
      </c>
      <c r="AC218" s="30">
        <f t="shared" si="57"/>
        <v>0</v>
      </c>
      <c r="AD218" s="31" t="str">
        <f t="shared" si="58"/>
        <v>-</v>
      </c>
      <c r="AE218" s="30">
        <f t="shared" si="59"/>
        <v>0</v>
      </c>
      <c r="AF218" s="30">
        <f t="shared" si="60"/>
        <v>0</v>
      </c>
      <c r="AG218" s="30">
        <f t="shared" si="61"/>
        <v>0</v>
      </c>
      <c r="AH218" s="30">
        <f t="shared" si="62"/>
        <v>0</v>
      </c>
      <c r="AI218" s="30">
        <f t="shared" si="63"/>
        <v>1</v>
      </c>
      <c r="AJ218" s="30">
        <f t="shared" si="64"/>
        <v>0</v>
      </c>
      <c r="AK218" s="30">
        <f t="shared" si="65"/>
        <v>0</v>
      </c>
      <c r="AL218" s="31" t="str">
        <f t="shared" si="66"/>
        <v>-</v>
      </c>
      <c r="AM218" s="30">
        <f t="shared" si="67"/>
        <v>0</v>
      </c>
      <c r="AN218" s="30">
        <f t="shared" si="68"/>
        <v>0</v>
      </c>
      <c r="AO218" s="30">
        <f t="shared" si="69"/>
        <v>0</v>
      </c>
    </row>
    <row r="219" spans="1:41" ht="12.75">
      <c r="A219" s="28">
        <v>1808900</v>
      </c>
      <c r="B219" s="28">
        <v>6445</v>
      </c>
      <c r="C219" s="28" t="s">
        <v>653</v>
      </c>
      <c r="D219" s="28" t="s">
        <v>654</v>
      </c>
      <c r="E219" s="28" t="s">
        <v>309</v>
      </c>
      <c r="F219" s="28">
        <v>47567</v>
      </c>
      <c r="G219" s="29">
        <v>1561</v>
      </c>
      <c r="H219" s="32">
        <v>8123548731</v>
      </c>
      <c r="I219" s="65" t="s">
        <v>94</v>
      </c>
      <c r="J219" s="31" t="s">
        <v>49</v>
      </c>
      <c r="K219" s="28"/>
      <c r="L219" s="33"/>
      <c r="M219" s="69"/>
      <c r="N219" s="63" t="s">
        <v>49</v>
      </c>
      <c r="O219" s="71"/>
      <c r="P219" s="34">
        <v>9.315673289183222</v>
      </c>
      <c r="Q219" s="35" t="str">
        <f t="shared" si="53"/>
        <v>NO</v>
      </c>
      <c r="R219" s="31" t="s">
        <v>49</v>
      </c>
      <c r="S219" s="31" t="s">
        <v>55</v>
      </c>
      <c r="T219" s="31"/>
      <c r="U219" s="64"/>
      <c r="V219" s="67"/>
      <c r="W219" s="40"/>
      <c r="X219" s="40"/>
      <c r="Y219" s="41"/>
      <c r="Z219" s="37">
        <f t="shared" si="54"/>
        <v>0</v>
      </c>
      <c r="AA219" s="30">
        <f t="shared" si="55"/>
        <v>0</v>
      </c>
      <c r="AB219" s="30">
        <f t="shared" si="56"/>
        <v>0</v>
      </c>
      <c r="AC219" s="30">
        <f t="shared" si="57"/>
        <v>0</v>
      </c>
      <c r="AD219" s="31" t="str">
        <f t="shared" si="58"/>
        <v>-</v>
      </c>
      <c r="AE219" s="30">
        <f t="shared" si="59"/>
        <v>0</v>
      </c>
      <c r="AF219" s="30">
        <f t="shared" si="60"/>
        <v>0</v>
      </c>
      <c r="AG219" s="30">
        <f t="shared" si="61"/>
        <v>0</v>
      </c>
      <c r="AH219" s="30">
        <f t="shared" si="62"/>
        <v>0</v>
      </c>
      <c r="AI219" s="30">
        <f t="shared" si="63"/>
        <v>1</v>
      </c>
      <c r="AJ219" s="30">
        <f t="shared" si="64"/>
        <v>0</v>
      </c>
      <c r="AK219" s="30">
        <f t="shared" si="65"/>
        <v>0</v>
      </c>
      <c r="AL219" s="31" t="str">
        <f t="shared" si="66"/>
        <v>-</v>
      </c>
      <c r="AM219" s="30">
        <f t="shared" si="67"/>
        <v>0</v>
      </c>
      <c r="AN219" s="30">
        <f t="shared" si="68"/>
        <v>0</v>
      </c>
      <c r="AO219" s="30">
        <f t="shared" si="69"/>
        <v>0</v>
      </c>
    </row>
    <row r="220" spans="1:41" ht="12.75">
      <c r="A220" s="28">
        <v>1808940</v>
      </c>
      <c r="B220" s="28">
        <v>775</v>
      </c>
      <c r="C220" s="28" t="s">
        <v>655</v>
      </c>
      <c r="D220" s="28" t="s">
        <v>656</v>
      </c>
      <c r="E220" s="28" t="s">
        <v>657</v>
      </c>
      <c r="F220" s="28">
        <v>46978</v>
      </c>
      <c r="G220" s="29" t="s">
        <v>48</v>
      </c>
      <c r="H220" s="32">
        <v>5746432605</v>
      </c>
      <c r="I220" s="65">
        <v>7</v>
      </c>
      <c r="J220" s="31" t="s">
        <v>55</v>
      </c>
      <c r="K220" s="28"/>
      <c r="L220" s="33"/>
      <c r="M220" s="69"/>
      <c r="N220" s="63" t="s">
        <v>49</v>
      </c>
      <c r="O220" s="71"/>
      <c r="P220" s="34">
        <v>6.098654708520179</v>
      </c>
      <c r="Q220" s="35" t="str">
        <f t="shared" si="53"/>
        <v>NO</v>
      </c>
      <c r="R220" s="31" t="s">
        <v>49</v>
      </c>
      <c r="S220" s="31" t="s">
        <v>55</v>
      </c>
      <c r="T220" s="31"/>
      <c r="U220" s="64"/>
      <c r="V220" s="67"/>
      <c r="W220" s="40"/>
      <c r="X220" s="40"/>
      <c r="Y220" s="41"/>
      <c r="Z220" s="37">
        <f t="shared" si="54"/>
        <v>1</v>
      </c>
      <c r="AA220" s="30">
        <f t="shared" si="55"/>
        <v>0</v>
      </c>
      <c r="AB220" s="30">
        <f t="shared" si="56"/>
        <v>0</v>
      </c>
      <c r="AC220" s="30">
        <f t="shared" si="57"/>
        <v>0</v>
      </c>
      <c r="AD220" s="31" t="str">
        <f t="shared" si="58"/>
        <v>-</v>
      </c>
      <c r="AE220" s="30">
        <f t="shared" si="59"/>
        <v>0</v>
      </c>
      <c r="AF220" s="30">
        <f t="shared" si="60"/>
        <v>0</v>
      </c>
      <c r="AG220" s="30">
        <f t="shared" si="61"/>
        <v>0</v>
      </c>
      <c r="AH220" s="30">
        <f t="shared" si="62"/>
        <v>0</v>
      </c>
      <c r="AI220" s="30">
        <f t="shared" si="63"/>
        <v>1</v>
      </c>
      <c r="AJ220" s="30">
        <f t="shared" si="64"/>
        <v>0</v>
      </c>
      <c r="AK220" s="30">
        <f t="shared" si="65"/>
        <v>0</v>
      </c>
      <c r="AL220" s="31" t="str">
        <f t="shared" si="66"/>
        <v>-</v>
      </c>
      <c r="AM220" s="30">
        <f t="shared" si="67"/>
        <v>0</v>
      </c>
      <c r="AN220" s="30">
        <f t="shared" si="68"/>
        <v>0</v>
      </c>
      <c r="AO220" s="30">
        <f t="shared" si="69"/>
        <v>0</v>
      </c>
    </row>
    <row r="221" spans="1:41" ht="12.75">
      <c r="A221" s="28">
        <v>1808970</v>
      </c>
      <c r="B221" s="28">
        <v>3330</v>
      </c>
      <c r="C221" s="28" t="s">
        <v>658</v>
      </c>
      <c r="D221" s="28" t="s">
        <v>659</v>
      </c>
      <c r="E221" s="28" t="s">
        <v>660</v>
      </c>
      <c r="F221" s="28">
        <v>46168</v>
      </c>
      <c r="G221" s="29">
        <v>1443</v>
      </c>
      <c r="H221" s="32">
        <v>3178392578</v>
      </c>
      <c r="I221" s="65">
        <v>3</v>
      </c>
      <c r="J221" s="31" t="s">
        <v>49</v>
      </c>
      <c r="K221" s="28"/>
      <c r="L221" s="33"/>
      <c r="M221" s="69"/>
      <c r="N221" s="63" t="s">
        <v>49</v>
      </c>
      <c r="O221" s="71"/>
      <c r="P221" s="34">
        <v>3.993922292164098</v>
      </c>
      <c r="Q221" s="35" t="str">
        <f t="shared" si="53"/>
        <v>NO</v>
      </c>
      <c r="R221" s="31" t="s">
        <v>49</v>
      </c>
      <c r="S221" s="31" t="s">
        <v>49</v>
      </c>
      <c r="T221" s="31"/>
      <c r="U221" s="64"/>
      <c r="V221" s="67"/>
      <c r="W221" s="40"/>
      <c r="X221" s="40"/>
      <c r="Y221" s="41"/>
      <c r="Z221" s="37">
        <f t="shared" si="54"/>
        <v>0</v>
      </c>
      <c r="AA221" s="30">
        <f t="shared" si="55"/>
        <v>0</v>
      </c>
      <c r="AB221" s="30">
        <f t="shared" si="56"/>
        <v>0</v>
      </c>
      <c r="AC221" s="30">
        <f t="shared" si="57"/>
        <v>0</v>
      </c>
      <c r="AD221" s="31" t="str">
        <f t="shared" si="58"/>
        <v>-</v>
      </c>
      <c r="AE221" s="30">
        <f t="shared" si="59"/>
        <v>0</v>
      </c>
      <c r="AF221" s="30">
        <f t="shared" si="60"/>
        <v>0</v>
      </c>
      <c r="AG221" s="30">
        <f t="shared" si="61"/>
        <v>0</v>
      </c>
      <c r="AH221" s="30">
        <f t="shared" si="62"/>
        <v>0</v>
      </c>
      <c r="AI221" s="30">
        <f t="shared" si="63"/>
        <v>0</v>
      </c>
      <c r="AJ221" s="30">
        <f t="shared" si="64"/>
        <v>0</v>
      </c>
      <c r="AK221" s="30">
        <f t="shared" si="65"/>
        <v>0</v>
      </c>
      <c r="AL221" s="31" t="str">
        <f t="shared" si="66"/>
        <v>-</v>
      </c>
      <c r="AM221" s="30">
        <f t="shared" si="67"/>
        <v>0</v>
      </c>
      <c r="AN221" s="30">
        <f t="shared" si="68"/>
        <v>0</v>
      </c>
      <c r="AO221" s="30">
        <f t="shared" si="69"/>
        <v>0</v>
      </c>
    </row>
    <row r="222" spans="1:41" ht="12.75">
      <c r="A222" s="28">
        <v>1809060</v>
      </c>
      <c r="B222" s="28">
        <v>5485</v>
      </c>
      <c r="C222" s="28" t="s">
        <v>661</v>
      </c>
      <c r="D222" s="28" t="s">
        <v>662</v>
      </c>
      <c r="E222" s="28" t="s">
        <v>663</v>
      </c>
      <c r="F222" s="28">
        <v>46563</v>
      </c>
      <c r="G222" s="29">
        <v>1817</v>
      </c>
      <c r="H222" s="32">
        <v>5749363115</v>
      </c>
      <c r="I222" s="65">
        <v>6</v>
      </c>
      <c r="J222" s="31" t="s">
        <v>49</v>
      </c>
      <c r="K222" s="28"/>
      <c r="L222" s="33"/>
      <c r="M222" s="69"/>
      <c r="N222" s="63" t="s">
        <v>49</v>
      </c>
      <c r="O222" s="71"/>
      <c r="P222" s="34">
        <v>9.718387631143015</v>
      </c>
      <c r="Q222" s="35" t="str">
        <f t="shared" si="53"/>
        <v>NO</v>
      </c>
      <c r="R222" s="31" t="s">
        <v>49</v>
      </c>
      <c r="S222" s="31" t="s">
        <v>55</v>
      </c>
      <c r="T222" s="31"/>
      <c r="U222" s="64"/>
      <c r="V222" s="67"/>
      <c r="W222" s="40"/>
      <c r="X222" s="40"/>
      <c r="Y222" s="41"/>
      <c r="Z222" s="37">
        <f t="shared" si="54"/>
        <v>0</v>
      </c>
      <c r="AA222" s="30">
        <f t="shared" si="55"/>
        <v>0</v>
      </c>
      <c r="AB222" s="30">
        <f t="shared" si="56"/>
        <v>0</v>
      </c>
      <c r="AC222" s="30">
        <f t="shared" si="57"/>
        <v>0</v>
      </c>
      <c r="AD222" s="31" t="str">
        <f t="shared" si="58"/>
        <v>-</v>
      </c>
      <c r="AE222" s="30">
        <f t="shared" si="59"/>
        <v>0</v>
      </c>
      <c r="AF222" s="30">
        <f t="shared" si="60"/>
        <v>0</v>
      </c>
      <c r="AG222" s="30">
        <f t="shared" si="61"/>
        <v>0</v>
      </c>
      <c r="AH222" s="30">
        <f t="shared" si="62"/>
        <v>0</v>
      </c>
      <c r="AI222" s="30">
        <f t="shared" si="63"/>
        <v>1</v>
      </c>
      <c r="AJ222" s="30">
        <f t="shared" si="64"/>
        <v>0</v>
      </c>
      <c r="AK222" s="30">
        <f t="shared" si="65"/>
        <v>0</v>
      </c>
      <c r="AL222" s="31" t="str">
        <f t="shared" si="66"/>
        <v>-</v>
      </c>
      <c r="AM222" s="30">
        <f t="shared" si="67"/>
        <v>0</v>
      </c>
      <c r="AN222" s="30">
        <f t="shared" si="68"/>
        <v>0</v>
      </c>
      <c r="AO222" s="30">
        <f t="shared" si="69"/>
        <v>0</v>
      </c>
    </row>
    <row r="223" spans="1:41" ht="12.75">
      <c r="A223" s="28">
        <v>1809150</v>
      </c>
      <c r="B223" s="28">
        <v>6550</v>
      </c>
      <c r="C223" s="28" t="s">
        <v>664</v>
      </c>
      <c r="D223" s="28" t="s">
        <v>665</v>
      </c>
      <c r="E223" s="28" t="s">
        <v>666</v>
      </c>
      <c r="F223" s="28">
        <v>46368</v>
      </c>
      <c r="G223" s="29">
        <v>5057</v>
      </c>
      <c r="H223" s="32">
        <v>2197626511</v>
      </c>
      <c r="I223" s="65">
        <v>3</v>
      </c>
      <c r="J223" s="31" t="s">
        <v>49</v>
      </c>
      <c r="K223" s="28"/>
      <c r="L223" s="33"/>
      <c r="M223" s="69"/>
      <c r="N223" s="63" t="s">
        <v>49</v>
      </c>
      <c r="O223" s="71"/>
      <c r="P223" s="34">
        <v>8.079516391536853</v>
      </c>
      <c r="Q223" s="35" t="str">
        <f t="shared" si="53"/>
        <v>NO</v>
      </c>
      <c r="R223" s="31" t="s">
        <v>49</v>
      </c>
      <c r="S223" s="31" t="s">
        <v>49</v>
      </c>
      <c r="T223" s="31"/>
      <c r="U223" s="64"/>
      <c r="V223" s="67"/>
      <c r="W223" s="40"/>
      <c r="X223" s="40"/>
      <c r="Y223" s="41"/>
      <c r="Z223" s="37">
        <f t="shared" si="54"/>
        <v>0</v>
      </c>
      <c r="AA223" s="30">
        <f t="shared" si="55"/>
        <v>0</v>
      </c>
      <c r="AB223" s="30">
        <f t="shared" si="56"/>
        <v>0</v>
      </c>
      <c r="AC223" s="30">
        <f t="shared" si="57"/>
        <v>0</v>
      </c>
      <c r="AD223" s="31" t="str">
        <f t="shared" si="58"/>
        <v>-</v>
      </c>
      <c r="AE223" s="30">
        <f t="shared" si="59"/>
        <v>0</v>
      </c>
      <c r="AF223" s="30">
        <f t="shared" si="60"/>
        <v>0</v>
      </c>
      <c r="AG223" s="30">
        <f t="shared" si="61"/>
        <v>0</v>
      </c>
      <c r="AH223" s="30">
        <f t="shared" si="62"/>
        <v>0</v>
      </c>
      <c r="AI223" s="30">
        <f t="shared" si="63"/>
        <v>0</v>
      </c>
      <c r="AJ223" s="30">
        <f t="shared" si="64"/>
        <v>0</v>
      </c>
      <c r="AK223" s="30">
        <f t="shared" si="65"/>
        <v>0</v>
      </c>
      <c r="AL223" s="31" t="str">
        <f t="shared" si="66"/>
        <v>-</v>
      </c>
      <c r="AM223" s="30">
        <f t="shared" si="67"/>
        <v>0</v>
      </c>
      <c r="AN223" s="30">
        <f t="shared" si="68"/>
        <v>0</v>
      </c>
      <c r="AO223" s="30">
        <f t="shared" si="69"/>
        <v>0</v>
      </c>
    </row>
    <row r="224" spans="1:41" ht="12.75">
      <c r="A224" s="28">
        <v>1809130</v>
      </c>
      <c r="B224" s="28">
        <v>6455</v>
      </c>
      <c r="C224" s="28" t="s">
        <v>667</v>
      </c>
      <c r="D224" s="28" t="s">
        <v>668</v>
      </c>
      <c r="E224" s="28" t="s">
        <v>669</v>
      </c>
      <c r="F224" s="28">
        <v>46385</v>
      </c>
      <c r="G224" s="29">
        <v>8973</v>
      </c>
      <c r="H224" s="32">
        <v>2194649607</v>
      </c>
      <c r="I224" s="65">
        <v>3</v>
      </c>
      <c r="J224" s="31" t="s">
        <v>49</v>
      </c>
      <c r="K224" s="28"/>
      <c r="L224" s="33"/>
      <c r="M224" s="69"/>
      <c r="N224" s="63" t="s">
        <v>49</v>
      </c>
      <c r="O224" s="71"/>
      <c r="P224" s="34" t="s">
        <v>50</v>
      </c>
      <c r="Q224" s="35" t="str">
        <f t="shared" si="53"/>
        <v>M</v>
      </c>
      <c r="R224" s="31" t="s">
        <v>49</v>
      </c>
      <c r="S224" s="31" t="s">
        <v>49</v>
      </c>
      <c r="T224" s="31"/>
      <c r="U224" s="64"/>
      <c r="V224" s="67"/>
      <c r="W224" s="40"/>
      <c r="X224" s="40"/>
      <c r="Y224" s="41"/>
      <c r="Z224" s="37">
        <f t="shared" si="54"/>
        <v>0</v>
      </c>
      <c r="AA224" s="30">
        <f t="shared" si="55"/>
        <v>0</v>
      </c>
      <c r="AB224" s="30">
        <f t="shared" si="56"/>
        <v>0</v>
      </c>
      <c r="AC224" s="30">
        <f t="shared" si="57"/>
        <v>0</v>
      </c>
      <c r="AD224" s="31" t="str">
        <f t="shared" si="58"/>
        <v>-</v>
      </c>
      <c r="AE224" s="30">
        <f t="shared" si="59"/>
        <v>0</v>
      </c>
      <c r="AF224" s="30">
        <f t="shared" si="60"/>
        <v>0</v>
      </c>
      <c r="AG224" s="30">
        <f t="shared" si="61"/>
        <v>0</v>
      </c>
      <c r="AH224" s="30">
        <f t="shared" si="62"/>
        <v>0</v>
      </c>
      <c r="AI224" s="30">
        <f t="shared" si="63"/>
        <v>0</v>
      </c>
      <c r="AJ224" s="30">
        <f t="shared" si="64"/>
        <v>0</v>
      </c>
      <c r="AK224" s="30">
        <f t="shared" si="65"/>
        <v>0</v>
      </c>
      <c r="AL224" s="31" t="str">
        <f t="shared" si="66"/>
        <v>-</v>
      </c>
      <c r="AM224" s="30">
        <f t="shared" si="67"/>
        <v>0</v>
      </c>
      <c r="AN224" s="30">
        <f t="shared" si="68"/>
        <v>0</v>
      </c>
      <c r="AO224" s="30">
        <f t="shared" si="69"/>
        <v>0</v>
      </c>
    </row>
    <row r="225" spans="1:41" ht="12.75">
      <c r="A225" s="28">
        <v>1809180</v>
      </c>
      <c r="B225" s="28">
        <v>6520</v>
      </c>
      <c r="C225" s="28" t="s">
        <v>670</v>
      </c>
      <c r="D225" s="28" t="s">
        <v>671</v>
      </c>
      <c r="E225" s="28" t="s">
        <v>669</v>
      </c>
      <c r="F225" s="28">
        <v>46383</v>
      </c>
      <c r="G225" s="29">
        <v>9642</v>
      </c>
      <c r="H225" s="32">
        <v>2194774933</v>
      </c>
      <c r="I225" s="65" t="s">
        <v>73</v>
      </c>
      <c r="J225" s="31" t="s">
        <v>49</v>
      </c>
      <c r="K225" s="28"/>
      <c r="L225" s="33"/>
      <c r="M225" s="69"/>
      <c r="N225" s="63" t="s">
        <v>49</v>
      </c>
      <c r="O225" s="71"/>
      <c r="P225" s="34">
        <v>4.676056338028169</v>
      </c>
      <c r="Q225" s="35" t="str">
        <f t="shared" si="53"/>
        <v>NO</v>
      </c>
      <c r="R225" s="31" t="s">
        <v>49</v>
      </c>
      <c r="S225" s="31" t="s">
        <v>49</v>
      </c>
      <c r="T225" s="31"/>
      <c r="U225" s="64"/>
      <c r="V225" s="67"/>
      <c r="W225" s="40"/>
      <c r="X225" s="40"/>
      <c r="Y225" s="41"/>
      <c r="Z225" s="37">
        <f t="shared" si="54"/>
        <v>0</v>
      </c>
      <c r="AA225" s="30">
        <f t="shared" si="55"/>
        <v>0</v>
      </c>
      <c r="AB225" s="30">
        <f t="shared" si="56"/>
        <v>0</v>
      </c>
      <c r="AC225" s="30">
        <f t="shared" si="57"/>
        <v>0</v>
      </c>
      <c r="AD225" s="31" t="str">
        <f t="shared" si="58"/>
        <v>-</v>
      </c>
      <c r="AE225" s="30">
        <f t="shared" si="59"/>
        <v>0</v>
      </c>
      <c r="AF225" s="30">
        <f t="shared" si="60"/>
        <v>0</v>
      </c>
      <c r="AG225" s="30">
        <f t="shared" si="61"/>
        <v>0</v>
      </c>
      <c r="AH225" s="30">
        <f t="shared" si="62"/>
        <v>0</v>
      </c>
      <c r="AI225" s="30">
        <f t="shared" si="63"/>
        <v>0</v>
      </c>
      <c r="AJ225" s="30">
        <f t="shared" si="64"/>
        <v>0</v>
      </c>
      <c r="AK225" s="30">
        <f t="shared" si="65"/>
        <v>0</v>
      </c>
      <c r="AL225" s="31" t="str">
        <f t="shared" si="66"/>
        <v>-</v>
      </c>
      <c r="AM225" s="30">
        <f t="shared" si="67"/>
        <v>0</v>
      </c>
      <c r="AN225" s="30">
        <f t="shared" si="68"/>
        <v>0</v>
      </c>
      <c r="AO225" s="30">
        <f t="shared" si="69"/>
        <v>0</v>
      </c>
    </row>
    <row r="226" spans="1:41" ht="12.75">
      <c r="A226" s="28">
        <v>1809300</v>
      </c>
      <c r="B226" s="28">
        <v>4515</v>
      </c>
      <c r="C226" s="28" t="s">
        <v>672</v>
      </c>
      <c r="D226" s="28" t="s">
        <v>673</v>
      </c>
      <c r="E226" s="28" t="s">
        <v>404</v>
      </c>
      <c r="F226" s="28">
        <v>46761</v>
      </c>
      <c r="G226" s="29">
        <v>9653</v>
      </c>
      <c r="H226" s="32">
        <v>2603513214</v>
      </c>
      <c r="I226" s="65">
        <v>7</v>
      </c>
      <c r="J226" s="31" t="s">
        <v>55</v>
      </c>
      <c r="K226" s="28"/>
      <c r="L226" s="33"/>
      <c r="M226" s="69"/>
      <c r="N226" s="63" t="s">
        <v>49</v>
      </c>
      <c r="O226" s="71"/>
      <c r="P226" s="34">
        <v>5.321390937829294</v>
      </c>
      <c r="Q226" s="35" t="str">
        <f t="shared" si="53"/>
        <v>NO</v>
      </c>
      <c r="R226" s="31" t="s">
        <v>49</v>
      </c>
      <c r="S226" s="31" t="s">
        <v>55</v>
      </c>
      <c r="T226" s="31"/>
      <c r="U226" s="64"/>
      <c r="V226" s="67"/>
      <c r="W226" s="40"/>
      <c r="X226" s="40"/>
      <c r="Y226" s="41"/>
      <c r="Z226" s="37">
        <f t="shared" si="54"/>
        <v>1</v>
      </c>
      <c r="AA226" s="30">
        <f t="shared" si="55"/>
        <v>0</v>
      </c>
      <c r="AB226" s="30">
        <f t="shared" si="56"/>
        <v>0</v>
      </c>
      <c r="AC226" s="30">
        <f t="shared" si="57"/>
        <v>0</v>
      </c>
      <c r="AD226" s="31" t="str">
        <f t="shared" si="58"/>
        <v>-</v>
      </c>
      <c r="AE226" s="30">
        <f t="shared" si="59"/>
        <v>0</v>
      </c>
      <c r="AF226" s="30">
        <f t="shared" si="60"/>
        <v>0</v>
      </c>
      <c r="AG226" s="30">
        <f t="shared" si="61"/>
        <v>0</v>
      </c>
      <c r="AH226" s="30">
        <f t="shared" si="62"/>
        <v>0</v>
      </c>
      <c r="AI226" s="30">
        <f t="shared" si="63"/>
        <v>1</v>
      </c>
      <c r="AJ226" s="30">
        <f t="shared" si="64"/>
        <v>0</v>
      </c>
      <c r="AK226" s="30">
        <f t="shared" si="65"/>
        <v>0</v>
      </c>
      <c r="AL226" s="31" t="str">
        <f t="shared" si="66"/>
        <v>-</v>
      </c>
      <c r="AM226" s="30">
        <f t="shared" si="67"/>
        <v>0</v>
      </c>
      <c r="AN226" s="30">
        <f t="shared" si="68"/>
        <v>0</v>
      </c>
      <c r="AO226" s="30">
        <f t="shared" si="69"/>
        <v>0</v>
      </c>
    </row>
    <row r="227" spans="1:41" ht="12.75">
      <c r="A227" s="28">
        <v>1801770</v>
      </c>
      <c r="B227" s="28">
        <v>6825</v>
      </c>
      <c r="C227" s="28" t="s">
        <v>674</v>
      </c>
      <c r="D227" s="28" t="s">
        <v>675</v>
      </c>
      <c r="E227" s="28" t="s">
        <v>676</v>
      </c>
      <c r="F227" s="28">
        <v>47394</v>
      </c>
      <c r="G227" s="29">
        <v>1604</v>
      </c>
      <c r="H227" s="32">
        <v>7655841401</v>
      </c>
      <c r="I227" s="65" t="s">
        <v>94</v>
      </c>
      <c r="J227" s="31" t="s">
        <v>49</v>
      </c>
      <c r="K227" s="28"/>
      <c r="L227" s="33"/>
      <c r="M227" s="69"/>
      <c r="N227" s="63" t="s">
        <v>49</v>
      </c>
      <c r="O227" s="71"/>
      <c r="P227" s="34">
        <v>13.288665549972082</v>
      </c>
      <c r="Q227" s="35" t="str">
        <f t="shared" si="53"/>
        <v>NO</v>
      </c>
      <c r="R227" s="31" t="s">
        <v>49</v>
      </c>
      <c r="S227" s="31" t="s">
        <v>55</v>
      </c>
      <c r="T227" s="31"/>
      <c r="U227" s="64"/>
      <c r="V227" s="67"/>
      <c r="W227" s="40"/>
      <c r="X227" s="40"/>
      <c r="Y227" s="41"/>
      <c r="Z227" s="37">
        <f t="shared" si="54"/>
        <v>0</v>
      </c>
      <c r="AA227" s="30">
        <f t="shared" si="55"/>
        <v>0</v>
      </c>
      <c r="AB227" s="30">
        <f t="shared" si="56"/>
        <v>0</v>
      </c>
      <c r="AC227" s="30">
        <f t="shared" si="57"/>
        <v>0</v>
      </c>
      <c r="AD227" s="31" t="str">
        <f t="shared" si="58"/>
        <v>-</v>
      </c>
      <c r="AE227" s="30">
        <f t="shared" si="59"/>
        <v>0</v>
      </c>
      <c r="AF227" s="30">
        <f t="shared" si="60"/>
        <v>0</v>
      </c>
      <c r="AG227" s="30">
        <f t="shared" si="61"/>
        <v>0</v>
      </c>
      <c r="AH227" s="30">
        <f t="shared" si="62"/>
        <v>0</v>
      </c>
      <c r="AI227" s="30">
        <f t="shared" si="63"/>
        <v>1</v>
      </c>
      <c r="AJ227" s="30">
        <f t="shared" si="64"/>
        <v>0</v>
      </c>
      <c r="AK227" s="30">
        <f t="shared" si="65"/>
        <v>0</v>
      </c>
      <c r="AL227" s="31" t="str">
        <f t="shared" si="66"/>
        <v>-</v>
      </c>
      <c r="AM227" s="30">
        <f t="shared" si="67"/>
        <v>0</v>
      </c>
      <c r="AN227" s="30">
        <f t="shared" si="68"/>
        <v>0</v>
      </c>
      <c r="AO227" s="30">
        <f t="shared" si="69"/>
        <v>0</v>
      </c>
    </row>
    <row r="228" spans="1:41" ht="12.75">
      <c r="A228" s="28">
        <v>1803180</v>
      </c>
      <c r="B228" s="28">
        <v>6835</v>
      </c>
      <c r="C228" s="28" t="s">
        <v>677</v>
      </c>
      <c r="D228" s="28" t="s">
        <v>678</v>
      </c>
      <c r="E228" s="28" t="s">
        <v>679</v>
      </c>
      <c r="F228" s="28">
        <v>47390</v>
      </c>
      <c r="G228" s="29">
        <v>1097</v>
      </c>
      <c r="H228" s="32">
        <v>7659644994</v>
      </c>
      <c r="I228" s="65">
        <v>6</v>
      </c>
      <c r="J228" s="31" t="s">
        <v>49</v>
      </c>
      <c r="K228" s="28"/>
      <c r="L228" s="33"/>
      <c r="M228" s="69"/>
      <c r="N228" s="63" t="s">
        <v>49</v>
      </c>
      <c r="O228" s="71"/>
      <c r="P228" s="34">
        <v>14.803312629399587</v>
      </c>
      <c r="Q228" s="35" t="str">
        <f t="shared" si="53"/>
        <v>NO</v>
      </c>
      <c r="R228" s="31" t="s">
        <v>49</v>
      </c>
      <c r="S228" s="31" t="s">
        <v>55</v>
      </c>
      <c r="T228" s="31"/>
      <c r="U228" s="64"/>
      <c r="V228" s="67"/>
      <c r="W228" s="40"/>
      <c r="X228" s="40"/>
      <c r="Y228" s="41"/>
      <c r="Z228" s="37">
        <f t="shared" si="54"/>
        <v>0</v>
      </c>
      <c r="AA228" s="30">
        <f t="shared" si="55"/>
        <v>0</v>
      </c>
      <c r="AB228" s="30">
        <f t="shared" si="56"/>
        <v>0</v>
      </c>
      <c r="AC228" s="30">
        <f t="shared" si="57"/>
        <v>0</v>
      </c>
      <c r="AD228" s="31" t="str">
        <f t="shared" si="58"/>
        <v>-</v>
      </c>
      <c r="AE228" s="30">
        <f t="shared" si="59"/>
        <v>0</v>
      </c>
      <c r="AF228" s="30">
        <f t="shared" si="60"/>
        <v>0</v>
      </c>
      <c r="AG228" s="30">
        <f t="shared" si="61"/>
        <v>0</v>
      </c>
      <c r="AH228" s="30">
        <f t="shared" si="62"/>
        <v>0</v>
      </c>
      <c r="AI228" s="30">
        <f t="shared" si="63"/>
        <v>1</v>
      </c>
      <c r="AJ228" s="30">
        <f t="shared" si="64"/>
        <v>0</v>
      </c>
      <c r="AK228" s="30">
        <f t="shared" si="65"/>
        <v>0</v>
      </c>
      <c r="AL228" s="31" t="str">
        <f t="shared" si="66"/>
        <v>-</v>
      </c>
      <c r="AM228" s="30">
        <f t="shared" si="67"/>
        <v>0</v>
      </c>
      <c r="AN228" s="30">
        <f t="shared" si="68"/>
        <v>0</v>
      </c>
      <c r="AO228" s="30">
        <f t="shared" si="69"/>
        <v>0</v>
      </c>
    </row>
    <row r="229" spans="1:41" ht="12.75">
      <c r="A229" s="28">
        <v>1810740</v>
      </c>
      <c r="B229" s="28">
        <v>6805</v>
      </c>
      <c r="C229" s="28" t="s">
        <v>680</v>
      </c>
      <c r="D229" s="28" t="s">
        <v>681</v>
      </c>
      <c r="E229" s="28" t="s">
        <v>682</v>
      </c>
      <c r="F229" s="28">
        <v>47355</v>
      </c>
      <c r="G229" s="29">
        <v>385</v>
      </c>
      <c r="H229" s="32">
        <v>7658741181</v>
      </c>
      <c r="I229" s="65">
        <v>7</v>
      </c>
      <c r="J229" s="31" t="s">
        <v>55</v>
      </c>
      <c r="K229" s="28"/>
      <c r="L229" s="33"/>
      <c r="M229" s="69">
        <v>599</v>
      </c>
      <c r="N229" s="63" t="s">
        <v>49</v>
      </c>
      <c r="O229" s="71" t="s">
        <v>55</v>
      </c>
      <c r="P229" s="34">
        <v>9.45945945945946</v>
      </c>
      <c r="Q229" s="35" t="str">
        <f aca="true" t="shared" si="70" ref="Q229:Q260">IF(ISNUMBER(P229),IF(P229&gt;=20,"YES","NO"),"M")</f>
        <v>NO</v>
      </c>
      <c r="R229" s="31" t="s">
        <v>49</v>
      </c>
      <c r="S229" s="31" t="s">
        <v>55</v>
      </c>
      <c r="T229" s="31"/>
      <c r="U229" s="64"/>
      <c r="V229" s="67">
        <v>39376</v>
      </c>
      <c r="W229" s="40">
        <v>4232</v>
      </c>
      <c r="X229" s="40">
        <v>5574</v>
      </c>
      <c r="Y229" s="41">
        <v>3913</v>
      </c>
      <c r="Z229" s="37">
        <f t="shared" si="54"/>
        <v>1</v>
      </c>
      <c r="AA229" s="30">
        <f t="shared" si="55"/>
        <v>1</v>
      </c>
      <c r="AB229" s="30">
        <f t="shared" si="56"/>
        <v>0</v>
      </c>
      <c r="AC229" s="30">
        <f t="shared" si="57"/>
        <v>0</v>
      </c>
      <c r="AD229" s="31" t="str">
        <f t="shared" si="58"/>
        <v>SRSA</v>
      </c>
      <c r="AE229" s="30">
        <f t="shared" si="59"/>
        <v>0</v>
      </c>
      <c r="AF229" s="30">
        <f t="shared" si="60"/>
        <v>0</v>
      </c>
      <c r="AG229" s="30">
        <f t="shared" si="61"/>
        <v>0</v>
      </c>
      <c r="AH229" s="30">
        <f t="shared" si="62"/>
        <v>0</v>
      </c>
      <c r="AI229" s="30">
        <f t="shared" si="63"/>
        <v>1</v>
      </c>
      <c r="AJ229" s="30">
        <f t="shared" si="64"/>
        <v>0</v>
      </c>
      <c r="AK229" s="30">
        <f t="shared" si="65"/>
        <v>0</v>
      </c>
      <c r="AL229" s="31" t="str">
        <f t="shared" si="66"/>
        <v>-</v>
      </c>
      <c r="AM229" s="30">
        <f t="shared" si="67"/>
        <v>0</v>
      </c>
      <c r="AN229" s="30">
        <f t="shared" si="68"/>
        <v>0</v>
      </c>
      <c r="AO229" s="30">
        <f t="shared" si="69"/>
        <v>0</v>
      </c>
    </row>
    <row r="230" spans="1:41" ht="12.75">
      <c r="A230" s="28">
        <v>1809420</v>
      </c>
      <c r="B230" s="28">
        <v>3815</v>
      </c>
      <c r="C230" s="28" t="s">
        <v>683</v>
      </c>
      <c r="D230" s="28" t="s">
        <v>684</v>
      </c>
      <c r="E230" s="28" t="s">
        <v>685</v>
      </c>
      <c r="F230" s="28">
        <v>47978</v>
      </c>
      <c r="G230" s="29">
        <v>69</v>
      </c>
      <c r="H230" s="32">
        <v>2198667822</v>
      </c>
      <c r="I230" s="65">
        <v>3</v>
      </c>
      <c r="J230" s="31" t="s">
        <v>49</v>
      </c>
      <c r="K230" s="28"/>
      <c r="L230" s="33"/>
      <c r="M230" s="69"/>
      <c r="N230" s="63" t="s">
        <v>49</v>
      </c>
      <c r="O230" s="71"/>
      <c r="P230" s="34">
        <v>8.891269416175684</v>
      </c>
      <c r="Q230" s="35" t="str">
        <f t="shared" si="70"/>
        <v>NO</v>
      </c>
      <c r="R230" s="31" t="s">
        <v>49</v>
      </c>
      <c r="S230" s="31" t="s">
        <v>49</v>
      </c>
      <c r="T230" s="31"/>
      <c r="U230" s="64"/>
      <c r="V230" s="67"/>
      <c r="W230" s="40"/>
      <c r="X230" s="40"/>
      <c r="Y230" s="41"/>
      <c r="Z230" s="37">
        <f t="shared" si="54"/>
        <v>0</v>
      </c>
      <c r="AA230" s="30">
        <f t="shared" si="55"/>
        <v>0</v>
      </c>
      <c r="AB230" s="30">
        <f t="shared" si="56"/>
        <v>0</v>
      </c>
      <c r="AC230" s="30">
        <f t="shared" si="57"/>
        <v>0</v>
      </c>
      <c r="AD230" s="31" t="str">
        <f t="shared" si="58"/>
        <v>-</v>
      </c>
      <c r="AE230" s="30">
        <f t="shared" si="59"/>
        <v>0</v>
      </c>
      <c r="AF230" s="30">
        <f t="shared" si="60"/>
        <v>0</v>
      </c>
      <c r="AG230" s="30">
        <f t="shared" si="61"/>
        <v>0</v>
      </c>
      <c r="AH230" s="30">
        <f t="shared" si="62"/>
        <v>0</v>
      </c>
      <c r="AI230" s="30">
        <f t="shared" si="63"/>
        <v>0</v>
      </c>
      <c r="AJ230" s="30">
        <f t="shared" si="64"/>
        <v>0</v>
      </c>
      <c r="AK230" s="30">
        <f t="shared" si="65"/>
        <v>0</v>
      </c>
      <c r="AL230" s="31" t="str">
        <f t="shared" si="66"/>
        <v>-</v>
      </c>
      <c r="AM230" s="30">
        <f t="shared" si="67"/>
        <v>0</v>
      </c>
      <c r="AN230" s="30">
        <f t="shared" si="68"/>
        <v>0</v>
      </c>
      <c r="AO230" s="30">
        <f t="shared" si="69"/>
        <v>0</v>
      </c>
    </row>
    <row r="231" spans="1:41" ht="12.75">
      <c r="A231" s="28">
        <v>1809480</v>
      </c>
      <c r="B231" s="28">
        <v>5705</v>
      </c>
      <c r="C231" s="28" t="s">
        <v>686</v>
      </c>
      <c r="D231" s="28" t="s">
        <v>687</v>
      </c>
      <c r="E231" s="28" t="s">
        <v>688</v>
      </c>
      <c r="F231" s="28">
        <v>47429</v>
      </c>
      <c r="G231" s="29">
        <v>1134</v>
      </c>
      <c r="H231" s="32">
        <v>8128767100</v>
      </c>
      <c r="I231" s="65" t="s">
        <v>689</v>
      </c>
      <c r="J231" s="31" t="s">
        <v>49</v>
      </c>
      <c r="K231" s="28"/>
      <c r="L231" s="33"/>
      <c r="M231" s="69"/>
      <c r="N231" s="63" t="s">
        <v>49</v>
      </c>
      <c r="O231" s="71"/>
      <c r="P231" s="34">
        <v>5.188527231711247</v>
      </c>
      <c r="Q231" s="35" t="str">
        <f t="shared" si="70"/>
        <v>NO</v>
      </c>
      <c r="R231" s="31" t="s">
        <v>49</v>
      </c>
      <c r="S231" s="31" t="s">
        <v>49</v>
      </c>
      <c r="T231" s="31"/>
      <c r="U231" s="64"/>
      <c r="V231" s="67"/>
      <c r="W231" s="40"/>
      <c r="X231" s="40"/>
      <c r="Y231" s="41"/>
      <c r="Z231" s="37">
        <f t="shared" si="54"/>
        <v>0</v>
      </c>
      <c r="AA231" s="30">
        <f t="shared" si="55"/>
        <v>0</v>
      </c>
      <c r="AB231" s="30">
        <f t="shared" si="56"/>
        <v>0</v>
      </c>
      <c r="AC231" s="30">
        <f t="shared" si="57"/>
        <v>0</v>
      </c>
      <c r="AD231" s="31" t="str">
        <f t="shared" si="58"/>
        <v>-</v>
      </c>
      <c r="AE231" s="30">
        <f t="shared" si="59"/>
        <v>0</v>
      </c>
      <c r="AF231" s="30">
        <f t="shared" si="60"/>
        <v>0</v>
      </c>
      <c r="AG231" s="30">
        <f t="shared" si="61"/>
        <v>0</v>
      </c>
      <c r="AH231" s="30">
        <f t="shared" si="62"/>
        <v>0</v>
      </c>
      <c r="AI231" s="30">
        <f t="shared" si="63"/>
        <v>0</v>
      </c>
      <c r="AJ231" s="30">
        <f t="shared" si="64"/>
        <v>0</v>
      </c>
      <c r="AK231" s="30">
        <f t="shared" si="65"/>
        <v>0</v>
      </c>
      <c r="AL231" s="31" t="str">
        <f t="shared" si="66"/>
        <v>-</v>
      </c>
      <c r="AM231" s="30">
        <f t="shared" si="67"/>
        <v>0</v>
      </c>
      <c r="AN231" s="30">
        <f t="shared" si="68"/>
        <v>0</v>
      </c>
      <c r="AO231" s="30">
        <f t="shared" si="69"/>
        <v>0</v>
      </c>
    </row>
    <row r="232" spans="1:41" ht="12.75">
      <c r="A232" s="28">
        <v>1809510</v>
      </c>
      <c r="B232" s="28">
        <v>8385</v>
      </c>
      <c r="C232" s="28" t="s">
        <v>690</v>
      </c>
      <c r="D232" s="28" t="s">
        <v>691</v>
      </c>
      <c r="E232" s="28" t="s">
        <v>692</v>
      </c>
      <c r="F232" s="28">
        <v>47374</v>
      </c>
      <c r="G232" s="29">
        <v>5399</v>
      </c>
      <c r="H232" s="32">
        <v>7659733300</v>
      </c>
      <c r="I232" s="65" t="s">
        <v>693</v>
      </c>
      <c r="J232" s="31" t="s">
        <v>49</v>
      </c>
      <c r="K232" s="28"/>
      <c r="L232" s="33"/>
      <c r="M232" s="69"/>
      <c r="N232" s="63" t="s">
        <v>49</v>
      </c>
      <c r="O232" s="71"/>
      <c r="P232" s="34">
        <v>15.867208672086722</v>
      </c>
      <c r="Q232" s="35" t="str">
        <f t="shared" si="70"/>
        <v>NO</v>
      </c>
      <c r="R232" s="31" t="s">
        <v>49</v>
      </c>
      <c r="S232" s="31" t="s">
        <v>49</v>
      </c>
      <c r="T232" s="31"/>
      <c r="U232" s="64"/>
      <c r="V232" s="67"/>
      <c r="W232" s="40"/>
      <c r="X232" s="40"/>
      <c r="Y232" s="41"/>
      <c r="Z232" s="37">
        <f t="shared" si="54"/>
        <v>0</v>
      </c>
      <c r="AA232" s="30">
        <f t="shared" si="55"/>
        <v>0</v>
      </c>
      <c r="AB232" s="30">
        <f t="shared" si="56"/>
        <v>0</v>
      </c>
      <c r="AC232" s="30">
        <f t="shared" si="57"/>
        <v>0</v>
      </c>
      <c r="AD232" s="31" t="str">
        <f t="shared" si="58"/>
        <v>-</v>
      </c>
      <c r="AE232" s="30">
        <f t="shared" si="59"/>
        <v>0</v>
      </c>
      <c r="AF232" s="30">
        <f t="shared" si="60"/>
        <v>0</v>
      </c>
      <c r="AG232" s="30">
        <f t="shared" si="61"/>
        <v>0</v>
      </c>
      <c r="AH232" s="30">
        <f t="shared" si="62"/>
        <v>0</v>
      </c>
      <c r="AI232" s="30">
        <f t="shared" si="63"/>
        <v>0</v>
      </c>
      <c r="AJ232" s="30">
        <f t="shared" si="64"/>
        <v>0</v>
      </c>
      <c r="AK232" s="30">
        <f t="shared" si="65"/>
        <v>0</v>
      </c>
      <c r="AL232" s="31" t="str">
        <f t="shared" si="66"/>
        <v>-</v>
      </c>
      <c r="AM232" s="30">
        <f t="shared" si="67"/>
        <v>0</v>
      </c>
      <c r="AN232" s="30">
        <f t="shared" si="68"/>
        <v>0</v>
      </c>
      <c r="AO232" s="30">
        <f t="shared" si="69"/>
        <v>0</v>
      </c>
    </row>
    <row r="233" spans="1:41" ht="12.75">
      <c r="A233" s="28">
        <v>1809600</v>
      </c>
      <c r="B233" s="28">
        <v>6080</v>
      </c>
      <c r="C233" s="28" t="s">
        <v>694</v>
      </c>
      <c r="D233" s="28" t="s">
        <v>695</v>
      </c>
      <c r="E233" s="28" t="s">
        <v>696</v>
      </c>
      <c r="F233" s="28">
        <v>47040</v>
      </c>
      <c r="G233" s="29">
        <v>1097</v>
      </c>
      <c r="H233" s="32">
        <v>8124382655</v>
      </c>
      <c r="I233" s="65">
        <v>8</v>
      </c>
      <c r="J233" s="31" t="s">
        <v>55</v>
      </c>
      <c r="K233" s="28"/>
      <c r="L233" s="33"/>
      <c r="M233" s="69"/>
      <c r="N233" s="63" t="s">
        <v>49</v>
      </c>
      <c r="O233" s="71"/>
      <c r="P233" s="34">
        <v>7.177033492822966</v>
      </c>
      <c r="Q233" s="35" t="str">
        <f t="shared" si="70"/>
        <v>NO</v>
      </c>
      <c r="R233" s="31" t="s">
        <v>49</v>
      </c>
      <c r="S233" s="31" t="s">
        <v>55</v>
      </c>
      <c r="T233" s="31"/>
      <c r="U233" s="64"/>
      <c r="V233" s="67"/>
      <c r="W233" s="40"/>
      <c r="X233" s="40"/>
      <c r="Y233" s="41"/>
      <c r="Z233" s="37">
        <f t="shared" si="54"/>
        <v>1</v>
      </c>
      <c r="AA233" s="30">
        <f t="shared" si="55"/>
        <v>0</v>
      </c>
      <c r="AB233" s="30">
        <f t="shared" si="56"/>
        <v>0</v>
      </c>
      <c r="AC233" s="30">
        <f t="shared" si="57"/>
        <v>0</v>
      </c>
      <c r="AD233" s="31" t="str">
        <f t="shared" si="58"/>
        <v>-</v>
      </c>
      <c r="AE233" s="30">
        <f t="shared" si="59"/>
        <v>0</v>
      </c>
      <c r="AF233" s="30">
        <f t="shared" si="60"/>
        <v>0</v>
      </c>
      <c r="AG233" s="30">
        <f t="shared" si="61"/>
        <v>0</v>
      </c>
      <c r="AH233" s="30">
        <f t="shared" si="62"/>
        <v>0</v>
      </c>
      <c r="AI233" s="30">
        <f t="shared" si="63"/>
        <v>1</v>
      </c>
      <c r="AJ233" s="30">
        <f t="shared" si="64"/>
        <v>0</v>
      </c>
      <c r="AK233" s="30">
        <f t="shared" si="65"/>
        <v>0</v>
      </c>
      <c r="AL233" s="31" t="str">
        <f t="shared" si="66"/>
        <v>-</v>
      </c>
      <c r="AM233" s="30">
        <f t="shared" si="67"/>
        <v>0</v>
      </c>
      <c r="AN233" s="30">
        <f t="shared" si="68"/>
        <v>0</v>
      </c>
      <c r="AO233" s="30">
        <f t="shared" si="69"/>
        <v>0</v>
      </c>
    </row>
    <row r="234" spans="1:41" ht="12.75">
      <c r="A234" s="28">
        <v>1804620</v>
      </c>
      <c r="B234" s="28">
        <v>4590</v>
      </c>
      <c r="C234" s="28" t="s">
        <v>697</v>
      </c>
      <c r="D234" s="28" t="s">
        <v>698</v>
      </c>
      <c r="E234" s="28" t="s">
        <v>699</v>
      </c>
      <c r="F234" s="28">
        <v>46342</v>
      </c>
      <c r="G234" s="29">
        <v>1199</v>
      </c>
      <c r="H234" s="32">
        <v>2199622909</v>
      </c>
      <c r="I234" s="65">
        <v>3</v>
      </c>
      <c r="J234" s="31" t="s">
        <v>49</v>
      </c>
      <c r="K234" s="28"/>
      <c r="L234" s="33"/>
      <c r="M234" s="69"/>
      <c r="N234" s="63" t="s">
        <v>49</v>
      </c>
      <c r="O234" s="71"/>
      <c r="P234" s="34">
        <v>15.355569540591569</v>
      </c>
      <c r="Q234" s="35" t="str">
        <f t="shared" si="70"/>
        <v>NO</v>
      </c>
      <c r="R234" s="31" t="s">
        <v>49</v>
      </c>
      <c r="S234" s="31" t="s">
        <v>49</v>
      </c>
      <c r="T234" s="31"/>
      <c r="U234" s="64"/>
      <c r="V234" s="67"/>
      <c r="W234" s="40"/>
      <c r="X234" s="40"/>
      <c r="Y234" s="41"/>
      <c r="Z234" s="37">
        <f t="shared" si="54"/>
        <v>0</v>
      </c>
      <c r="AA234" s="30">
        <f t="shared" si="55"/>
        <v>0</v>
      </c>
      <c r="AB234" s="30">
        <f t="shared" si="56"/>
        <v>0</v>
      </c>
      <c r="AC234" s="30">
        <f t="shared" si="57"/>
        <v>0</v>
      </c>
      <c r="AD234" s="31" t="str">
        <f t="shared" si="58"/>
        <v>-</v>
      </c>
      <c r="AE234" s="30">
        <f t="shared" si="59"/>
        <v>0</v>
      </c>
      <c r="AF234" s="30">
        <f t="shared" si="60"/>
        <v>0</v>
      </c>
      <c r="AG234" s="30">
        <f t="shared" si="61"/>
        <v>0</v>
      </c>
      <c r="AH234" s="30">
        <f t="shared" si="62"/>
        <v>0</v>
      </c>
      <c r="AI234" s="30">
        <f t="shared" si="63"/>
        <v>0</v>
      </c>
      <c r="AJ234" s="30">
        <f t="shared" si="64"/>
        <v>0</v>
      </c>
      <c r="AK234" s="30">
        <f t="shared" si="65"/>
        <v>0</v>
      </c>
      <c r="AL234" s="31" t="str">
        <f t="shared" si="66"/>
        <v>-</v>
      </c>
      <c r="AM234" s="30">
        <f t="shared" si="67"/>
        <v>0</v>
      </c>
      <c r="AN234" s="30">
        <f t="shared" si="68"/>
        <v>0</v>
      </c>
      <c r="AO234" s="30">
        <f t="shared" si="69"/>
        <v>0</v>
      </c>
    </row>
    <row r="235" spans="1:41" ht="12.75">
      <c r="A235" s="28">
        <v>1809630</v>
      </c>
      <c r="B235" s="28">
        <v>2645</v>
      </c>
      <c r="C235" s="28" t="s">
        <v>700</v>
      </c>
      <c r="D235" s="28" t="s">
        <v>701</v>
      </c>
      <c r="E235" s="28" t="s">
        <v>702</v>
      </c>
      <c r="F235" s="28">
        <v>46975</v>
      </c>
      <c r="G235" s="29">
        <v>108</v>
      </c>
      <c r="H235" s="32">
        <v>5742232159</v>
      </c>
      <c r="I235" s="65">
        <v>6</v>
      </c>
      <c r="J235" s="31" t="s">
        <v>49</v>
      </c>
      <c r="K235" s="28"/>
      <c r="L235" s="33"/>
      <c r="M235" s="69"/>
      <c r="N235" s="63" t="s">
        <v>49</v>
      </c>
      <c r="O235" s="71"/>
      <c r="P235" s="34">
        <v>12.995169082125605</v>
      </c>
      <c r="Q235" s="35" t="str">
        <f t="shared" si="70"/>
        <v>NO</v>
      </c>
      <c r="R235" s="31" t="s">
        <v>49</v>
      </c>
      <c r="S235" s="31" t="s">
        <v>55</v>
      </c>
      <c r="T235" s="31"/>
      <c r="U235" s="64"/>
      <c r="V235" s="67"/>
      <c r="W235" s="40"/>
      <c r="X235" s="40"/>
      <c r="Y235" s="41"/>
      <c r="Z235" s="37">
        <f t="shared" si="54"/>
        <v>0</v>
      </c>
      <c r="AA235" s="30">
        <f t="shared" si="55"/>
        <v>0</v>
      </c>
      <c r="AB235" s="30">
        <f t="shared" si="56"/>
        <v>0</v>
      </c>
      <c r="AC235" s="30">
        <f t="shared" si="57"/>
        <v>0</v>
      </c>
      <c r="AD235" s="31" t="str">
        <f t="shared" si="58"/>
        <v>-</v>
      </c>
      <c r="AE235" s="30">
        <f t="shared" si="59"/>
        <v>0</v>
      </c>
      <c r="AF235" s="30">
        <f t="shared" si="60"/>
        <v>0</v>
      </c>
      <c r="AG235" s="30">
        <f t="shared" si="61"/>
        <v>0</v>
      </c>
      <c r="AH235" s="30">
        <f t="shared" si="62"/>
        <v>0</v>
      </c>
      <c r="AI235" s="30">
        <f t="shared" si="63"/>
        <v>1</v>
      </c>
      <c r="AJ235" s="30">
        <f t="shared" si="64"/>
        <v>0</v>
      </c>
      <c r="AK235" s="30">
        <f t="shared" si="65"/>
        <v>0</v>
      </c>
      <c r="AL235" s="31" t="str">
        <f t="shared" si="66"/>
        <v>-</v>
      </c>
      <c r="AM235" s="30">
        <f t="shared" si="67"/>
        <v>0</v>
      </c>
      <c r="AN235" s="30">
        <f t="shared" si="68"/>
        <v>0</v>
      </c>
      <c r="AO235" s="30">
        <f t="shared" si="69"/>
        <v>0</v>
      </c>
    </row>
    <row r="236" spans="1:41" ht="12.75">
      <c r="A236" s="28">
        <v>1809660</v>
      </c>
      <c r="B236" s="28">
        <v>6300</v>
      </c>
      <c r="C236" s="28" t="s">
        <v>703</v>
      </c>
      <c r="D236" s="28" t="s">
        <v>704</v>
      </c>
      <c r="E236" s="28" t="s">
        <v>705</v>
      </c>
      <c r="F236" s="28">
        <v>47872</v>
      </c>
      <c r="G236" s="29">
        <v>1199</v>
      </c>
      <c r="H236" s="32">
        <v>7655695582</v>
      </c>
      <c r="I236" s="65">
        <v>6</v>
      </c>
      <c r="J236" s="31" t="s">
        <v>49</v>
      </c>
      <c r="K236" s="28"/>
      <c r="L236" s="33"/>
      <c r="M236" s="69"/>
      <c r="N236" s="63" t="s">
        <v>49</v>
      </c>
      <c r="O236" s="71"/>
      <c r="P236" s="34">
        <v>14.215202369200394</v>
      </c>
      <c r="Q236" s="35" t="str">
        <f t="shared" si="70"/>
        <v>NO</v>
      </c>
      <c r="R236" s="31" t="s">
        <v>49</v>
      </c>
      <c r="S236" s="31" t="s">
        <v>55</v>
      </c>
      <c r="T236" s="31"/>
      <c r="U236" s="64"/>
      <c r="V236" s="67"/>
      <c r="W236" s="40"/>
      <c r="X236" s="40"/>
      <c r="Y236" s="41"/>
      <c r="Z236" s="37">
        <f t="shared" si="54"/>
        <v>0</v>
      </c>
      <c r="AA236" s="30">
        <f t="shared" si="55"/>
        <v>0</v>
      </c>
      <c r="AB236" s="30">
        <f t="shared" si="56"/>
        <v>0</v>
      </c>
      <c r="AC236" s="30">
        <f t="shared" si="57"/>
        <v>0</v>
      </c>
      <c r="AD236" s="31" t="str">
        <f t="shared" si="58"/>
        <v>-</v>
      </c>
      <c r="AE236" s="30">
        <f t="shared" si="59"/>
        <v>0</v>
      </c>
      <c r="AF236" s="30">
        <f t="shared" si="60"/>
        <v>0</v>
      </c>
      <c r="AG236" s="30">
        <f t="shared" si="61"/>
        <v>0</v>
      </c>
      <c r="AH236" s="30">
        <f t="shared" si="62"/>
        <v>0</v>
      </c>
      <c r="AI236" s="30">
        <f t="shared" si="63"/>
        <v>1</v>
      </c>
      <c r="AJ236" s="30">
        <f t="shared" si="64"/>
        <v>0</v>
      </c>
      <c r="AK236" s="30">
        <f t="shared" si="65"/>
        <v>0</v>
      </c>
      <c r="AL236" s="31" t="str">
        <f t="shared" si="66"/>
        <v>-</v>
      </c>
      <c r="AM236" s="30">
        <f t="shared" si="67"/>
        <v>0</v>
      </c>
      <c r="AN236" s="30">
        <f t="shared" si="68"/>
        <v>0</v>
      </c>
      <c r="AO236" s="30">
        <f t="shared" si="69"/>
        <v>0</v>
      </c>
    </row>
    <row r="237" spans="1:41" ht="12.75">
      <c r="A237" s="28">
        <v>1809720</v>
      </c>
      <c r="B237" s="28">
        <v>1180</v>
      </c>
      <c r="C237" s="28" t="s">
        <v>706</v>
      </c>
      <c r="D237" s="28" t="s">
        <v>707</v>
      </c>
      <c r="E237" s="28" t="s">
        <v>708</v>
      </c>
      <c r="F237" s="28">
        <v>46065</v>
      </c>
      <c r="G237" s="29">
        <v>11</v>
      </c>
      <c r="H237" s="32">
        <v>7653792990</v>
      </c>
      <c r="I237" s="65">
        <v>7</v>
      </c>
      <c r="J237" s="31" t="s">
        <v>55</v>
      </c>
      <c r="K237" s="28"/>
      <c r="L237" s="33"/>
      <c r="M237" s="69"/>
      <c r="N237" s="63" t="s">
        <v>49</v>
      </c>
      <c r="O237" s="71"/>
      <c r="P237" s="34">
        <v>4.57089552238806</v>
      </c>
      <c r="Q237" s="35" t="str">
        <f t="shared" si="70"/>
        <v>NO</v>
      </c>
      <c r="R237" s="31" t="s">
        <v>49</v>
      </c>
      <c r="S237" s="31" t="s">
        <v>55</v>
      </c>
      <c r="T237" s="31"/>
      <c r="U237" s="64"/>
      <c r="V237" s="67"/>
      <c r="W237" s="40"/>
      <c r="X237" s="40"/>
      <c r="Y237" s="41"/>
      <c r="Z237" s="37">
        <f t="shared" si="54"/>
        <v>1</v>
      </c>
      <c r="AA237" s="30">
        <f t="shared" si="55"/>
        <v>0</v>
      </c>
      <c r="AB237" s="30">
        <f t="shared" si="56"/>
        <v>0</v>
      </c>
      <c r="AC237" s="30">
        <f t="shared" si="57"/>
        <v>0</v>
      </c>
      <c r="AD237" s="31" t="str">
        <f t="shared" si="58"/>
        <v>-</v>
      </c>
      <c r="AE237" s="30">
        <f t="shared" si="59"/>
        <v>0</v>
      </c>
      <c r="AF237" s="30">
        <f t="shared" si="60"/>
        <v>0</v>
      </c>
      <c r="AG237" s="30">
        <f t="shared" si="61"/>
        <v>0</v>
      </c>
      <c r="AH237" s="30">
        <f t="shared" si="62"/>
        <v>0</v>
      </c>
      <c r="AI237" s="30">
        <f t="shared" si="63"/>
        <v>1</v>
      </c>
      <c r="AJ237" s="30">
        <f t="shared" si="64"/>
        <v>0</v>
      </c>
      <c r="AK237" s="30">
        <f t="shared" si="65"/>
        <v>0</v>
      </c>
      <c r="AL237" s="31" t="str">
        <f t="shared" si="66"/>
        <v>-</v>
      </c>
      <c r="AM237" s="30">
        <f t="shared" si="67"/>
        <v>0</v>
      </c>
      <c r="AN237" s="30">
        <f t="shared" si="68"/>
        <v>0</v>
      </c>
      <c r="AO237" s="30">
        <f t="shared" si="69"/>
        <v>0</v>
      </c>
    </row>
    <row r="238" spans="1:41" ht="12.75">
      <c r="A238" s="28">
        <v>1809750</v>
      </c>
      <c r="B238" s="28">
        <v>6995</v>
      </c>
      <c r="C238" s="28" t="s">
        <v>709</v>
      </c>
      <c r="D238" s="28" t="s">
        <v>710</v>
      </c>
      <c r="E238" s="28" t="s">
        <v>711</v>
      </c>
      <c r="F238" s="28">
        <v>46173</v>
      </c>
      <c r="G238" s="29">
        <v>1217</v>
      </c>
      <c r="H238" s="32">
        <v>7659324186</v>
      </c>
      <c r="I238" s="65" t="s">
        <v>94</v>
      </c>
      <c r="J238" s="31" t="s">
        <v>49</v>
      </c>
      <c r="K238" s="28"/>
      <c r="L238" s="33"/>
      <c r="M238" s="69"/>
      <c r="N238" s="63" t="s">
        <v>49</v>
      </c>
      <c r="O238" s="71"/>
      <c r="P238" s="34">
        <v>9.210115516703091</v>
      </c>
      <c r="Q238" s="35" t="str">
        <f t="shared" si="70"/>
        <v>NO</v>
      </c>
      <c r="R238" s="31" t="s">
        <v>49</v>
      </c>
      <c r="S238" s="31" t="s">
        <v>55</v>
      </c>
      <c r="T238" s="31"/>
      <c r="U238" s="64"/>
      <c r="V238" s="67"/>
      <c r="W238" s="40"/>
      <c r="X238" s="40"/>
      <c r="Y238" s="41"/>
      <c r="Z238" s="37">
        <f t="shared" si="54"/>
        <v>0</v>
      </c>
      <c r="AA238" s="30">
        <f t="shared" si="55"/>
        <v>0</v>
      </c>
      <c r="AB238" s="30">
        <f t="shared" si="56"/>
        <v>0</v>
      </c>
      <c r="AC238" s="30">
        <f t="shared" si="57"/>
        <v>0</v>
      </c>
      <c r="AD238" s="31" t="str">
        <f t="shared" si="58"/>
        <v>-</v>
      </c>
      <c r="AE238" s="30">
        <f t="shared" si="59"/>
        <v>0</v>
      </c>
      <c r="AF238" s="30">
        <f t="shared" si="60"/>
        <v>0</v>
      </c>
      <c r="AG238" s="30">
        <f t="shared" si="61"/>
        <v>0</v>
      </c>
      <c r="AH238" s="30">
        <f t="shared" si="62"/>
        <v>0</v>
      </c>
      <c r="AI238" s="30">
        <f t="shared" si="63"/>
        <v>1</v>
      </c>
      <c r="AJ238" s="30">
        <f t="shared" si="64"/>
        <v>0</v>
      </c>
      <c r="AK238" s="30">
        <f t="shared" si="65"/>
        <v>0</v>
      </c>
      <c r="AL238" s="31" t="str">
        <f t="shared" si="66"/>
        <v>-</v>
      </c>
      <c r="AM238" s="30">
        <f t="shared" si="67"/>
        <v>0</v>
      </c>
      <c r="AN238" s="30">
        <f t="shared" si="68"/>
        <v>0</v>
      </c>
      <c r="AO238" s="30">
        <f t="shared" si="69"/>
        <v>0</v>
      </c>
    </row>
    <row r="239" spans="1:41" ht="12.75">
      <c r="A239" s="28">
        <v>1809810</v>
      </c>
      <c r="B239" s="28">
        <v>8205</v>
      </c>
      <c r="C239" s="28" t="s">
        <v>712</v>
      </c>
      <c r="D239" s="28" t="s">
        <v>713</v>
      </c>
      <c r="E239" s="28" t="s">
        <v>714</v>
      </c>
      <c r="F239" s="28">
        <v>47167</v>
      </c>
      <c r="G239" s="29">
        <v>1671</v>
      </c>
      <c r="H239" s="32">
        <v>8128834437</v>
      </c>
      <c r="I239" s="65" t="s">
        <v>73</v>
      </c>
      <c r="J239" s="31" t="s">
        <v>49</v>
      </c>
      <c r="K239" s="28"/>
      <c r="L239" s="33"/>
      <c r="M239" s="69"/>
      <c r="N239" s="63" t="s">
        <v>49</v>
      </c>
      <c r="O239" s="71"/>
      <c r="P239" s="34">
        <v>11.700680272108844</v>
      </c>
      <c r="Q239" s="35" t="str">
        <f t="shared" si="70"/>
        <v>NO</v>
      </c>
      <c r="R239" s="31" t="s">
        <v>49</v>
      </c>
      <c r="S239" s="31" t="s">
        <v>49</v>
      </c>
      <c r="T239" s="31"/>
      <c r="U239" s="64"/>
      <c r="V239" s="67"/>
      <c r="W239" s="40"/>
      <c r="X239" s="40"/>
      <c r="Y239" s="41"/>
      <c r="Z239" s="37">
        <f t="shared" si="54"/>
        <v>0</v>
      </c>
      <c r="AA239" s="30">
        <f t="shared" si="55"/>
        <v>0</v>
      </c>
      <c r="AB239" s="30">
        <f t="shared" si="56"/>
        <v>0</v>
      </c>
      <c r="AC239" s="30">
        <f t="shared" si="57"/>
        <v>0</v>
      </c>
      <c r="AD239" s="31" t="str">
        <f t="shared" si="58"/>
        <v>-</v>
      </c>
      <c r="AE239" s="30">
        <f t="shared" si="59"/>
        <v>0</v>
      </c>
      <c r="AF239" s="30">
        <f t="shared" si="60"/>
        <v>0</v>
      </c>
      <c r="AG239" s="30">
        <f t="shared" si="61"/>
        <v>0</v>
      </c>
      <c r="AH239" s="30">
        <f t="shared" si="62"/>
        <v>0</v>
      </c>
      <c r="AI239" s="30">
        <f t="shared" si="63"/>
        <v>0</v>
      </c>
      <c r="AJ239" s="30">
        <f t="shared" si="64"/>
        <v>0</v>
      </c>
      <c r="AK239" s="30">
        <f t="shared" si="65"/>
        <v>0</v>
      </c>
      <c r="AL239" s="31" t="str">
        <f t="shared" si="66"/>
        <v>-</v>
      </c>
      <c r="AM239" s="30">
        <f t="shared" si="67"/>
        <v>0</v>
      </c>
      <c r="AN239" s="30">
        <f t="shared" si="68"/>
        <v>0</v>
      </c>
      <c r="AO239" s="30">
        <f t="shared" si="69"/>
        <v>0</v>
      </c>
    </row>
    <row r="240" spans="1:41" ht="12.75">
      <c r="A240" s="28">
        <v>1802880</v>
      </c>
      <c r="B240" s="28">
        <v>4670</v>
      </c>
      <c r="C240" s="28" t="s">
        <v>715</v>
      </c>
      <c r="D240" s="28" t="s">
        <v>716</v>
      </c>
      <c r="E240" s="28" t="s">
        <v>717</v>
      </c>
      <c r="F240" s="28">
        <v>46312</v>
      </c>
      <c r="G240" s="29">
        <v>2799</v>
      </c>
      <c r="H240" s="32">
        <v>2193914100</v>
      </c>
      <c r="I240" s="65">
        <v>3</v>
      </c>
      <c r="J240" s="31" t="s">
        <v>49</v>
      </c>
      <c r="K240" s="28"/>
      <c r="L240" s="33"/>
      <c r="M240" s="69"/>
      <c r="N240" s="63" t="s">
        <v>49</v>
      </c>
      <c r="O240" s="71"/>
      <c r="P240" s="34">
        <v>23.903921284908115</v>
      </c>
      <c r="Q240" s="35" t="str">
        <f t="shared" si="70"/>
        <v>YES</v>
      </c>
      <c r="R240" s="31" t="s">
        <v>49</v>
      </c>
      <c r="S240" s="31" t="s">
        <v>49</v>
      </c>
      <c r="T240" s="31"/>
      <c r="U240" s="64"/>
      <c r="V240" s="67"/>
      <c r="W240" s="40"/>
      <c r="X240" s="40"/>
      <c r="Y240" s="41"/>
      <c r="Z240" s="37">
        <f t="shared" si="54"/>
        <v>0</v>
      </c>
      <c r="AA240" s="30">
        <f t="shared" si="55"/>
        <v>0</v>
      </c>
      <c r="AB240" s="30">
        <f t="shared" si="56"/>
        <v>0</v>
      </c>
      <c r="AC240" s="30">
        <f t="shared" si="57"/>
        <v>0</v>
      </c>
      <c r="AD240" s="31" t="str">
        <f t="shared" si="58"/>
        <v>-</v>
      </c>
      <c r="AE240" s="30">
        <f t="shared" si="59"/>
        <v>0</v>
      </c>
      <c r="AF240" s="30">
        <f t="shared" si="60"/>
        <v>0</v>
      </c>
      <c r="AG240" s="30">
        <f t="shared" si="61"/>
        <v>0</v>
      </c>
      <c r="AH240" s="30">
        <f t="shared" si="62"/>
        <v>0</v>
      </c>
      <c r="AI240" s="30">
        <f t="shared" si="63"/>
        <v>0</v>
      </c>
      <c r="AJ240" s="30">
        <f t="shared" si="64"/>
        <v>1</v>
      </c>
      <c r="AK240" s="30">
        <f t="shared" si="65"/>
        <v>0</v>
      </c>
      <c r="AL240" s="31" t="str">
        <f t="shared" si="66"/>
        <v>-</v>
      </c>
      <c r="AM240" s="30">
        <f t="shared" si="67"/>
        <v>0</v>
      </c>
      <c r="AN240" s="30">
        <f t="shared" si="68"/>
        <v>0</v>
      </c>
      <c r="AO240" s="30">
        <f t="shared" si="69"/>
        <v>0</v>
      </c>
    </row>
    <row r="241" spans="1:41" ht="12.75">
      <c r="A241" s="28">
        <v>1804320</v>
      </c>
      <c r="B241" s="28">
        <v>4710</v>
      </c>
      <c r="C241" s="28" t="s">
        <v>718</v>
      </c>
      <c r="D241" s="28" t="s">
        <v>719</v>
      </c>
      <c r="E241" s="28" t="s">
        <v>720</v>
      </c>
      <c r="F241" s="28">
        <v>46320</v>
      </c>
      <c r="G241" s="29">
        <v>1948</v>
      </c>
      <c r="H241" s="32">
        <v>2199332400</v>
      </c>
      <c r="I241" s="65" t="s">
        <v>115</v>
      </c>
      <c r="J241" s="31" t="s">
        <v>49</v>
      </c>
      <c r="K241" s="28"/>
      <c r="L241" s="33"/>
      <c r="M241" s="69"/>
      <c r="N241" s="63" t="s">
        <v>49</v>
      </c>
      <c r="O241" s="71"/>
      <c r="P241" s="34">
        <v>12.998375203099613</v>
      </c>
      <c r="Q241" s="35" t="str">
        <f t="shared" si="70"/>
        <v>NO</v>
      </c>
      <c r="R241" s="31" t="s">
        <v>49</v>
      </c>
      <c r="S241" s="31" t="s">
        <v>49</v>
      </c>
      <c r="T241" s="31"/>
      <c r="U241" s="64"/>
      <c r="V241" s="67"/>
      <c r="W241" s="40"/>
      <c r="X241" s="40"/>
      <c r="Y241" s="41"/>
      <c r="Z241" s="37">
        <f t="shared" si="54"/>
        <v>0</v>
      </c>
      <c r="AA241" s="30">
        <f t="shared" si="55"/>
        <v>0</v>
      </c>
      <c r="AB241" s="30">
        <f t="shared" si="56"/>
        <v>0</v>
      </c>
      <c r="AC241" s="30">
        <f t="shared" si="57"/>
        <v>0</v>
      </c>
      <c r="AD241" s="31" t="str">
        <f t="shared" si="58"/>
        <v>-</v>
      </c>
      <c r="AE241" s="30">
        <f t="shared" si="59"/>
        <v>0</v>
      </c>
      <c r="AF241" s="30">
        <f t="shared" si="60"/>
        <v>0</v>
      </c>
      <c r="AG241" s="30">
        <f t="shared" si="61"/>
        <v>0</v>
      </c>
      <c r="AH241" s="30">
        <f t="shared" si="62"/>
        <v>0</v>
      </c>
      <c r="AI241" s="30">
        <f t="shared" si="63"/>
        <v>0</v>
      </c>
      <c r="AJ241" s="30">
        <f t="shared" si="64"/>
        <v>0</v>
      </c>
      <c r="AK241" s="30">
        <f t="shared" si="65"/>
        <v>0</v>
      </c>
      <c r="AL241" s="31" t="str">
        <f t="shared" si="66"/>
        <v>-</v>
      </c>
      <c r="AM241" s="30">
        <f t="shared" si="67"/>
        <v>0</v>
      </c>
      <c r="AN241" s="30">
        <f t="shared" si="68"/>
        <v>0</v>
      </c>
      <c r="AO241" s="30">
        <f t="shared" si="69"/>
        <v>0</v>
      </c>
    </row>
    <row r="242" spans="1:41" ht="12.75">
      <c r="A242" s="28">
        <v>1804590</v>
      </c>
      <c r="B242" s="28">
        <v>4730</v>
      </c>
      <c r="C242" s="28" t="s">
        <v>721</v>
      </c>
      <c r="D242" s="28" t="s">
        <v>722</v>
      </c>
      <c r="E242" s="28" t="s">
        <v>699</v>
      </c>
      <c r="F242" s="28">
        <v>46342</v>
      </c>
      <c r="G242" s="29">
        <v>5197</v>
      </c>
      <c r="H242" s="32">
        <v>2199428885</v>
      </c>
      <c r="I242" s="65">
        <v>3</v>
      </c>
      <c r="J242" s="31" t="s">
        <v>49</v>
      </c>
      <c r="K242" s="28"/>
      <c r="L242" s="33"/>
      <c r="M242" s="69"/>
      <c r="N242" s="63" t="s">
        <v>49</v>
      </c>
      <c r="O242" s="71"/>
      <c r="P242" s="34">
        <v>4.209445585215605</v>
      </c>
      <c r="Q242" s="35" t="str">
        <f t="shared" si="70"/>
        <v>NO</v>
      </c>
      <c r="R242" s="31" t="s">
        <v>49</v>
      </c>
      <c r="S242" s="31" t="s">
        <v>49</v>
      </c>
      <c r="T242" s="31"/>
      <c r="U242" s="64"/>
      <c r="V242" s="67"/>
      <c r="W242" s="40"/>
      <c r="X242" s="40"/>
      <c r="Y242" s="41"/>
      <c r="Z242" s="37">
        <f t="shared" si="54"/>
        <v>0</v>
      </c>
      <c r="AA242" s="30">
        <f t="shared" si="55"/>
        <v>0</v>
      </c>
      <c r="AB242" s="30">
        <f t="shared" si="56"/>
        <v>0</v>
      </c>
      <c r="AC242" s="30">
        <f t="shared" si="57"/>
        <v>0</v>
      </c>
      <c r="AD242" s="31" t="str">
        <f t="shared" si="58"/>
        <v>-</v>
      </c>
      <c r="AE242" s="30">
        <f t="shared" si="59"/>
        <v>0</v>
      </c>
      <c r="AF242" s="30">
        <f t="shared" si="60"/>
        <v>0</v>
      </c>
      <c r="AG242" s="30">
        <f t="shared" si="61"/>
        <v>0</v>
      </c>
      <c r="AH242" s="30">
        <f t="shared" si="62"/>
        <v>0</v>
      </c>
      <c r="AI242" s="30">
        <f t="shared" si="63"/>
        <v>0</v>
      </c>
      <c r="AJ242" s="30">
        <f t="shared" si="64"/>
        <v>0</v>
      </c>
      <c r="AK242" s="30">
        <f t="shared" si="65"/>
        <v>0</v>
      </c>
      <c r="AL242" s="31" t="str">
        <f t="shared" si="66"/>
        <v>-</v>
      </c>
      <c r="AM242" s="30">
        <f t="shared" si="67"/>
        <v>0</v>
      </c>
      <c r="AN242" s="30">
        <f t="shared" si="68"/>
        <v>0</v>
      </c>
      <c r="AO242" s="30">
        <f t="shared" si="69"/>
        <v>0</v>
      </c>
    </row>
    <row r="243" spans="1:41" ht="12.75">
      <c r="A243" s="28">
        <v>1806840</v>
      </c>
      <c r="B243" s="28">
        <v>7200</v>
      </c>
      <c r="C243" s="28" t="s">
        <v>723</v>
      </c>
      <c r="D243" s="28" t="s">
        <v>724</v>
      </c>
      <c r="E243" s="28" t="s">
        <v>646</v>
      </c>
      <c r="F243" s="28">
        <v>46544</v>
      </c>
      <c r="G243" s="29">
        <v>5297</v>
      </c>
      <c r="H243" s="32">
        <v>5742544537</v>
      </c>
      <c r="I243" s="65">
        <v>2</v>
      </c>
      <c r="J243" s="31" t="s">
        <v>49</v>
      </c>
      <c r="K243" s="28"/>
      <c r="L243" s="33"/>
      <c r="M243" s="69"/>
      <c r="N243" s="63" t="s">
        <v>49</v>
      </c>
      <c r="O243" s="71"/>
      <c r="P243" s="34">
        <v>10.329113924050633</v>
      </c>
      <c r="Q243" s="35" t="str">
        <f t="shared" si="70"/>
        <v>NO</v>
      </c>
      <c r="R243" s="31" t="s">
        <v>49</v>
      </c>
      <c r="S243" s="31" t="s">
        <v>49</v>
      </c>
      <c r="T243" s="31"/>
      <c r="U243" s="64"/>
      <c r="V243" s="67"/>
      <c r="W243" s="40"/>
      <c r="X243" s="40"/>
      <c r="Y243" s="41"/>
      <c r="Z243" s="37">
        <f t="shared" si="54"/>
        <v>0</v>
      </c>
      <c r="AA243" s="30">
        <f t="shared" si="55"/>
        <v>0</v>
      </c>
      <c r="AB243" s="30">
        <f t="shared" si="56"/>
        <v>0</v>
      </c>
      <c r="AC243" s="30">
        <f t="shared" si="57"/>
        <v>0</v>
      </c>
      <c r="AD243" s="31" t="str">
        <f t="shared" si="58"/>
        <v>-</v>
      </c>
      <c r="AE243" s="30">
        <f t="shared" si="59"/>
        <v>0</v>
      </c>
      <c r="AF243" s="30">
        <f t="shared" si="60"/>
        <v>0</v>
      </c>
      <c r="AG243" s="30">
        <f t="shared" si="61"/>
        <v>0</v>
      </c>
      <c r="AH243" s="30">
        <f t="shared" si="62"/>
        <v>0</v>
      </c>
      <c r="AI243" s="30">
        <f t="shared" si="63"/>
        <v>0</v>
      </c>
      <c r="AJ243" s="30">
        <f t="shared" si="64"/>
        <v>0</v>
      </c>
      <c r="AK243" s="30">
        <f t="shared" si="65"/>
        <v>0</v>
      </c>
      <c r="AL243" s="31" t="str">
        <f t="shared" si="66"/>
        <v>-</v>
      </c>
      <c r="AM243" s="30">
        <f t="shared" si="67"/>
        <v>0</v>
      </c>
      <c r="AN243" s="30">
        <f t="shared" si="68"/>
        <v>0</v>
      </c>
      <c r="AO243" s="30">
        <f t="shared" si="69"/>
        <v>0</v>
      </c>
    </row>
    <row r="244" spans="1:41" ht="12.75">
      <c r="A244" s="28">
        <v>1804560</v>
      </c>
      <c r="B244" s="28">
        <v>4720</v>
      </c>
      <c r="C244" s="28" t="s">
        <v>725</v>
      </c>
      <c r="D244" s="28" t="s">
        <v>726</v>
      </c>
      <c r="E244" s="28" t="s">
        <v>727</v>
      </c>
      <c r="F244" s="28">
        <v>46322</v>
      </c>
      <c r="G244" s="29">
        <v>2796</v>
      </c>
      <c r="H244" s="32">
        <v>2199225615</v>
      </c>
      <c r="I244" s="65">
        <v>3</v>
      </c>
      <c r="J244" s="31" t="s">
        <v>49</v>
      </c>
      <c r="K244" s="28"/>
      <c r="L244" s="33"/>
      <c r="M244" s="69"/>
      <c r="N244" s="63" t="s">
        <v>49</v>
      </c>
      <c r="O244" s="71"/>
      <c r="P244" s="34">
        <v>2.473314241083051</v>
      </c>
      <c r="Q244" s="35" t="str">
        <f t="shared" si="70"/>
        <v>NO</v>
      </c>
      <c r="R244" s="31" t="s">
        <v>49</v>
      </c>
      <c r="S244" s="31" t="s">
        <v>49</v>
      </c>
      <c r="T244" s="31"/>
      <c r="U244" s="64"/>
      <c r="V244" s="67"/>
      <c r="W244" s="40"/>
      <c r="X244" s="40"/>
      <c r="Y244" s="41"/>
      <c r="Z244" s="37">
        <f t="shared" si="54"/>
        <v>0</v>
      </c>
      <c r="AA244" s="30">
        <f t="shared" si="55"/>
        <v>0</v>
      </c>
      <c r="AB244" s="30">
        <f t="shared" si="56"/>
        <v>0</v>
      </c>
      <c r="AC244" s="30">
        <f t="shared" si="57"/>
        <v>0</v>
      </c>
      <c r="AD244" s="31" t="str">
        <f t="shared" si="58"/>
        <v>-</v>
      </c>
      <c r="AE244" s="30">
        <f t="shared" si="59"/>
        <v>0</v>
      </c>
      <c r="AF244" s="30">
        <f t="shared" si="60"/>
        <v>0</v>
      </c>
      <c r="AG244" s="30">
        <f t="shared" si="61"/>
        <v>0</v>
      </c>
      <c r="AH244" s="30">
        <f t="shared" si="62"/>
        <v>0</v>
      </c>
      <c r="AI244" s="30">
        <f t="shared" si="63"/>
        <v>0</v>
      </c>
      <c r="AJ244" s="30">
        <f t="shared" si="64"/>
        <v>0</v>
      </c>
      <c r="AK244" s="30">
        <f t="shared" si="65"/>
        <v>0</v>
      </c>
      <c r="AL244" s="31" t="str">
        <f t="shared" si="66"/>
        <v>-</v>
      </c>
      <c r="AM244" s="30">
        <f t="shared" si="67"/>
        <v>0</v>
      </c>
      <c r="AN244" s="30">
        <f t="shared" si="68"/>
        <v>0</v>
      </c>
      <c r="AO244" s="30">
        <f t="shared" si="69"/>
        <v>0</v>
      </c>
    </row>
    <row r="245" spans="1:41" ht="12.75">
      <c r="A245" s="28">
        <v>1807350</v>
      </c>
      <c r="B245" s="28">
        <v>4740</v>
      </c>
      <c r="C245" s="28" t="s">
        <v>728</v>
      </c>
      <c r="D245" s="28" t="s">
        <v>729</v>
      </c>
      <c r="E245" s="28" t="s">
        <v>730</v>
      </c>
      <c r="F245" s="28">
        <v>46321</v>
      </c>
      <c r="G245" s="29">
        <v>2597</v>
      </c>
      <c r="H245" s="32">
        <v>2198369111</v>
      </c>
      <c r="I245" s="65">
        <v>3</v>
      </c>
      <c r="J245" s="31" t="s">
        <v>49</v>
      </c>
      <c r="K245" s="28"/>
      <c r="L245" s="33"/>
      <c r="M245" s="69"/>
      <c r="N245" s="63" t="s">
        <v>49</v>
      </c>
      <c r="O245" s="71"/>
      <c r="P245" s="34">
        <v>4.404332129963899</v>
      </c>
      <c r="Q245" s="35" t="str">
        <f t="shared" si="70"/>
        <v>NO</v>
      </c>
      <c r="R245" s="31" t="s">
        <v>49</v>
      </c>
      <c r="S245" s="31" t="s">
        <v>49</v>
      </c>
      <c r="T245" s="31"/>
      <c r="U245" s="64"/>
      <c r="V245" s="67"/>
      <c r="W245" s="40"/>
      <c r="X245" s="40"/>
      <c r="Y245" s="41"/>
      <c r="Z245" s="37">
        <f t="shared" si="54"/>
        <v>0</v>
      </c>
      <c r="AA245" s="30">
        <f t="shared" si="55"/>
        <v>0</v>
      </c>
      <c r="AB245" s="30">
        <f t="shared" si="56"/>
        <v>0</v>
      </c>
      <c r="AC245" s="30">
        <f t="shared" si="57"/>
        <v>0</v>
      </c>
      <c r="AD245" s="31" t="str">
        <f t="shared" si="58"/>
        <v>-</v>
      </c>
      <c r="AE245" s="30">
        <f t="shared" si="59"/>
        <v>0</v>
      </c>
      <c r="AF245" s="30">
        <f t="shared" si="60"/>
        <v>0</v>
      </c>
      <c r="AG245" s="30">
        <f t="shared" si="61"/>
        <v>0</v>
      </c>
      <c r="AH245" s="30">
        <f t="shared" si="62"/>
        <v>0</v>
      </c>
      <c r="AI245" s="30">
        <f t="shared" si="63"/>
        <v>0</v>
      </c>
      <c r="AJ245" s="30">
        <f t="shared" si="64"/>
        <v>0</v>
      </c>
      <c r="AK245" s="30">
        <f t="shared" si="65"/>
        <v>0</v>
      </c>
      <c r="AL245" s="31" t="str">
        <f t="shared" si="66"/>
        <v>-</v>
      </c>
      <c r="AM245" s="30">
        <f t="shared" si="67"/>
        <v>0</v>
      </c>
      <c r="AN245" s="30">
        <f t="shared" si="68"/>
        <v>0</v>
      </c>
      <c r="AO245" s="30">
        <f t="shared" si="69"/>
        <v>0</v>
      </c>
    </row>
    <row r="246" spans="1:41" ht="12.75">
      <c r="A246" s="28">
        <v>1810920</v>
      </c>
      <c r="B246" s="28">
        <v>5400</v>
      </c>
      <c r="C246" s="28" t="s">
        <v>731</v>
      </c>
      <c r="D246" s="28" t="s">
        <v>732</v>
      </c>
      <c r="E246" s="28" t="s">
        <v>733</v>
      </c>
      <c r="F246" s="28">
        <v>46224</v>
      </c>
      <c r="G246" s="29">
        <v>3905</v>
      </c>
      <c r="H246" s="32">
        <v>3172440236</v>
      </c>
      <c r="I246" s="65">
        <v>3</v>
      </c>
      <c r="J246" s="31" t="s">
        <v>49</v>
      </c>
      <c r="K246" s="28"/>
      <c r="L246" s="33"/>
      <c r="M246" s="69"/>
      <c r="N246" s="63" t="s">
        <v>49</v>
      </c>
      <c r="O246" s="71"/>
      <c r="P246" s="34">
        <v>5.92</v>
      </c>
      <c r="Q246" s="35" t="str">
        <f t="shared" si="70"/>
        <v>NO</v>
      </c>
      <c r="R246" s="31" t="s">
        <v>49</v>
      </c>
      <c r="S246" s="31" t="s">
        <v>49</v>
      </c>
      <c r="T246" s="31"/>
      <c r="U246" s="64"/>
      <c r="V246" s="67"/>
      <c r="W246" s="40"/>
      <c r="X246" s="40"/>
      <c r="Y246" s="41"/>
      <c r="Z246" s="37">
        <f t="shared" si="54"/>
        <v>0</v>
      </c>
      <c r="AA246" s="30">
        <f t="shared" si="55"/>
        <v>0</v>
      </c>
      <c r="AB246" s="30">
        <f t="shared" si="56"/>
        <v>0</v>
      </c>
      <c r="AC246" s="30">
        <f t="shared" si="57"/>
        <v>0</v>
      </c>
      <c r="AD246" s="31" t="str">
        <f t="shared" si="58"/>
        <v>-</v>
      </c>
      <c r="AE246" s="30">
        <f t="shared" si="59"/>
        <v>0</v>
      </c>
      <c r="AF246" s="30">
        <f t="shared" si="60"/>
        <v>0</v>
      </c>
      <c r="AG246" s="30">
        <f t="shared" si="61"/>
        <v>0</v>
      </c>
      <c r="AH246" s="30">
        <f t="shared" si="62"/>
        <v>0</v>
      </c>
      <c r="AI246" s="30">
        <f t="shared" si="63"/>
        <v>0</v>
      </c>
      <c r="AJ246" s="30">
        <f t="shared" si="64"/>
        <v>0</v>
      </c>
      <c r="AK246" s="30">
        <f t="shared" si="65"/>
        <v>0</v>
      </c>
      <c r="AL246" s="31" t="str">
        <f t="shared" si="66"/>
        <v>-</v>
      </c>
      <c r="AM246" s="30">
        <f t="shared" si="67"/>
        <v>0</v>
      </c>
      <c r="AN246" s="30">
        <f t="shared" si="68"/>
        <v>0</v>
      </c>
      <c r="AO246" s="30">
        <f t="shared" si="69"/>
        <v>0</v>
      </c>
    </row>
    <row r="247" spans="1:41" ht="12.75">
      <c r="A247" s="28">
        <v>1809990</v>
      </c>
      <c r="B247" s="28">
        <v>7230</v>
      </c>
      <c r="C247" s="28" t="s">
        <v>734</v>
      </c>
      <c r="D247" s="28" t="s">
        <v>735</v>
      </c>
      <c r="E247" s="28" t="s">
        <v>736</v>
      </c>
      <c r="F247" s="28">
        <v>47102</v>
      </c>
      <c r="G247" s="29">
        <v>1397</v>
      </c>
      <c r="H247" s="32">
        <v>8127948750</v>
      </c>
      <c r="I247" s="65">
        <v>6</v>
      </c>
      <c r="J247" s="31" t="s">
        <v>49</v>
      </c>
      <c r="K247" s="28"/>
      <c r="L247" s="33"/>
      <c r="M247" s="69"/>
      <c r="N247" s="63" t="s">
        <v>49</v>
      </c>
      <c r="O247" s="71"/>
      <c r="P247" s="34">
        <v>18.359941944847606</v>
      </c>
      <c r="Q247" s="35" t="str">
        <f t="shared" si="70"/>
        <v>NO</v>
      </c>
      <c r="R247" s="31" t="s">
        <v>49</v>
      </c>
      <c r="S247" s="31" t="s">
        <v>55</v>
      </c>
      <c r="T247" s="31"/>
      <c r="U247" s="64"/>
      <c r="V247" s="67"/>
      <c r="W247" s="40"/>
      <c r="X247" s="40"/>
      <c r="Y247" s="41"/>
      <c r="Z247" s="37">
        <f t="shared" si="54"/>
        <v>0</v>
      </c>
      <c r="AA247" s="30">
        <f t="shared" si="55"/>
        <v>0</v>
      </c>
      <c r="AB247" s="30">
        <f t="shared" si="56"/>
        <v>0</v>
      </c>
      <c r="AC247" s="30">
        <f t="shared" si="57"/>
        <v>0</v>
      </c>
      <c r="AD247" s="31" t="str">
        <f t="shared" si="58"/>
        <v>-</v>
      </c>
      <c r="AE247" s="30">
        <f t="shared" si="59"/>
        <v>0</v>
      </c>
      <c r="AF247" s="30">
        <f t="shared" si="60"/>
        <v>0</v>
      </c>
      <c r="AG247" s="30">
        <f t="shared" si="61"/>
        <v>0</v>
      </c>
      <c r="AH247" s="30">
        <f t="shared" si="62"/>
        <v>0</v>
      </c>
      <c r="AI247" s="30">
        <f t="shared" si="63"/>
        <v>1</v>
      </c>
      <c r="AJ247" s="30">
        <f t="shared" si="64"/>
        <v>0</v>
      </c>
      <c r="AK247" s="30">
        <f t="shared" si="65"/>
        <v>0</v>
      </c>
      <c r="AL247" s="31" t="str">
        <f t="shared" si="66"/>
        <v>-</v>
      </c>
      <c r="AM247" s="30">
        <f t="shared" si="67"/>
        <v>0</v>
      </c>
      <c r="AN247" s="30">
        <f t="shared" si="68"/>
        <v>0</v>
      </c>
      <c r="AO247" s="30">
        <f t="shared" si="69"/>
        <v>0</v>
      </c>
    </row>
    <row r="248" spans="1:41" ht="12.75">
      <c r="A248" s="28">
        <v>1810020</v>
      </c>
      <c r="B248" s="28">
        <v>7255</v>
      </c>
      <c r="C248" s="28" t="s">
        <v>737</v>
      </c>
      <c r="D248" s="28" t="s">
        <v>738</v>
      </c>
      <c r="E248" s="28" t="s">
        <v>739</v>
      </c>
      <c r="F248" s="28">
        <v>47170</v>
      </c>
      <c r="G248" s="29">
        <v>1798</v>
      </c>
      <c r="H248" s="32">
        <v>8127528946</v>
      </c>
      <c r="I248" s="65" t="s">
        <v>94</v>
      </c>
      <c r="J248" s="31" t="s">
        <v>49</v>
      </c>
      <c r="K248" s="28"/>
      <c r="L248" s="33"/>
      <c r="M248" s="69"/>
      <c r="N248" s="63" t="s">
        <v>49</v>
      </c>
      <c r="O248" s="71"/>
      <c r="P248" s="34">
        <v>12.245578912245579</v>
      </c>
      <c r="Q248" s="35" t="str">
        <f t="shared" si="70"/>
        <v>NO</v>
      </c>
      <c r="R248" s="31" t="s">
        <v>49</v>
      </c>
      <c r="S248" s="31" t="s">
        <v>55</v>
      </c>
      <c r="T248" s="31"/>
      <c r="U248" s="64"/>
      <c r="V248" s="67"/>
      <c r="W248" s="40"/>
      <c r="X248" s="40"/>
      <c r="Y248" s="41"/>
      <c r="Z248" s="37">
        <f t="shared" si="54"/>
        <v>0</v>
      </c>
      <c r="AA248" s="30">
        <f t="shared" si="55"/>
        <v>0</v>
      </c>
      <c r="AB248" s="30">
        <f t="shared" si="56"/>
        <v>0</v>
      </c>
      <c r="AC248" s="30">
        <f t="shared" si="57"/>
        <v>0</v>
      </c>
      <c r="AD248" s="31" t="str">
        <f t="shared" si="58"/>
        <v>-</v>
      </c>
      <c r="AE248" s="30">
        <f t="shared" si="59"/>
        <v>0</v>
      </c>
      <c r="AF248" s="30">
        <f t="shared" si="60"/>
        <v>0</v>
      </c>
      <c r="AG248" s="30">
        <f t="shared" si="61"/>
        <v>0</v>
      </c>
      <c r="AH248" s="30">
        <f t="shared" si="62"/>
        <v>0</v>
      </c>
      <c r="AI248" s="30">
        <f t="shared" si="63"/>
        <v>1</v>
      </c>
      <c r="AJ248" s="30">
        <f t="shared" si="64"/>
        <v>0</v>
      </c>
      <c r="AK248" s="30">
        <f t="shared" si="65"/>
        <v>0</v>
      </c>
      <c r="AL248" s="31" t="str">
        <f t="shared" si="66"/>
        <v>-</v>
      </c>
      <c r="AM248" s="30">
        <f t="shared" si="67"/>
        <v>0</v>
      </c>
      <c r="AN248" s="30">
        <f t="shared" si="68"/>
        <v>0</v>
      </c>
      <c r="AO248" s="30">
        <f t="shared" si="69"/>
        <v>0</v>
      </c>
    </row>
    <row r="249" spans="1:41" ht="12.75">
      <c r="A249" s="28">
        <v>1810080</v>
      </c>
      <c r="B249" s="28">
        <v>3675</v>
      </c>
      <c r="C249" s="28" t="s">
        <v>740</v>
      </c>
      <c r="D249" s="28" t="s">
        <v>741</v>
      </c>
      <c r="E249" s="28" t="s">
        <v>742</v>
      </c>
      <c r="F249" s="28">
        <v>47274</v>
      </c>
      <c r="G249" s="29">
        <v>366</v>
      </c>
      <c r="H249" s="32">
        <v>8125223340</v>
      </c>
      <c r="I249" s="65" t="s">
        <v>94</v>
      </c>
      <c r="J249" s="31" t="s">
        <v>49</v>
      </c>
      <c r="K249" s="28"/>
      <c r="L249" s="33"/>
      <c r="M249" s="69"/>
      <c r="N249" s="63" t="s">
        <v>49</v>
      </c>
      <c r="O249" s="71"/>
      <c r="P249" s="34">
        <v>8.997698263234986</v>
      </c>
      <c r="Q249" s="35" t="str">
        <f t="shared" si="70"/>
        <v>NO</v>
      </c>
      <c r="R249" s="31" t="s">
        <v>49</v>
      </c>
      <c r="S249" s="31" t="s">
        <v>55</v>
      </c>
      <c r="T249" s="31"/>
      <c r="U249" s="64"/>
      <c r="V249" s="67"/>
      <c r="W249" s="40"/>
      <c r="X249" s="40"/>
      <c r="Y249" s="41"/>
      <c r="Z249" s="37">
        <f t="shared" si="54"/>
        <v>0</v>
      </c>
      <c r="AA249" s="30">
        <f t="shared" si="55"/>
        <v>0</v>
      </c>
      <c r="AB249" s="30">
        <f t="shared" si="56"/>
        <v>0</v>
      </c>
      <c r="AC249" s="30">
        <f t="shared" si="57"/>
        <v>0</v>
      </c>
      <c r="AD249" s="31" t="str">
        <f t="shared" si="58"/>
        <v>-</v>
      </c>
      <c r="AE249" s="30">
        <f t="shared" si="59"/>
        <v>0</v>
      </c>
      <c r="AF249" s="30">
        <f t="shared" si="60"/>
        <v>0</v>
      </c>
      <c r="AG249" s="30">
        <f t="shared" si="61"/>
        <v>0</v>
      </c>
      <c r="AH249" s="30">
        <f t="shared" si="62"/>
        <v>0</v>
      </c>
      <c r="AI249" s="30">
        <f t="shared" si="63"/>
        <v>1</v>
      </c>
      <c r="AJ249" s="30">
        <f t="shared" si="64"/>
        <v>0</v>
      </c>
      <c r="AK249" s="30">
        <f t="shared" si="65"/>
        <v>0</v>
      </c>
      <c r="AL249" s="31" t="str">
        <f t="shared" si="66"/>
        <v>-</v>
      </c>
      <c r="AM249" s="30">
        <f t="shared" si="67"/>
        <v>0</v>
      </c>
      <c r="AN249" s="30">
        <f t="shared" si="68"/>
        <v>0</v>
      </c>
      <c r="AO249" s="30">
        <f t="shared" si="69"/>
        <v>0</v>
      </c>
    </row>
    <row r="250" spans="1:41" ht="12.75">
      <c r="A250" s="28">
        <v>1803210</v>
      </c>
      <c r="B250" s="28">
        <v>7285</v>
      </c>
      <c r="C250" s="28" t="s">
        <v>743</v>
      </c>
      <c r="D250" s="28" t="s">
        <v>744</v>
      </c>
      <c r="E250" s="28" t="s">
        <v>100</v>
      </c>
      <c r="F250" s="28">
        <v>46176</v>
      </c>
      <c r="G250" s="29">
        <v>9113</v>
      </c>
      <c r="H250" s="32">
        <v>7655442246</v>
      </c>
      <c r="I250" s="65" t="s">
        <v>73</v>
      </c>
      <c r="J250" s="31" t="s">
        <v>49</v>
      </c>
      <c r="K250" s="28"/>
      <c r="L250" s="33"/>
      <c r="M250" s="69"/>
      <c r="N250" s="63" t="s">
        <v>49</v>
      </c>
      <c r="O250" s="71"/>
      <c r="P250" s="34">
        <v>4.222972972972973</v>
      </c>
      <c r="Q250" s="35" t="str">
        <f t="shared" si="70"/>
        <v>NO</v>
      </c>
      <c r="R250" s="31" t="s">
        <v>49</v>
      </c>
      <c r="S250" s="31" t="s">
        <v>49</v>
      </c>
      <c r="T250" s="31"/>
      <c r="U250" s="64"/>
      <c r="V250" s="67"/>
      <c r="W250" s="40"/>
      <c r="X250" s="40"/>
      <c r="Y250" s="41"/>
      <c r="Z250" s="37">
        <f t="shared" si="54"/>
        <v>0</v>
      </c>
      <c r="AA250" s="30">
        <f t="shared" si="55"/>
        <v>0</v>
      </c>
      <c r="AB250" s="30">
        <f t="shared" si="56"/>
        <v>0</v>
      </c>
      <c r="AC250" s="30">
        <f t="shared" si="57"/>
        <v>0</v>
      </c>
      <c r="AD250" s="31" t="str">
        <f t="shared" si="58"/>
        <v>-</v>
      </c>
      <c r="AE250" s="30">
        <f t="shared" si="59"/>
        <v>0</v>
      </c>
      <c r="AF250" s="30">
        <f t="shared" si="60"/>
        <v>0</v>
      </c>
      <c r="AG250" s="30">
        <f t="shared" si="61"/>
        <v>0</v>
      </c>
      <c r="AH250" s="30">
        <f t="shared" si="62"/>
        <v>0</v>
      </c>
      <c r="AI250" s="30">
        <f t="shared" si="63"/>
        <v>0</v>
      </c>
      <c r="AJ250" s="30">
        <f t="shared" si="64"/>
        <v>0</v>
      </c>
      <c r="AK250" s="30">
        <f t="shared" si="65"/>
        <v>0</v>
      </c>
      <c r="AL250" s="31" t="str">
        <f t="shared" si="66"/>
        <v>-</v>
      </c>
      <c r="AM250" s="30">
        <f t="shared" si="67"/>
        <v>0</v>
      </c>
      <c r="AN250" s="30">
        <f t="shared" si="68"/>
        <v>0</v>
      </c>
      <c r="AO250" s="30">
        <f t="shared" si="69"/>
        <v>0</v>
      </c>
    </row>
    <row r="251" spans="1:41" ht="12.75">
      <c r="A251" s="28">
        <v>1810140</v>
      </c>
      <c r="B251" s="28">
        <v>7365</v>
      </c>
      <c r="C251" s="28" t="s">
        <v>745</v>
      </c>
      <c r="D251" s="28" t="s">
        <v>746</v>
      </c>
      <c r="E251" s="28" t="s">
        <v>100</v>
      </c>
      <c r="F251" s="28">
        <v>46176</v>
      </c>
      <c r="G251" s="29">
        <v>1295</v>
      </c>
      <c r="H251" s="32">
        <v>3173922505</v>
      </c>
      <c r="I251" s="65" t="s">
        <v>73</v>
      </c>
      <c r="J251" s="31" t="s">
        <v>49</v>
      </c>
      <c r="K251" s="28"/>
      <c r="L251" s="33"/>
      <c r="M251" s="69"/>
      <c r="N251" s="63" t="s">
        <v>49</v>
      </c>
      <c r="O251" s="71"/>
      <c r="P251" s="34">
        <v>9.108025417745353</v>
      </c>
      <c r="Q251" s="35" t="str">
        <f t="shared" si="70"/>
        <v>NO</v>
      </c>
      <c r="R251" s="31" t="s">
        <v>49</v>
      </c>
      <c r="S251" s="31" t="s">
        <v>49</v>
      </c>
      <c r="T251" s="31"/>
      <c r="U251" s="64"/>
      <c r="V251" s="67"/>
      <c r="W251" s="40"/>
      <c r="X251" s="40"/>
      <c r="Y251" s="41"/>
      <c r="Z251" s="37">
        <f t="shared" si="54"/>
        <v>0</v>
      </c>
      <c r="AA251" s="30">
        <f t="shared" si="55"/>
        <v>0</v>
      </c>
      <c r="AB251" s="30">
        <f t="shared" si="56"/>
        <v>0</v>
      </c>
      <c r="AC251" s="30">
        <f t="shared" si="57"/>
        <v>0</v>
      </c>
      <c r="AD251" s="31" t="str">
        <f t="shared" si="58"/>
        <v>-</v>
      </c>
      <c r="AE251" s="30">
        <f t="shared" si="59"/>
        <v>0</v>
      </c>
      <c r="AF251" s="30">
        <f t="shared" si="60"/>
        <v>0</v>
      </c>
      <c r="AG251" s="30">
        <f t="shared" si="61"/>
        <v>0</v>
      </c>
      <c r="AH251" s="30">
        <f t="shared" si="62"/>
        <v>0</v>
      </c>
      <c r="AI251" s="30">
        <f t="shared" si="63"/>
        <v>0</v>
      </c>
      <c r="AJ251" s="30">
        <f t="shared" si="64"/>
        <v>0</v>
      </c>
      <c r="AK251" s="30">
        <f t="shared" si="65"/>
        <v>0</v>
      </c>
      <c r="AL251" s="31" t="str">
        <f t="shared" si="66"/>
        <v>-</v>
      </c>
      <c r="AM251" s="30">
        <f t="shared" si="67"/>
        <v>0</v>
      </c>
      <c r="AN251" s="30">
        <f t="shared" si="68"/>
        <v>0</v>
      </c>
      <c r="AO251" s="30">
        <f t="shared" si="69"/>
        <v>0</v>
      </c>
    </row>
    <row r="252" spans="1:41" ht="12.75">
      <c r="A252" s="28">
        <v>1808280</v>
      </c>
      <c r="B252" s="28">
        <v>3435</v>
      </c>
      <c r="C252" s="28" t="s">
        <v>747</v>
      </c>
      <c r="D252" s="28" t="s">
        <v>748</v>
      </c>
      <c r="E252" s="28" t="s">
        <v>749</v>
      </c>
      <c r="F252" s="28">
        <v>47356</v>
      </c>
      <c r="G252" s="29">
        <v>9752</v>
      </c>
      <c r="H252" s="32">
        <v>7653542266</v>
      </c>
      <c r="I252" s="65">
        <v>7</v>
      </c>
      <c r="J252" s="31" t="s">
        <v>55</v>
      </c>
      <c r="K252" s="28"/>
      <c r="L252" s="33"/>
      <c r="M252" s="69"/>
      <c r="N252" s="63" t="s">
        <v>49</v>
      </c>
      <c r="O252" s="71"/>
      <c r="P252" s="34">
        <v>5.5627425614489</v>
      </c>
      <c r="Q252" s="35" t="str">
        <f t="shared" si="70"/>
        <v>NO</v>
      </c>
      <c r="R252" s="31" t="s">
        <v>49</v>
      </c>
      <c r="S252" s="31" t="s">
        <v>55</v>
      </c>
      <c r="T252" s="31"/>
      <c r="U252" s="64"/>
      <c r="V252" s="67"/>
      <c r="W252" s="40"/>
      <c r="X252" s="40"/>
      <c r="Y252" s="41"/>
      <c r="Z252" s="37">
        <f t="shared" si="54"/>
        <v>1</v>
      </c>
      <c r="AA252" s="30">
        <f t="shared" si="55"/>
        <v>0</v>
      </c>
      <c r="AB252" s="30">
        <f t="shared" si="56"/>
        <v>0</v>
      </c>
      <c r="AC252" s="30">
        <f t="shared" si="57"/>
        <v>0</v>
      </c>
      <c r="AD252" s="31" t="str">
        <f t="shared" si="58"/>
        <v>-</v>
      </c>
      <c r="AE252" s="30">
        <f t="shared" si="59"/>
        <v>0</v>
      </c>
      <c r="AF252" s="30">
        <f t="shared" si="60"/>
        <v>0</v>
      </c>
      <c r="AG252" s="30">
        <f t="shared" si="61"/>
        <v>0</v>
      </c>
      <c r="AH252" s="30">
        <f t="shared" si="62"/>
        <v>0</v>
      </c>
      <c r="AI252" s="30">
        <f t="shared" si="63"/>
        <v>1</v>
      </c>
      <c r="AJ252" s="30">
        <f t="shared" si="64"/>
        <v>0</v>
      </c>
      <c r="AK252" s="30">
        <f t="shared" si="65"/>
        <v>0</v>
      </c>
      <c r="AL252" s="31" t="str">
        <f t="shared" si="66"/>
        <v>-</v>
      </c>
      <c r="AM252" s="30">
        <f t="shared" si="67"/>
        <v>0</v>
      </c>
      <c r="AN252" s="30">
        <f t="shared" si="68"/>
        <v>0</v>
      </c>
      <c r="AO252" s="30">
        <f t="shared" si="69"/>
        <v>0</v>
      </c>
    </row>
    <row r="253" spans="1:41" ht="12.75">
      <c r="A253" s="28">
        <v>1810170</v>
      </c>
      <c r="B253" s="28">
        <v>5520</v>
      </c>
      <c r="C253" s="28" t="s">
        <v>750</v>
      </c>
      <c r="D253" s="28" t="s">
        <v>751</v>
      </c>
      <c r="E253" s="28" t="s">
        <v>752</v>
      </c>
      <c r="F253" s="28">
        <v>47581</v>
      </c>
      <c r="G253" s="29">
        <v>9663</v>
      </c>
      <c r="H253" s="32">
        <v>8122472060</v>
      </c>
      <c r="I253" s="65">
        <v>7</v>
      </c>
      <c r="J253" s="31" t="s">
        <v>55</v>
      </c>
      <c r="K253" s="28"/>
      <c r="L253" s="33"/>
      <c r="M253" s="69"/>
      <c r="N253" s="63" t="s">
        <v>49</v>
      </c>
      <c r="O253" s="71"/>
      <c r="P253" s="34">
        <v>11.239860950173812</v>
      </c>
      <c r="Q253" s="35" t="str">
        <f t="shared" si="70"/>
        <v>NO</v>
      </c>
      <c r="R253" s="31" t="s">
        <v>49</v>
      </c>
      <c r="S253" s="31" t="s">
        <v>55</v>
      </c>
      <c r="T253" s="31"/>
      <c r="U253" s="64"/>
      <c r="V253" s="67"/>
      <c r="W253" s="40"/>
      <c r="X253" s="40"/>
      <c r="Y253" s="41"/>
      <c r="Z253" s="37">
        <f t="shared" si="54"/>
        <v>1</v>
      </c>
      <c r="AA253" s="30">
        <f t="shared" si="55"/>
        <v>0</v>
      </c>
      <c r="AB253" s="30">
        <f t="shared" si="56"/>
        <v>0</v>
      </c>
      <c r="AC253" s="30">
        <f t="shared" si="57"/>
        <v>0</v>
      </c>
      <c r="AD253" s="31" t="str">
        <f t="shared" si="58"/>
        <v>-</v>
      </c>
      <c r="AE253" s="30">
        <f t="shared" si="59"/>
        <v>0</v>
      </c>
      <c r="AF253" s="30">
        <f t="shared" si="60"/>
        <v>0</v>
      </c>
      <c r="AG253" s="30">
        <f t="shared" si="61"/>
        <v>0</v>
      </c>
      <c r="AH253" s="30">
        <f t="shared" si="62"/>
        <v>0</v>
      </c>
      <c r="AI253" s="30">
        <f t="shared" si="63"/>
        <v>1</v>
      </c>
      <c r="AJ253" s="30">
        <f t="shared" si="64"/>
        <v>0</v>
      </c>
      <c r="AK253" s="30">
        <f t="shared" si="65"/>
        <v>0</v>
      </c>
      <c r="AL253" s="31" t="str">
        <f t="shared" si="66"/>
        <v>-</v>
      </c>
      <c r="AM253" s="30">
        <f t="shared" si="67"/>
        <v>0</v>
      </c>
      <c r="AN253" s="30">
        <f t="shared" si="68"/>
        <v>0</v>
      </c>
      <c r="AO253" s="30">
        <f t="shared" si="69"/>
        <v>0</v>
      </c>
    </row>
    <row r="254" spans="1:41" ht="12.75">
      <c r="A254" s="28">
        <v>1800021</v>
      </c>
      <c r="B254" s="28">
        <v>9315</v>
      </c>
      <c r="C254" s="28" t="s">
        <v>753</v>
      </c>
      <c r="D254" s="28" t="s">
        <v>754</v>
      </c>
      <c r="E254" s="28" t="s">
        <v>269</v>
      </c>
      <c r="F254" s="28">
        <v>47708</v>
      </c>
      <c r="G254" s="29">
        <v>1417</v>
      </c>
      <c r="H254" s="32">
        <v>8124211820</v>
      </c>
      <c r="I254" s="65">
        <v>2</v>
      </c>
      <c r="J254" s="31" t="s">
        <v>49</v>
      </c>
      <c r="K254" s="28"/>
      <c r="L254" s="33"/>
      <c r="M254" s="69">
        <v>204</v>
      </c>
      <c r="N254" s="63" t="s">
        <v>49</v>
      </c>
      <c r="O254" s="71" t="s">
        <v>49</v>
      </c>
      <c r="P254" s="34" t="s">
        <v>50</v>
      </c>
      <c r="Q254" s="35" t="str">
        <f t="shared" si="70"/>
        <v>M</v>
      </c>
      <c r="R254" s="31" t="s">
        <v>51</v>
      </c>
      <c r="S254" s="31" t="s">
        <v>49</v>
      </c>
      <c r="T254" s="31"/>
      <c r="U254" s="64"/>
      <c r="V254" s="67"/>
      <c r="W254" s="40"/>
      <c r="X254" s="40"/>
      <c r="Y254" s="41"/>
      <c r="Z254" s="37">
        <f t="shared" si="54"/>
        <v>0</v>
      </c>
      <c r="AA254" s="30">
        <f t="shared" si="55"/>
        <v>1</v>
      </c>
      <c r="AB254" s="30">
        <f t="shared" si="56"/>
        <v>0</v>
      </c>
      <c r="AC254" s="30">
        <f t="shared" si="57"/>
        <v>0</v>
      </c>
      <c r="AD254" s="31" t="str">
        <f t="shared" si="58"/>
        <v>-</v>
      </c>
      <c r="AE254" s="30">
        <f t="shared" si="59"/>
        <v>0</v>
      </c>
      <c r="AF254" s="30">
        <f t="shared" si="60"/>
        <v>0</v>
      </c>
      <c r="AG254" s="30">
        <f t="shared" si="61"/>
        <v>0</v>
      </c>
      <c r="AH254" s="30">
        <f t="shared" si="62"/>
        <v>0</v>
      </c>
      <c r="AI254" s="30">
        <f t="shared" si="63"/>
        <v>0</v>
      </c>
      <c r="AJ254" s="30">
        <f t="shared" si="64"/>
        <v>0</v>
      </c>
      <c r="AK254" s="30">
        <f t="shared" si="65"/>
        <v>0</v>
      </c>
      <c r="AL254" s="31" t="str">
        <f t="shared" si="66"/>
        <v>-</v>
      </c>
      <c r="AM254" s="30">
        <f t="shared" si="67"/>
        <v>0</v>
      </c>
      <c r="AN254" s="30">
        <f t="shared" si="68"/>
        <v>0</v>
      </c>
      <c r="AO254" s="30">
        <f t="shared" si="69"/>
        <v>0</v>
      </c>
    </row>
    <row r="255" spans="1:41" ht="12.75">
      <c r="A255" s="28">
        <v>1810230</v>
      </c>
      <c r="B255" s="28">
        <v>8625</v>
      </c>
      <c r="C255" s="28" t="s">
        <v>755</v>
      </c>
      <c r="D255" s="28" t="s">
        <v>756</v>
      </c>
      <c r="E255" s="28" t="s">
        <v>757</v>
      </c>
      <c r="F255" s="28">
        <v>46723</v>
      </c>
      <c r="G255" s="29">
        <v>1499</v>
      </c>
      <c r="H255" s="32">
        <v>2606932007</v>
      </c>
      <c r="I255" s="65">
        <v>8</v>
      </c>
      <c r="J255" s="31" t="s">
        <v>55</v>
      </c>
      <c r="K255" s="28"/>
      <c r="L255" s="33"/>
      <c r="M255" s="69"/>
      <c r="N255" s="63" t="s">
        <v>49</v>
      </c>
      <c r="O255" s="71"/>
      <c r="P255" s="34">
        <v>5.604321404456448</v>
      </c>
      <c r="Q255" s="35" t="str">
        <f t="shared" si="70"/>
        <v>NO</v>
      </c>
      <c r="R255" s="31" t="s">
        <v>49</v>
      </c>
      <c r="S255" s="31" t="s">
        <v>55</v>
      </c>
      <c r="T255" s="31"/>
      <c r="U255" s="64"/>
      <c r="V255" s="67"/>
      <c r="W255" s="40"/>
      <c r="X255" s="40"/>
      <c r="Y255" s="41"/>
      <c r="Z255" s="37">
        <f t="shared" si="54"/>
        <v>1</v>
      </c>
      <c r="AA255" s="30">
        <f t="shared" si="55"/>
        <v>0</v>
      </c>
      <c r="AB255" s="30">
        <f t="shared" si="56"/>
        <v>0</v>
      </c>
      <c r="AC255" s="30">
        <f t="shared" si="57"/>
        <v>0</v>
      </c>
      <c r="AD255" s="31" t="str">
        <f t="shared" si="58"/>
        <v>-</v>
      </c>
      <c r="AE255" s="30">
        <f t="shared" si="59"/>
        <v>0</v>
      </c>
      <c r="AF255" s="30">
        <f t="shared" si="60"/>
        <v>0</v>
      </c>
      <c r="AG255" s="30">
        <f t="shared" si="61"/>
        <v>0</v>
      </c>
      <c r="AH255" s="30">
        <f t="shared" si="62"/>
        <v>0</v>
      </c>
      <c r="AI255" s="30">
        <f t="shared" si="63"/>
        <v>1</v>
      </c>
      <c r="AJ255" s="30">
        <f t="shared" si="64"/>
        <v>0</v>
      </c>
      <c r="AK255" s="30">
        <f t="shared" si="65"/>
        <v>0</v>
      </c>
      <c r="AL255" s="31" t="str">
        <f t="shared" si="66"/>
        <v>-</v>
      </c>
      <c r="AM255" s="30">
        <f t="shared" si="67"/>
        <v>0</v>
      </c>
      <c r="AN255" s="30">
        <f t="shared" si="68"/>
        <v>0</v>
      </c>
      <c r="AO255" s="30">
        <f t="shared" si="69"/>
        <v>0</v>
      </c>
    </row>
    <row r="256" spans="1:41" ht="12.75">
      <c r="A256" s="28">
        <v>1810260</v>
      </c>
      <c r="B256" s="28">
        <v>35</v>
      </c>
      <c r="C256" s="28" t="s">
        <v>985</v>
      </c>
      <c r="D256" s="28" t="s">
        <v>986</v>
      </c>
      <c r="E256" s="28" t="s">
        <v>987</v>
      </c>
      <c r="F256" s="28">
        <v>46711</v>
      </c>
      <c r="G256" s="29">
        <v>2397</v>
      </c>
      <c r="H256" s="32">
        <v>2605893133</v>
      </c>
      <c r="I256" s="65" t="s">
        <v>94</v>
      </c>
      <c r="J256" s="31" t="s">
        <v>49</v>
      </c>
      <c r="K256" s="28"/>
      <c r="L256" s="33"/>
      <c r="M256" s="69">
        <v>1312</v>
      </c>
      <c r="N256" s="63" t="s">
        <v>49</v>
      </c>
      <c r="O256" s="71" t="s">
        <v>49</v>
      </c>
      <c r="P256" s="34">
        <v>22.40032881216605</v>
      </c>
      <c r="Q256" s="35" t="str">
        <f t="shared" si="70"/>
        <v>YES</v>
      </c>
      <c r="R256" s="31" t="s">
        <v>55</v>
      </c>
      <c r="S256" s="31" t="s">
        <v>55</v>
      </c>
      <c r="T256" s="31"/>
      <c r="U256" s="64" t="s">
        <v>55</v>
      </c>
      <c r="V256" s="67"/>
      <c r="W256" s="40"/>
      <c r="X256" s="40"/>
      <c r="Y256" s="41"/>
      <c r="Z256" s="37">
        <f t="shared" si="54"/>
        <v>0</v>
      </c>
      <c r="AA256" s="30">
        <f t="shared" si="55"/>
        <v>0</v>
      </c>
      <c r="AB256" s="30">
        <f t="shared" si="56"/>
        <v>0</v>
      </c>
      <c r="AC256" s="30">
        <f t="shared" si="57"/>
        <v>0</v>
      </c>
      <c r="AD256" s="31" t="str">
        <f t="shared" si="58"/>
        <v>-</v>
      </c>
      <c r="AE256" s="30">
        <f t="shared" si="59"/>
        <v>0</v>
      </c>
      <c r="AF256" s="30">
        <f t="shared" si="60"/>
        <v>0</v>
      </c>
      <c r="AG256" s="30">
        <f t="shared" si="61"/>
        <v>0</v>
      </c>
      <c r="AH256" s="30">
        <f t="shared" si="62"/>
        <v>0</v>
      </c>
      <c r="AI256" s="30">
        <f t="shared" si="63"/>
        <v>1</v>
      </c>
      <c r="AJ256" s="30">
        <f t="shared" si="64"/>
        <v>1</v>
      </c>
      <c r="AK256" s="30" t="str">
        <f t="shared" si="65"/>
        <v>Initial</v>
      </c>
      <c r="AL256" s="31" t="str">
        <f t="shared" si="66"/>
        <v>RLIS</v>
      </c>
      <c r="AM256" s="30">
        <f t="shared" si="67"/>
        <v>0</v>
      </c>
      <c r="AN256" s="30">
        <f t="shared" si="68"/>
        <v>0</v>
      </c>
      <c r="AO256" s="30">
        <f t="shared" si="69"/>
        <v>0</v>
      </c>
    </row>
    <row r="257" spans="1:41" ht="12.75">
      <c r="A257" s="28">
        <v>1810290</v>
      </c>
      <c r="B257" s="28">
        <v>7205</v>
      </c>
      <c r="C257" s="28" t="s">
        <v>758</v>
      </c>
      <c r="D257" s="28" t="s">
        <v>759</v>
      </c>
      <c r="E257" s="28" t="s">
        <v>760</v>
      </c>
      <c r="F257" s="28">
        <v>46601</v>
      </c>
      <c r="G257" s="29">
        <v>2295</v>
      </c>
      <c r="H257" s="32">
        <v>5742838000</v>
      </c>
      <c r="I257" s="65" t="s">
        <v>761</v>
      </c>
      <c r="J257" s="31" t="s">
        <v>49</v>
      </c>
      <c r="K257" s="28"/>
      <c r="L257" s="33"/>
      <c r="M257" s="69"/>
      <c r="N257" s="63" t="s">
        <v>49</v>
      </c>
      <c r="O257" s="71"/>
      <c r="P257" s="34">
        <v>14.884984239822948</v>
      </c>
      <c r="Q257" s="35" t="str">
        <f t="shared" si="70"/>
        <v>NO</v>
      </c>
      <c r="R257" s="31" t="s">
        <v>49</v>
      </c>
      <c r="S257" s="31" t="s">
        <v>49</v>
      </c>
      <c r="T257" s="31"/>
      <c r="U257" s="64"/>
      <c r="V257" s="67"/>
      <c r="W257" s="40"/>
      <c r="X257" s="40"/>
      <c r="Y257" s="41"/>
      <c r="Z257" s="37">
        <f t="shared" si="54"/>
        <v>0</v>
      </c>
      <c r="AA257" s="30">
        <f t="shared" si="55"/>
        <v>0</v>
      </c>
      <c r="AB257" s="30">
        <f t="shared" si="56"/>
        <v>0</v>
      </c>
      <c r="AC257" s="30">
        <f t="shared" si="57"/>
        <v>0</v>
      </c>
      <c r="AD257" s="31" t="str">
        <f t="shared" si="58"/>
        <v>-</v>
      </c>
      <c r="AE257" s="30">
        <f t="shared" si="59"/>
        <v>0</v>
      </c>
      <c r="AF257" s="30">
        <f t="shared" si="60"/>
        <v>0</v>
      </c>
      <c r="AG257" s="30">
        <f t="shared" si="61"/>
        <v>0</v>
      </c>
      <c r="AH257" s="30">
        <f t="shared" si="62"/>
        <v>0</v>
      </c>
      <c r="AI257" s="30">
        <f t="shared" si="63"/>
        <v>0</v>
      </c>
      <c r="AJ257" s="30">
        <f t="shared" si="64"/>
        <v>0</v>
      </c>
      <c r="AK257" s="30">
        <f t="shared" si="65"/>
        <v>0</v>
      </c>
      <c r="AL257" s="31" t="str">
        <f t="shared" si="66"/>
        <v>-</v>
      </c>
      <c r="AM257" s="30">
        <f t="shared" si="67"/>
        <v>0</v>
      </c>
      <c r="AN257" s="30">
        <f t="shared" si="68"/>
        <v>0</v>
      </c>
      <c r="AO257" s="30">
        <f t="shared" si="69"/>
        <v>0</v>
      </c>
    </row>
    <row r="258" spans="1:41" ht="12.75">
      <c r="A258" s="28">
        <v>1810310</v>
      </c>
      <c r="B258" s="28">
        <v>8225</v>
      </c>
      <c r="C258" s="28" t="s">
        <v>762</v>
      </c>
      <c r="D258" s="28" t="s">
        <v>763</v>
      </c>
      <c r="E258" s="28" t="s">
        <v>764</v>
      </c>
      <c r="F258" s="28">
        <v>47108</v>
      </c>
      <c r="G258" s="29">
        <v>9446</v>
      </c>
      <c r="H258" s="32">
        <v>8127554868</v>
      </c>
      <c r="I258" s="65">
        <v>8</v>
      </c>
      <c r="J258" s="31" t="s">
        <v>55</v>
      </c>
      <c r="K258" s="28"/>
      <c r="L258" s="33"/>
      <c r="M258" s="69"/>
      <c r="N258" s="63" t="s">
        <v>49</v>
      </c>
      <c r="O258" s="71"/>
      <c r="P258" s="34" t="s">
        <v>50</v>
      </c>
      <c r="Q258" s="35" t="str">
        <f t="shared" si="70"/>
        <v>M</v>
      </c>
      <c r="R258" s="31" t="s">
        <v>49</v>
      </c>
      <c r="S258" s="31" t="s">
        <v>55</v>
      </c>
      <c r="T258" s="31"/>
      <c r="U258" s="64"/>
      <c r="V258" s="67"/>
      <c r="W258" s="40"/>
      <c r="X258" s="40"/>
      <c r="Y258" s="41"/>
      <c r="Z258" s="37">
        <f t="shared" si="54"/>
        <v>1</v>
      </c>
      <c r="AA258" s="30">
        <f t="shared" si="55"/>
        <v>0</v>
      </c>
      <c r="AB258" s="30">
        <f t="shared" si="56"/>
        <v>0</v>
      </c>
      <c r="AC258" s="30">
        <f t="shared" si="57"/>
        <v>0</v>
      </c>
      <c r="AD258" s="31" t="str">
        <f t="shared" si="58"/>
        <v>-</v>
      </c>
      <c r="AE258" s="30">
        <f t="shared" si="59"/>
        <v>0</v>
      </c>
      <c r="AF258" s="30">
        <f t="shared" si="60"/>
        <v>0</v>
      </c>
      <c r="AG258" s="30">
        <f t="shared" si="61"/>
        <v>0</v>
      </c>
      <c r="AH258" s="30">
        <f t="shared" si="62"/>
        <v>0</v>
      </c>
      <c r="AI258" s="30">
        <f t="shared" si="63"/>
        <v>1</v>
      </c>
      <c r="AJ258" s="30">
        <f t="shared" si="64"/>
        <v>0</v>
      </c>
      <c r="AK258" s="30">
        <f t="shared" si="65"/>
        <v>0</v>
      </c>
      <c r="AL258" s="31" t="str">
        <f t="shared" si="66"/>
        <v>-</v>
      </c>
      <c r="AM258" s="30">
        <f t="shared" si="67"/>
        <v>0</v>
      </c>
      <c r="AN258" s="30">
        <f t="shared" si="68"/>
        <v>0</v>
      </c>
      <c r="AO258" s="30">
        <f t="shared" si="69"/>
        <v>0</v>
      </c>
    </row>
    <row r="259" spans="1:41" ht="12.75">
      <c r="A259" s="28">
        <v>1810300</v>
      </c>
      <c r="B259" s="28">
        <v>6105</v>
      </c>
      <c r="C259" s="28" t="s">
        <v>765</v>
      </c>
      <c r="D259" s="28" t="s">
        <v>766</v>
      </c>
      <c r="E259" s="28" t="s">
        <v>767</v>
      </c>
      <c r="F259" s="28">
        <v>47125</v>
      </c>
      <c r="G259" s="29">
        <v>9802</v>
      </c>
      <c r="H259" s="32">
        <v>8124723885</v>
      </c>
      <c r="I259" s="65">
        <v>7</v>
      </c>
      <c r="J259" s="31" t="s">
        <v>55</v>
      </c>
      <c r="K259" s="28"/>
      <c r="L259" s="33"/>
      <c r="M259" s="69"/>
      <c r="N259" s="63" t="s">
        <v>49</v>
      </c>
      <c r="O259" s="71"/>
      <c r="P259" s="34" t="s">
        <v>50</v>
      </c>
      <c r="Q259" s="35" t="str">
        <f t="shared" si="70"/>
        <v>M</v>
      </c>
      <c r="R259" s="31" t="s">
        <v>49</v>
      </c>
      <c r="S259" s="31" t="s">
        <v>55</v>
      </c>
      <c r="T259" s="31"/>
      <c r="U259" s="64"/>
      <c r="V259" s="67"/>
      <c r="W259" s="40"/>
      <c r="X259" s="40"/>
      <c r="Y259" s="41"/>
      <c r="Z259" s="37">
        <f t="shared" si="54"/>
        <v>1</v>
      </c>
      <c r="AA259" s="30">
        <f t="shared" si="55"/>
        <v>0</v>
      </c>
      <c r="AB259" s="30">
        <f t="shared" si="56"/>
        <v>0</v>
      </c>
      <c r="AC259" s="30">
        <f t="shared" si="57"/>
        <v>0</v>
      </c>
      <c r="AD259" s="31" t="str">
        <f t="shared" si="58"/>
        <v>-</v>
      </c>
      <c r="AE259" s="30">
        <f t="shared" si="59"/>
        <v>0</v>
      </c>
      <c r="AF259" s="30">
        <f t="shared" si="60"/>
        <v>0</v>
      </c>
      <c r="AG259" s="30">
        <f t="shared" si="61"/>
        <v>0</v>
      </c>
      <c r="AH259" s="30">
        <f t="shared" si="62"/>
        <v>0</v>
      </c>
      <c r="AI259" s="30">
        <f t="shared" si="63"/>
        <v>1</v>
      </c>
      <c r="AJ259" s="30">
        <f t="shared" si="64"/>
        <v>0</v>
      </c>
      <c r="AK259" s="30">
        <f t="shared" si="65"/>
        <v>0</v>
      </c>
      <c r="AL259" s="31" t="str">
        <f t="shared" si="66"/>
        <v>-</v>
      </c>
      <c r="AM259" s="30">
        <f t="shared" si="67"/>
        <v>0</v>
      </c>
      <c r="AN259" s="30">
        <f t="shared" si="68"/>
        <v>0</v>
      </c>
      <c r="AO259" s="30">
        <f t="shared" si="69"/>
        <v>0</v>
      </c>
    </row>
    <row r="260" spans="1:41" ht="12.75">
      <c r="A260" s="28">
        <v>1802190</v>
      </c>
      <c r="B260" s="28">
        <v>4940</v>
      </c>
      <c r="C260" s="28" t="s">
        <v>768</v>
      </c>
      <c r="D260" s="28" t="s">
        <v>769</v>
      </c>
      <c r="E260" s="28" t="s">
        <v>770</v>
      </c>
      <c r="F260" s="28">
        <v>46382</v>
      </c>
      <c r="G260" s="29">
        <v>9625</v>
      </c>
      <c r="H260" s="32">
        <v>2197672263</v>
      </c>
      <c r="I260" s="65">
        <v>8</v>
      </c>
      <c r="J260" s="31" t="s">
        <v>55</v>
      </c>
      <c r="K260" s="28"/>
      <c r="L260" s="33"/>
      <c r="M260" s="69"/>
      <c r="N260" s="63" t="s">
        <v>49</v>
      </c>
      <c r="O260" s="71"/>
      <c r="P260" s="34">
        <v>7.253269916765754</v>
      </c>
      <c r="Q260" s="35" t="str">
        <f t="shared" si="70"/>
        <v>NO</v>
      </c>
      <c r="R260" s="31" t="s">
        <v>49</v>
      </c>
      <c r="S260" s="31" t="s">
        <v>55</v>
      </c>
      <c r="T260" s="31"/>
      <c r="U260" s="64"/>
      <c r="V260" s="67"/>
      <c r="W260" s="40"/>
      <c r="X260" s="40"/>
      <c r="Y260" s="41"/>
      <c r="Z260" s="37">
        <f t="shared" si="54"/>
        <v>1</v>
      </c>
      <c r="AA260" s="30">
        <f t="shared" si="55"/>
        <v>0</v>
      </c>
      <c r="AB260" s="30">
        <f t="shared" si="56"/>
        <v>0</v>
      </c>
      <c r="AC260" s="30">
        <f t="shared" si="57"/>
        <v>0</v>
      </c>
      <c r="AD260" s="31" t="str">
        <f t="shared" si="58"/>
        <v>-</v>
      </c>
      <c r="AE260" s="30">
        <f t="shared" si="59"/>
        <v>0</v>
      </c>
      <c r="AF260" s="30">
        <f t="shared" si="60"/>
        <v>0</v>
      </c>
      <c r="AG260" s="30">
        <f t="shared" si="61"/>
        <v>0</v>
      </c>
      <c r="AH260" s="30">
        <f t="shared" si="62"/>
        <v>0</v>
      </c>
      <c r="AI260" s="30">
        <f t="shared" si="63"/>
        <v>1</v>
      </c>
      <c r="AJ260" s="30">
        <f t="shared" si="64"/>
        <v>0</v>
      </c>
      <c r="AK260" s="30">
        <f t="shared" si="65"/>
        <v>0</v>
      </c>
      <c r="AL260" s="31" t="str">
        <f t="shared" si="66"/>
        <v>-</v>
      </c>
      <c r="AM260" s="30">
        <f t="shared" si="67"/>
        <v>0</v>
      </c>
      <c r="AN260" s="30">
        <f t="shared" si="68"/>
        <v>0</v>
      </c>
      <c r="AO260" s="30">
        <f t="shared" si="69"/>
        <v>0</v>
      </c>
    </row>
    <row r="261" spans="1:41" ht="12.75">
      <c r="A261" s="28">
        <v>1800240</v>
      </c>
      <c r="B261" s="28">
        <v>1600</v>
      </c>
      <c r="C261" s="28" t="s">
        <v>771</v>
      </c>
      <c r="D261" s="28" t="s">
        <v>772</v>
      </c>
      <c r="E261" s="28" t="s">
        <v>773</v>
      </c>
      <c r="F261" s="28">
        <v>47001</v>
      </c>
      <c r="G261" s="29">
        <v>1499</v>
      </c>
      <c r="H261" s="32">
        <v>8129262090</v>
      </c>
      <c r="I261" s="65" t="s">
        <v>73</v>
      </c>
      <c r="J261" s="31" t="s">
        <v>49</v>
      </c>
      <c r="K261" s="28"/>
      <c r="L261" s="33"/>
      <c r="M261" s="69"/>
      <c r="N261" s="63" t="s">
        <v>49</v>
      </c>
      <c r="O261" s="71"/>
      <c r="P261" s="34">
        <v>10.07315700619021</v>
      </c>
      <c r="Q261" s="35" t="str">
        <f aca="true" t="shared" si="71" ref="Q261:Q329">IF(ISNUMBER(P261),IF(P261&gt;=20,"YES","NO"),"M")</f>
        <v>NO</v>
      </c>
      <c r="R261" s="31" t="s">
        <v>49</v>
      </c>
      <c r="S261" s="31" t="s">
        <v>49</v>
      </c>
      <c r="T261" s="31"/>
      <c r="U261" s="64"/>
      <c r="V261" s="67"/>
      <c r="W261" s="40"/>
      <c r="X261" s="40"/>
      <c r="Y261" s="41"/>
      <c r="Z261" s="37">
        <f t="shared" si="54"/>
        <v>0</v>
      </c>
      <c r="AA261" s="30">
        <f t="shared" si="55"/>
        <v>0</v>
      </c>
      <c r="AB261" s="30">
        <f t="shared" si="56"/>
        <v>0</v>
      </c>
      <c r="AC261" s="30">
        <f t="shared" si="57"/>
        <v>0</v>
      </c>
      <c r="AD261" s="31" t="str">
        <f t="shared" si="58"/>
        <v>-</v>
      </c>
      <c r="AE261" s="30">
        <f t="shared" si="59"/>
        <v>0</v>
      </c>
      <c r="AF261" s="30">
        <f t="shared" si="60"/>
        <v>0</v>
      </c>
      <c r="AG261" s="30">
        <f t="shared" si="61"/>
        <v>0</v>
      </c>
      <c r="AH261" s="30">
        <f t="shared" si="62"/>
        <v>0</v>
      </c>
      <c r="AI261" s="30">
        <f t="shared" si="63"/>
        <v>0</v>
      </c>
      <c r="AJ261" s="30">
        <f t="shared" si="64"/>
        <v>0</v>
      </c>
      <c r="AK261" s="30">
        <f t="shared" si="65"/>
        <v>0</v>
      </c>
      <c r="AL261" s="31" t="str">
        <f t="shared" si="66"/>
        <v>-</v>
      </c>
      <c r="AM261" s="30">
        <f t="shared" si="67"/>
        <v>0</v>
      </c>
      <c r="AN261" s="30">
        <f t="shared" si="68"/>
        <v>0</v>
      </c>
      <c r="AO261" s="30">
        <f t="shared" si="69"/>
        <v>0</v>
      </c>
    </row>
    <row r="262" spans="1:41" ht="12.75">
      <c r="A262" s="28">
        <v>1810350</v>
      </c>
      <c r="B262" s="28">
        <v>2765</v>
      </c>
      <c r="C262" s="28" t="s">
        <v>774</v>
      </c>
      <c r="D262" s="28" t="s">
        <v>775</v>
      </c>
      <c r="E262" s="28" t="s">
        <v>776</v>
      </c>
      <c r="F262" s="28">
        <v>47648</v>
      </c>
      <c r="G262" s="29">
        <v>1099</v>
      </c>
      <c r="H262" s="32">
        <v>8127534230</v>
      </c>
      <c r="I262" s="65" t="s">
        <v>59</v>
      </c>
      <c r="J262" s="31" t="s">
        <v>49</v>
      </c>
      <c r="K262" s="28"/>
      <c r="L262" s="33"/>
      <c r="M262" s="69"/>
      <c r="N262" s="63" t="s">
        <v>49</v>
      </c>
      <c r="O262" s="71"/>
      <c r="P262" s="34">
        <v>3.91815411406182</v>
      </c>
      <c r="Q262" s="35" t="str">
        <f t="shared" si="71"/>
        <v>NO</v>
      </c>
      <c r="R262" s="31" t="s">
        <v>49</v>
      </c>
      <c r="S262" s="31" t="s">
        <v>49</v>
      </c>
      <c r="T262" s="31"/>
      <c r="U262" s="64"/>
      <c r="V262" s="67"/>
      <c r="W262" s="40"/>
      <c r="X262" s="40"/>
      <c r="Y262" s="41"/>
      <c r="Z262" s="37">
        <f aca="true" t="shared" si="72" ref="Z262:Z325">IF(OR(J262="YES",L262="YES"),1,0)</f>
        <v>0</v>
      </c>
      <c r="AA262" s="30">
        <f aca="true" t="shared" si="73" ref="AA262:AA325">IF(OR(AND(ISNUMBER(M262),AND(M262&gt;0,M262&lt;600)),AND(M262&gt;0,N262="YES")),1,0)</f>
        <v>0</v>
      </c>
      <c r="AB262" s="30">
        <f aca="true" t="shared" si="74" ref="AB262:AB325">IF(AND(OR(J262="YES",L262="YES"),(Z262=0)),"Trouble",0)</f>
        <v>0</v>
      </c>
      <c r="AC262" s="30">
        <f aca="true" t="shared" si="75" ref="AC262:AC325">IF(AND(OR(AND(ISNUMBER(M262),AND(M262&gt;0,M262&lt;600)),AND(M262&gt;0,N262="YES")),(AA262=0)),"Trouble",0)</f>
        <v>0</v>
      </c>
      <c r="AD262" s="31" t="str">
        <f aca="true" t="shared" si="76" ref="AD262:AD325">IF(AND(Z262=1,AA262=1),"SRSA","-")</f>
        <v>-</v>
      </c>
      <c r="AE262" s="30">
        <f aca="true" t="shared" si="77" ref="AE262:AE325">IF(AND(AD262="-",O262="YES"),"Trouble",0)</f>
        <v>0</v>
      </c>
      <c r="AF262" s="30">
        <f aca="true" t="shared" si="78" ref="AF262:AF325">IF(AND(AND(J262="NO",L262&lt;&gt;"YES"),(O262="YES")),"Trouble",0)</f>
        <v>0</v>
      </c>
      <c r="AG262" s="30">
        <f aca="true" t="shared" si="79" ref="AG262:AG325">IF(OR(AND(OR(AND(ISNUMBER(M262),AND(M262&gt;0,M262&lt;600)),AND(AND(M262&gt;0,N262="YES"),ISNUMBER(M262))),(O262="YES")),O262&lt;&gt;"YES"),0,"Trouble")</f>
        <v>0</v>
      </c>
      <c r="AH262" s="30">
        <f aca="true" t="shared" si="80" ref="AH262:AH325">IF(AND(AD262="SRSA",O262&lt;&gt;"YES"),"Trouble",0)</f>
        <v>0</v>
      </c>
      <c r="AI262" s="30">
        <f aca="true" t="shared" si="81" ref="AI262:AI325">IF(S262="YES",1,0)</f>
        <v>0</v>
      </c>
      <c r="AJ262" s="30">
        <f aca="true" t="shared" si="82" ref="AJ262:AJ325">IF(AND(ISNUMBER(P262),P262&gt;=20),1,0)</f>
        <v>0</v>
      </c>
      <c r="AK262" s="30">
        <f aca="true" t="shared" si="83" ref="AK262:AK325">IF(AND(AI262=1,AJ262=1),"Initial",0)</f>
        <v>0</v>
      </c>
      <c r="AL262" s="31" t="str">
        <f aca="true" t="shared" si="84" ref="AL262:AL325">IF(AND(AND(AK262="Initial",AM262=0),ISNUMBER(M262)),"RLIS","-")</f>
        <v>-</v>
      </c>
      <c r="AM262" s="30">
        <f aca="true" t="shared" si="85" ref="AM262:AM325">IF(AND(AD262="SRSA",AK262="Initial"),"SRSA",0)</f>
        <v>0</v>
      </c>
      <c r="AN262" s="30">
        <f aca="true" t="shared" si="86" ref="AN262:AN325">IF(AND(AL262="-",U262="YES"),"Trouble",0)</f>
        <v>0</v>
      </c>
      <c r="AO262" s="30">
        <f aca="true" t="shared" si="87" ref="AO262:AO325">IF(AND(U262&lt;&gt;"YES",AL262="RLIS"),"Trouble",0)</f>
        <v>0</v>
      </c>
    </row>
    <row r="263" spans="1:41" ht="12.75">
      <c r="A263" s="28">
        <v>1810360</v>
      </c>
      <c r="B263" s="28">
        <v>3190</v>
      </c>
      <c r="C263" s="28" t="s">
        <v>777</v>
      </c>
      <c r="D263" s="28" t="s">
        <v>778</v>
      </c>
      <c r="E263" s="28" t="s">
        <v>779</v>
      </c>
      <c r="F263" s="28">
        <v>47112</v>
      </c>
      <c r="G263" s="29">
        <v>8417</v>
      </c>
      <c r="H263" s="32">
        <v>8127382168</v>
      </c>
      <c r="I263" s="65" t="s">
        <v>73</v>
      </c>
      <c r="J263" s="31" t="s">
        <v>49</v>
      </c>
      <c r="K263" s="28"/>
      <c r="L263" s="33"/>
      <c r="M263" s="69"/>
      <c r="N263" s="63" t="s">
        <v>49</v>
      </c>
      <c r="O263" s="71"/>
      <c r="P263" s="34">
        <v>7.38488271068636</v>
      </c>
      <c r="Q263" s="35" t="str">
        <f t="shared" si="71"/>
        <v>NO</v>
      </c>
      <c r="R263" s="31" t="s">
        <v>49</v>
      </c>
      <c r="S263" s="31" t="s">
        <v>49</v>
      </c>
      <c r="T263" s="31"/>
      <c r="U263" s="64"/>
      <c r="V263" s="67"/>
      <c r="W263" s="40"/>
      <c r="X263" s="40"/>
      <c r="Y263" s="41"/>
      <c r="Z263" s="37">
        <f t="shared" si="72"/>
        <v>0</v>
      </c>
      <c r="AA263" s="30">
        <f t="shared" si="73"/>
        <v>0</v>
      </c>
      <c r="AB263" s="30">
        <f t="shared" si="74"/>
        <v>0</v>
      </c>
      <c r="AC263" s="30">
        <f t="shared" si="75"/>
        <v>0</v>
      </c>
      <c r="AD263" s="31" t="str">
        <f t="shared" si="76"/>
        <v>-</v>
      </c>
      <c r="AE263" s="30">
        <f t="shared" si="77"/>
        <v>0</v>
      </c>
      <c r="AF263" s="30">
        <f t="shared" si="78"/>
        <v>0</v>
      </c>
      <c r="AG263" s="30">
        <f t="shared" si="79"/>
        <v>0</v>
      </c>
      <c r="AH263" s="30">
        <f t="shared" si="80"/>
        <v>0</v>
      </c>
      <c r="AI263" s="30">
        <f t="shared" si="81"/>
        <v>0</v>
      </c>
      <c r="AJ263" s="30">
        <f t="shared" si="82"/>
        <v>0</v>
      </c>
      <c r="AK263" s="30">
        <f t="shared" si="83"/>
        <v>0</v>
      </c>
      <c r="AL263" s="31" t="str">
        <f t="shared" si="84"/>
        <v>-</v>
      </c>
      <c r="AM263" s="30">
        <f t="shared" si="85"/>
        <v>0</v>
      </c>
      <c r="AN263" s="30">
        <f t="shared" si="86"/>
        <v>0</v>
      </c>
      <c r="AO263" s="30">
        <f t="shared" si="87"/>
        <v>0</v>
      </c>
    </row>
    <row r="264" spans="1:41" ht="12.75">
      <c r="A264" s="28">
        <v>1810380</v>
      </c>
      <c r="B264" s="28">
        <v>3415</v>
      </c>
      <c r="C264" s="28" t="s">
        <v>780</v>
      </c>
      <c r="D264" s="28" t="s">
        <v>781</v>
      </c>
      <c r="E264" s="28" t="s">
        <v>782</v>
      </c>
      <c r="F264" s="28">
        <v>47385</v>
      </c>
      <c r="G264" s="29">
        <v>9793</v>
      </c>
      <c r="H264" s="32">
        <v>7659877882</v>
      </c>
      <c r="I264" s="65">
        <v>7</v>
      </c>
      <c r="J264" s="31" t="s">
        <v>55</v>
      </c>
      <c r="K264" s="28"/>
      <c r="L264" s="33"/>
      <c r="M264" s="69"/>
      <c r="N264" s="63" t="s">
        <v>49</v>
      </c>
      <c r="O264" s="71"/>
      <c r="P264" s="34">
        <v>7.833537331701345</v>
      </c>
      <c r="Q264" s="35" t="str">
        <f t="shared" si="71"/>
        <v>NO</v>
      </c>
      <c r="R264" s="31" t="s">
        <v>49</v>
      </c>
      <c r="S264" s="31" t="s">
        <v>55</v>
      </c>
      <c r="T264" s="31"/>
      <c r="U264" s="64"/>
      <c r="V264" s="67"/>
      <c r="W264" s="40"/>
      <c r="X264" s="40"/>
      <c r="Y264" s="41"/>
      <c r="Z264" s="37">
        <f t="shared" si="72"/>
        <v>1</v>
      </c>
      <c r="AA264" s="30">
        <f t="shared" si="73"/>
        <v>0</v>
      </c>
      <c r="AB264" s="30">
        <f t="shared" si="74"/>
        <v>0</v>
      </c>
      <c r="AC264" s="30">
        <f t="shared" si="75"/>
        <v>0</v>
      </c>
      <c r="AD264" s="31" t="str">
        <f t="shared" si="76"/>
        <v>-</v>
      </c>
      <c r="AE264" s="30">
        <f t="shared" si="77"/>
        <v>0</v>
      </c>
      <c r="AF264" s="30">
        <f t="shared" si="78"/>
        <v>0</v>
      </c>
      <c r="AG264" s="30">
        <f t="shared" si="79"/>
        <v>0</v>
      </c>
      <c r="AH264" s="30">
        <f t="shared" si="80"/>
        <v>0</v>
      </c>
      <c r="AI264" s="30">
        <f t="shared" si="81"/>
        <v>1</v>
      </c>
      <c r="AJ264" s="30">
        <f t="shared" si="82"/>
        <v>0</v>
      </c>
      <c r="AK264" s="30">
        <f t="shared" si="83"/>
        <v>0</v>
      </c>
      <c r="AL264" s="31" t="str">
        <f t="shared" si="84"/>
        <v>-</v>
      </c>
      <c r="AM264" s="30">
        <f t="shared" si="85"/>
        <v>0</v>
      </c>
      <c r="AN264" s="30">
        <f t="shared" si="86"/>
        <v>0</v>
      </c>
      <c r="AO264" s="30">
        <f t="shared" si="87"/>
        <v>0</v>
      </c>
    </row>
    <row r="265" spans="1:41" ht="12.75">
      <c r="A265" s="28">
        <v>1810410</v>
      </c>
      <c r="B265" s="28">
        <v>4325</v>
      </c>
      <c r="C265" s="28" t="s">
        <v>783</v>
      </c>
      <c r="D265" s="28" t="s">
        <v>784</v>
      </c>
      <c r="E265" s="28" t="s">
        <v>785</v>
      </c>
      <c r="F265" s="28">
        <v>47557</v>
      </c>
      <c r="G265" s="29">
        <v>388</v>
      </c>
      <c r="H265" s="32">
        <v>8127264440</v>
      </c>
      <c r="I265" s="65">
        <v>6</v>
      </c>
      <c r="J265" s="31" t="s">
        <v>49</v>
      </c>
      <c r="K265" s="28"/>
      <c r="L265" s="33"/>
      <c r="M265" s="69"/>
      <c r="N265" s="63" t="s">
        <v>49</v>
      </c>
      <c r="O265" s="71"/>
      <c r="P265" s="34">
        <v>4.958677685950414</v>
      </c>
      <c r="Q265" s="35" t="str">
        <f t="shared" si="71"/>
        <v>NO</v>
      </c>
      <c r="R265" s="31" t="s">
        <v>49</v>
      </c>
      <c r="S265" s="31" t="s">
        <v>55</v>
      </c>
      <c r="T265" s="31"/>
      <c r="U265" s="64"/>
      <c r="V265" s="67"/>
      <c r="W265" s="40"/>
      <c r="X265" s="40"/>
      <c r="Y265" s="41"/>
      <c r="Z265" s="37">
        <f t="shared" si="72"/>
        <v>0</v>
      </c>
      <c r="AA265" s="30">
        <f t="shared" si="73"/>
        <v>0</v>
      </c>
      <c r="AB265" s="30">
        <f t="shared" si="74"/>
        <v>0</v>
      </c>
      <c r="AC265" s="30">
        <f t="shared" si="75"/>
        <v>0</v>
      </c>
      <c r="AD265" s="31" t="str">
        <f t="shared" si="76"/>
        <v>-</v>
      </c>
      <c r="AE265" s="30">
        <f t="shared" si="77"/>
        <v>0</v>
      </c>
      <c r="AF265" s="30">
        <f t="shared" si="78"/>
        <v>0</v>
      </c>
      <c r="AG265" s="30">
        <f t="shared" si="79"/>
        <v>0</v>
      </c>
      <c r="AH265" s="30">
        <f t="shared" si="80"/>
        <v>0</v>
      </c>
      <c r="AI265" s="30">
        <f t="shared" si="81"/>
        <v>1</v>
      </c>
      <c r="AJ265" s="30">
        <f t="shared" si="82"/>
        <v>0</v>
      </c>
      <c r="AK265" s="30">
        <f t="shared" si="83"/>
        <v>0</v>
      </c>
      <c r="AL265" s="31" t="str">
        <f t="shared" si="84"/>
        <v>-</v>
      </c>
      <c r="AM265" s="30">
        <f t="shared" si="85"/>
        <v>0</v>
      </c>
      <c r="AN265" s="30">
        <f t="shared" si="86"/>
        <v>0</v>
      </c>
      <c r="AO265" s="30">
        <f t="shared" si="87"/>
        <v>0</v>
      </c>
    </row>
    <row r="266" spans="1:41" ht="12.75">
      <c r="A266" s="28">
        <v>1810440</v>
      </c>
      <c r="B266" s="28">
        <v>5255</v>
      </c>
      <c r="C266" s="28" t="s">
        <v>786</v>
      </c>
      <c r="D266" s="28" t="s">
        <v>787</v>
      </c>
      <c r="E266" s="28" t="s">
        <v>788</v>
      </c>
      <c r="F266" s="28">
        <v>46064</v>
      </c>
      <c r="G266" s="29">
        <v>1211</v>
      </c>
      <c r="H266" s="32">
        <v>7657782152</v>
      </c>
      <c r="I266" s="65" t="s">
        <v>59</v>
      </c>
      <c r="J266" s="31" t="s">
        <v>49</v>
      </c>
      <c r="K266" s="28"/>
      <c r="L266" s="33"/>
      <c r="M266" s="69"/>
      <c r="N266" s="63" t="s">
        <v>49</v>
      </c>
      <c r="O266" s="71"/>
      <c r="P266" s="34">
        <v>1.2359241966492722</v>
      </c>
      <c r="Q266" s="35" t="str">
        <f t="shared" si="71"/>
        <v>NO</v>
      </c>
      <c r="R266" s="31" t="s">
        <v>49</v>
      </c>
      <c r="S266" s="31" t="s">
        <v>49</v>
      </c>
      <c r="T266" s="31"/>
      <c r="U266" s="64"/>
      <c r="V266" s="67"/>
      <c r="W266" s="40"/>
      <c r="X266" s="40"/>
      <c r="Y266" s="41"/>
      <c r="Z266" s="37">
        <f t="shared" si="72"/>
        <v>0</v>
      </c>
      <c r="AA266" s="30">
        <f t="shared" si="73"/>
        <v>0</v>
      </c>
      <c r="AB266" s="30">
        <f t="shared" si="74"/>
        <v>0</v>
      </c>
      <c r="AC266" s="30">
        <f t="shared" si="75"/>
        <v>0</v>
      </c>
      <c r="AD266" s="31" t="str">
        <f t="shared" si="76"/>
        <v>-</v>
      </c>
      <c r="AE266" s="30">
        <f t="shared" si="77"/>
        <v>0</v>
      </c>
      <c r="AF266" s="30">
        <f t="shared" si="78"/>
        <v>0</v>
      </c>
      <c r="AG266" s="30">
        <f t="shared" si="79"/>
        <v>0</v>
      </c>
      <c r="AH266" s="30">
        <f t="shared" si="80"/>
        <v>0</v>
      </c>
      <c r="AI266" s="30">
        <f t="shared" si="81"/>
        <v>0</v>
      </c>
      <c r="AJ266" s="30">
        <f t="shared" si="82"/>
        <v>0</v>
      </c>
      <c r="AK266" s="30">
        <f t="shared" si="83"/>
        <v>0</v>
      </c>
      <c r="AL266" s="31" t="str">
        <f t="shared" si="84"/>
        <v>-</v>
      </c>
      <c r="AM266" s="30">
        <f t="shared" si="85"/>
        <v>0</v>
      </c>
      <c r="AN266" s="30">
        <f t="shared" si="86"/>
        <v>0</v>
      </c>
      <c r="AO266" s="30">
        <f t="shared" si="87"/>
        <v>0</v>
      </c>
    </row>
    <row r="267" spans="1:41" ht="12.75">
      <c r="A267" s="28">
        <v>1810450</v>
      </c>
      <c r="B267" s="28">
        <v>5845</v>
      </c>
      <c r="C267" s="28" t="s">
        <v>789</v>
      </c>
      <c r="D267" s="28" t="s">
        <v>572</v>
      </c>
      <c r="E267" s="28" t="s">
        <v>790</v>
      </c>
      <c r="F267" s="28">
        <v>47965</v>
      </c>
      <c r="G267" s="29">
        <v>8</v>
      </c>
      <c r="H267" s="32">
        <v>7658660203</v>
      </c>
      <c r="I267" s="65">
        <v>7</v>
      </c>
      <c r="J267" s="31" t="s">
        <v>55</v>
      </c>
      <c r="K267" s="28"/>
      <c r="L267" s="33"/>
      <c r="M267" s="69"/>
      <c r="N267" s="63" t="s">
        <v>49</v>
      </c>
      <c r="O267" s="71"/>
      <c r="P267" s="34">
        <v>7.164436771687527</v>
      </c>
      <c r="Q267" s="35" t="str">
        <f t="shared" si="71"/>
        <v>NO</v>
      </c>
      <c r="R267" s="31" t="s">
        <v>49</v>
      </c>
      <c r="S267" s="31" t="s">
        <v>55</v>
      </c>
      <c r="T267" s="31"/>
      <c r="U267" s="64"/>
      <c r="V267" s="67"/>
      <c r="W267" s="40"/>
      <c r="X267" s="40"/>
      <c r="Y267" s="41"/>
      <c r="Z267" s="37">
        <f t="shared" si="72"/>
        <v>1</v>
      </c>
      <c r="AA267" s="30">
        <f t="shared" si="73"/>
        <v>0</v>
      </c>
      <c r="AB267" s="30">
        <f t="shared" si="74"/>
        <v>0</v>
      </c>
      <c r="AC267" s="30">
        <f t="shared" si="75"/>
        <v>0</v>
      </c>
      <c r="AD267" s="31" t="str">
        <f t="shared" si="76"/>
        <v>-</v>
      </c>
      <c r="AE267" s="30">
        <f t="shared" si="77"/>
        <v>0</v>
      </c>
      <c r="AF267" s="30">
        <f t="shared" si="78"/>
        <v>0</v>
      </c>
      <c r="AG267" s="30">
        <f t="shared" si="79"/>
        <v>0</v>
      </c>
      <c r="AH267" s="30">
        <f t="shared" si="80"/>
        <v>0</v>
      </c>
      <c r="AI267" s="30">
        <f t="shared" si="81"/>
        <v>1</v>
      </c>
      <c r="AJ267" s="30">
        <f t="shared" si="82"/>
        <v>0</v>
      </c>
      <c r="AK267" s="30">
        <f t="shared" si="83"/>
        <v>0</v>
      </c>
      <c r="AL267" s="31" t="str">
        <f t="shared" si="84"/>
        <v>-</v>
      </c>
      <c r="AM267" s="30">
        <f t="shared" si="85"/>
        <v>0</v>
      </c>
      <c r="AN267" s="30">
        <f t="shared" si="86"/>
        <v>0</v>
      </c>
      <c r="AO267" s="30">
        <f t="shared" si="87"/>
        <v>0</v>
      </c>
    </row>
    <row r="268" spans="1:41" ht="12.75">
      <c r="A268" s="28">
        <v>1810470</v>
      </c>
      <c r="B268" s="28">
        <v>5995</v>
      </c>
      <c r="C268" s="28" t="s">
        <v>791</v>
      </c>
      <c r="D268" s="28" t="s">
        <v>578</v>
      </c>
      <c r="E268" s="28" t="s">
        <v>792</v>
      </c>
      <c r="F268" s="28">
        <v>47951</v>
      </c>
      <c r="G268" s="29">
        <v>1212</v>
      </c>
      <c r="H268" s="32">
        <v>2194745184</v>
      </c>
      <c r="I268" s="65">
        <v>8</v>
      </c>
      <c r="J268" s="31" t="s">
        <v>55</v>
      </c>
      <c r="K268" s="28"/>
      <c r="L268" s="33"/>
      <c r="M268" s="69"/>
      <c r="N268" s="63" t="s">
        <v>49</v>
      </c>
      <c r="O268" s="71"/>
      <c r="P268" s="34">
        <v>7.2610294117647065</v>
      </c>
      <c r="Q268" s="35" t="str">
        <f t="shared" si="71"/>
        <v>NO</v>
      </c>
      <c r="R268" s="31" t="s">
        <v>49</v>
      </c>
      <c r="S268" s="31" t="s">
        <v>55</v>
      </c>
      <c r="T268" s="31"/>
      <c r="U268" s="64"/>
      <c r="V268" s="67"/>
      <c r="W268" s="40"/>
      <c r="X268" s="40"/>
      <c r="Y268" s="41"/>
      <c r="Z268" s="37">
        <f t="shared" si="72"/>
        <v>1</v>
      </c>
      <c r="AA268" s="30">
        <f t="shared" si="73"/>
        <v>0</v>
      </c>
      <c r="AB268" s="30">
        <f t="shared" si="74"/>
        <v>0</v>
      </c>
      <c r="AC268" s="30">
        <f t="shared" si="75"/>
        <v>0</v>
      </c>
      <c r="AD268" s="31" t="str">
        <f t="shared" si="76"/>
        <v>-</v>
      </c>
      <c r="AE268" s="30">
        <f t="shared" si="77"/>
        <v>0</v>
      </c>
      <c r="AF268" s="30">
        <f t="shared" si="78"/>
        <v>0</v>
      </c>
      <c r="AG268" s="30">
        <f t="shared" si="79"/>
        <v>0</v>
      </c>
      <c r="AH268" s="30">
        <f t="shared" si="80"/>
        <v>0</v>
      </c>
      <c r="AI268" s="30">
        <f t="shared" si="81"/>
        <v>1</v>
      </c>
      <c r="AJ268" s="30">
        <f t="shared" si="82"/>
        <v>0</v>
      </c>
      <c r="AK268" s="30">
        <f t="shared" si="83"/>
        <v>0</v>
      </c>
      <c r="AL268" s="31" t="str">
        <f t="shared" si="84"/>
        <v>-</v>
      </c>
      <c r="AM268" s="30">
        <f t="shared" si="85"/>
        <v>0</v>
      </c>
      <c r="AN268" s="30">
        <f t="shared" si="86"/>
        <v>0</v>
      </c>
      <c r="AO268" s="30">
        <f t="shared" si="87"/>
        <v>0</v>
      </c>
    </row>
    <row r="269" spans="1:41" ht="12.75">
      <c r="A269" s="28">
        <v>1810500</v>
      </c>
      <c r="B269" s="28">
        <v>6705</v>
      </c>
      <c r="C269" s="28" t="s">
        <v>793</v>
      </c>
      <c r="D269" s="28" t="s">
        <v>794</v>
      </c>
      <c r="E269" s="28" t="s">
        <v>321</v>
      </c>
      <c r="F269" s="28">
        <v>46135</v>
      </c>
      <c r="G269" s="29">
        <v>9766</v>
      </c>
      <c r="H269" s="32">
        <v>7656533119</v>
      </c>
      <c r="I269" s="65" t="s">
        <v>73</v>
      </c>
      <c r="J269" s="31" t="s">
        <v>49</v>
      </c>
      <c r="K269" s="28"/>
      <c r="L269" s="33"/>
      <c r="M269" s="69"/>
      <c r="N269" s="63" t="s">
        <v>49</v>
      </c>
      <c r="O269" s="71"/>
      <c r="P269" s="34">
        <v>6.873315363881402</v>
      </c>
      <c r="Q269" s="35" t="str">
        <f t="shared" si="71"/>
        <v>NO</v>
      </c>
      <c r="R269" s="31" t="s">
        <v>49</v>
      </c>
      <c r="S269" s="31" t="s">
        <v>49</v>
      </c>
      <c r="T269" s="31"/>
      <c r="U269" s="64"/>
      <c r="V269" s="67"/>
      <c r="W269" s="40"/>
      <c r="X269" s="40"/>
      <c r="Y269" s="41"/>
      <c r="Z269" s="37">
        <f t="shared" si="72"/>
        <v>0</v>
      </c>
      <c r="AA269" s="30">
        <f t="shared" si="73"/>
        <v>0</v>
      </c>
      <c r="AB269" s="30">
        <f t="shared" si="74"/>
        <v>0</v>
      </c>
      <c r="AC269" s="30">
        <f t="shared" si="75"/>
        <v>0</v>
      </c>
      <c r="AD269" s="31" t="str">
        <f t="shared" si="76"/>
        <v>-</v>
      </c>
      <c r="AE269" s="30">
        <f t="shared" si="77"/>
        <v>0</v>
      </c>
      <c r="AF269" s="30">
        <f t="shared" si="78"/>
        <v>0</v>
      </c>
      <c r="AG269" s="30">
        <f t="shared" si="79"/>
        <v>0</v>
      </c>
      <c r="AH269" s="30">
        <f t="shared" si="80"/>
        <v>0</v>
      </c>
      <c r="AI269" s="30">
        <f t="shared" si="81"/>
        <v>0</v>
      </c>
      <c r="AJ269" s="30">
        <f t="shared" si="82"/>
        <v>0</v>
      </c>
      <c r="AK269" s="30">
        <f t="shared" si="83"/>
        <v>0</v>
      </c>
      <c r="AL269" s="31" t="str">
        <f t="shared" si="84"/>
        <v>-</v>
      </c>
      <c r="AM269" s="30">
        <f t="shared" si="85"/>
        <v>0</v>
      </c>
      <c r="AN269" s="30">
        <f t="shared" si="86"/>
        <v>0</v>
      </c>
      <c r="AO269" s="30">
        <f t="shared" si="87"/>
        <v>0</v>
      </c>
    </row>
    <row r="270" spans="1:41" ht="12.75">
      <c r="A270" s="28">
        <v>1810530</v>
      </c>
      <c r="B270" s="28">
        <v>6865</v>
      </c>
      <c r="C270" s="28" t="s">
        <v>795</v>
      </c>
      <c r="D270" s="28" t="s">
        <v>796</v>
      </c>
      <c r="E270" s="28" t="s">
        <v>797</v>
      </c>
      <c r="F270" s="28">
        <v>47042</v>
      </c>
      <c r="G270" s="29">
        <v>690</v>
      </c>
      <c r="H270" s="32">
        <v>8126896282</v>
      </c>
      <c r="I270" s="65">
        <v>7</v>
      </c>
      <c r="J270" s="31" t="s">
        <v>55</v>
      </c>
      <c r="K270" s="28"/>
      <c r="L270" s="33"/>
      <c r="M270" s="69"/>
      <c r="N270" s="63" t="s">
        <v>49</v>
      </c>
      <c r="O270" s="71"/>
      <c r="P270" s="34">
        <v>10.597826086956522</v>
      </c>
      <c r="Q270" s="35" t="str">
        <f t="shared" si="71"/>
        <v>NO</v>
      </c>
      <c r="R270" s="31" t="s">
        <v>49</v>
      </c>
      <c r="S270" s="31" t="s">
        <v>55</v>
      </c>
      <c r="T270" s="31"/>
      <c r="U270" s="64"/>
      <c r="V270" s="67"/>
      <c r="W270" s="40"/>
      <c r="X270" s="40"/>
      <c r="Y270" s="41"/>
      <c r="Z270" s="37">
        <f t="shared" si="72"/>
        <v>1</v>
      </c>
      <c r="AA270" s="30">
        <f t="shared" si="73"/>
        <v>0</v>
      </c>
      <c r="AB270" s="30">
        <f t="shared" si="74"/>
        <v>0</v>
      </c>
      <c r="AC270" s="30">
        <f t="shared" si="75"/>
        <v>0</v>
      </c>
      <c r="AD270" s="31" t="str">
        <f t="shared" si="76"/>
        <v>-</v>
      </c>
      <c r="AE270" s="30">
        <f t="shared" si="77"/>
        <v>0</v>
      </c>
      <c r="AF270" s="30">
        <f t="shared" si="78"/>
        <v>0</v>
      </c>
      <c r="AG270" s="30">
        <f t="shared" si="79"/>
        <v>0</v>
      </c>
      <c r="AH270" s="30">
        <f t="shared" si="80"/>
        <v>0</v>
      </c>
      <c r="AI270" s="30">
        <f t="shared" si="81"/>
        <v>1</v>
      </c>
      <c r="AJ270" s="30">
        <f t="shared" si="82"/>
        <v>0</v>
      </c>
      <c r="AK270" s="30">
        <f t="shared" si="83"/>
        <v>0</v>
      </c>
      <c r="AL270" s="31" t="str">
        <f t="shared" si="84"/>
        <v>-</v>
      </c>
      <c r="AM270" s="30">
        <f t="shared" si="85"/>
        <v>0</v>
      </c>
      <c r="AN270" s="30">
        <f t="shared" si="86"/>
        <v>0</v>
      </c>
      <c r="AO270" s="30">
        <f t="shared" si="87"/>
        <v>0</v>
      </c>
    </row>
    <row r="271" spans="1:41" ht="12.75">
      <c r="A271" s="28">
        <v>1810560</v>
      </c>
      <c r="B271" s="28">
        <v>7445</v>
      </c>
      <c r="C271" s="28" t="s">
        <v>798</v>
      </c>
      <c r="D271" s="28" t="s">
        <v>799</v>
      </c>
      <c r="E271" s="28" t="s">
        <v>800</v>
      </c>
      <c r="F271" s="28">
        <v>47635</v>
      </c>
      <c r="G271" s="29">
        <v>26</v>
      </c>
      <c r="H271" s="32">
        <v>8126492591</v>
      </c>
      <c r="I271" s="65">
        <v>7</v>
      </c>
      <c r="J271" s="31" t="s">
        <v>55</v>
      </c>
      <c r="K271" s="28"/>
      <c r="L271" s="33"/>
      <c r="M271" s="69"/>
      <c r="N271" s="63" t="s">
        <v>49</v>
      </c>
      <c r="O271" s="71"/>
      <c r="P271" s="34">
        <v>6.523040095751047</v>
      </c>
      <c r="Q271" s="35" t="str">
        <f t="shared" si="71"/>
        <v>NO</v>
      </c>
      <c r="R271" s="31" t="s">
        <v>49</v>
      </c>
      <c r="S271" s="31" t="s">
        <v>55</v>
      </c>
      <c r="T271" s="31"/>
      <c r="U271" s="64"/>
      <c r="V271" s="67"/>
      <c r="W271" s="40"/>
      <c r="X271" s="40"/>
      <c r="Y271" s="41"/>
      <c r="Z271" s="37">
        <f t="shared" si="72"/>
        <v>1</v>
      </c>
      <c r="AA271" s="30">
        <f t="shared" si="73"/>
        <v>0</v>
      </c>
      <c r="AB271" s="30">
        <f t="shared" si="74"/>
        <v>0</v>
      </c>
      <c r="AC271" s="30">
        <f t="shared" si="75"/>
        <v>0</v>
      </c>
      <c r="AD271" s="31" t="str">
        <f t="shared" si="76"/>
        <v>-</v>
      </c>
      <c r="AE271" s="30">
        <f t="shared" si="77"/>
        <v>0</v>
      </c>
      <c r="AF271" s="30">
        <f t="shared" si="78"/>
        <v>0</v>
      </c>
      <c r="AG271" s="30">
        <f t="shared" si="79"/>
        <v>0</v>
      </c>
      <c r="AH271" s="30">
        <f t="shared" si="80"/>
        <v>0</v>
      </c>
      <c r="AI271" s="30">
        <f t="shared" si="81"/>
        <v>1</v>
      </c>
      <c r="AJ271" s="30">
        <f t="shared" si="82"/>
        <v>0</v>
      </c>
      <c r="AK271" s="30">
        <f t="shared" si="83"/>
        <v>0</v>
      </c>
      <c r="AL271" s="31" t="str">
        <f t="shared" si="84"/>
        <v>-</v>
      </c>
      <c r="AM271" s="30">
        <f t="shared" si="85"/>
        <v>0</v>
      </c>
      <c r="AN271" s="30">
        <f t="shared" si="86"/>
        <v>0</v>
      </c>
      <c r="AO271" s="30">
        <f t="shared" si="87"/>
        <v>0</v>
      </c>
    </row>
    <row r="272" spans="1:41" ht="12.75">
      <c r="A272" s="28">
        <v>1810590</v>
      </c>
      <c r="B272" s="28">
        <v>8020</v>
      </c>
      <c r="C272" s="28" t="s">
        <v>801</v>
      </c>
      <c r="D272" s="28" t="s">
        <v>802</v>
      </c>
      <c r="E272" s="28" t="s">
        <v>803</v>
      </c>
      <c r="F272" s="28">
        <v>47842</v>
      </c>
      <c r="G272" s="29">
        <v>387</v>
      </c>
      <c r="H272" s="32">
        <v>7658322426</v>
      </c>
      <c r="I272" s="65" t="s">
        <v>59</v>
      </c>
      <c r="J272" s="31" t="s">
        <v>49</v>
      </c>
      <c r="K272" s="28"/>
      <c r="L272" s="33"/>
      <c r="M272" s="69"/>
      <c r="N272" s="63" t="s">
        <v>49</v>
      </c>
      <c r="O272" s="71"/>
      <c r="P272" s="34">
        <v>10.085227272727272</v>
      </c>
      <c r="Q272" s="35" t="str">
        <f t="shared" si="71"/>
        <v>NO</v>
      </c>
      <c r="R272" s="31" t="s">
        <v>49</v>
      </c>
      <c r="S272" s="31" t="s">
        <v>49</v>
      </c>
      <c r="T272" s="31"/>
      <c r="U272" s="64"/>
      <c r="V272" s="67"/>
      <c r="W272" s="40"/>
      <c r="X272" s="40"/>
      <c r="Y272" s="41"/>
      <c r="Z272" s="37">
        <f t="shared" si="72"/>
        <v>0</v>
      </c>
      <c r="AA272" s="30">
        <f t="shared" si="73"/>
        <v>0</v>
      </c>
      <c r="AB272" s="30">
        <f t="shared" si="74"/>
        <v>0</v>
      </c>
      <c r="AC272" s="30">
        <f t="shared" si="75"/>
        <v>0</v>
      </c>
      <c r="AD272" s="31" t="str">
        <f t="shared" si="76"/>
        <v>-</v>
      </c>
      <c r="AE272" s="30">
        <f t="shared" si="77"/>
        <v>0</v>
      </c>
      <c r="AF272" s="30">
        <f t="shared" si="78"/>
        <v>0</v>
      </c>
      <c r="AG272" s="30">
        <f t="shared" si="79"/>
        <v>0</v>
      </c>
      <c r="AH272" s="30">
        <f t="shared" si="80"/>
        <v>0</v>
      </c>
      <c r="AI272" s="30">
        <f t="shared" si="81"/>
        <v>0</v>
      </c>
      <c r="AJ272" s="30">
        <f t="shared" si="82"/>
        <v>0</v>
      </c>
      <c r="AK272" s="30">
        <f t="shared" si="83"/>
        <v>0</v>
      </c>
      <c r="AL272" s="31" t="str">
        <f t="shared" si="84"/>
        <v>-</v>
      </c>
      <c r="AM272" s="30">
        <f t="shared" si="85"/>
        <v>0</v>
      </c>
      <c r="AN272" s="30">
        <f t="shared" si="86"/>
        <v>0</v>
      </c>
      <c r="AO272" s="30">
        <f t="shared" si="87"/>
        <v>0</v>
      </c>
    </row>
    <row r="273" spans="1:41" ht="12.75">
      <c r="A273" s="28">
        <v>1810640</v>
      </c>
      <c r="B273" s="28">
        <v>2100</v>
      </c>
      <c r="C273" s="28" t="s">
        <v>804</v>
      </c>
      <c r="D273" s="28" t="s">
        <v>805</v>
      </c>
      <c r="E273" s="28" t="s">
        <v>806</v>
      </c>
      <c r="F273" s="28">
        <v>47532</v>
      </c>
      <c r="G273" s="29">
        <v>9199</v>
      </c>
      <c r="H273" s="32">
        <v>8123671653</v>
      </c>
      <c r="I273" s="65">
        <v>7</v>
      </c>
      <c r="J273" s="31" t="s">
        <v>55</v>
      </c>
      <c r="K273" s="28"/>
      <c r="L273" s="33"/>
      <c r="M273" s="69"/>
      <c r="N273" s="63" t="s">
        <v>49</v>
      </c>
      <c r="O273" s="71"/>
      <c r="P273" s="34">
        <v>3.2988357050452786</v>
      </c>
      <c r="Q273" s="35" t="str">
        <f t="shared" si="71"/>
        <v>NO</v>
      </c>
      <c r="R273" s="31" t="s">
        <v>49</v>
      </c>
      <c r="S273" s="31" t="s">
        <v>55</v>
      </c>
      <c r="T273" s="31"/>
      <c r="U273" s="64"/>
      <c r="V273" s="67"/>
      <c r="W273" s="40"/>
      <c r="X273" s="40"/>
      <c r="Y273" s="41"/>
      <c r="Z273" s="37">
        <f t="shared" si="72"/>
        <v>1</v>
      </c>
      <c r="AA273" s="30">
        <f t="shared" si="73"/>
        <v>0</v>
      </c>
      <c r="AB273" s="30">
        <f t="shared" si="74"/>
        <v>0</v>
      </c>
      <c r="AC273" s="30">
        <f t="shared" si="75"/>
        <v>0</v>
      </c>
      <c r="AD273" s="31" t="str">
        <f t="shared" si="76"/>
        <v>-</v>
      </c>
      <c r="AE273" s="30">
        <f t="shared" si="77"/>
        <v>0</v>
      </c>
      <c r="AF273" s="30">
        <f t="shared" si="78"/>
        <v>0</v>
      </c>
      <c r="AG273" s="30">
        <f t="shared" si="79"/>
        <v>0</v>
      </c>
      <c r="AH273" s="30">
        <f t="shared" si="80"/>
        <v>0</v>
      </c>
      <c r="AI273" s="30">
        <f t="shared" si="81"/>
        <v>1</v>
      </c>
      <c r="AJ273" s="30">
        <f t="shared" si="82"/>
        <v>0</v>
      </c>
      <c r="AK273" s="30">
        <f t="shared" si="83"/>
        <v>0</v>
      </c>
      <c r="AL273" s="31" t="str">
        <f t="shared" si="84"/>
        <v>-</v>
      </c>
      <c r="AM273" s="30">
        <f t="shared" si="85"/>
        <v>0</v>
      </c>
      <c r="AN273" s="30">
        <f t="shared" si="86"/>
        <v>0</v>
      </c>
      <c r="AO273" s="30">
        <f t="shared" si="87"/>
        <v>0</v>
      </c>
    </row>
    <row r="274" spans="1:41" ht="12.75">
      <c r="A274" s="28">
        <v>1810620</v>
      </c>
      <c r="B274" s="28">
        <v>2455</v>
      </c>
      <c r="C274" s="28" t="s">
        <v>807</v>
      </c>
      <c r="D274" s="28" t="s">
        <v>808</v>
      </c>
      <c r="E274" s="28" t="s">
        <v>809</v>
      </c>
      <c r="F274" s="28">
        <v>47987</v>
      </c>
      <c r="G274" s="29">
        <v>9783</v>
      </c>
      <c r="H274" s="32">
        <v>7652942254</v>
      </c>
      <c r="I274" s="65">
        <v>7</v>
      </c>
      <c r="J274" s="31" t="s">
        <v>55</v>
      </c>
      <c r="K274" s="28"/>
      <c r="L274" s="33"/>
      <c r="M274" s="69"/>
      <c r="N274" s="63" t="s">
        <v>49</v>
      </c>
      <c r="O274" s="71"/>
      <c r="P274" s="34">
        <v>8.675184936112979</v>
      </c>
      <c r="Q274" s="35" t="str">
        <f t="shared" si="71"/>
        <v>NO</v>
      </c>
      <c r="R274" s="31" t="s">
        <v>49</v>
      </c>
      <c r="S274" s="31" t="s">
        <v>55</v>
      </c>
      <c r="T274" s="31"/>
      <c r="U274" s="64"/>
      <c r="V274" s="67"/>
      <c r="W274" s="40"/>
      <c r="X274" s="40"/>
      <c r="Y274" s="41"/>
      <c r="Z274" s="37">
        <f t="shared" si="72"/>
        <v>1</v>
      </c>
      <c r="AA274" s="30">
        <f t="shared" si="73"/>
        <v>0</v>
      </c>
      <c r="AB274" s="30">
        <f t="shared" si="74"/>
        <v>0</v>
      </c>
      <c r="AC274" s="30">
        <f t="shared" si="75"/>
        <v>0</v>
      </c>
      <c r="AD274" s="31" t="str">
        <f t="shared" si="76"/>
        <v>-</v>
      </c>
      <c r="AE274" s="30">
        <f t="shared" si="77"/>
        <v>0</v>
      </c>
      <c r="AF274" s="30">
        <f t="shared" si="78"/>
        <v>0</v>
      </c>
      <c r="AG274" s="30">
        <f t="shared" si="79"/>
        <v>0</v>
      </c>
      <c r="AH274" s="30">
        <f t="shared" si="80"/>
        <v>0</v>
      </c>
      <c r="AI274" s="30">
        <f t="shared" si="81"/>
        <v>1</v>
      </c>
      <c r="AJ274" s="30">
        <f t="shared" si="82"/>
        <v>0</v>
      </c>
      <c r="AK274" s="30">
        <f t="shared" si="83"/>
        <v>0</v>
      </c>
      <c r="AL274" s="31" t="str">
        <f t="shared" si="84"/>
        <v>-</v>
      </c>
      <c r="AM274" s="30">
        <f t="shared" si="85"/>
        <v>0</v>
      </c>
      <c r="AN274" s="30">
        <f t="shared" si="86"/>
        <v>0</v>
      </c>
      <c r="AO274" s="30">
        <f t="shared" si="87"/>
        <v>0</v>
      </c>
    </row>
    <row r="275" spans="1:41" ht="12.75">
      <c r="A275" s="28">
        <v>1810660</v>
      </c>
      <c r="B275" s="28">
        <v>6915</v>
      </c>
      <c r="C275" s="28" t="s">
        <v>810</v>
      </c>
      <c r="D275" s="28" t="s">
        <v>811</v>
      </c>
      <c r="E275" s="28" t="s">
        <v>797</v>
      </c>
      <c r="F275" s="28">
        <v>47042</v>
      </c>
      <c r="G275" s="29">
        <v>9198</v>
      </c>
      <c r="H275" s="32">
        <v>8126895253</v>
      </c>
      <c r="I275" s="65">
        <v>7</v>
      </c>
      <c r="J275" s="31" t="s">
        <v>55</v>
      </c>
      <c r="K275" s="28"/>
      <c r="L275" s="33"/>
      <c r="M275" s="69"/>
      <c r="N275" s="63" t="s">
        <v>49</v>
      </c>
      <c r="O275" s="71"/>
      <c r="P275" s="34" t="s">
        <v>50</v>
      </c>
      <c r="Q275" s="35" t="str">
        <f t="shared" si="71"/>
        <v>M</v>
      </c>
      <c r="R275" s="31" t="s">
        <v>49</v>
      </c>
      <c r="S275" s="31" t="s">
        <v>55</v>
      </c>
      <c r="T275" s="31"/>
      <c r="U275" s="64"/>
      <c r="V275" s="67"/>
      <c r="W275" s="40"/>
      <c r="X275" s="40"/>
      <c r="Y275" s="41"/>
      <c r="Z275" s="37">
        <f t="shared" si="72"/>
        <v>1</v>
      </c>
      <c r="AA275" s="30">
        <f t="shared" si="73"/>
        <v>0</v>
      </c>
      <c r="AB275" s="30">
        <f t="shared" si="74"/>
        <v>0</v>
      </c>
      <c r="AC275" s="30">
        <f t="shared" si="75"/>
        <v>0</v>
      </c>
      <c r="AD275" s="31" t="str">
        <f t="shared" si="76"/>
        <v>-</v>
      </c>
      <c r="AE275" s="30">
        <f t="shared" si="77"/>
        <v>0</v>
      </c>
      <c r="AF275" s="30">
        <f t="shared" si="78"/>
        <v>0</v>
      </c>
      <c r="AG275" s="30">
        <f t="shared" si="79"/>
        <v>0</v>
      </c>
      <c r="AH275" s="30">
        <f t="shared" si="80"/>
        <v>0</v>
      </c>
      <c r="AI275" s="30">
        <f t="shared" si="81"/>
        <v>1</v>
      </c>
      <c r="AJ275" s="30">
        <f t="shared" si="82"/>
        <v>0</v>
      </c>
      <c r="AK275" s="30">
        <f t="shared" si="83"/>
        <v>0</v>
      </c>
      <c r="AL275" s="31" t="str">
        <f t="shared" si="84"/>
        <v>-</v>
      </c>
      <c r="AM275" s="30">
        <f t="shared" si="85"/>
        <v>0</v>
      </c>
      <c r="AN275" s="30">
        <f t="shared" si="86"/>
        <v>0</v>
      </c>
      <c r="AO275" s="30">
        <f t="shared" si="87"/>
        <v>0</v>
      </c>
    </row>
    <row r="276" spans="1:41" ht="12.75">
      <c r="A276" s="28">
        <v>1810680</v>
      </c>
      <c r="B276" s="28">
        <v>815</v>
      </c>
      <c r="C276" s="28" t="s">
        <v>812</v>
      </c>
      <c r="D276" s="28" t="s">
        <v>813</v>
      </c>
      <c r="E276" s="28" t="s">
        <v>814</v>
      </c>
      <c r="F276" s="28">
        <v>46994</v>
      </c>
      <c r="G276" s="29">
        <v>320</v>
      </c>
      <c r="H276" s="32">
        <v>5746262525</v>
      </c>
      <c r="I276" s="65">
        <v>7</v>
      </c>
      <c r="J276" s="31" t="s">
        <v>55</v>
      </c>
      <c r="K276" s="28"/>
      <c r="L276" s="33"/>
      <c r="M276" s="69"/>
      <c r="N276" s="63" t="s">
        <v>49</v>
      </c>
      <c r="O276" s="71"/>
      <c r="P276" s="34">
        <v>10.253521126760564</v>
      </c>
      <c r="Q276" s="35" t="str">
        <f t="shared" si="71"/>
        <v>NO</v>
      </c>
      <c r="R276" s="31" t="s">
        <v>49</v>
      </c>
      <c r="S276" s="31" t="s">
        <v>55</v>
      </c>
      <c r="T276" s="31"/>
      <c r="U276" s="64"/>
      <c r="V276" s="67"/>
      <c r="W276" s="40"/>
      <c r="X276" s="40"/>
      <c r="Y276" s="41"/>
      <c r="Z276" s="37">
        <f t="shared" si="72"/>
        <v>1</v>
      </c>
      <c r="AA276" s="30">
        <f t="shared" si="73"/>
        <v>0</v>
      </c>
      <c r="AB276" s="30">
        <f t="shared" si="74"/>
        <v>0</v>
      </c>
      <c r="AC276" s="30">
        <f t="shared" si="75"/>
        <v>0</v>
      </c>
      <c r="AD276" s="31" t="str">
        <f t="shared" si="76"/>
        <v>-</v>
      </c>
      <c r="AE276" s="30">
        <f t="shared" si="77"/>
        <v>0</v>
      </c>
      <c r="AF276" s="30">
        <f t="shared" si="78"/>
        <v>0</v>
      </c>
      <c r="AG276" s="30">
        <f t="shared" si="79"/>
        <v>0</v>
      </c>
      <c r="AH276" s="30">
        <f t="shared" si="80"/>
        <v>0</v>
      </c>
      <c r="AI276" s="30">
        <f t="shared" si="81"/>
        <v>1</v>
      </c>
      <c r="AJ276" s="30">
        <f t="shared" si="82"/>
        <v>0</v>
      </c>
      <c r="AK276" s="30">
        <f t="shared" si="83"/>
        <v>0</v>
      </c>
      <c r="AL276" s="31" t="str">
        <f t="shared" si="84"/>
        <v>-</v>
      </c>
      <c r="AM276" s="30">
        <f t="shared" si="85"/>
        <v>0</v>
      </c>
      <c r="AN276" s="30">
        <f t="shared" si="86"/>
        <v>0</v>
      </c>
      <c r="AO276" s="30">
        <f t="shared" si="87"/>
        <v>0</v>
      </c>
    </row>
    <row r="277" spans="1:41" ht="12.75">
      <c r="A277" s="28">
        <v>1810710</v>
      </c>
      <c r="B277" s="28">
        <v>3115</v>
      </c>
      <c r="C277" s="28" t="s">
        <v>815</v>
      </c>
      <c r="D277" s="28" t="s">
        <v>816</v>
      </c>
      <c r="E277" s="28" t="s">
        <v>817</v>
      </c>
      <c r="F277" s="28">
        <v>46163</v>
      </c>
      <c r="G277" s="29">
        <v>508</v>
      </c>
      <c r="H277" s="32">
        <v>3178614463</v>
      </c>
      <c r="I277" s="65" t="s">
        <v>73</v>
      </c>
      <c r="J277" s="31" t="s">
        <v>49</v>
      </c>
      <c r="K277" s="28"/>
      <c r="L277" s="33"/>
      <c r="M277" s="69"/>
      <c r="N277" s="63" t="s">
        <v>49</v>
      </c>
      <c r="O277" s="71"/>
      <c r="P277" s="34">
        <v>4.100742654181467</v>
      </c>
      <c r="Q277" s="35" t="str">
        <f t="shared" si="71"/>
        <v>NO</v>
      </c>
      <c r="R277" s="31" t="s">
        <v>49</v>
      </c>
      <c r="S277" s="31" t="s">
        <v>49</v>
      </c>
      <c r="T277" s="31"/>
      <c r="U277" s="64"/>
      <c r="V277" s="67"/>
      <c r="W277" s="40"/>
      <c r="X277" s="40"/>
      <c r="Y277" s="41"/>
      <c r="Z277" s="37">
        <f t="shared" si="72"/>
        <v>0</v>
      </c>
      <c r="AA277" s="30">
        <f t="shared" si="73"/>
        <v>0</v>
      </c>
      <c r="AB277" s="30">
        <f t="shared" si="74"/>
        <v>0</v>
      </c>
      <c r="AC277" s="30">
        <f t="shared" si="75"/>
        <v>0</v>
      </c>
      <c r="AD277" s="31" t="str">
        <f t="shared" si="76"/>
        <v>-</v>
      </c>
      <c r="AE277" s="30">
        <f t="shared" si="77"/>
        <v>0</v>
      </c>
      <c r="AF277" s="30">
        <f t="shared" si="78"/>
        <v>0</v>
      </c>
      <c r="AG277" s="30">
        <f t="shared" si="79"/>
        <v>0</v>
      </c>
      <c r="AH277" s="30">
        <f t="shared" si="80"/>
        <v>0</v>
      </c>
      <c r="AI277" s="30">
        <f t="shared" si="81"/>
        <v>0</v>
      </c>
      <c r="AJ277" s="30">
        <f t="shared" si="82"/>
        <v>0</v>
      </c>
      <c r="AK277" s="30">
        <f t="shared" si="83"/>
        <v>0</v>
      </c>
      <c r="AL277" s="31" t="str">
        <f t="shared" si="84"/>
        <v>-</v>
      </c>
      <c r="AM277" s="30">
        <f t="shared" si="85"/>
        <v>0</v>
      </c>
      <c r="AN277" s="30">
        <f t="shared" si="86"/>
        <v>0</v>
      </c>
      <c r="AO277" s="30">
        <f t="shared" si="87"/>
        <v>0</v>
      </c>
    </row>
    <row r="278" spans="1:41" ht="12.75">
      <c r="A278" s="28">
        <v>1810770</v>
      </c>
      <c r="B278" s="28">
        <v>8425</v>
      </c>
      <c r="C278" s="28" t="s">
        <v>818</v>
      </c>
      <c r="D278" s="28" t="s">
        <v>819</v>
      </c>
      <c r="E278" s="28" t="s">
        <v>820</v>
      </c>
      <c r="F278" s="28">
        <v>46781</v>
      </c>
      <c r="G278" s="29">
        <v>9713</v>
      </c>
      <c r="H278" s="32">
        <v>7657285537</v>
      </c>
      <c r="I278" s="65">
        <v>8</v>
      </c>
      <c r="J278" s="31" t="s">
        <v>55</v>
      </c>
      <c r="K278" s="28"/>
      <c r="L278" s="33"/>
      <c r="M278" s="69"/>
      <c r="N278" s="63" t="s">
        <v>49</v>
      </c>
      <c r="O278" s="71"/>
      <c r="P278" s="34">
        <v>4.96054114994363</v>
      </c>
      <c r="Q278" s="35" t="str">
        <f t="shared" si="71"/>
        <v>NO</v>
      </c>
      <c r="R278" s="31" t="s">
        <v>49</v>
      </c>
      <c r="S278" s="31" t="s">
        <v>55</v>
      </c>
      <c r="T278" s="31"/>
      <c r="U278" s="64"/>
      <c r="V278" s="67"/>
      <c r="W278" s="40"/>
      <c r="X278" s="40"/>
      <c r="Y278" s="41"/>
      <c r="Z278" s="37">
        <f t="shared" si="72"/>
        <v>1</v>
      </c>
      <c r="AA278" s="30">
        <f t="shared" si="73"/>
        <v>0</v>
      </c>
      <c r="AB278" s="30">
        <f t="shared" si="74"/>
        <v>0</v>
      </c>
      <c r="AC278" s="30">
        <f t="shared" si="75"/>
        <v>0</v>
      </c>
      <c r="AD278" s="31" t="str">
        <f t="shared" si="76"/>
        <v>-</v>
      </c>
      <c r="AE278" s="30">
        <f t="shared" si="77"/>
        <v>0</v>
      </c>
      <c r="AF278" s="30">
        <f t="shared" si="78"/>
        <v>0</v>
      </c>
      <c r="AG278" s="30">
        <f t="shared" si="79"/>
        <v>0</v>
      </c>
      <c r="AH278" s="30">
        <f t="shared" si="80"/>
        <v>0</v>
      </c>
      <c r="AI278" s="30">
        <f t="shared" si="81"/>
        <v>1</v>
      </c>
      <c r="AJ278" s="30">
        <f t="shared" si="82"/>
        <v>0</v>
      </c>
      <c r="AK278" s="30">
        <f t="shared" si="83"/>
        <v>0</v>
      </c>
      <c r="AL278" s="31" t="str">
        <f t="shared" si="84"/>
        <v>-</v>
      </c>
      <c r="AM278" s="30">
        <f t="shared" si="85"/>
        <v>0</v>
      </c>
      <c r="AN278" s="30">
        <f t="shared" si="86"/>
        <v>0</v>
      </c>
      <c r="AO278" s="30">
        <f t="shared" si="87"/>
        <v>0</v>
      </c>
    </row>
    <row r="279" spans="1:41" ht="12.75">
      <c r="A279" s="28">
        <v>1810870</v>
      </c>
      <c r="B279" s="28">
        <v>2110</v>
      </c>
      <c r="C279" s="28" t="s">
        <v>821</v>
      </c>
      <c r="D279" s="28" t="s">
        <v>822</v>
      </c>
      <c r="E279" s="28" t="s">
        <v>823</v>
      </c>
      <c r="F279" s="28">
        <v>47542</v>
      </c>
      <c r="G279" s="29">
        <v>398</v>
      </c>
      <c r="H279" s="32">
        <v>8126833971</v>
      </c>
      <c r="I279" s="65">
        <v>7</v>
      </c>
      <c r="J279" s="31" t="s">
        <v>55</v>
      </c>
      <c r="K279" s="28"/>
      <c r="L279" s="33"/>
      <c r="M279" s="69"/>
      <c r="N279" s="63" t="s">
        <v>49</v>
      </c>
      <c r="O279" s="71"/>
      <c r="P279" s="34">
        <v>7.292197858235594</v>
      </c>
      <c r="Q279" s="35" t="str">
        <f t="shared" si="71"/>
        <v>NO</v>
      </c>
      <c r="R279" s="31" t="s">
        <v>49</v>
      </c>
      <c r="S279" s="31" t="s">
        <v>55</v>
      </c>
      <c r="T279" s="31"/>
      <c r="U279" s="64"/>
      <c r="V279" s="67"/>
      <c r="W279" s="40"/>
      <c r="X279" s="40"/>
      <c r="Y279" s="41"/>
      <c r="Z279" s="37">
        <f t="shared" si="72"/>
        <v>1</v>
      </c>
      <c r="AA279" s="30">
        <f t="shared" si="73"/>
        <v>0</v>
      </c>
      <c r="AB279" s="30">
        <f t="shared" si="74"/>
        <v>0</v>
      </c>
      <c r="AC279" s="30">
        <f t="shared" si="75"/>
        <v>0</v>
      </c>
      <c r="AD279" s="31" t="str">
        <f t="shared" si="76"/>
        <v>-</v>
      </c>
      <c r="AE279" s="30">
        <f t="shared" si="77"/>
        <v>0</v>
      </c>
      <c r="AF279" s="30">
        <f t="shared" si="78"/>
        <v>0</v>
      </c>
      <c r="AG279" s="30">
        <f t="shared" si="79"/>
        <v>0</v>
      </c>
      <c r="AH279" s="30">
        <f t="shared" si="80"/>
        <v>0</v>
      </c>
      <c r="AI279" s="30">
        <f t="shared" si="81"/>
        <v>1</v>
      </c>
      <c r="AJ279" s="30">
        <f t="shared" si="82"/>
        <v>0</v>
      </c>
      <c r="AK279" s="30">
        <f t="shared" si="83"/>
        <v>0</v>
      </c>
      <c r="AL279" s="31" t="str">
        <f t="shared" si="84"/>
        <v>-</v>
      </c>
      <c r="AM279" s="30">
        <f t="shared" si="85"/>
        <v>0</v>
      </c>
      <c r="AN279" s="30">
        <f t="shared" si="86"/>
        <v>0</v>
      </c>
      <c r="AO279" s="30">
        <f t="shared" si="87"/>
        <v>0</v>
      </c>
    </row>
    <row r="280" spans="1:41" ht="12.75">
      <c r="A280" s="28">
        <v>1810900</v>
      </c>
      <c r="B280" s="28">
        <v>6260</v>
      </c>
      <c r="C280" s="28" t="s">
        <v>824</v>
      </c>
      <c r="D280" s="28" t="s">
        <v>825</v>
      </c>
      <c r="E280" s="28" t="s">
        <v>826</v>
      </c>
      <c r="F280" s="28">
        <v>47862</v>
      </c>
      <c r="G280" s="29">
        <v>9717</v>
      </c>
      <c r="H280" s="32">
        <v>7655692073</v>
      </c>
      <c r="I280" s="65">
        <v>7</v>
      </c>
      <c r="J280" s="31" t="s">
        <v>55</v>
      </c>
      <c r="K280" s="28"/>
      <c r="L280" s="33"/>
      <c r="M280" s="69"/>
      <c r="N280" s="63" t="s">
        <v>49</v>
      </c>
      <c r="O280" s="71"/>
      <c r="P280" s="34">
        <v>13.861386138613863</v>
      </c>
      <c r="Q280" s="35" t="str">
        <f t="shared" si="71"/>
        <v>NO</v>
      </c>
      <c r="R280" s="31" t="s">
        <v>49</v>
      </c>
      <c r="S280" s="31" t="s">
        <v>55</v>
      </c>
      <c r="T280" s="31"/>
      <c r="U280" s="64"/>
      <c r="V280" s="67"/>
      <c r="W280" s="40"/>
      <c r="X280" s="40"/>
      <c r="Y280" s="41"/>
      <c r="Z280" s="37">
        <f t="shared" si="72"/>
        <v>1</v>
      </c>
      <c r="AA280" s="30">
        <f t="shared" si="73"/>
        <v>0</v>
      </c>
      <c r="AB280" s="30">
        <f t="shared" si="74"/>
        <v>0</v>
      </c>
      <c r="AC280" s="30">
        <f t="shared" si="75"/>
        <v>0</v>
      </c>
      <c r="AD280" s="31" t="str">
        <f t="shared" si="76"/>
        <v>-</v>
      </c>
      <c r="AE280" s="30">
        <f t="shared" si="77"/>
        <v>0</v>
      </c>
      <c r="AF280" s="30">
        <f t="shared" si="78"/>
        <v>0</v>
      </c>
      <c r="AG280" s="30">
        <f t="shared" si="79"/>
        <v>0</v>
      </c>
      <c r="AH280" s="30">
        <f t="shared" si="80"/>
        <v>0</v>
      </c>
      <c r="AI280" s="30">
        <f t="shared" si="81"/>
        <v>1</v>
      </c>
      <c r="AJ280" s="30">
        <f t="shared" si="82"/>
        <v>0</v>
      </c>
      <c r="AK280" s="30">
        <f t="shared" si="83"/>
        <v>0</v>
      </c>
      <c r="AL280" s="31" t="str">
        <f t="shared" si="84"/>
        <v>-</v>
      </c>
      <c r="AM280" s="30">
        <f t="shared" si="85"/>
        <v>0</v>
      </c>
      <c r="AN280" s="30">
        <f t="shared" si="86"/>
        <v>0</v>
      </c>
      <c r="AO280" s="30">
        <f t="shared" si="87"/>
        <v>0</v>
      </c>
    </row>
    <row r="281" spans="1:41" ht="12.75">
      <c r="A281" s="28">
        <v>1810860</v>
      </c>
      <c r="B281" s="28">
        <v>7715</v>
      </c>
      <c r="C281" s="28" t="s">
        <v>827</v>
      </c>
      <c r="D281" s="28" t="s">
        <v>828</v>
      </c>
      <c r="E281" s="28" t="s">
        <v>829</v>
      </c>
      <c r="F281" s="28">
        <v>47882</v>
      </c>
      <c r="G281" s="29">
        <v>1509</v>
      </c>
      <c r="H281" s="32">
        <v>8122686311</v>
      </c>
      <c r="I281" s="65">
        <v>4</v>
      </c>
      <c r="J281" s="31" t="s">
        <v>49</v>
      </c>
      <c r="K281" s="28"/>
      <c r="L281" s="33"/>
      <c r="M281" s="69"/>
      <c r="N281" s="63" t="s">
        <v>49</v>
      </c>
      <c r="O281" s="71"/>
      <c r="P281" s="34">
        <v>11.850412821758136</v>
      </c>
      <c r="Q281" s="35" t="str">
        <f t="shared" si="71"/>
        <v>NO</v>
      </c>
      <c r="R281" s="31" t="s">
        <v>49</v>
      </c>
      <c r="S281" s="31" t="s">
        <v>49</v>
      </c>
      <c r="T281" s="31"/>
      <c r="U281" s="64"/>
      <c r="V281" s="67"/>
      <c r="W281" s="40"/>
      <c r="X281" s="40"/>
      <c r="Y281" s="41"/>
      <c r="Z281" s="37">
        <f t="shared" si="72"/>
        <v>0</v>
      </c>
      <c r="AA281" s="30">
        <f t="shared" si="73"/>
        <v>0</v>
      </c>
      <c r="AB281" s="30">
        <f t="shared" si="74"/>
        <v>0</v>
      </c>
      <c r="AC281" s="30">
        <f t="shared" si="75"/>
        <v>0</v>
      </c>
      <c r="AD281" s="31" t="str">
        <f t="shared" si="76"/>
        <v>-</v>
      </c>
      <c r="AE281" s="30">
        <f t="shared" si="77"/>
        <v>0</v>
      </c>
      <c r="AF281" s="30">
        <f t="shared" si="78"/>
        <v>0</v>
      </c>
      <c r="AG281" s="30">
        <f t="shared" si="79"/>
        <v>0</v>
      </c>
      <c r="AH281" s="30">
        <f t="shared" si="80"/>
        <v>0</v>
      </c>
      <c r="AI281" s="30">
        <f t="shared" si="81"/>
        <v>0</v>
      </c>
      <c r="AJ281" s="30">
        <f t="shared" si="82"/>
        <v>0</v>
      </c>
      <c r="AK281" s="30">
        <f t="shared" si="83"/>
        <v>0</v>
      </c>
      <c r="AL281" s="31" t="str">
        <f t="shared" si="84"/>
        <v>-</v>
      </c>
      <c r="AM281" s="30">
        <f t="shared" si="85"/>
        <v>0</v>
      </c>
      <c r="AN281" s="30">
        <f t="shared" si="86"/>
        <v>0</v>
      </c>
      <c r="AO281" s="30">
        <f t="shared" si="87"/>
        <v>0</v>
      </c>
    </row>
    <row r="282" spans="1:41" ht="12.75">
      <c r="A282" s="28">
        <v>1810830</v>
      </c>
      <c r="B282" s="28">
        <v>7360</v>
      </c>
      <c r="C282" s="28" t="s">
        <v>830</v>
      </c>
      <c r="D282" s="28" t="s">
        <v>831</v>
      </c>
      <c r="E282" s="28" t="s">
        <v>100</v>
      </c>
      <c r="F282" s="28">
        <v>46176</v>
      </c>
      <c r="G282" s="29">
        <v>9632</v>
      </c>
      <c r="H282" s="32">
        <v>3177295746</v>
      </c>
      <c r="I282" s="65">
        <v>8</v>
      </c>
      <c r="J282" s="31" t="s">
        <v>55</v>
      </c>
      <c r="K282" s="28"/>
      <c r="L282" s="33"/>
      <c r="M282" s="69"/>
      <c r="N282" s="63" t="s">
        <v>49</v>
      </c>
      <c r="O282" s="71"/>
      <c r="P282" s="34">
        <v>9.741784037558686</v>
      </c>
      <c r="Q282" s="35" t="str">
        <f t="shared" si="71"/>
        <v>NO</v>
      </c>
      <c r="R282" s="31" t="s">
        <v>49</v>
      </c>
      <c r="S282" s="31" t="s">
        <v>55</v>
      </c>
      <c r="T282" s="31"/>
      <c r="U282" s="64"/>
      <c r="V282" s="67"/>
      <c r="W282" s="40"/>
      <c r="X282" s="40"/>
      <c r="Y282" s="41"/>
      <c r="Z282" s="37">
        <f t="shared" si="72"/>
        <v>1</v>
      </c>
      <c r="AA282" s="30">
        <f t="shared" si="73"/>
        <v>0</v>
      </c>
      <c r="AB282" s="30">
        <f t="shared" si="74"/>
        <v>0</v>
      </c>
      <c r="AC282" s="30">
        <f t="shared" si="75"/>
        <v>0</v>
      </c>
      <c r="AD282" s="31" t="str">
        <f t="shared" si="76"/>
        <v>-</v>
      </c>
      <c r="AE282" s="30">
        <f t="shared" si="77"/>
        <v>0</v>
      </c>
      <c r="AF282" s="30">
        <f t="shared" si="78"/>
        <v>0</v>
      </c>
      <c r="AG282" s="30">
        <f t="shared" si="79"/>
        <v>0</v>
      </c>
      <c r="AH282" s="30">
        <f t="shared" si="80"/>
        <v>0</v>
      </c>
      <c r="AI282" s="30">
        <f t="shared" si="81"/>
        <v>1</v>
      </c>
      <c r="AJ282" s="30">
        <f t="shared" si="82"/>
        <v>0</v>
      </c>
      <c r="AK282" s="30">
        <f t="shared" si="83"/>
        <v>0</v>
      </c>
      <c r="AL282" s="31" t="str">
        <f t="shared" si="84"/>
        <v>-</v>
      </c>
      <c r="AM282" s="30">
        <f t="shared" si="85"/>
        <v>0</v>
      </c>
      <c r="AN282" s="30">
        <f t="shared" si="86"/>
        <v>0</v>
      </c>
      <c r="AO282" s="30">
        <f t="shared" si="87"/>
        <v>0</v>
      </c>
    </row>
    <row r="283" spans="1:41" ht="12.75">
      <c r="A283" s="28">
        <v>1810800</v>
      </c>
      <c r="B283" s="28">
        <v>4000</v>
      </c>
      <c r="C283" s="28" t="s">
        <v>832</v>
      </c>
      <c r="D283" s="28" t="s">
        <v>833</v>
      </c>
      <c r="E283" s="28" t="s">
        <v>834</v>
      </c>
      <c r="F283" s="28">
        <v>47243</v>
      </c>
      <c r="G283" s="29">
        <v>9309</v>
      </c>
      <c r="H283" s="32">
        <v>8128666250</v>
      </c>
      <c r="I283" s="65">
        <v>7</v>
      </c>
      <c r="J283" s="31" t="s">
        <v>55</v>
      </c>
      <c r="K283" s="28"/>
      <c r="L283" s="33"/>
      <c r="M283" s="69"/>
      <c r="N283" s="63" t="s">
        <v>49</v>
      </c>
      <c r="O283" s="71"/>
      <c r="P283" s="34">
        <v>11.294922989161439</v>
      </c>
      <c r="Q283" s="35" t="str">
        <f t="shared" si="71"/>
        <v>NO</v>
      </c>
      <c r="R283" s="31" t="s">
        <v>49</v>
      </c>
      <c r="S283" s="31" t="s">
        <v>55</v>
      </c>
      <c r="T283" s="31"/>
      <c r="U283" s="64"/>
      <c r="V283" s="67"/>
      <c r="W283" s="40"/>
      <c r="X283" s="40"/>
      <c r="Y283" s="41"/>
      <c r="Z283" s="37">
        <f t="shared" si="72"/>
        <v>1</v>
      </c>
      <c r="AA283" s="30">
        <f t="shared" si="73"/>
        <v>0</v>
      </c>
      <c r="AB283" s="30">
        <f t="shared" si="74"/>
        <v>0</v>
      </c>
      <c r="AC283" s="30">
        <f t="shared" si="75"/>
        <v>0</v>
      </c>
      <c r="AD283" s="31" t="str">
        <f t="shared" si="76"/>
        <v>-</v>
      </c>
      <c r="AE283" s="30">
        <f t="shared" si="77"/>
        <v>0</v>
      </c>
      <c r="AF283" s="30">
        <f t="shared" si="78"/>
        <v>0</v>
      </c>
      <c r="AG283" s="30">
        <f t="shared" si="79"/>
        <v>0</v>
      </c>
      <c r="AH283" s="30">
        <f t="shared" si="80"/>
        <v>0</v>
      </c>
      <c r="AI283" s="30">
        <f t="shared" si="81"/>
        <v>1</v>
      </c>
      <c r="AJ283" s="30">
        <f t="shared" si="82"/>
        <v>0</v>
      </c>
      <c r="AK283" s="30">
        <f t="shared" si="83"/>
        <v>0</v>
      </c>
      <c r="AL283" s="31" t="str">
        <f t="shared" si="84"/>
        <v>-</v>
      </c>
      <c r="AM283" s="30">
        <f t="shared" si="85"/>
        <v>0</v>
      </c>
      <c r="AN283" s="30">
        <f t="shared" si="86"/>
        <v>0</v>
      </c>
      <c r="AO283" s="30">
        <f t="shared" si="87"/>
        <v>0</v>
      </c>
    </row>
    <row r="284" spans="1:41" ht="12.75">
      <c r="A284" s="28">
        <v>1810950</v>
      </c>
      <c r="B284" s="28">
        <v>6195</v>
      </c>
      <c r="C284" s="28" t="s">
        <v>835</v>
      </c>
      <c r="D284" s="28" t="s">
        <v>836</v>
      </c>
      <c r="E284" s="28" t="s">
        <v>837</v>
      </c>
      <c r="F284" s="28">
        <v>47460</v>
      </c>
      <c r="G284" s="29">
        <v>1099</v>
      </c>
      <c r="H284" s="32">
        <v>8128292233</v>
      </c>
      <c r="I284" s="65">
        <v>8</v>
      </c>
      <c r="J284" s="31" t="s">
        <v>55</v>
      </c>
      <c r="K284" s="28"/>
      <c r="L284" s="33"/>
      <c r="M284" s="69"/>
      <c r="N284" s="63" t="s">
        <v>49</v>
      </c>
      <c r="O284" s="71"/>
      <c r="P284" s="34">
        <v>10.71826280623608</v>
      </c>
      <c r="Q284" s="35" t="str">
        <f t="shared" si="71"/>
        <v>NO</v>
      </c>
      <c r="R284" s="31" t="s">
        <v>49</v>
      </c>
      <c r="S284" s="31" t="s">
        <v>55</v>
      </c>
      <c r="T284" s="31"/>
      <c r="U284" s="64"/>
      <c r="V284" s="67"/>
      <c r="W284" s="40"/>
      <c r="X284" s="40"/>
      <c r="Y284" s="41"/>
      <c r="Z284" s="37">
        <f t="shared" si="72"/>
        <v>1</v>
      </c>
      <c r="AA284" s="30">
        <f t="shared" si="73"/>
        <v>0</v>
      </c>
      <c r="AB284" s="30">
        <f t="shared" si="74"/>
        <v>0</v>
      </c>
      <c r="AC284" s="30">
        <f t="shared" si="75"/>
        <v>0</v>
      </c>
      <c r="AD284" s="31" t="str">
        <f t="shared" si="76"/>
        <v>-</v>
      </c>
      <c r="AE284" s="30">
        <f t="shared" si="77"/>
        <v>0</v>
      </c>
      <c r="AF284" s="30">
        <f t="shared" si="78"/>
        <v>0</v>
      </c>
      <c r="AG284" s="30">
        <f t="shared" si="79"/>
        <v>0</v>
      </c>
      <c r="AH284" s="30">
        <f t="shared" si="80"/>
        <v>0</v>
      </c>
      <c r="AI284" s="30">
        <f t="shared" si="81"/>
        <v>1</v>
      </c>
      <c r="AJ284" s="30">
        <f t="shared" si="82"/>
        <v>0</v>
      </c>
      <c r="AK284" s="30">
        <f t="shared" si="83"/>
        <v>0</v>
      </c>
      <c r="AL284" s="31" t="str">
        <f t="shared" si="84"/>
        <v>-</v>
      </c>
      <c r="AM284" s="30">
        <f t="shared" si="85"/>
        <v>0</v>
      </c>
      <c r="AN284" s="30">
        <f t="shared" si="86"/>
        <v>0</v>
      </c>
      <c r="AO284" s="30">
        <f t="shared" si="87"/>
        <v>0</v>
      </c>
    </row>
    <row r="285" spans="1:41" ht="12.75">
      <c r="A285" s="28">
        <v>1810980</v>
      </c>
      <c r="B285" s="28">
        <v>6160</v>
      </c>
      <c r="C285" s="28" t="s">
        <v>838</v>
      </c>
      <c r="D285" s="28" t="s">
        <v>839</v>
      </c>
      <c r="E285" s="28" t="s">
        <v>840</v>
      </c>
      <c r="F285" s="28">
        <v>47432</v>
      </c>
      <c r="G285" s="29">
        <v>1060</v>
      </c>
      <c r="H285" s="32">
        <v>8129364474</v>
      </c>
      <c r="I285" s="65">
        <v>7</v>
      </c>
      <c r="J285" s="31" t="s">
        <v>55</v>
      </c>
      <c r="K285" s="28"/>
      <c r="L285" s="33"/>
      <c r="M285" s="69"/>
      <c r="N285" s="63" t="s">
        <v>49</v>
      </c>
      <c r="O285" s="71"/>
      <c r="P285" s="34">
        <v>15.724563206577596</v>
      </c>
      <c r="Q285" s="35" t="str">
        <f t="shared" si="71"/>
        <v>NO</v>
      </c>
      <c r="R285" s="31" t="s">
        <v>49</v>
      </c>
      <c r="S285" s="31" t="s">
        <v>55</v>
      </c>
      <c r="T285" s="31"/>
      <c r="U285" s="64"/>
      <c r="V285" s="67"/>
      <c r="W285" s="40"/>
      <c r="X285" s="40"/>
      <c r="Y285" s="41"/>
      <c r="Z285" s="37">
        <f t="shared" si="72"/>
        <v>1</v>
      </c>
      <c r="AA285" s="30">
        <f t="shared" si="73"/>
        <v>0</v>
      </c>
      <c r="AB285" s="30">
        <f t="shared" si="74"/>
        <v>0</v>
      </c>
      <c r="AC285" s="30">
        <f t="shared" si="75"/>
        <v>0</v>
      </c>
      <c r="AD285" s="31" t="str">
        <f t="shared" si="76"/>
        <v>-</v>
      </c>
      <c r="AE285" s="30">
        <f t="shared" si="77"/>
        <v>0</v>
      </c>
      <c r="AF285" s="30">
        <f t="shared" si="78"/>
        <v>0</v>
      </c>
      <c r="AG285" s="30">
        <f t="shared" si="79"/>
        <v>0</v>
      </c>
      <c r="AH285" s="30">
        <f t="shared" si="80"/>
        <v>0</v>
      </c>
      <c r="AI285" s="30">
        <f t="shared" si="81"/>
        <v>1</v>
      </c>
      <c r="AJ285" s="30">
        <f t="shared" si="82"/>
        <v>0</v>
      </c>
      <c r="AK285" s="30">
        <f t="shared" si="83"/>
        <v>0</v>
      </c>
      <c r="AL285" s="31" t="str">
        <f t="shared" si="84"/>
        <v>-</v>
      </c>
      <c r="AM285" s="30">
        <f t="shared" si="85"/>
        <v>0</v>
      </c>
      <c r="AN285" s="30">
        <f t="shared" si="86"/>
        <v>0</v>
      </c>
      <c r="AO285" s="30">
        <f t="shared" si="87"/>
        <v>0</v>
      </c>
    </row>
    <row r="286" spans="1:41" ht="12.75">
      <c r="A286" s="28">
        <v>1811190</v>
      </c>
      <c r="B286" s="28">
        <v>1560</v>
      </c>
      <c r="C286" s="28" t="s">
        <v>841</v>
      </c>
      <c r="D286" s="28" t="s">
        <v>842</v>
      </c>
      <c r="E286" s="28" t="s">
        <v>843</v>
      </c>
      <c r="F286" s="28">
        <v>47041</v>
      </c>
      <c r="G286" s="29">
        <v>210</v>
      </c>
      <c r="H286" s="32">
        <v>8126232291</v>
      </c>
      <c r="I286" s="65" t="s">
        <v>844</v>
      </c>
      <c r="J286" s="31" t="s">
        <v>55</v>
      </c>
      <c r="K286" s="28"/>
      <c r="L286" s="33"/>
      <c r="M286" s="69"/>
      <c r="N286" s="63" t="s">
        <v>49</v>
      </c>
      <c r="O286" s="71"/>
      <c r="P286" s="34">
        <v>4.420004150238639</v>
      </c>
      <c r="Q286" s="35" t="str">
        <f t="shared" si="71"/>
        <v>NO</v>
      </c>
      <c r="R286" s="31" t="s">
        <v>49</v>
      </c>
      <c r="S286" s="31" t="s">
        <v>55</v>
      </c>
      <c r="T286" s="31"/>
      <c r="U286" s="64"/>
      <c r="V286" s="67"/>
      <c r="W286" s="40"/>
      <c r="X286" s="40"/>
      <c r="Y286" s="41"/>
      <c r="Z286" s="37">
        <f t="shared" si="72"/>
        <v>1</v>
      </c>
      <c r="AA286" s="30">
        <f t="shared" si="73"/>
        <v>0</v>
      </c>
      <c r="AB286" s="30">
        <f t="shared" si="74"/>
        <v>0</v>
      </c>
      <c r="AC286" s="30">
        <f t="shared" si="75"/>
        <v>0</v>
      </c>
      <c r="AD286" s="31" t="str">
        <f t="shared" si="76"/>
        <v>-</v>
      </c>
      <c r="AE286" s="30">
        <f t="shared" si="77"/>
        <v>0</v>
      </c>
      <c r="AF286" s="30">
        <f t="shared" si="78"/>
        <v>0</v>
      </c>
      <c r="AG286" s="30">
        <f t="shared" si="79"/>
        <v>0</v>
      </c>
      <c r="AH286" s="30">
        <f t="shared" si="80"/>
        <v>0</v>
      </c>
      <c r="AI286" s="30">
        <f t="shared" si="81"/>
        <v>1</v>
      </c>
      <c r="AJ286" s="30">
        <f t="shared" si="82"/>
        <v>0</v>
      </c>
      <c r="AK286" s="30">
        <f t="shared" si="83"/>
        <v>0</v>
      </c>
      <c r="AL286" s="31" t="str">
        <f t="shared" si="84"/>
        <v>-</v>
      </c>
      <c r="AM286" s="30">
        <f t="shared" si="85"/>
        <v>0</v>
      </c>
      <c r="AN286" s="30">
        <f t="shared" si="86"/>
        <v>0</v>
      </c>
      <c r="AO286" s="30">
        <f t="shared" si="87"/>
        <v>0</v>
      </c>
    </row>
    <row r="287" spans="1:41" ht="12.75">
      <c r="A287" s="28">
        <v>1811220</v>
      </c>
      <c r="B287" s="28">
        <v>7775</v>
      </c>
      <c r="C287" s="28" t="s">
        <v>845</v>
      </c>
      <c r="D287" s="28" t="s">
        <v>846</v>
      </c>
      <c r="E287" s="28" t="s">
        <v>847</v>
      </c>
      <c r="F287" s="28">
        <v>47043</v>
      </c>
      <c r="G287" s="29">
        <v>1141</v>
      </c>
      <c r="H287" s="32">
        <v>8124272611</v>
      </c>
      <c r="I287" s="65">
        <v>7</v>
      </c>
      <c r="J287" s="31" t="s">
        <v>55</v>
      </c>
      <c r="K287" s="28"/>
      <c r="L287" s="33"/>
      <c r="M287" s="69"/>
      <c r="N287" s="63" t="s">
        <v>49</v>
      </c>
      <c r="O287" s="71"/>
      <c r="P287" s="34">
        <v>15.973741794310722</v>
      </c>
      <c r="Q287" s="35" t="str">
        <f t="shared" si="71"/>
        <v>NO</v>
      </c>
      <c r="R287" s="31" t="s">
        <v>49</v>
      </c>
      <c r="S287" s="31" t="s">
        <v>55</v>
      </c>
      <c r="T287" s="31"/>
      <c r="U287" s="64"/>
      <c r="V287" s="67"/>
      <c r="W287" s="40"/>
      <c r="X287" s="40"/>
      <c r="Y287" s="41"/>
      <c r="Z287" s="37">
        <f t="shared" si="72"/>
        <v>1</v>
      </c>
      <c r="AA287" s="30">
        <f t="shared" si="73"/>
        <v>0</v>
      </c>
      <c r="AB287" s="30">
        <f t="shared" si="74"/>
        <v>0</v>
      </c>
      <c r="AC287" s="30">
        <f t="shared" si="75"/>
        <v>0</v>
      </c>
      <c r="AD287" s="31" t="str">
        <f t="shared" si="76"/>
        <v>-</v>
      </c>
      <c r="AE287" s="30">
        <f t="shared" si="77"/>
        <v>0</v>
      </c>
      <c r="AF287" s="30">
        <f t="shared" si="78"/>
        <v>0</v>
      </c>
      <c r="AG287" s="30">
        <f t="shared" si="79"/>
        <v>0</v>
      </c>
      <c r="AH287" s="30">
        <f t="shared" si="80"/>
        <v>0</v>
      </c>
      <c r="AI287" s="30">
        <f t="shared" si="81"/>
        <v>1</v>
      </c>
      <c r="AJ287" s="30">
        <f t="shared" si="82"/>
        <v>0</v>
      </c>
      <c r="AK287" s="30">
        <f t="shared" si="83"/>
        <v>0</v>
      </c>
      <c r="AL287" s="31" t="str">
        <f t="shared" si="84"/>
        <v>-</v>
      </c>
      <c r="AM287" s="30">
        <f t="shared" si="85"/>
        <v>0</v>
      </c>
      <c r="AN287" s="30">
        <f t="shared" si="86"/>
        <v>0</v>
      </c>
      <c r="AO287" s="30">
        <f t="shared" si="87"/>
        <v>0</v>
      </c>
    </row>
    <row r="288" spans="1:41" ht="12.75">
      <c r="A288" s="28">
        <v>1811250</v>
      </c>
      <c r="B288" s="28">
        <v>3460</v>
      </c>
      <c r="C288" s="28" t="s">
        <v>848</v>
      </c>
      <c r="D288" s="28" t="s">
        <v>849</v>
      </c>
      <c r="E288" s="28" t="s">
        <v>389</v>
      </c>
      <c r="F288" s="28">
        <v>46902</v>
      </c>
      <c r="G288" s="29">
        <v>9509</v>
      </c>
      <c r="H288" s="32">
        <v>7654533035</v>
      </c>
      <c r="I288" s="65" t="s">
        <v>63</v>
      </c>
      <c r="J288" s="31" t="s">
        <v>49</v>
      </c>
      <c r="K288" s="28"/>
      <c r="L288" s="33"/>
      <c r="M288" s="69"/>
      <c r="N288" s="63" t="s">
        <v>49</v>
      </c>
      <c r="O288" s="71"/>
      <c r="P288" s="34">
        <v>7.563025210084033</v>
      </c>
      <c r="Q288" s="35" t="str">
        <f t="shared" si="71"/>
        <v>NO</v>
      </c>
      <c r="R288" s="31" t="s">
        <v>49</v>
      </c>
      <c r="S288" s="31" t="s">
        <v>49</v>
      </c>
      <c r="T288" s="31"/>
      <c r="U288" s="64"/>
      <c r="V288" s="67"/>
      <c r="W288" s="40"/>
      <c r="X288" s="40"/>
      <c r="Y288" s="41"/>
      <c r="Z288" s="37">
        <f t="shared" si="72"/>
        <v>0</v>
      </c>
      <c r="AA288" s="30">
        <f t="shared" si="73"/>
        <v>0</v>
      </c>
      <c r="AB288" s="30">
        <f t="shared" si="74"/>
        <v>0</v>
      </c>
      <c r="AC288" s="30">
        <f t="shared" si="75"/>
        <v>0</v>
      </c>
      <c r="AD288" s="31" t="str">
        <f t="shared" si="76"/>
        <v>-</v>
      </c>
      <c r="AE288" s="30">
        <f t="shared" si="77"/>
        <v>0</v>
      </c>
      <c r="AF288" s="30">
        <f t="shared" si="78"/>
        <v>0</v>
      </c>
      <c r="AG288" s="30">
        <f t="shared" si="79"/>
        <v>0</v>
      </c>
      <c r="AH288" s="30">
        <f t="shared" si="80"/>
        <v>0</v>
      </c>
      <c r="AI288" s="30">
        <f t="shared" si="81"/>
        <v>0</v>
      </c>
      <c r="AJ288" s="30">
        <f t="shared" si="82"/>
        <v>0</v>
      </c>
      <c r="AK288" s="30">
        <f t="shared" si="83"/>
        <v>0</v>
      </c>
      <c r="AL288" s="31" t="str">
        <f t="shared" si="84"/>
        <v>-</v>
      </c>
      <c r="AM288" s="30">
        <f t="shared" si="85"/>
        <v>0</v>
      </c>
      <c r="AN288" s="30">
        <f t="shared" si="86"/>
        <v>0</v>
      </c>
      <c r="AO288" s="30">
        <f t="shared" si="87"/>
        <v>0</v>
      </c>
    </row>
    <row r="289" spans="1:41" ht="12.75">
      <c r="A289" s="28">
        <v>1811260</v>
      </c>
      <c r="B289" s="28">
        <v>6350</v>
      </c>
      <c r="C289" s="28" t="s">
        <v>850</v>
      </c>
      <c r="D289" s="28" t="s">
        <v>851</v>
      </c>
      <c r="E289" s="28" t="s">
        <v>852</v>
      </c>
      <c r="F289" s="28">
        <v>47586</v>
      </c>
      <c r="G289" s="29">
        <v>1698</v>
      </c>
      <c r="H289" s="32">
        <v>8125473300</v>
      </c>
      <c r="I289" s="65" t="s">
        <v>94</v>
      </c>
      <c r="J289" s="31" t="s">
        <v>49</v>
      </c>
      <c r="K289" s="28"/>
      <c r="L289" s="33"/>
      <c r="M289" s="69"/>
      <c r="N289" s="63" t="s">
        <v>49</v>
      </c>
      <c r="O289" s="71"/>
      <c r="P289" s="34">
        <v>9.095890410958903</v>
      </c>
      <c r="Q289" s="35" t="str">
        <f t="shared" si="71"/>
        <v>NO</v>
      </c>
      <c r="R289" s="31" t="s">
        <v>49</v>
      </c>
      <c r="S289" s="31" t="s">
        <v>55</v>
      </c>
      <c r="T289" s="31"/>
      <c r="U289" s="64"/>
      <c r="V289" s="67"/>
      <c r="W289" s="40"/>
      <c r="X289" s="40"/>
      <c r="Y289" s="41"/>
      <c r="Z289" s="37">
        <f t="shared" si="72"/>
        <v>0</v>
      </c>
      <c r="AA289" s="30">
        <f t="shared" si="73"/>
        <v>0</v>
      </c>
      <c r="AB289" s="30">
        <f t="shared" si="74"/>
        <v>0</v>
      </c>
      <c r="AC289" s="30">
        <f t="shared" si="75"/>
        <v>0</v>
      </c>
      <c r="AD289" s="31" t="str">
        <f t="shared" si="76"/>
        <v>-</v>
      </c>
      <c r="AE289" s="30">
        <f t="shared" si="77"/>
        <v>0</v>
      </c>
      <c r="AF289" s="30">
        <f t="shared" si="78"/>
        <v>0</v>
      </c>
      <c r="AG289" s="30">
        <f t="shared" si="79"/>
        <v>0</v>
      </c>
      <c r="AH289" s="30">
        <f t="shared" si="80"/>
        <v>0</v>
      </c>
      <c r="AI289" s="30">
        <f t="shared" si="81"/>
        <v>1</v>
      </c>
      <c r="AJ289" s="30">
        <f t="shared" si="82"/>
        <v>0</v>
      </c>
      <c r="AK289" s="30">
        <f t="shared" si="83"/>
        <v>0</v>
      </c>
      <c r="AL289" s="31" t="str">
        <f t="shared" si="84"/>
        <v>-</v>
      </c>
      <c r="AM289" s="30">
        <f t="shared" si="85"/>
        <v>0</v>
      </c>
      <c r="AN289" s="30">
        <f t="shared" si="86"/>
        <v>0</v>
      </c>
      <c r="AO289" s="30">
        <f t="shared" si="87"/>
        <v>0</v>
      </c>
    </row>
    <row r="290" spans="1:41" ht="12.75">
      <c r="A290" s="28"/>
      <c r="B290" s="28">
        <v>9460</v>
      </c>
      <c r="C290" s="28" t="s">
        <v>968</v>
      </c>
      <c r="D290" s="28" t="s">
        <v>969</v>
      </c>
      <c r="E290" s="28" t="s">
        <v>965</v>
      </c>
      <c r="F290" s="28">
        <v>46402</v>
      </c>
      <c r="G290" s="29"/>
      <c r="H290" s="32">
        <v>2198834826</v>
      </c>
      <c r="I290" s="66"/>
      <c r="J290" s="59"/>
      <c r="K290" s="60"/>
      <c r="L290" s="36"/>
      <c r="M290" s="69"/>
      <c r="N290" s="63" t="s">
        <v>49</v>
      </c>
      <c r="O290" s="71" t="s">
        <v>49</v>
      </c>
      <c r="P290" s="70"/>
      <c r="Q290" s="61"/>
      <c r="R290" s="61"/>
      <c r="S290" s="31"/>
      <c r="T290" s="31"/>
      <c r="U290" s="64" t="s">
        <v>49</v>
      </c>
      <c r="V290" s="68"/>
      <c r="W290" s="62"/>
      <c r="X290" s="62"/>
      <c r="Y290" s="72"/>
      <c r="Z290" s="37">
        <f t="shared" si="72"/>
        <v>0</v>
      </c>
      <c r="AA290" s="30">
        <f t="shared" si="73"/>
        <v>0</v>
      </c>
      <c r="AB290" s="30">
        <f t="shared" si="74"/>
        <v>0</v>
      </c>
      <c r="AC290" s="30">
        <f t="shared" si="75"/>
        <v>0</v>
      </c>
      <c r="AD290" s="31" t="str">
        <f t="shared" si="76"/>
        <v>-</v>
      </c>
      <c r="AE290" s="30">
        <f t="shared" si="77"/>
        <v>0</v>
      </c>
      <c r="AF290" s="30">
        <f t="shared" si="78"/>
        <v>0</v>
      </c>
      <c r="AG290" s="30">
        <f t="shared" si="79"/>
        <v>0</v>
      </c>
      <c r="AH290" s="30">
        <f t="shared" si="80"/>
        <v>0</v>
      </c>
      <c r="AI290" s="30">
        <f t="shared" si="81"/>
        <v>0</v>
      </c>
      <c r="AJ290" s="30">
        <f t="shared" si="82"/>
        <v>0</v>
      </c>
      <c r="AK290" s="30">
        <f t="shared" si="83"/>
        <v>0</v>
      </c>
      <c r="AL290" s="31" t="str">
        <f t="shared" si="84"/>
        <v>-</v>
      </c>
      <c r="AM290" s="30">
        <f t="shared" si="85"/>
        <v>0</v>
      </c>
      <c r="AN290" s="30">
        <f t="shared" si="86"/>
        <v>0</v>
      </c>
      <c r="AO290" s="30">
        <f t="shared" si="87"/>
        <v>0</v>
      </c>
    </row>
    <row r="291" spans="1:41" ht="12.75">
      <c r="A291" s="28">
        <v>1800013</v>
      </c>
      <c r="B291" s="28">
        <v>9350</v>
      </c>
      <c r="C291" s="28" t="s">
        <v>853</v>
      </c>
      <c r="D291" s="28" t="s">
        <v>854</v>
      </c>
      <c r="E291" s="28" t="s">
        <v>283</v>
      </c>
      <c r="F291" s="28">
        <v>46816</v>
      </c>
      <c r="G291" s="29" t="s">
        <v>48</v>
      </c>
      <c r="H291" s="32">
        <v>2604418727</v>
      </c>
      <c r="I291" s="65">
        <v>2</v>
      </c>
      <c r="J291" s="31" t="s">
        <v>49</v>
      </c>
      <c r="K291" s="28"/>
      <c r="L291" s="33"/>
      <c r="M291" s="69">
        <v>164</v>
      </c>
      <c r="N291" s="63" t="s">
        <v>49</v>
      </c>
      <c r="O291" s="71" t="s">
        <v>49</v>
      </c>
      <c r="P291" s="34" t="s">
        <v>50</v>
      </c>
      <c r="Q291" s="35" t="str">
        <f t="shared" si="71"/>
        <v>M</v>
      </c>
      <c r="R291" s="31" t="s">
        <v>51</v>
      </c>
      <c r="S291" s="31" t="s">
        <v>49</v>
      </c>
      <c r="T291" s="31"/>
      <c r="U291" s="64"/>
      <c r="V291" s="67"/>
      <c r="W291" s="40"/>
      <c r="X291" s="40"/>
      <c r="Y291" s="41"/>
      <c r="Z291" s="37">
        <f t="shared" si="72"/>
        <v>0</v>
      </c>
      <c r="AA291" s="30">
        <f t="shared" si="73"/>
        <v>1</v>
      </c>
      <c r="AB291" s="30">
        <f t="shared" si="74"/>
        <v>0</v>
      </c>
      <c r="AC291" s="30">
        <f t="shared" si="75"/>
        <v>0</v>
      </c>
      <c r="AD291" s="31" t="str">
        <f t="shared" si="76"/>
        <v>-</v>
      </c>
      <c r="AE291" s="30">
        <f t="shared" si="77"/>
        <v>0</v>
      </c>
      <c r="AF291" s="30">
        <f t="shared" si="78"/>
        <v>0</v>
      </c>
      <c r="AG291" s="30">
        <f t="shared" si="79"/>
        <v>0</v>
      </c>
      <c r="AH291" s="30">
        <f t="shared" si="80"/>
        <v>0</v>
      </c>
      <c r="AI291" s="30">
        <f t="shared" si="81"/>
        <v>0</v>
      </c>
      <c r="AJ291" s="30">
        <f t="shared" si="82"/>
        <v>0</v>
      </c>
      <c r="AK291" s="30">
        <f t="shared" si="83"/>
        <v>0</v>
      </c>
      <c r="AL291" s="31" t="str">
        <f t="shared" si="84"/>
        <v>-</v>
      </c>
      <c r="AM291" s="30">
        <f t="shared" si="85"/>
        <v>0</v>
      </c>
      <c r="AN291" s="30">
        <f t="shared" si="86"/>
        <v>0</v>
      </c>
      <c r="AO291" s="30">
        <f t="shared" si="87"/>
        <v>0</v>
      </c>
    </row>
    <row r="292" spans="1:41" ht="12.75">
      <c r="A292" s="28">
        <v>1811340</v>
      </c>
      <c r="B292" s="28">
        <v>7865</v>
      </c>
      <c r="C292" s="28" t="s">
        <v>855</v>
      </c>
      <c r="D292" s="28" t="s">
        <v>856</v>
      </c>
      <c r="E292" s="28" t="s">
        <v>392</v>
      </c>
      <c r="F292" s="28">
        <v>47909</v>
      </c>
      <c r="G292" s="29">
        <v>2899</v>
      </c>
      <c r="H292" s="32">
        <v>7654742481</v>
      </c>
      <c r="I292" s="65" t="s">
        <v>59</v>
      </c>
      <c r="J292" s="31" t="s">
        <v>49</v>
      </c>
      <c r="K292" s="28"/>
      <c r="L292" s="33"/>
      <c r="M292" s="69"/>
      <c r="N292" s="63" t="s">
        <v>49</v>
      </c>
      <c r="O292" s="71"/>
      <c r="P292" s="34">
        <v>6.444663854232116</v>
      </c>
      <c r="Q292" s="35" t="str">
        <f t="shared" si="71"/>
        <v>NO</v>
      </c>
      <c r="R292" s="31" t="s">
        <v>49</v>
      </c>
      <c r="S292" s="31" t="s">
        <v>49</v>
      </c>
      <c r="T292" s="31"/>
      <c r="U292" s="64"/>
      <c r="V292" s="67"/>
      <c r="W292" s="40"/>
      <c r="X292" s="40"/>
      <c r="Y292" s="41"/>
      <c r="Z292" s="37">
        <f t="shared" si="72"/>
        <v>0</v>
      </c>
      <c r="AA292" s="30">
        <f t="shared" si="73"/>
        <v>0</v>
      </c>
      <c r="AB292" s="30">
        <f t="shared" si="74"/>
        <v>0</v>
      </c>
      <c r="AC292" s="30">
        <f t="shared" si="75"/>
        <v>0</v>
      </c>
      <c r="AD292" s="31" t="str">
        <f t="shared" si="76"/>
        <v>-</v>
      </c>
      <c r="AE292" s="30">
        <f t="shared" si="77"/>
        <v>0</v>
      </c>
      <c r="AF292" s="30">
        <f t="shared" si="78"/>
        <v>0</v>
      </c>
      <c r="AG292" s="30">
        <f t="shared" si="79"/>
        <v>0</v>
      </c>
      <c r="AH292" s="30">
        <f t="shared" si="80"/>
        <v>0</v>
      </c>
      <c r="AI292" s="30">
        <f t="shared" si="81"/>
        <v>0</v>
      </c>
      <c r="AJ292" s="30">
        <f t="shared" si="82"/>
        <v>0</v>
      </c>
      <c r="AK292" s="30">
        <f t="shared" si="83"/>
        <v>0</v>
      </c>
      <c r="AL292" s="31" t="str">
        <f t="shared" si="84"/>
        <v>-</v>
      </c>
      <c r="AM292" s="30">
        <f t="shared" si="85"/>
        <v>0</v>
      </c>
      <c r="AN292" s="30">
        <f t="shared" si="86"/>
        <v>0</v>
      </c>
      <c r="AO292" s="30">
        <f t="shared" si="87"/>
        <v>0</v>
      </c>
    </row>
    <row r="293" spans="1:41" ht="12.75">
      <c r="A293" s="28">
        <v>1811370</v>
      </c>
      <c r="B293" s="28">
        <v>4445</v>
      </c>
      <c r="C293" s="28" t="s">
        <v>857</v>
      </c>
      <c r="D293" s="28" t="s">
        <v>858</v>
      </c>
      <c r="E293" s="28" t="s">
        <v>859</v>
      </c>
      <c r="F293" s="28">
        <v>46910</v>
      </c>
      <c r="G293" s="29" t="s">
        <v>48</v>
      </c>
      <c r="H293" s="32">
        <v>5743537741</v>
      </c>
      <c r="I293" s="65">
        <v>7</v>
      </c>
      <c r="J293" s="31" t="s">
        <v>55</v>
      </c>
      <c r="K293" s="28"/>
      <c r="L293" s="33"/>
      <c r="M293" s="69"/>
      <c r="N293" s="63" t="s">
        <v>49</v>
      </c>
      <c r="O293" s="71"/>
      <c r="P293" s="34">
        <v>9.475032010243279</v>
      </c>
      <c r="Q293" s="35" t="str">
        <f t="shared" si="71"/>
        <v>NO</v>
      </c>
      <c r="R293" s="31" t="s">
        <v>49</v>
      </c>
      <c r="S293" s="31" t="s">
        <v>55</v>
      </c>
      <c r="T293" s="31"/>
      <c r="U293" s="64"/>
      <c r="V293" s="67"/>
      <c r="W293" s="40"/>
      <c r="X293" s="40"/>
      <c r="Y293" s="41"/>
      <c r="Z293" s="37">
        <f t="shared" si="72"/>
        <v>1</v>
      </c>
      <c r="AA293" s="30">
        <f t="shared" si="73"/>
        <v>0</v>
      </c>
      <c r="AB293" s="30">
        <f t="shared" si="74"/>
        <v>0</v>
      </c>
      <c r="AC293" s="30">
        <f t="shared" si="75"/>
        <v>0</v>
      </c>
      <c r="AD293" s="31" t="str">
        <f t="shared" si="76"/>
        <v>-</v>
      </c>
      <c r="AE293" s="30">
        <f t="shared" si="77"/>
        <v>0</v>
      </c>
      <c r="AF293" s="30">
        <f t="shared" si="78"/>
        <v>0</v>
      </c>
      <c r="AG293" s="30">
        <f t="shared" si="79"/>
        <v>0</v>
      </c>
      <c r="AH293" s="30">
        <f t="shared" si="80"/>
        <v>0</v>
      </c>
      <c r="AI293" s="30">
        <f t="shared" si="81"/>
        <v>1</v>
      </c>
      <c r="AJ293" s="30">
        <f t="shared" si="82"/>
        <v>0</v>
      </c>
      <c r="AK293" s="30">
        <f t="shared" si="83"/>
        <v>0</v>
      </c>
      <c r="AL293" s="31" t="str">
        <f t="shared" si="84"/>
        <v>-</v>
      </c>
      <c r="AM293" s="30">
        <f t="shared" si="85"/>
        <v>0</v>
      </c>
      <c r="AN293" s="30">
        <f t="shared" si="86"/>
        <v>0</v>
      </c>
      <c r="AO293" s="30">
        <f t="shared" si="87"/>
        <v>0</v>
      </c>
    </row>
    <row r="294" spans="1:41" ht="12.75">
      <c r="A294" s="28">
        <v>1811400</v>
      </c>
      <c r="B294" s="28">
        <v>7945</v>
      </c>
      <c r="C294" s="28" t="s">
        <v>860</v>
      </c>
      <c r="D294" s="28" t="s">
        <v>861</v>
      </c>
      <c r="E294" s="28" t="s">
        <v>862</v>
      </c>
      <c r="F294" s="28">
        <v>46072</v>
      </c>
      <c r="G294" s="29">
        <v>1698</v>
      </c>
      <c r="H294" s="32">
        <v>7656752147</v>
      </c>
      <c r="I294" s="65">
        <v>4</v>
      </c>
      <c r="J294" s="31" t="s">
        <v>49</v>
      </c>
      <c r="K294" s="28"/>
      <c r="L294" s="33"/>
      <c r="M294" s="69"/>
      <c r="N294" s="63" t="s">
        <v>49</v>
      </c>
      <c r="O294" s="71"/>
      <c r="P294" s="34">
        <v>4.043392504930966</v>
      </c>
      <c r="Q294" s="35" t="str">
        <f t="shared" si="71"/>
        <v>NO</v>
      </c>
      <c r="R294" s="31" t="s">
        <v>49</v>
      </c>
      <c r="S294" s="31" t="s">
        <v>49</v>
      </c>
      <c r="T294" s="31"/>
      <c r="U294" s="64"/>
      <c r="V294" s="67"/>
      <c r="W294" s="40"/>
      <c r="X294" s="40"/>
      <c r="Y294" s="41"/>
      <c r="Z294" s="37">
        <f t="shared" si="72"/>
        <v>0</v>
      </c>
      <c r="AA294" s="30">
        <f t="shared" si="73"/>
        <v>0</v>
      </c>
      <c r="AB294" s="30">
        <f t="shared" si="74"/>
        <v>0</v>
      </c>
      <c r="AC294" s="30">
        <f t="shared" si="75"/>
        <v>0</v>
      </c>
      <c r="AD294" s="31" t="str">
        <f t="shared" si="76"/>
        <v>-</v>
      </c>
      <c r="AE294" s="30">
        <f t="shared" si="77"/>
        <v>0</v>
      </c>
      <c r="AF294" s="30">
        <f t="shared" si="78"/>
        <v>0</v>
      </c>
      <c r="AG294" s="30">
        <f t="shared" si="79"/>
        <v>0</v>
      </c>
      <c r="AH294" s="30">
        <f t="shared" si="80"/>
        <v>0</v>
      </c>
      <c r="AI294" s="30">
        <f t="shared" si="81"/>
        <v>0</v>
      </c>
      <c r="AJ294" s="30">
        <f t="shared" si="82"/>
        <v>0</v>
      </c>
      <c r="AK294" s="30">
        <f t="shared" si="83"/>
        <v>0</v>
      </c>
      <c r="AL294" s="31" t="str">
        <f t="shared" si="84"/>
        <v>-</v>
      </c>
      <c r="AM294" s="30">
        <f t="shared" si="85"/>
        <v>0</v>
      </c>
      <c r="AN294" s="30">
        <f t="shared" si="86"/>
        <v>0</v>
      </c>
      <c r="AO294" s="30">
        <f t="shared" si="87"/>
        <v>0</v>
      </c>
    </row>
    <row r="295" spans="1:41" ht="12.75">
      <c r="A295" s="28">
        <v>1811430</v>
      </c>
      <c r="B295" s="28">
        <v>8535</v>
      </c>
      <c r="C295" s="28" t="s">
        <v>863</v>
      </c>
      <c r="D295" s="28" t="s">
        <v>864</v>
      </c>
      <c r="E295" s="28" t="s">
        <v>865</v>
      </c>
      <c r="F295" s="28">
        <v>47995</v>
      </c>
      <c r="G295" s="29">
        <v>8314</v>
      </c>
      <c r="H295" s="32">
        <v>2192792418</v>
      </c>
      <c r="I295" s="65" t="s">
        <v>844</v>
      </c>
      <c r="J295" s="31" t="s">
        <v>55</v>
      </c>
      <c r="K295" s="28"/>
      <c r="L295" s="33"/>
      <c r="M295" s="69"/>
      <c r="N295" s="63" t="s">
        <v>49</v>
      </c>
      <c r="O295" s="71"/>
      <c r="P295" s="34">
        <v>8.052230685527748</v>
      </c>
      <c r="Q295" s="35" t="str">
        <f t="shared" si="71"/>
        <v>NO</v>
      </c>
      <c r="R295" s="31" t="s">
        <v>49</v>
      </c>
      <c r="S295" s="31" t="s">
        <v>55</v>
      </c>
      <c r="T295" s="31"/>
      <c r="U295" s="64"/>
      <c r="V295" s="67"/>
      <c r="W295" s="40"/>
      <c r="X295" s="40"/>
      <c r="Y295" s="41"/>
      <c r="Z295" s="37">
        <f t="shared" si="72"/>
        <v>1</v>
      </c>
      <c r="AA295" s="30">
        <f t="shared" si="73"/>
        <v>0</v>
      </c>
      <c r="AB295" s="30">
        <f t="shared" si="74"/>
        <v>0</v>
      </c>
      <c r="AC295" s="30">
        <f t="shared" si="75"/>
        <v>0</v>
      </c>
      <c r="AD295" s="31" t="str">
        <f t="shared" si="76"/>
        <v>-</v>
      </c>
      <c r="AE295" s="30">
        <f t="shared" si="77"/>
        <v>0</v>
      </c>
      <c r="AF295" s="30">
        <f t="shared" si="78"/>
        <v>0</v>
      </c>
      <c r="AG295" s="30">
        <f t="shared" si="79"/>
        <v>0</v>
      </c>
      <c r="AH295" s="30">
        <f t="shared" si="80"/>
        <v>0</v>
      </c>
      <c r="AI295" s="30">
        <f t="shared" si="81"/>
        <v>1</v>
      </c>
      <c r="AJ295" s="30">
        <f t="shared" si="82"/>
        <v>0</v>
      </c>
      <c r="AK295" s="30">
        <f t="shared" si="83"/>
        <v>0</v>
      </c>
      <c r="AL295" s="31" t="str">
        <f t="shared" si="84"/>
        <v>-</v>
      </c>
      <c r="AM295" s="30">
        <f t="shared" si="85"/>
        <v>0</v>
      </c>
      <c r="AN295" s="30">
        <f t="shared" si="86"/>
        <v>0</v>
      </c>
      <c r="AO295" s="30">
        <f t="shared" si="87"/>
        <v>0</v>
      </c>
    </row>
    <row r="296" spans="1:41" ht="12.75">
      <c r="A296" s="28">
        <v>1811460</v>
      </c>
      <c r="B296" s="28">
        <v>4645</v>
      </c>
      <c r="C296" s="28" t="s">
        <v>866</v>
      </c>
      <c r="D296" s="28" t="s">
        <v>867</v>
      </c>
      <c r="E296" s="28" t="s">
        <v>868</v>
      </c>
      <c r="F296" s="28">
        <v>46356</v>
      </c>
      <c r="G296" s="29">
        <v>2293</v>
      </c>
      <c r="H296" s="32">
        <v>2196966661</v>
      </c>
      <c r="I296" s="65" t="s">
        <v>73</v>
      </c>
      <c r="J296" s="31" t="s">
        <v>49</v>
      </c>
      <c r="K296" s="28"/>
      <c r="L296" s="33"/>
      <c r="M296" s="69"/>
      <c r="N296" s="63" t="s">
        <v>49</v>
      </c>
      <c r="O296" s="71"/>
      <c r="P296" s="34">
        <v>4.666666666666667</v>
      </c>
      <c r="Q296" s="35" t="str">
        <f t="shared" si="71"/>
        <v>NO</v>
      </c>
      <c r="R296" s="31" t="s">
        <v>49</v>
      </c>
      <c r="S296" s="31" t="s">
        <v>49</v>
      </c>
      <c r="T296" s="31"/>
      <c r="U296" s="64"/>
      <c r="V296" s="67"/>
      <c r="W296" s="40"/>
      <c r="X296" s="40"/>
      <c r="Y296" s="41"/>
      <c r="Z296" s="37">
        <f t="shared" si="72"/>
        <v>0</v>
      </c>
      <c r="AA296" s="30">
        <f t="shared" si="73"/>
        <v>0</v>
      </c>
      <c r="AB296" s="30">
        <f t="shared" si="74"/>
        <v>0</v>
      </c>
      <c r="AC296" s="30">
        <f t="shared" si="75"/>
        <v>0</v>
      </c>
      <c r="AD296" s="31" t="str">
        <f t="shared" si="76"/>
        <v>-</v>
      </c>
      <c r="AE296" s="30">
        <f t="shared" si="77"/>
        <v>0</v>
      </c>
      <c r="AF296" s="30">
        <f t="shared" si="78"/>
        <v>0</v>
      </c>
      <c r="AG296" s="30">
        <f t="shared" si="79"/>
        <v>0</v>
      </c>
      <c r="AH296" s="30">
        <f t="shared" si="80"/>
        <v>0</v>
      </c>
      <c r="AI296" s="30">
        <f t="shared" si="81"/>
        <v>0</v>
      </c>
      <c r="AJ296" s="30">
        <f t="shared" si="82"/>
        <v>0</v>
      </c>
      <c r="AK296" s="30">
        <f t="shared" si="83"/>
        <v>0</v>
      </c>
      <c r="AL296" s="31" t="str">
        <f t="shared" si="84"/>
        <v>-</v>
      </c>
      <c r="AM296" s="30">
        <f t="shared" si="85"/>
        <v>0</v>
      </c>
      <c r="AN296" s="30">
        <f t="shared" si="86"/>
        <v>0</v>
      </c>
      <c r="AO296" s="30">
        <f t="shared" si="87"/>
        <v>0</v>
      </c>
    </row>
    <row r="297" spans="1:41" ht="12.75">
      <c r="A297" s="28"/>
      <c r="B297" s="28">
        <v>9600</v>
      </c>
      <c r="C297" s="28" t="s">
        <v>970</v>
      </c>
      <c r="D297" s="28" t="s">
        <v>971</v>
      </c>
      <c r="E297" s="28" t="s">
        <v>972</v>
      </c>
      <c r="F297" s="28">
        <v>46703</v>
      </c>
      <c r="G297" s="29"/>
      <c r="H297" s="32">
        <v>2606654891</v>
      </c>
      <c r="I297" s="66"/>
      <c r="J297" s="59"/>
      <c r="K297" s="60"/>
      <c r="L297" s="36"/>
      <c r="M297" s="69"/>
      <c r="N297" s="63" t="s">
        <v>49</v>
      </c>
      <c r="O297" s="71" t="s">
        <v>49</v>
      </c>
      <c r="P297" s="70"/>
      <c r="Q297" s="61"/>
      <c r="R297" s="61"/>
      <c r="S297" s="31"/>
      <c r="T297" s="31"/>
      <c r="U297" s="64" t="s">
        <v>49</v>
      </c>
      <c r="V297" s="68"/>
      <c r="W297" s="62"/>
      <c r="X297" s="62"/>
      <c r="Y297" s="72"/>
      <c r="Z297" s="37">
        <f t="shared" si="72"/>
        <v>0</v>
      </c>
      <c r="AA297" s="30">
        <f t="shared" si="73"/>
        <v>0</v>
      </c>
      <c r="AB297" s="30">
        <f t="shared" si="74"/>
        <v>0</v>
      </c>
      <c r="AC297" s="30">
        <f t="shared" si="75"/>
        <v>0</v>
      </c>
      <c r="AD297" s="31" t="str">
        <f t="shared" si="76"/>
        <v>-</v>
      </c>
      <c r="AE297" s="30">
        <f t="shared" si="77"/>
        <v>0</v>
      </c>
      <c r="AF297" s="30">
        <f t="shared" si="78"/>
        <v>0</v>
      </c>
      <c r="AG297" s="30">
        <f t="shared" si="79"/>
        <v>0</v>
      </c>
      <c r="AH297" s="30">
        <f t="shared" si="80"/>
        <v>0</v>
      </c>
      <c r="AI297" s="30">
        <f t="shared" si="81"/>
        <v>0</v>
      </c>
      <c r="AJ297" s="30">
        <f t="shared" si="82"/>
        <v>0</v>
      </c>
      <c r="AK297" s="30">
        <f t="shared" si="83"/>
        <v>0</v>
      </c>
      <c r="AL297" s="31" t="str">
        <f t="shared" si="84"/>
        <v>-</v>
      </c>
      <c r="AM297" s="30">
        <f t="shared" si="85"/>
        <v>0</v>
      </c>
      <c r="AN297" s="30">
        <f t="shared" si="86"/>
        <v>0</v>
      </c>
      <c r="AO297" s="30">
        <f t="shared" si="87"/>
        <v>0</v>
      </c>
    </row>
    <row r="298" spans="1:41" ht="12.75">
      <c r="A298" s="28">
        <v>1811490</v>
      </c>
      <c r="B298" s="28">
        <v>5495</v>
      </c>
      <c r="C298" s="28" t="s">
        <v>869</v>
      </c>
      <c r="D298" s="28" t="s">
        <v>870</v>
      </c>
      <c r="E298" s="28" t="s">
        <v>871</v>
      </c>
      <c r="F298" s="28">
        <v>46504</v>
      </c>
      <c r="G298" s="29">
        <v>1801</v>
      </c>
      <c r="H298" s="32">
        <v>5743422255</v>
      </c>
      <c r="I298" s="65">
        <v>7</v>
      </c>
      <c r="J298" s="31" t="s">
        <v>55</v>
      </c>
      <c r="K298" s="28"/>
      <c r="L298" s="33"/>
      <c r="M298" s="69"/>
      <c r="N298" s="63" t="s">
        <v>49</v>
      </c>
      <c r="O298" s="71"/>
      <c r="P298" s="34">
        <v>5.547445255474453</v>
      </c>
      <c r="Q298" s="35" t="str">
        <f t="shared" si="71"/>
        <v>NO</v>
      </c>
      <c r="R298" s="31" t="s">
        <v>49</v>
      </c>
      <c r="S298" s="31" t="s">
        <v>55</v>
      </c>
      <c r="T298" s="31"/>
      <c r="U298" s="64"/>
      <c r="V298" s="67"/>
      <c r="W298" s="40"/>
      <c r="X298" s="40"/>
      <c r="Y298" s="41"/>
      <c r="Z298" s="37">
        <f t="shared" si="72"/>
        <v>1</v>
      </c>
      <c r="AA298" s="30">
        <f t="shared" si="73"/>
        <v>0</v>
      </c>
      <c r="AB298" s="30">
        <f t="shared" si="74"/>
        <v>0</v>
      </c>
      <c r="AC298" s="30">
        <f t="shared" si="75"/>
        <v>0</v>
      </c>
      <c r="AD298" s="31" t="str">
        <f t="shared" si="76"/>
        <v>-</v>
      </c>
      <c r="AE298" s="30">
        <f t="shared" si="77"/>
        <v>0</v>
      </c>
      <c r="AF298" s="30">
        <f t="shared" si="78"/>
        <v>0</v>
      </c>
      <c r="AG298" s="30">
        <f t="shared" si="79"/>
        <v>0</v>
      </c>
      <c r="AH298" s="30">
        <f t="shared" si="80"/>
        <v>0</v>
      </c>
      <c r="AI298" s="30">
        <f t="shared" si="81"/>
        <v>1</v>
      </c>
      <c r="AJ298" s="30">
        <f t="shared" si="82"/>
        <v>0</v>
      </c>
      <c r="AK298" s="30">
        <f t="shared" si="83"/>
        <v>0</v>
      </c>
      <c r="AL298" s="31" t="str">
        <f t="shared" si="84"/>
        <v>-</v>
      </c>
      <c r="AM298" s="30">
        <f t="shared" si="85"/>
        <v>0</v>
      </c>
      <c r="AN298" s="30">
        <f t="shared" si="86"/>
        <v>0</v>
      </c>
      <c r="AO298" s="30">
        <f t="shared" si="87"/>
        <v>0</v>
      </c>
    </row>
    <row r="299" spans="1:41" ht="12.75">
      <c r="A299" s="28">
        <v>1811550</v>
      </c>
      <c r="B299" s="28">
        <v>6310</v>
      </c>
      <c r="C299" s="28" t="s">
        <v>872</v>
      </c>
      <c r="D299" s="28" t="s">
        <v>873</v>
      </c>
      <c r="E299" s="28" t="s">
        <v>874</v>
      </c>
      <c r="F299" s="28">
        <v>47859</v>
      </c>
      <c r="G299" s="29">
        <v>9762</v>
      </c>
      <c r="H299" s="32">
        <v>7655972750</v>
      </c>
      <c r="I299" s="65">
        <v>7</v>
      </c>
      <c r="J299" s="31" t="s">
        <v>55</v>
      </c>
      <c r="K299" s="28"/>
      <c r="L299" s="33"/>
      <c r="M299" s="69"/>
      <c r="N299" s="63" t="s">
        <v>49</v>
      </c>
      <c r="O299" s="71"/>
      <c r="P299" s="34">
        <v>18.306636155606405</v>
      </c>
      <c r="Q299" s="35" t="str">
        <f t="shared" si="71"/>
        <v>NO</v>
      </c>
      <c r="R299" s="31" t="s">
        <v>49</v>
      </c>
      <c r="S299" s="31" t="s">
        <v>55</v>
      </c>
      <c r="T299" s="31"/>
      <c r="U299" s="64"/>
      <c r="V299" s="67"/>
      <c r="W299" s="40"/>
      <c r="X299" s="40"/>
      <c r="Y299" s="41"/>
      <c r="Z299" s="37">
        <f t="shared" si="72"/>
        <v>1</v>
      </c>
      <c r="AA299" s="30">
        <f t="shared" si="73"/>
        <v>0</v>
      </c>
      <c r="AB299" s="30">
        <f t="shared" si="74"/>
        <v>0</v>
      </c>
      <c r="AC299" s="30">
        <f t="shared" si="75"/>
        <v>0</v>
      </c>
      <c r="AD299" s="31" t="str">
        <f t="shared" si="76"/>
        <v>-</v>
      </c>
      <c r="AE299" s="30">
        <f t="shared" si="77"/>
        <v>0</v>
      </c>
      <c r="AF299" s="30">
        <f t="shared" si="78"/>
        <v>0</v>
      </c>
      <c r="AG299" s="30">
        <f t="shared" si="79"/>
        <v>0</v>
      </c>
      <c r="AH299" s="30">
        <f t="shared" si="80"/>
        <v>0</v>
      </c>
      <c r="AI299" s="30">
        <f t="shared" si="81"/>
        <v>1</v>
      </c>
      <c r="AJ299" s="30">
        <f t="shared" si="82"/>
        <v>0</v>
      </c>
      <c r="AK299" s="30">
        <f t="shared" si="83"/>
        <v>0</v>
      </c>
      <c r="AL299" s="31" t="str">
        <f t="shared" si="84"/>
        <v>-</v>
      </c>
      <c r="AM299" s="30">
        <f t="shared" si="85"/>
        <v>0</v>
      </c>
      <c r="AN299" s="30">
        <f t="shared" si="86"/>
        <v>0</v>
      </c>
      <c r="AO299" s="30">
        <f t="shared" si="87"/>
        <v>0</v>
      </c>
    </row>
    <row r="300" spans="1:41" ht="12.75">
      <c r="A300" s="28">
        <v>1811580</v>
      </c>
      <c r="B300" s="28">
        <v>8565</v>
      </c>
      <c r="C300" s="28" t="s">
        <v>875</v>
      </c>
      <c r="D300" s="28" t="s">
        <v>876</v>
      </c>
      <c r="E300" s="28" t="s">
        <v>877</v>
      </c>
      <c r="F300" s="28">
        <v>47960</v>
      </c>
      <c r="G300" s="29">
        <v>2446</v>
      </c>
      <c r="H300" s="32">
        <v>5745837211</v>
      </c>
      <c r="I300" s="65" t="s">
        <v>94</v>
      </c>
      <c r="J300" s="31" t="s">
        <v>49</v>
      </c>
      <c r="K300" s="28"/>
      <c r="L300" s="33"/>
      <c r="M300" s="69"/>
      <c r="N300" s="63" t="s">
        <v>49</v>
      </c>
      <c r="O300" s="71"/>
      <c r="P300" s="34">
        <v>6.826304503216583</v>
      </c>
      <c r="Q300" s="35" t="str">
        <f t="shared" si="71"/>
        <v>NO</v>
      </c>
      <c r="R300" s="31" t="s">
        <v>49</v>
      </c>
      <c r="S300" s="31" t="s">
        <v>55</v>
      </c>
      <c r="T300" s="31"/>
      <c r="U300" s="64"/>
      <c r="V300" s="67"/>
      <c r="W300" s="40"/>
      <c r="X300" s="40"/>
      <c r="Y300" s="41"/>
      <c r="Z300" s="37">
        <f t="shared" si="72"/>
        <v>0</v>
      </c>
      <c r="AA300" s="30">
        <f t="shared" si="73"/>
        <v>0</v>
      </c>
      <c r="AB300" s="30">
        <f t="shared" si="74"/>
        <v>0</v>
      </c>
      <c r="AC300" s="30">
        <f t="shared" si="75"/>
        <v>0</v>
      </c>
      <c r="AD300" s="31" t="str">
        <f t="shared" si="76"/>
        <v>-</v>
      </c>
      <c r="AE300" s="30">
        <f t="shared" si="77"/>
        <v>0</v>
      </c>
      <c r="AF300" s="30">
        <f t="shared" si="78"/>
        <v>0</v>
      </c>
      <c r="AG300" s="30">
        <f t="shared" si="79"/>
        <v>0</v>
      </c>
      <c r="AH300" s="30">
        <f t="shared" si="80"/>
        <v>0</v>
      </c>
      <c r="AI300" s="30">
        <f t="shared" si="81"/>
        <v>1</v>
      </c>
      <c r="AJ300" s="30">
        <f t="shared" si="82"/>
        <v>0</v>
      </c>
      <c r="AK300" s="30">
        <f t="shared" si="83"/>
        <v>0</v>
      </c>
      <c r="AL300" s="31" t="str">
        <f t="shared" si="84"/>
        <v>-</v>
      </c>
      <c r="AM300" s="30">
        <f t="shared" si="85"/>
        <v>0</v>
      </c>
      <c r="AN300" s="30">
        <f t="shared" si="86"/>
        <v>0</v>
      </c>
      <c r="AO300" s="30">
        <f t="shared" si="87"/>
        <v>0</v>
      </c>
    </row>
    <row r="301" spans="1:41" ht="12.75">
      <c r="A301" s="28">
        <v>1811600</v>
      </c>
      <c r="B301" s="28">
        <v>1425</v>
      </c>
      <c r="C301" s="28" t="s">
        <v>878</v>
      </c>
      <c r="D301" s="28" t="s">
        <v>879</v>
      </c>
      <c r="E301" s="28" t="s">
        <v>880</v>
      </c>
      <c r="F301" s="28">
        <v>47501</v>
      </c>
      <c r="G301" s="29">
        <v>3294</v>
      </c>
      <c r="H301" s="32">
        <v>8122541189</v>
      </c>
      <c r="I301" s="65">
        <v>6</v>
      </c>
      <c r="J301" s="31" t="s">
        <v>49</v>
      </c>
      <c r="K301" s="28"/>
      <c r="L301" s="33"/>
      <c r="M301" s="69"/>
      <c r="N301" s="63" t="s">
        <v>49</v>
      </c>
      <c r="O301" s="71"/>
      <c r="P301" s="34" t="s">
        <v>50</v>
      </c>
      <c r="Q301" s="35" t="str">
        <f t="shared" si="71"/>
        <v>M</v>
      </c>
      <c r="R301" s="31" t="s">
        <v>49</v>
      </c>
      <c r="S301" s="31" t="s">
        <v>55</v>
      </c>
      <c r="T301" s="31"/>
      <c r="U301" s="64"/>
      <c r="V301" s="67"/>
      <c r="W301" s="40"/>
      <c r="X301" s="40"/>
      <c r="Y301" s="41"/>
      <c r="Z301" s="37">
        <f t="shared" si="72"/>
        <v>0</v>
      </c>
      <c r="AA301" s="30">
        <f t="shared" si="73"/>
        <v>0</v>
      </c>
      <c r="AB301" s="30">
        <f t="shared" si="74"/>
        <v>0</v>
      </c>
      <c r="AC301" s="30">
        <f t="shared" si="75"/>
        <v>0</v>
      </c>
      <c r="AD301" s="31" t="str">
        <f t="shared" si="76"/>
        <v>-</v>
      </c>
      <c r="AE301" s="30">
        <f t="shared" si="77"/>
        <v>0</v>
      </c>
      <c r="AF301" s="30">
        <f t="shared" si="78"/>
        <v>0</v>
      </c>
      <c r="AG301" s="30">
        <f t="shared" si="79"/>
        <v>0</v>
      </c>
      <c r="AH301" s="30">
        <f t="shared" si="80"/>
        <v>0</v>
      </c>
      <c r="AI301" s="30">
        <f t="shared" si="81"/>
        <v>1</v>
      </c>
      <c r="AJ301" s="30">
        <f t="shared" si="82"/>
        <v>0</v>
      </c>
      <c r="AK301" s="30">
        <f t="shared" si="83"/>
        <v>0</v>
      </c>
      <c r="AL301" s="31" t="str">
        <f t="shared" si="84"/>
        <v>-</v>
      </c>
      <c r="AM301" s="30">
        <f t="shared" si="85"/>
        <v>0</v>
      </c>
      <c r="AN301" s="30">
        <f t="shared" si="86"/>
        <v>0</v>
      </c>
      <c r="AO301" s="30">
        <f t="shared" si="87"/>
        <v>0</v>
      </c>
    </row>
    <row r="302" spans="1:41" ht="12.75">
      <c r="A302" s="28">
        <v>1811610</v>
      </c>
      <c r="B302" s="28">
        <v>7950</v>
      </c>
      <c r="C302" s="28" t="s">
        <v>881</v>
      </c>
      <c r="D302" s="28" t="s">
        <v>882</v>
      </c>
      <c r="E302" s="28" t="s">
        <v>883</v>
      </c>
      <c r="F302" s="28">
        <v>47353</v>
      </c>
      <c r="G302" s="29">
        <v>1203</v>
      </c>
      <c r="H302" s="32">
        <v>7654587471</v>
      </c>
      <c r="I302" s="65">
        <v>7</v>
      </c>
      <c r="J302" s="31" t="s">
        <v>55</v>
      </c>
      <c r="K302" s="28"/>
      <c r="L302" s="33"/>
      <c r="M302" s="69"/>
      <c r="N302" s="63" t="s">
        <v>49</v>
      </c>
      <c r="O302" s="71"/>
      <c r="P302" s="34">
        <v>10.095846645367413</v>
      </c>
      <c r="Q302" s="35" t="str">
        <f t="shared" si="71"/>
        <v>NO</v>
      </c>
      <c r="R302" s="31" t="s">
        <v>49</v>
      </c>
      <c r="S302" s="31" t="s">
        <v>55</v>
      </c>
      <c r="T302" s="31"/>
      <c r="U302" s="64"/>
      <c r="V302" s="67"/>
      <c r="W302" s="40"/>
      <c r="X302" s="40"/>
      <c r="Y302" s="41"/>
      <c r="Z302" s="37">
        <f t="shared" si="72"/>
        <v>1</v>
      </c>
      <c r="AA302" s="30">
        <f t="shared" si="73"/>
        <v>0</v>
      </c>
      <c r="AB302" s="30">
        <f t="shared" si="74"/>
        <v>0</v>
      </c>
      <c r="AC302" s="30">
        <f t="shared" si="75"/>
        <v>0</v>
      </c>
      <c r="AD302" s="31" t="str">
        <f t="shared" si="76"/>
        <v>-</v>
      </c>
      <c r="AE302" s="30">
        <f t="shared" si="77"/>
        <v>0</v>
      </c>
      <c r="AF302" s="30">
        <f t="shared" si="78"/>
        <v>0</v>
      </c>
      <c r="AG302" s="30">
        <f t="shared" si="79"/>
        <v>0</v>
      </c>
      <c r="AH302" s="30">
        <f t="shared" si="80"/>
        <v>0</v>
      </c>
      <c r="AI302" s="30">
        <f t="shared" si="81"/>
        <v>1</v>
      </c>
      <c r="AJ302" s="30">
        <f t="shared" si="82"/>
        <v>0</v>
      </c>
      <c r="AK302" s="30">
        <f t="shared" si="83"/>
        <v>0</v>
      </c>
      <c r="AL302" s="31" t="str">
        <f t="shared" si="84"/>
        <v>-</v>
      </c>
      <c r="AM302" s="30">
        <f t="shared" si="85"/>
        <v>0</v>
      </c>
      <c r="AN302" s="30">
        <f t="shared" si="86"/>
        <v>0</v>
      </c>
      <c r="AO302" s="30">
        <f t="shared" si="87"/>
        <v>0</v>
      </c>
    </row>
    <row r="303" spans="1:41" ht="12.75">
      <c r="A303" s="28">
        <v>1811730</v>
      </c>
      <c r="B303" s="28">
        <v>6795</v>
      </c>
      <c r="C303" s="28" t="s">
        <v>884</v>
      </c>
      <c r="D303" s="28" t="s">
        <v>885</v>
      </c>
      <c r="E303" s="28" t="s">
        <v>886</v>
      </c>
      <c r="F303" s="28">
        <v>47358</v>
      </c>
      <c r="G303" s="29">
        <v>9801</v>
      </c>
      <c r="H303" s="32">
        <v>7658535464</v>
      </c>
      <c r="I303" s="65">
        <v>7</v>
      </c>
      <c r="J303" s="31" t="s">
        <v>55</v>
      </c>
      <c r="K303" s="28"/>
      <c r="L303" s="33"/>
      <c r="M303" s="69">
        <v>442</v>
      </c>
      <c r="N303" s="63" t="s">
        <v>49</v>
      </c>
      <c r="O303" s="71" t="s">
        <v>55</v>
      </c>
      <c r="P303" s="34">
        <v>12.283737024221452</v>
      </c>
      <c r="Q303" s="35" t="str">
        <f t="shared" si="71"/>
        <v>NO</v>
      </c>
      <c r="R303" s="31" t="s">
        <v>49</v>
      </c>
      <c r="S303" s="31" t="s">
        <v>55</v>
      </c>
      <c r="T303" s="31"/>
      <c r="U303" s="64"/>
      <c r="V303" s="67">
        <v>27507</v>
      </c>
      <c r="W303" s="40">
        <v>2649</v>
      </c>
      <c r="X303" s="40">
        <v>3413</v>
      </c>
      <c r="Y303" s="41">
        <v>2859</v>
      </c>
      <c r="Z303" s="37">
        <f t="shared" si="72"/>
        <v>1</v>
      </c>
      <c r="AA303" s="30">
        <f t="shared" si="73"/>
        <v>1</v>
      </c>
      <c r="AB303" s="30">
        <f t="shared" si="74"/>
        <v>0</v>
      </c>
      <c r="AC303" s="30">
        <f t="shared" si="75"/>
        <v>0</v>
      </c>
      <c r="AD303" s="31" t="str">
        <f t="shared" si="76"/>
        <v>SRSA</v>
      </c>
      <c r="AE303" s="30">
        <f t="shared" si="77"/>
        <v>0</v>
      </c>
      <c r="AF303" s="30">
        <f t="shared" si="78"/>
        <v>0</v>
      </c>
      <c r="AG303" s="30">
        <f t="shared" si="79"/>
        <v>0</v>
      </c>
      <c r="AH303" s="30">
        <f t="shared" si="80"/>
        <v>0</v>
      </c>
      <c r="AI303" s="30">
        <f t="shared" si="81"/>
        <v>1</v>
      </c>
      <c r="AJ303" s="30">
        <f t="shared" si="82"/>
        <v>0</v>
      </c>
      <c r="AK303" s="30">
        <f t="shared" si="83"/>
        <v>0</v>
      </c>
      <c r="AL303" s="31" t="str">
        <f t="shared" si="84"/>
        <v>-</v>
      </c>
      <c r="AM303" s="30">
        <f t="shared" si="85"/>
        <v>0</v>
      </c>
      <c r="AN303" s="30">
        <f t="shared" si="86"/>
        <v>0</v>
      </c>
      <c r="AO303" s="30">
        <f t="shared" si="87"/>
        <v>0</v>
      </c>
    </row>
    <row r="304" spans="1:41" ht="12.75">
      <c r="A304" s="28">
        <v>1811700</v>
      </c>
      <c r="B304" s="28">
        <v>6530</v>
      </c>
      <c r="C304" s="28" t="s">
        <v>887</v>
      </c>
      <c r="D304" s="28" t="s">
        <v>888</v>
      </c>
      <c r="E304" s="28" t="s">
        <v>669</v>
      </c>
      <c r="F304" s="28">
        <v>46385</v>
      </c>
      <c r="G304" s="29">
        <v>9212</v>
      </c>
      <c r="H304" s="32">
        <v>2197592531</v>
      </c>
      <c r="I304" s="65">
        <v>8</v>
      </c>
      <c r="J304" s="31" t="s">
        <v>55</v>
      </c>
      <c r="K304" s="28"/>
      <c r="L304" s="33"/>
      <c r="M304" s="69"/>
      <c r="N304" s="63" t="s">
        <v>49</v>
      </c>
      <c r="O304" s="71"/>
      <c r="P304" s="34">
        <v>3.875968992248062</v>
      </c>
      <c r="Q304" s="35" t="str">
        <f t="shared" si="71"/>
        <v>NO</v>
      </c>
      <c r="R304" s="31" t="s">
        <v>49</v>
      </c>
      <c r="S304" s="31" t="s">
        <v>55</v>
      </c>
      <c r="T304" s="31"/>
      <c r="U304" s="64"/>
      <c r="V304" s="67"/>
      <c r="W304" s="40"/>
      <c r="X304" s="40"/>
      <c r="Y304" s="41"/>
      <c r="Z304" s="37">
        <f t="shared" si="72"/>
        <v>1</v>
      </c>
      <c r="AA304" s="30">
        <f t="shared" si="73"/>
        <v>0</v>
      </c>
      <c r="AB304" s="30">
        <f t="shared" si="74"/>
        <v>0</v>
      </c>
      <c r="AC304" s="30">
        <f t="shared" si="75"/>
        <v>0</v>
      </c>
      <c r="AD304" s="31" t="str">
        <f t="shared" si="76"/>
        <v>-</v>
      </c>
      <c r="AE304" s="30">
        <f t="shared" si="77"/>
        <v>0</v>
      </c>
      <c r="AF304" s="30">
        <f t="shared" si="78"/>
        <v>0</v>
      </c>
      <c r="AG304" s="30">
        <f t="shared" si="79"/>
        <v>0</v>
      </c>
      <c r="AH304" s="30">
        <f t="shared" si="80"/>
        <v>0</v>
      </c>
      <c r="AI304" s="30">
        <f t="shared" si="81"/>
        <v>1</v>
      </c>
      <c r="AJ304" s="30">
        <f t="shared" si="82"/>
        <v>0</v>
      </c>
      <c r="AK304" s="30">
        <f t="shared" si="83"/>
        <v>0</v>
      </c>
      <c r="AL304" s="31" t="str">
        <f t="shared" si="84"/>
        <v>-</v>
      </c>
      <c r="AM304" s="30">
        <f t="shared" si="85"/>
        <v>0</v>
      </c>
      <c r="AN304" s="30">
        <f t="shared" si="86"/>
        <v>0</v>
      </c>
      <c r="AO304" s="30">
        <f t="shared" si="87"/>
        <v>0</v>
      </c>
    </row>
    <row r="305" spans="1:41" ht="12.75">
      <c r="A305" s="28">
        <v>1811910</v>
      </c>
      <c r="B305" s="28">
        <v>7215</v>
      </c>
      <c r="C305" s="28" t="s">
        <v>889</v>
      </c>
      <c r="D305" s="28" t="s">
        <v>890</v>
      </c>
      <c r="E305" s="28" t="s">
        <v>891</v>
      </c>
      <c r="F305" s="28">
        <v>46536</v>
      </c>
      <c r="G305" s="29">
        <v>9733</v>
      </c>
      <c r="H305" s="32">
        <v>5747848141</v>
      </c>
      <c r="I305" s="65" t="s">
        <v>844</v>
      </c>
      <c r="J305" s="31" t="s">
        <v>55</v>
      </c>
      <c r="K305" s="28"/>
      <c r="L305" s="33"/>
      <c r="M305" s="69"/>
      <c r="N305" s="63" t="s">
        <v>49</v>
      </c>
      <c r="O305" s="71"/>
      <c r="P305" s="34">
        <v>6.23768877216021</v>
      </c>
      <c r="Q305" s="35" t="str">
        <f t="shared" si="71"/>
        <v>NO</v>
      </c>
      <c r="R305" s="31" t="s">
        <v>49</v>
      </c>
      <c r="S305" s="31" t="s">
        <v>55</v>
      </c>
      <c r="T305" s="31"/>
      <c r="U305" s="64"/>
      <c r="V305" s="67"/>
      <c r="W305" s="40"/>
      <c r="X305" s="40"/>
      <c r="Y305" s="41"/>
      <c r="Z305" s="37">
        <f t="shared" si="72"/>
        <v>1</v>
      </c>
      <c r="AA305" s="30">
        <f t="shared" si="73"/>
        <v>0</v>
      </c>
      <c r="AB305" s="30">
        <f t="shared" si="74"/>
        <v>0</v>
      </c>
      <c r="AC305" s="30">
        <f t="shared" si="75"/>
        <v>0</v>
      </c>
      <c r="AD305" s="31" t="str">
        <f t="shared" si="76"/>
        <v>-</v>
      </c>
      <c r="AE305" s="30">
        <f t="shared" si="77"/>
        <v>0</v>
      </c>
      <c r="AF305" s="30">
        <f t="shared" si="78"/>
        <v>0</v>
      </c>
      <c r="AG305" s="30">
        <f t="shared" si="79"/>
        <v>0</v>
      </c>
      <c r="AH305" s="30">
        <f t="shared" si="80"/>
        <v>0</v>
      </c>
      <c r="AI305" s="30">
        <f t="shared" si="81"/>
        <v>1</v>
      </c>
      <c r="AJ305" s="30">
        <f t="shared" si="82"/>
        <v>0</v>
      </c>
      <c r="AK305" s="30">
        <f t="shared" si="83"/>
        <v>0</v>
      </c>
      <c r="AL305" s="31" t="str">
        <f t="shared" si="84"/>
        <v>-</v>
      </c>
      <c r="AM305" s="30">
        <f t="shared" si="85"/>
        <v>0</v>
      </c>
      <c r="AN305" s="30">
        <f t="shared" si="86"/>
        <v>0</v>
      </c>
      <c r="AO305" s="30">
        <f t="shared" si="87"/>
        <v>0</v>
      </c>
    </row>
    <row r="306" spans="1:41" ht="12.75">
      <c r="A306" s="28">
        <v>1801055</v>
      </c>
      <c r="B306" s="28">
        <v>1870</v>
      </c>
      <c r="C306" s="28" t="s">
        <v>892</v>
      </c>
      <c r="D306" s="28" t="s">
        <v>893</v>
      </c>
      <c r="E306" s="28" t="s">
        <v>186</v>
      </c>
      <c r="F306" s="28">
        <v>47306</v>
      </c>
      <c r="G306" s="29">
        <v>575</v>
      </c>
      <c r="H306" s="32">
        <v>7652853262</v>
      </c>
      <c r="I306" s="65">
        <v>2</v>
      </c>
      <c r="J306" s="31" t="s">
        <v>49</v>
      </c>
      <c r="K306" s="28"/>
      <c r="L306" s="33"/>
      <c r="M306" s="69">
        <v>457</v>
      </c>
      <c r="N306" s="63" t="s">
        <v>49</v>
      </c>
      <c r="O306" s="71" t="s">
        <v>49</v>
      </c>
      <c r="P306" s="34" t="s">
        <v>50</v>
      </c>
      <c r="Q306" s="35" t="str">
        <f t="shared" si="71"/>
        <v>M</v>
      </c>
      <c r="R306" s="31" t="s">
        <v>49</v>
      </c>
      <c r="S306" s="31" t="s">
        <v>49</v>
      </c>
      <c r="T306" s="31"/>
      <c r="U306" s="64"/>
      <c r="V306" s="67"/>
      <c r="W306" s="40"/>
      <c r="X306" s="40"/>
      <c r="Y306" s="41"/>
      <c r="Z306" s="37">
        <f t="shared" si="72"/>
        <v>0</v>
      </c>
      <c r="AA306" s="30">
        <f t="shared" si="73"/>
        <v>1</v>
      </c>
      <c r="AB306" s="30">
        <f t="shared" si="74"/>
        <v>0</v>
      </c>
      <c r="AC306" s="30">
        <f t="shared" si="75"/>
        <v>0</v>
      </c>
      <c r="AD306" s="31" t="str">
        <f t="shared" si="76"/>
        <v>-</v>
      </c>
      <c r="AE306" s="30">
        <f t="shared" si="77"/>
        <v>0</v>
      </c>
      <c r="AF306" s="30">
        <f t="shared" si="78"/>
        <v>0</v>
      </c>
      <c r="AG306" s="30">
        <f t="shared" si="79"/>
        <v>0</v>
      </c>
      <c r="AH306" s="30">
        <f t="shared" si="80"/>
        <v>0</v>
      </c>
      <c r="AI306" s="30">
        <f t="shared" si="81"/>
        <v>0</v>
      </c>
      <c r="AJ306" s="30">
        <f t="shared" si="82"/>
        <v>0</v>
      </c>
      <c r="AK306" s="30">
        <f t="shared" si="83"/>
        <v>0</v>
      </c>
      <c r="AL306" s="31" t="str">
        <f t="shared" si="84"/>
        <v>-</v>
      </c>
      <c r="AM306" s="30">
        <f t="shared" si="85"/>
        <v>0</v>
      </c>
      <c r="AN306" s="30">
        <f t="shared" si="86"/>
        <v>0</v>
      </c>
      <c r="AO306" s="30">
        <f t="shared" si="87"/>
        <v>0</v>
      </c>
    </row>
    <row r="307" spans="1:41" ht="12.75">
      <c r="A307" s="28"/>
      <c r="B307" s="28">
        <v>9455</v>
      </c>
      <c r="C307" s="28" t="s">
        <v>973</v>
      </c>
      <c r="D307" s="28" t="s">
        <v>974</v>
      </c>
      <c r="E307" s="28" t="s">
        <v>975</v>
      </c>
      <c r="F307" s="28">
        <v>46807</v>
      </c>
      <c r="G307" s="29"/>
      <c r="H307" s="32">
        <v>2604475060</v>
      </c>
      <c r="I307" s="66"/>
      <c r="J307" s="59"/>
      <c r="K307" s="60"/>
      <c r="L307" s="36"/>
      <c r="M307" s="69"/>
      <c r="N307" s="63" t="s">
        <v>49</v>
      </c>
      <c r="O307" s="71" t="s">
        <v>49</v>
      </c>
      <c r="P307" s="70"/>
      <c r="Q307" s="61"/>
      <c r="R307" s="61"/>
      <c r="S307" s="31"/>
      <c r="T307" s="31"/>
      <c r="U307" s="64" t="s">
        <v>49</v>
      </c>
      <c r="V307" s="68"/>
      <c r="W307" s="62"/>
      <c r="X307" s="62"/>
      <c r="Y307" s="72"/>
      <c r="Z307" s="37">
        <f t="shared" si="72"/>
        <v>0</v>
      </c>
      <c r="AA307" s="30">
        <f t="shared" si="73"/>
        <v>0</v>
      </c>
      <c r="AB307" s="30">
        <f t="shared" si="74"/>
        <v>0</v>
      </c>
      <c r="AC307" s="30">
        <f t="shared" si="75"/>
        <v>0</v>
      </c>
      <c r="AD307" s="31" t="str">
        <f t="shared" si="76"/>
        <v>-</v>
      </c>
      <c r="AE307" s="30">
        <f t="shared" si="77"/>
        <v>0</v>
      </c>
      <c r="AF307" s="30">
        <f t="shared" si="78"/>
        <v>0</v>
      </c>
      <c r="AG307" s="30">
        <f t="shared" si="79"/>
        <v>0</v>
      </c>
      <c r="AH307" s="30">
        <f t="shared" si="80"/>
        <v>0</v>
      </c>
      <c r="AI307" s="30">
        <f t="shared" si="81"/>
        <v>0</v>
      </c>
      <c r="AJ307" s="30">
        <f t="shared" si="82"/>
        <v>0</v>
      </c>
      <c r="AK307" s="30">
        <f t="shared" si="83"/>
        <v>0</v>
      </c>
      <c r="AL307" s="31" t="str">
        <f t="shared" si="84"/>
        <v>-</v>
      </c>
      <c r="AM307" s="30">
        <f t="shared" si="85"/>
        <v>0</v>
      </c>
      <c r="AN307" s="30">
        <f t="shared" si="86"/>
        <v>0</v>
      </c>
      <c r="AO307" s="30">
        <f t="shared" si="87"/>
        <v>0</v>
      </c>
    </row>
    <row r="308" spans="1:41" ht="12.75">
      <c r="A308" s="28">
        <v>1811970</v>
      </c>
      <c r="B308" s="28">
        <v>6560</v>
      </c>
      <c r="C308" s="28" t="s">
        <v>894</v>
      </c>
      <c r="D308" s="28" t="s">
        <v>895</v>
      </c>
      <c r="E308" s="28" t="s">
        <v>669</v>
      </c>
      <c r="F308" s="28">
        <v>46385</v>
      </c>
      <c r="G308" s="29" t="s">
        <v>48</v>
      </c>
      <c r="H308" s="32">
        <v>2195313000</v>
      </c>
      <c r="I308" s="65">
        <v>3</v>
      </c>
      <c r="J308" s="31" t="s">
        <v>49</v>
      </c>
      <c r="K308" s="28"/>
      <c r="L308" s="33"/>
      <c r="M308" s="69"/>
      <c r="N308" s="63" t="s">
        <v>49</v>
      </c>
      <c r="O308" s="71"/>
      <c r="P308" s="34">
        <v>4.780635400907716</v>
      </c>
      <c r="Q308" s="35" t="str">
        <f t="shared" si="71"/>
        <v>NO</v>
      </c>
      <c r="R308" s="31" t="s">
        <v>49</v>
      </c>
      <c r="S308" s="31" t="s">
        <v>49</v>
      </c>
      <c r="T308" s="31"/>
      <c r="U308" s="64"/>
      <c r="V308" s="67"/>
      <c r="W308" s="40"/>
      <c r="X308" s="40"/>
      <c r="Y308" s="41"/>
      <c r="Z308" s="37">
        <f t="shared" si="72"/>
        <v>0</v>
      </c>
      <c r="AA308" s="30">
        <f t="shared" si="73"/>
        <v>0</v>
      </c>
      <c r="AB308" s="30">
        <f t="shared" si="74"/>
        <v>0</v>
      </c>
      <c r="AC308" s="30">
        <f t="shared" si="75"/>
        <v>0</v>
      </c>
      <c r="AD308" s="31" t="str">
        <f t="shared" si="76"/>
        <v>-</v>
      </c>
      <c r="AE308" s="30">
        <f t="shared" si="77"/>
        <v>0</v>
      </c>
      <c r="AF308" s="30">
        <f t="shared" si="78"/>
        <v>0</v>
      </c>
      <c r="AG308" s="30">
        <f t="shared" si="79"/>
        <v>0</v>
      </c>
      <c r="AH308" s="30">
        <f t="shared" si="80"/>
        <v>0</v>
      </c>
      <c r="AI308" s="30">
        <f t="shared" si="81"/>
        <v>0</v>
      </c>
      <c r="AJ308" s="30">
        <f t="shared" si="82"/>
        <v>0</v>
      </c>
      <c r="AK308" s="30">
        <f t="shared" si="83"/>
        <v>0</v>
      </c>
      <c r="AL308" s="31" t="str">
        <f t="shared" si="84"/>
        <v>-</v>
      </c>
      <c r="AM308" s="30">
        <f t="shared" si="85"/>
        <v>0</v>
      </c>
      <c r="AN308" s="30">
        <f t="shared" si="86"/>
        <v>0</v>
      </c>
      <c r="AO308" s="30">
        <f t="shared" si="87"/>
        <v>0</v>
      </c>
    </row>
    <row r="309" spans="1:41" ht="12.75">
      <c r="A309" s="28">
        <v>1800015</v>
      </c>
      <c r="B309" s="28">
        <v>9360</v>
      </c>
      <c r="C309" s="28" t="s">
        <v>896</v>
      </c>
      <c r="D309" s="28" t="s">
        <v>897</v>
      </c>
      <c r="E309" s="28" t="s">
        <v>760</v>
      </c>
      <c r="F309" s="28">
        <v>46617</v>
      </c>
      <c r="G309" s="29" t="s">
        <v>48</v>
      </c>
      <c r="H309" s="32">
        <v>5742873230</v>
      </c>
      <c r="I309" s="65">
        <v>2</v>
      </c>
      <c r="J309" s="31" t="s">
        <v>49</v>
      </c>
      <c r="K309" s="28"/>
      <c r="L309" s="33"/>
      <c r="M309" s="69">
        <v>55</v>
      </c>
      <c r="N309" s="63" t="s">
        <v>49</v>
      </c>
      <c r="O309" s="71" t="s">
        <v>49</v>
      </c>
      <c r="P309" s="34" t="s">
        <v>50</v>
      </c>
      <c r="Q309" s="35" t="str">
        <f t="shared" si="71"/>
        <v>M</v>
      </c>
      <c r="R309" s="31" t="s">
        <v>51</v>
      </c>
      <c r="S309" s="31" t="s">
        <v>49</v>
      </c>
      <c r="T309" s="31"/>
      <c r="U309" s="64"/>
      <c r="V309" s="67"/>
      <c r="W309" s="40"/>
      <c r="X309" s="40"/>
      <c r="Y309" s="41"/>
      <c r="Z309" s="37">
        <f t="shared" si="72"/>
        <v>0</v>
      </c>
      <c r="AA309" s="30">
        <f t="shared" si="73"/>
        <v>1</v>
      </c>
      <c r="AB309" s="30">
        <f t="shared" si="74"/>
        <v>0</v>
      </c>
      <c r="AC309" s="30">
        <f t="shared" si="75"/>
        <v>0</v>
      </c>
      <c r="AD309" s="31" t="str">
        <f t="shared" si="76"/>
        <v>-</v>
      </c>
      <c r="AE309" s="30">
        <f t="shared" si="77"/>
        <v>0</v>
      </c>
      <c r="AF309" s="30">
        <f t="shared" si="78"/>
        <v>0</v>
      </c>
      <c r="AG309" s="30">
        <f t="shared" si="79"/>
        <v>0</v>
      </c>
      <c r="AH309" s="30">
        <f t="shared" si="80"/>
        <v>0</v>
      </c>
      <c r="AI309" s="30">
        <f t="shared" si="81"/>
        <v>0</v>
      </c>
      <c r="AJ309" s="30">
        <f t="shared" si="82"/>
        <v>0</v>
      </c>
      <c r="AK309" s="30">
        <f t="shared" si="83"/>
        <v>0</v>
      </c>
      <c r="AL309" s="31" t="str">
        <f t="shared" si="84"/>
        <v>-</v>
      </c>
      <c r="AM309" s="30">
        <f t="shared" si="85"/>
        <v>0</v>
      </c>
      <c r="AN309" s="30">
        <f t="shared" si="86"/>
        <v>0</v>
      </c>
      <c r="AO309" s="30">
        <f t="shared" si="87"/>
        <v>0</v>
      </c>
    </row>
    <row r="310" spans="1:41" ht="12.75">
      <c r="A310" s="28">
        <v>1812090</v>
      </c>
      <c r="B310" s="28">
        <v>8030</v>
      </c>
      <c r="C310" s="28" t="s">
        <v>898</v>
      </c>
      <c r="D310" s="28" t="s">
        <v>899</v>
      </c>
      <c r="E310" s="28" t="s">
        <v>180</v>
      </c>
      <c r="F310" s="28">
        <v>47803</v>
      </c>
      <c r="G310" s="29">
        <v>703</v>
      </c>
      <c r="H310" s="32">
        <v>8124624216</v>
      </c>
      <c r="I310" s="65" t="s">
        <v>761</v>
      </c>
      <c r="J310" s="31" t="s">
        <v>49</v>
      </c>
      <c r="K310" s="28"/>
      <c r="L310" s="33"/>
      <c r="M310" s="69"/>
      <c r="N310" s="63" t="s">
        <v>49</v>
      </c>
      <c r="O310" s="71"/>
      <c r="P310" s="34">
        <v>13.922113258885553</v>
      </c>
      <c r="Q310" s="35" t="str">
        <f t="shared" si="71"/>
        <v>NO</v>
      </c>
      <c r="R310" s="31" t="s">
        <v>49</v>
      </c>
      <c r="S310" s="31" t="s">
        <v>49</v>
      </c>
      <c r="T310" s="31"/>
      <c r="U310" s="64"/>
      <c r="V310" s="67"/>
      <c r="W310" s="40"/>
      <c r="X310" s="40"/>
      <c r="Y310" s="41"/>
      <c r="Z310" s="37">
        <f t="shared" si="72"/>
        <v>0</v>
      </c>
      <c r="AA310" s="30">
        <f t="shared" si="73"/>
        <v>0</v>
      </c>
      <c r="AB310" s="30">
        <f t="shared" si="74"/>
        <v>0</v>
      </c>
      <c r="AC310" s="30">
        <f t="shared" si="75"/>
        <v>0</v>
      </c>
      <c r="AD310" s="31" t="str">
        <f t="shared" si="76"/>
        <v>-</v>
      </c>
      <c r="AE310" s="30">
        <f t="shared" si="77"/>
        <v>0</v>
      </c>
      <c r="AF310" s="30">
        <f t="shared" si="78"/>
        <v>0</v>
      </c>
      <c r="AG310" s="30">
        <f t="shared" si="79"/>
        <v>0</v>
      </c>
      <c r="AH310" s="30">
        <f t="shared" si="80"/>
        <v>0</v>
      </c>
      <c r="AI310" s="30">
        <f t="shared" si="81"/>
        <v>0</v>
      </c>
      <c r="AJ310" s="30">
        <f t="shared" si="82"/>
        <v>0</v>
      </c>
      <c r="AK310" s="30">
        <f t="shared" si="83"/>
        <v>0</v>
      </c>
      <c r="AL310" s="31" t="str">
        <f t="shared" si="84"/>
        <v>-</v>
      </c>
      <c r="AM310" s="30">
        <f t="shared" si="85"/>
        <v>0</v>
      </c>
      <c r="AN310" s="30">
        <f t="shared" si="86"/>
        <v>0</v>
      </c>
      <c r="AO310" s="30">
        <f t="shared" si="87"/>
        <v>0</v>
      </c>
    </row>
    <row r="311" spans="1:41" ht="12.75">
      <c r="A311" s="28">
        <v>1812120</v>
      </c>
      <c r="B311" s="28">
        <v>4335</v>
      </c>
      <c r="C311" s="28" t="s">
        <v>900</v>
      </c>
      <c r="D311" s="28" t="s">
        <v>901</v>
      </c>
      <c r="E311" s="28" t="s">
        <v>902</v>
      </c>
      <c r="F311" s="28">
        <v>47591</v>
      </c>
      <c r="G311" s="29">
        <v>1267</v>
      </c>
      <c r="H311" s="32">
        <v>8128824844</v>
      </c>
      <c r="I311" s="65">
        <v>6</v>
      </c>
      <c r="J311" s="31" t="s">
        <v>49</v>
      </c>
      <c r="K311" s="28"/>
      <c r="L311" s="33"/>
      <c r="M311" s="69"/>
      <c r="N311" s="63" t="s">
        <v>49</v>
      </c>
      <c r="O311" s="71"/>
      <c r="P311" s="34">
        <v>17.1189376443418</v>
      </c>
      <c r="Q311" s="35" t="str">
        <f t="shared" si="71"/>
        <v>NO</v>
      </c>
      <c r="R311" s="31" t="s">
        <v>49</v>
      </c>
      <c r="S311" s="31" t="s">
        <v>55</v>
      </c>
      <c r="T311" s="31"/>
      <c r="U311" s="64"/>
      <c r="V311" s="67"/>
      <c r="W311" s="40"/>
      <c r="X311" s="40"/>
      <c r="Y311" s="41"/>
      <c r="Z311" s="37">
        <f t="shared" si="72"/>
        <v>0</v>
      </c>
      <c r="AA311" s="30">
        <f t="shared" si="73"/>
        <v>0</v>
      </c>
      <c r="AB311" s="30">
        <f t="shared" si="74"/>
        <v>0</v>
      </c>
      <c r="AC311" s="30">
        <f t="shared" si="75"/>
        <v>0</v>
      </c>
      <c r="AD311" s="31" t="str">
        <f t="shared" si="76"/>
        <v>-</v>
      </c>
      <c r="AE311" s="30">
        <f t="shared" si="77"/>
        <v>0</v>
      </c>
      <c r="AF311" s="30">
        <f t="shared" si="78"/>
        <v>0</v>
      </c>
      <c r="AG311" s="30">
        <f t="shared" si="79"/>
        <v>0</v>
      </c>
      <c r="AH311" s="30">
        <f t="shared" si="80"/>
        <v>0</v>
      </c>
      <c r="AI311" s="30">
        <f t="shared" si="81"/>
        <v>1</v>
      </c>
      <c r="AJ311" s="30">
        <f t="shared" si="82"/>
        <v>0</v>
      </c>
      <c r="AK311" s="30">
        <f t="shared" si="83"/>
        <v>0</v>
      </c>
      <c r="AL311" s="31" t="str">
        <f t="shared" si="84"/>
        <v>-</v>
      </c>
      <c r="AM311" s="30">
        <f t="shared" si="85"/>
        <v>0</v>
      </c>
      <c r="AN311" s="30">
        <f t="shared" si="86"/>
        <v>0</v>
      </c>
      <c r="AO311" s="30">
        <f t="shared" si="87"/>
        <v>0</v>
      </c>
    </row>
    <row r="312" spans="1:41" ht="12.75">
      <c r="A312" s="28">
        <v>1812150</v>
      </c>
      <c r="B312" s="28">
        <v>8060</v>
      </c>
      <c r="C312" s="28" t="s">
        <v>903</v>
      </c>
      <c r="D312" s="28" t="s">
        <v>904</v>
      </c>
      <c r="E312" s="28" t="s">
        <v>350</v>
      </c>
      <c r="F312" s="28">
        <v>46992</v>
      </c>
      <c r="G312" s="29">
        <v>744</v>
      </c>
      <c r="H312" s="32">
        <v>2605632151</v>
      </c>
      <c r="I312" s="65" t="s">
        <v>905</v>
      </c>
      <c r="J312" s="31" t="s">
        <v>49</v>
      </c>
      <c r="K312" s="28"/>
      <c r="L312" s="33"/>
      <c r="M312" s="69"/>
      <c r="N312" s="63" t="s">
        <v>49</v>
      </c>
      <c r="O312" s="71"/>
      <c r="P312" s="34">
        <v>9.378349410503752</v>
      </c>
      <c r="Q312" s="35" t="str">
        <f t="shared" si="71"/>
        <v>NO</v>
      </c>
      <c r="R312" s="31" t="s">
        <v>49</v>
      </c>
      <c r="S312" s="31" t="s">
        <v>55</v>
      </c>
      <c r="T312" s="31"/>
      <c r="U312" s="64"/>
      <c r="V312" s="67"/>
      <c r="W312" s="40"/>
      <c r="X312" s="40"/>
      <c r="Y312" s="41"/>
      <c r="Z312" s="37">
        <f t="shared" si="72"/>
        <v>0</v>
      </c>
      <c r="AA312" s="30">
        <f t="shared" si="73"/>
        <v>0</v>
      </c>
      <c r="AB312" s="30">
        <f t="shared" si="74"/>
        <v>0</v>
      </c>
      <c r="AC312" s="30">
        <f t="shared" si="75"/>
        <v>0</v>
      </c>
      <c r="AD312" s="31" t="str">
        <f t="shared" si="76"/>
        <v>-</v>
      </c>
      <c r="AE312" s="30">
        <f t="shared" si="77"/>
        <v>0</v>
      </c>
      <c r="AF312" s="30">
        <f t="shared" si="78"/>
        <v>0</v>
      </c>
      <c r="AG312" s="30">
        <f t="shared" si="79"/>
        <v>0</v>
      </c>
      <c r="AH312" s="30">
        <f t="shared" si="80"/>
        <v>0</v>
      </c>
      <c r="AI312" s="30">
        <f t="shared" si="81"/>
        <v>1</v>
      </c>
      <c r="AJ312" s="30">
        <f t="shared" si="82"/>
        <v>0</v>
      </c>
      <c r="AK312" s="30">
        <f t="shared" si="83"/>
        <v>0</v>
      </c>
      <c r="AL312" s="31" t="str">
        <f t="shared" si="84"/>
        <v>-</v>
      </c>
      <c r="AM312" s="30">
        <f t="shared" si="85"/>
        <v>0</v>
      </c>
      <c r="AN312" s="30">
        <f t="shared" si="86"/>
        <v>0</v>
      </c>
      <c r="AO312" s="30">
        <f t="shared" si="87"/>
        <v>0</v>
      </c>
    </row>
    <row r="313" spans="1:41" ht="12.75">
      <c r="A313" s="28">
        <v>1812240</v>
      </c>
      <c r="B313" s="28">
        <v>2285</v>
      </c>
      <c r="C313" s="28" t="s">
        <v>906</v>
      </c>
      <c r="D313" s="28" t="s">
        <v>907</v>
      </c>
      <c r="E313" s="28" t="s">
        <v>908</v>
      </c>
      <c r="F313" s="28">
        <v>46550</v>
      </c>
      <c r="G313" s="29">
        <v>1015</v>
      </c>
      <c r="H313" s="32">
        <v>5747733131</v>
      </c>
      <c r="I313" s="65" t="s">
        <v>59</v>
      </c>
      <c r="J313" s="31" t="s">
        <v>49</v>
      </c>
      <c r="K313" s="28"/>
      <c r="L313" s="33"/>
      <c r="M313" s="69"/>
      <c r="N313" s="63" t="s">
        <v>49</v>
      </c>
      <c r="O313" s="71"/>
      <c r="P313" s="34">
        <v>8.152664859981932</v>
      </c>
      <c r="Q313" s="35" t="str">
        <f t="shared" si="71"/>
        <v>NO</v>
      </c>
      <c r="R313" s="31" t="s">
        <v>49</v>
      </c>
      <c r="S313" s="31" t="s">
        <v>49</v>
      </c>
      <c r="T313" s="31"/>
      <c r="U313" s="64"/>
      <c r="V313" s="67"/>
      <c r="W313" s="40"/>
      <c r="X313" s="40"/>
      <c r="Y313" s="41"/>
      <c r="Z313" s="37">
        <f t="shared" si="72"/>
        <v>0</v>
      </c>
      <c r="AA313" s="30">
        <f t="shared" si="73"/>
        <v>0</v>
      </c>
      <c r="AB313" s="30">
        <f t="shared" si="74"/>
        <v>0</v>
      </c>
      <c r="AC313" s="30">
        <f t="shared" si="75"/>
        <v>0</v>
      </c>
      <c r="AD313" s="31" t="str">
        <f t="shared" si="76"/>
        <v>-</v>
      </c>
      <c r="AE313" s="30">
        <f t="shared" si="77"/>
        <v>0</v>
      </c>
      <c r="AF313" s="30">
        <f t="shared" si="78"/>
        <v>0</v>
      </c>
      <c r="AG313" s="30">
        <f t="shared" si="79"/>
        <v>0</v>
      </c>
      <c r="AH313" s="30">
        <f t="shared" si="80"/>
        <v>0</v>
      </c>
      <c r="AI313" s="30">
        <f t="shared" si="81"/>
        <v>0</v>
      </c>
      <c r="AJ313" s="30">
        <f t="shared" si="82"/>
        <v>0</v>
      </c>
      <c r="AK313" s="30">
        <f t="shared" si="83"/>
        <v>0</v>
      </c>
      <c r="AL313" s="31" t="str">
        <f t="shared" si="84"/>
        <v>-</v>
      </c>
      <c r="AM313" s="30">
        <f t="shared" si="85"/>
        <v>0</v>
      </c>
      <c r="AN313" s="30">
        <f t="shared" si="86"/>
        <v>0</v>
      </c>
      <c r="AO313" s="30">
        <f t="shared" si="87"/>
        <v>0</v>
      </c>
    </row>
    <row r="314" spans="1:41" ht="12.75">
      <c r="A314" s="28">
        <v>1812390</v>
      </c>
      <c r="B314" s="28">
        <v>8130</v>
      </c>
      <c r="C314" s="28" t="s">
        <v>909</v>
      </c>
      <c r="D314" s="28" t="s">
        <v>299</v>
      </c>
      <c r="E314" s="28" t="s">
        <v>910</v>
      </c>
      <c r="F314" s="28">
        <v>47601</v>
      </c>
      <c r="G314" s="29">
        <v>809</v>
      </c>
      <c r="H314" s="32">
        <v>8128970400</v>
      </c>
      <c r="I314" s="65" t="s">
        <v>59</v>
      </c>
      <c r="J314" s="31" t="s">
        <v>49</v>
      </c>
      <c r="K314" s="28"/>
      <c r="L314" s="33"/>
      <c r="M314" s="69"/>
      <c r="N314" s="63" t="s">
        <v>49</v>
      </c>
      <c r="O314" s="71"/>
      <c r="P314" s="34">
        <v>6.011082934159857</v>
      </c>
      <c r="Q314" s="35" t="str">
        <f t="shared" si="71"/>
        <v>NO</v>
      </c>
      <c r="R314" s="31" t="s">
        <v>49</v>
      </c>
      <c r="S314" s="31" t="s">
        <v>49</v>
      </c>
      <c r="T314" s="31"/>
      <c r="U314" s="64"/>
      <c r="V314" s="67"/>
      <c r="W314" s="40"/>
      <c r="X314" s="40"/>
      <c r="Y314" s="41"/>
      <c r="Z314" s="37">
        <f t="shared" si="72"/>
        <v>0</v>
      </c>
      <c r="AA314" s="30">
        <f t="shared" si="73"/>
        <v>0</v>
      </c>
      <c r="AB314" s="30">
        <f t="shared" si="74"/>
        <v>0</v>
      </c>
      <c r="AC314" s="30">
        <f t="shared" si="75"/>
        <v>0</v>
      </c>
      <c r="AD314" s="31" t="str">
        <f t="shared" si="76"/>
        <v>-</v>
      </c>
      <c r="AE314" s="30">
        <f t="shared" si="77"/>
        <v>0</v>
      </c>
      <c r="AF314" s="30">
        <f t="shared" si="78"/>
        <v>0</v>
      </c>
      <c r="AG314" s="30">
        <f t="shared" si="79"/>
        <v>0</v>
      </c>
      <c r="AH314" s="30">
        <f t="shared" si="80"/>
        <v>0</v>
      </c>
      <c r="AI314" s="30">
        <f t="shared" si="81"/>
        <v>0</v>
      </c>
      <c r="AJ314" s="30">
        <f t="shared" si="82"/>
        <v>0</v>
      </c>
      <c r="AK314" s="30">
        <f t="shared" si="83"/>
        <v>0</v>
      </c>
      <c r="AL314" s="31" t="str">
        <f t="shared" si="84"/>
        <v>-</v>
      </c>
      <c r="AM314" s="30">
        <f t="shared" si="85"/>
        <v>0</v>
      </c>
      <c r="AN314" s="30">
        <f t="shared" si="86"/>
        <v>0</v>
      </c>
      <c r="AO314" s="30">
        <f t="shared" si="87"/>
        <v>0</v>
      </c>
    </row>
    <row r="315" spans="1:41" ht="12.75">
      <c r="A315" s="28">
        <v>1812420</v>
      </c>
      <c r="B315" s="28">
        <v>4415</v>
      </c>
      <c r="C315" s="28" t="s">
        <v>911</v>
      </c>
      <c r="D315" s="28" t="s">
        <v>912</v>
      </c>
      <c r="E315" s="28" t="s">
        <v>913</v>
      </c>
      <c r="F315" s="28">
        <v>46581</v>
      </c>
      <c r="G315" s="29">
        <v>288</v>
      </c>
      <c r="H315" s="32">
        <v>5742673238</v>
      </c>
      <c r="I315" s="65" t="s">
        <v>94</v>
      </c>
      <c r="J315" s="31" t="s">
        <v>49</v>
      </c>
      <c r="K315" s="28"/>
      <c r="L315" s="33"/>
      <c r="M315" s="69"/>
      <c r="N315" s="63" t="s">
        <v>49</v>
      </c>
      <c r="O315" s="71"/>
      <c r="P315" s="34">
        <v>8.217888365837256</v>
      </c>
      <c r="Q315" s="35" t="str">
        <f t="shared" si="71"/>
        <v>NO</v>
      </c>
      <c r="R315" s="31" t="s">
        <v>49</v>
      </c>
      <c r="S315" s="31" t="s">
        <v>55</v>
      </c>
      <c r="T315" s="31"/>
      <c r="U315" s="64"/>
      <c r="V315" s="67"/>
      <c r="W315" s="40"/>
      <c r="X315" s="40"/>
      <c r="Y315" s="41"/>
      <c r="Z315" s="37">
        <f t="shared" si="72"/>
        <v>0</v>
      </c>
      <c r="AA315" s="30">
        <f t="shared" si="73"/>
        <v>0</v>
      </c>
      <c r="AB315" s="30">
        <f t="shared" si="74"/>
        <v>0</v>
      </c>
      <c r="AC315" s="30">
        <f t="shared" si="75"/>
        <v>0</v>
      </c>
      <c r="AD315" s="31" t="str">
        <f t="shared" si="76"/>
        <v>-</v>
      </c>
      <c r="AE315" s="30">
        <f t="shared" si="77"/>
        <v>0</v>
      </c>
      <c r="AF315" s="30">
        <f t="shared" si="78"/>
        <v>0</v>
      </c>
      <c r="AG315" s="30">
        <f t="shared" si="79"/>
        <v>0</v>
      </c>
      <c r="AH315" s="30">
        <f t="shared" si="80"/>
        <v>0</v>
      </c>
      <c r="AI315" s="30">
        <f t="shared" si="81"/>
        <v>1</v>
      </c>
      <c r="AJ315" s="30">
        <f t="shared" si="82"/>
        <v>0</v>
      </c>
      <c r="AK315" s="30">
        <f t="shared" si="83"/>
        <v>0</v>
      </c>
      <c r="AL315" s="31" t="str">
        <f t="shared" si="84"/>
        <v>-</v>
      </c>
      <c r="AM315" s="30">
        <f t="shared" si="85"/>
        <v>0</v>
      </c>
      <c r="AN315" s="30">
        <f t="shared" si="86"/>
        <v>0</v>
      </c>
      <c r="AO315" s="30">
        <f t="shared" si="87"/>
        <v>0</v>
      </c>
    </row>
    <row r="316" spans="1:41" ht="12.75">
      <c r="A316" s="28">
        <v>1812450</v>
      </c>
      <c r="B316" s="28">
        <v>1405</v>
      </c>
      <c r="C316" s="28" t="s">
        <v>914</v>
      </c>
      <c r="D316" s="28" t="s">
        <v>879</v>
      </c>
      <c r="E316" s="28" t="s">
        <v>880</v>
      </c>
      <c r="F316" s="28">
        <v>47501</v>
      </c>
      <c r="G316" s="29">
        <v>3294</v>
      </c>
      <c r="H316" s="32">
        <v>8122545536</v>
      </c>
      <c r="I316" s="65">
        <v>6</v>
      </c>
      <c r="J316" s="31" t="s">
        <v>49</v>
      </c>
      <c r="K316" s="28"/>
      <c r="L316" s="33"/>
      <c r="M316" s="69"/>
      <c r="N316" s="63" t="s">
        <v>49</v>
      </c>
      <c r="O316" s="71"/>
      <c r="P316" s="34">
        <v>12.92259083728278</v>
      </c>
      <c r="Q316" s="35" t="str">
        <f t="shared" si="71"/>
        <v>NO</v>
      </c>
      <c r="R316" s="31" t="s">
        <v>49</v>
      </c>
      <c r="S316" s="31" t="s">
        <v>55</v>
      </c>
      <c r="T316" s="31"/>
      <c r="U316" s="64"/>
      <c r="V316" s="67"/>
      <c r="W316" s="40"/>
      <c r="X316" s="40"/>
      <c r="Y316" s="41"/>
      <c r="Z316" s="37">
        <f t="shared" si="72"/>
        <v>0</v>
      </c>
      <c r="AA316" s="30">
        <f t="shared" si="73"/>
        <v>0</v>
      </c>
      <c r="AB316" s="30">
        <f t="shared" si="74"/>
        <v>0</v>
      </c>
      <c r="AC316" s="30">
        <f t="shared" si="75"/>
        <v>0</v>
      </c>
      <c r="AD316" s="31" t="str">
        <f t="shared" si="76"/>
        <v>-</v>
      </c>
      <c r="AE316" s="30">
        <f t="shared" si="77"/>
        <v>0</v>
      </c>
      <c r="AF316" s="30">
        <f t="shared" si="78"/>
        <v>0</v>
      </c>
      <c r="AG316" s="30">
        <f t="shared" si="79"/>
        <v>0</v>
      </c>
      <c r="AH316" s="30">
        <f t="shared" si="80"/>
        <v>0</v>
      </c>
      <c r="AI316" s="30">
        <f t="shared" si="81"/>
        <v>1</v>
      </c>
      <c r="AJ316" s="30">
        <f t="shared" si="82"/>
        <v>0</v>
      </c>
      <c r="AK316" s="30">
        <f t="shared" si="83"/>
        <v>0</v>
      </c>
      <c r="AL316" s="31" t="str">
        <f t="shared" si="84"/>
        <v>-</v>
      </c>
      <c r="AM316" s="30">
        <f t="shared" si="85"/>
        <v>0</v>
      </c>
      <c r="AN316" s="30">
        <f t="shared" si="86"/>
        <v>0</v>
      </c>
      <c r="AO316" s="30">
        <f t="shared" si="87"/>
        <v>0</v>
      </c>
    </row>
    <row r="317" spans="1:41" ht="12.75">
      <c r="A317" s="28">
        <v>1805550</v>
      </c>
      <c r="B317" s="28">
        <v>4345</v>
      </c>
      <c r="C317" s="28" t="s">
        <v>915</v>
      </c>
      <c r="D317" s="28" t="s">
        <v>916</v>
      </c>
      <c r="E317" s="28" t="s">
        <v>917</v>
      </c>
      <c r="F317" s="28">
        <v>46567</v>
      </c>
      <c r="G317" s="29">
        <v>9131</v>
      </c>
      <c r="H317" s="32">
        <v>5744573188</v>
      </c>
      <c r="I317" s="65" t="s">
        <v>94</v>
      </c>
      <c r="J317" s="31" t="s">
        <v>49</v>
      </c>
      <c r="K317" s="28"/>
      <c r="L317" s="33"/>
      <c r="M317" s="69"/>
      <c r="N317" s="63" t="s">
        <v>49</v>
      </c>
      <c r="O317" s="71"/>
      <c r="P317" s="34">
        <v>6.295525494276795</v>
      </c>
      <c r="Q317" s="35" t="str">
        <f t="shared" si="71"/>
        <v>NO</v>
      </c>
      <c r="R317" s="31" t="s">
        <v>49</v>
      </c>
      <c r="S317" s="31" t="s">
        <v>55</v>
      </c>
      <c r="T317" s="31"/>
      <c r="U317" s="64"/>
      <c r="V317" s="67"/>
      <c r="W317" s="40"/>
      <c r="X317" s="40"/>
      <c r="Y317" s="41"/>
      <c r="Z317" s="37">
        <f t="shared" si="72"/>
        <v>0</v>
      </c>
      <c r="AA317" s="30">
        <f t="shared" si="73"/>
        <v>0</v>
      </c>
      <c r="AB317" s="30">
        <f t="shared" si="74"/>
        <v>0</v>
      </c>
      <c r="AC317" s="30">
        <f t="shared" si="75"/>
        <v>0</v>
      </c>
      <c r="AD317" s="31" t="str">
        <f t="shared" si="76"/>
        <v>-</v>
      </c>
      <c r="AE317" s="30">
        <f t="shared" si="77"/>
        <v>0</v>
      </c>
      <c r="AF317" s="30">
        <f t="shared" si="78"/>
        <v>0</v>
      </c>
      <c r="AG317" s="30">
        <f t="shared" si="79"/>
        <v>0</v>
      </c>
      <c r="AH317" s="30">
        <f t="shared" si="80"/>
        <v>0</v>
      </c>
      <c r="AI317" s="30">
        <f t="shared" si="81"/>
        <v>1</v>
      </c>
      <c r="AJ317" s="30">
        <f t="shared" si="82"/>
        <v>0</v>
      </c>
      <c r="AK317" s="30">
        <f t="shared" si="83"/>
        <v>0</v>
      </c>
      <c r="AL317" s="31" t="str">
        <f t="shared" si="84"/>
        <v>-</v>
      </c>
      <c r="AM317" s="30">
        <f t="shared" si="85"/>
        <v>0</v>
      </c>
      <c r="AN317" s="30">
        <f t="shared" si="86"/>
        <v>0</v>
      </c>
      <c r="AO317" s="30">
        <f t="shared" si="87"/>
        <v>0</v>
      </c>
    </row>
    <row r="318" spans="1:41" ht="12.75">
      <c r="A318" s="28">
        <v>1809360</v>
      </c>
      <c r="B318" s="28">
        <v>6630</v>
      </c>
      <c r="C318" s="28" t="s">
        <v>918</v>
      </c>
      <c r="D318" s="28" t="s">
        <v>919</v>
      </c>
      <c r="E318" s="28" t="s">
        <v>920</v>
      </c>
      <c r="F318" s="28">
        <v>47946</v>
      </c>
      <c r="G318" s="29">
        <v>578</v>
      </c>
      <c r="H318" s="32">
        <v>2195679161</v>
      </c>
      <c r="I318" s="65">
        <v>7</v>
      </c>
      <c r="J318" s="31" t="s">
        <v>55</v>
      </c>
      <c r="K318" s="28"/>
      <c r="L318" s="33"/>
      <c r="M318" s="69"/>
      <c r="N318" s="63" t="s">
        <v>49</v>
      </c>
      <c r="O318" s="71"/>
      <c r="P318" s="34">
        <v>9.244532803180915</v>
      </c>
      <c r="Q318" s="35" t="str">
        <f t="shared" si="71"/>
        <v>NO</v>
      </c>
      <c r="R318" s="31" t="s">
        <v>49</v>
      </c>
      <c r="S318" s="31" t="s">
        <v>55</v>
      </c>
      <c r="T318" s="31"/>
      <c r="U318" s="64"/>
      <c r="V318" s="67"/>
      <c r="W318" s="40"/>
      <c r="X318" s="40"/>
      <c r="Y318" s="41"/>
      <c r="Z318" s="37">
        <f t="shared" si="72"/>
        <v>1</v>
      </c>
      <c r="AA318" s="30">
        <f t="shared" si="73"/>
        <v>0</v>
      </c>
      <c r="AB318" s="30">
        <f t="shared" si="74"/>
        <v>0</v>
      </c>
      <c r="AC318" s="30">
        <f t="shared" si="75"/>
        <v>0</v>
      </c>
      <c r="AD318" s="31" t="str">
        <f t="shared" si="76"/>
        <v>-</v>
      </c>
      <c r="AE318" s="30">
        <f t="shared" si="77"/>
        <v>0</v>
      </c>
      <c r="AF318" s="30">
        <f t="shared" si="78"/>
        <v>0</v>
      </c>
      <c r="AG318" s="30">
        <f t="shared" si="79"/>
        <v>0</v>
      </c>
      <c r="AH318" s="30">
        <f t="shared" si="80"/>
        <v>0</v>
      </c>
      <c r="AI318" s="30">
        <f t="shared" si="81"/>
        <v>1</v>
      </c>
      <c r="AJ318" s="30">
        <f t="shared" si="82"/>
        <v>0</v>
      </c>
      <c r="AK318" s="30">
        <f t="shared" si="83"/>
        <v>0</v>
      </c>
      <c r="AL318" s="31" t="str">
        <f t="shared" si="84"/>
        <v>-</v>
      </c>
      <c r="AM318" s="30">
        <f t="shared" si="85"/>
        <v>0</v>
      </c>
      <c r="AN318" s="30">
        <f t="shared" si="86"/>
        <v>0</v>
      </c>
      <c r="AO318" s="30">
        <f t="shared" si="87"/>
        <v>0</v>
      </c>
    </row>
    <row r="319" spans="1:41" ht="12.75">
      <c r="A319" s="28">
        <v>1809370</v>
      </c>
      <c r="B319" s="28">
        <v>940</v>
      </c>
      <c r="C319" s="28" t="s">
        <v>921</v>
      </c>
      <c r="D319" s="28" t="s">
        <v>922</v>
      </c>
      <c r="E319" s="28" t="s">
        <v>923</v>
      </c>
      <c r="F319" s="28">
        <v>47172</v>
      </c>
      <c r="G319" s="29">
        <v>1398</v>
      </c>
      <c r="H319" s="32">
        <v>8122463375</v>
      </c>
      <c r="I319" s="65" t="s">
        <v>73</v>
      </c>
      <c r="J319" s="31" t="s">
        <v>49</v>
      </c>
      <c r="K319" s="28"/>
      <c r="L319" s="33"/>
      <c r="M319" s="69"/>
      <c r="N319" s="63" t="s">
        <v>49</v>
      </c>
      <c r="O319" s="71"/>
      <c r="P319" s="34">
        <v>4.465917994254374</v>
      </c>
      <c r="Q319" s="35" t="str">
        <f t="shared" si="71"/>
        <v>NO</v>
      </c>
      <c r="R319" s="31" t="s">
        <v>49</v>
      </c>
      <c r="S319" s="31" t="s">
        <v>49</v>
      </c>
      <c r="T319" s="31"/>
      <c r="U319" s="64"/>
      <c r="V319" s="67"/>
      <c r="W319" s="40"/>
      <c r="X319" s="40"/>
      <c r="Y319" s="41"/>
      <c r="Z319" s="37">
        <f t="shared" si="72"/>
        <v>0</v>
      </c>
      <c r="AA319" s="30">
        <f t="shared" si="73"/>
        <v>0</v>
      </c>
      <c r="AB319" s="30">
        <f t="shared" si="74"/>
        <v>0</v>
      </c>
      <c r="AC319" s="30">
        <f t="shared" si="75"/>
        <v>0</v>
      </c>
      <c r="AD319" s="31" t="str">
        <f t="shared" si="76"/>
        <v>-</v>
      </c>
      <c r="AE319" s="30">
        <f t="shared" si="77"/>
        <v>0</v>
      </c>
      <c r="AF319" s="30">
        <f t="shared" si="78"/>
        <v>0</v>
      </c>
      <c r="AG319" s="30">
        <f t="shared" si="79"/>
        <v>0</v>
      </c>
      <c r="AH319" s="30">
        <f t="shared" si="80"/>
        <v>0</v>
      </c>
      <c r="AI319" s="30">
        <f t="shared" si="81"/>
        <v>0</v>
      </c>
      <c r="AJ319" s="30">
        <f t="shared" si="82"/>
        <v>0</v>
      </c>
      <c r="AK319" s="30">
        <f t="shared" si="83"/>
        <v>0</v>
      </c>
      <c r="AL319" s="31" t="str">
        <f t="shared" si="84"/>
        <v>-</v>
      </c>
      <c r="AM319" s="30">
        <f t="shared" si="85"/>
        <v>0</v>
      </c>
      <c r="AN319" s="30">
        <f t="shared" si="86"/>
        <v>0</v>
      </c>
      <c r="AO319" s="30">
        <f t="shared" si="87"/>
        <v>0</v>
      </c>
    </row>
    <row r="320" spans="1:41" ht="12.75">
      <c r="A320" s="28">
        <v>1812870</v>
      </c>
      <c r="B320" s="28">
        <v>7875</v>
      </c>
      <c r="C320" s="28" t="s">
        <v>924</v>
      </c>
      <c r="D320" s="28" t="s">
        <v>925</v>
      </c>
      <c r="E320" s="28" t="s">
        <v>548</v>
      </c>
      <c r="F320" s="28">
        <v>47906</v>
      </c>
      <c r="G320" s="29">
        <v>2497</v>
      </c>
      <c r="H320" s="32">
        <v>7657461641</v>
      </c>
      <c r="I320" s="65">
        <v>4</v>
      </c>
      <c r="J320" s="31" t="s">
        <v>49</v>
      </c>
      <c r="K320" s="28"/>
      <c r="L320" s="33"/>
      <c r="M320" s="69"/>
      <c r="N320" s="63" t="s">
        <v>49</v>
      </c>
      <c r="O320" s="71"/>
      <c r="P320" s="34">
        <v>4.606172270842929</v>
      </c>
      <c r="Q320" s="35" t="str">
        <f t="shared" si="71"/>
        <v>NO</v>
      </c>
      <c r="R320" s="31" t="s">
        <v>49</v>
      </c>
      <c r="S320" s="31" t="s">
        <v>49</v>
      </c>
      <c r="T320" s="31"/>
      <c r="U320" s="64"/>
      <c r="V320" s="67"/>
      <c r="W320" s="40"/>
      <c r="X320" s="40"/>
      <c r="Y320" s="41"/>
      <c r="Z320" s="37">
        <f t="shared" si="72"/>
        <v>0</v>
      </c>
      <c r="AA320" s="30">
        <f t="shared" si="73"/>
        <v>0</v>
      </c>
      <c r="AB320" s="30">
        <f t="shared" si="74"/>
        <v>0</v>
      </c>
      <c r="AC320" s="30">
        <f t="shared" si="75"/>
        <v>0</v>
      </c>
      <c r="AD320" s="31" t="str">
        <f t="shared" si="76"/>
        <v>-</v>
      </c>
      <c r="AE320" s="30">
        <f t="shared" si="77"/>
        <v>0</v>
      </c>
      <c r="AF320" s="30">
        <f t="shared" si="78"/>
        <v>0</v>
      </c>
      <c r="AG320" s="30">
        <f t="shared" si="79"/>
        <v>0</v>
      </c>
      <c r="AH320" s="30">
        <f t="shared" si="80"/>
        <v>0</v>
      </c>
      <c r="AI320" s="30">
        <f t="shared" si="81"/>
        <v>0</v>
      </c>
      <c r="AJ320" s="30">
        <f t="shared" si="82"/>
        <v>0</v>
      </c>
      <c r="AK320" s="30">
        <f t="shared" si="83"/>
        <v>0</v>
      </c>
      <c r="AL320" s="31" t="str">
        <f t="shared" si="84"/>
        <v>-</v>
      </c>
      <c r="AM320" s="30">
        <f t="shared" si="85"/>
        <v>0</v>
      </c>
      <c r="AN320" s="30">
        <f t="shared" si="86"/>
        <v>0</v>
      </c>
      <c r="AO320" s="30">
        <f t="shared" si="87"/>
        <v>0</v>
      </c>
    </row>
    <row r="321" spans="1:41" ht="12.75">
      <c r="A321" s="28">
        <v>1812900</v>
      </c>
      <c r="B321" s="28">
        <v>6065</v>
      </c>
      <c r="C321" s="28" t="s">
        <v>926</v>
      </c>
      <c r="D321" s="28" t="s">
        <v>927</v>
      </c>
      <c r="E321" s="28" t="s">
        <v>928</v>
      </c>
      <c r="F321" s="28">
        <v>46767</v>
      </c>
      <c r="G321" s="29">
        <v>9606</v>
      </c>
      <c r="H321" s="32">
        <v>2608943191</v>
      </c>
      <c r="I321" s="65" t="s">
        <v>94</v>
      </c>
      <c r="J321" s="31" t="s">
        <v>49</v>
      </c>
      <c r="K321" s="28"/>
      <c r="L321" s="33"/>
      <c r="M321" s="69"/>
      <c r="N321" s="63" t="s">
        <v>49</v>
      </c>
      <c r="O321" s="71"/>
      <c r="P321" s="34">
        <v>13.012127171419207</v>
      </c>
      <c r="Q321" s="35" t="str">
        <f t="shared" si="71"/>
        <v>NO</v>
      </c>
      <c r="R321" s="31" t="s">
        <v>49</v>
      </c>
      <c r="S321" s="31" t="s">
        <v>55</v>
      </c>
      <c r="T321" s="31"/>
      <c r="U321" s="64"/>
      <c r="V321" s="67"/>
      <c r="W321" s="40"/>
      <c r="X321" s="40"/>
      <c r="Y321" s="41"/>
      <c r="Z321" s="37">
        <f t="shared" si="72"/>
        <v>0</v>
      </c>
      <c r="AA321" s="30">
        <f t="shared" si="73"/>
        <v>0</v>
      </c>
      <c r="AB321" s="30">
        <f t="shared" si="74"/>
        <v>0</v>
      </c>
      <c r="AC321" s="30">
        <f t="shared" si="75"/>
        <v>0</v>
      </c>
      <c r="AD321" s="31" t="str">
        <f t="shared" si="76"/>
        <v>-</v>
      </c>
      <c r="AE321" s="30">
        <f t="shared" si="77"/>
        <v>0</v>
      </c>
      <c r="AF321" s="30">
        <f t="shared" si="78"/>
        <v>0</v>
      </c>
      <c r="AG321" s="30">
        <f t="shared" si="79"/>
        <v>0</v>
      </c>
      <c r="AH321" s="30">
        <f t="shared" si="80"/>
        <v>0</v>
      </c>
      <c r="AI321" s="30">
        <f t="shared" si="81"/>
        <v>1</v>
      </c>
      <c r="AJ321" s="30">
        <f t="shared" si="82"/>
        <v>0</v>
      </c>
      <c r="AK321" s="30">
        <f t="shared" si="83"/>
        <v>0</v>
      </c>
      <c r="AL321" s="31" t="str">
        <f t="shared" si="84"/>
        <v>-</v>
      </c>
      <c r="AM321" s="30">
        <f t="shared" si="85"/>
        <v>0</v>
      </c>
      <c r="AN321" s="30">
        <f t="shared" si="86"/>
        <v>0</v>
      </c>
      <c r="AO321" s="30">
        <f t="shared" si="87"/>
        <v>0</v>
      </c>
    </row>
    <row r="322" spans="1:41" ht="12.75">
      <c r="A322" s="28">
        <v>1812930</v>
      </c>
      <c r="B322" s="28">
        <v>8220</v>
      </c>
      <c r="C322" s="28" t="s">
        <v>929</v>
      </c>
      <c r="D322" s="28" t="s">
        <v>930</v>
      </c>
      <c r="E322" s="28" t="s">
        <v>764</v>
      </c>
      <c r="F322" s="28">
        <v>47108</v>
      </c>
      <c r="G322" s="29">
        <v>9454</v>
      </c>
      <c r="H322" s="32">
        <v>8127554872</v>
      </c>
      <c r="I322" s="65">
        <v>8</v>
      </c>
      <c r="J322" s="31" t="s">
        <v>55</v>
      </c>
      <c r="K322" s="28"/>
      <c r="L322" s="33"/>
      <c r="M322" s="69"/>
      <c r="N322" s="63" t="s">
        <v>49</v>
      </c>
      <c r="O322" s="71"/>
      <c r="P322" s="34">
        <v>11.869918699186991</v>
      </c>
      <c r="Q322" s="35" t="str">
        <f t="shared" si="71"/>
        <v>NO</v>
      </c>
      <c r="R322" s="31" t="s">
        <v>49</v>
      </c>
      <c r="S322" s="31" t="s">
        <v>55</v>
      </c>
      <c r="T322" s="31"/>
      <c r="U322" s="64"/>
      <c r="V322" s="67"/>
      <c r="W322" s="40"/>
      <c r="X322" s="40"/>
      <c r="Y322" s="41"/>
      <c r="Z322" s="37">
        <f t="shared" si="72"/>
        <v>1</v>
      </c>
      <c r="AA322" s="30">
        <f t="shared" si="73"/>
        <v>0</v>
      </c>
      <c r="AB322" s="30">
        <f t="shared" si="74"/>
        <v>0</v>
      </c>
      <c r="AC322" s="30">
        <f t="shared" si="75"/>
        <v>0</v>
      </c>
      <c r="AD322" s="31" t="str">
        <f t="shared" si="76"/>
        <v>-</v>
      </c>
      <c r="AE322" s="30">
        <f t="shared" si="77"/>
        <v>0</v>
      </c>
      <c r="AF322" s="30">
        <f t="shared" si="78"/>
        <v>0</v>
      </c>
      <c r="AG322" s="30">
        <f t="shared" si="79"/>
        <v>0</v>
      </c>
      <c r="AH322" s="30">
        <f t="shared" si="80"/>
        <v>0</v>
      </c>
      <c r="AI322" s="30">
        <f t="shared" si="81"/>
        <v>1</v>
      </c>
      <c r="AJ322" s="30">
        <f t="shared" si="82"/>
        <v>0</v>
      </c>
      <c r="AK322" s="30">
        <f t="shared" si="83"/>
        <v>0</v>
      </c>
      <c r="AL322" s="31" t="str">
        <f t="shared" si="84"/>
        <v>-</v>
      </c>
      <c r="AM322" s="30">
        <f t="shared" si="85"/>
        <v>0</v>
      </c>
      <c r="AN322" s="30">
        <f t="shared" si="86"/>
        <v>0</v>
      </c>
      <c r="AO322" s="30">
        <f t="shared" si="87"/>
        <v>0</v>
      </c>
    </row>
    <row r="323" spans="1:41" ht="12.75">
      <c r="A323" s="28">
        <v>1812990</v>
      </c>
      <c r="B323" s="28">
        <v>615</v>
      </c>
      <c r="C323" s="28" t="s">
        <v>931</v>
      </c>
      <c r="D323" s="28" t="s">
        <v>932</v>
      </c>
      <c r="E323" s="28" t="s">
        <v>933</v>
      </c>
      <c r="F323" s="28">
        <v>46071</v>
      </c>
      <c r="G323" s="29">
        <v>9229</v>
      </c>
      <c r="H323" s="32">
        <v>7654826333</v>
      </c>
      <c r="I323" s="65">
        <v>8</v>
      </c>
      <c r="J323" s="31" t="s">
        <v>55</v>
      </c>
      <c r="K323" s="28"/>
      <c r="L323" s="33"/>
      <c r="M323" s="69"/>
      <c r="N323" s="63" t="s">
        <v>49</v>
      </c>
      <c r="O323" s="71"/>
      <c r="P323" s="34">
        <v>3.7147102526002973</v>
      </c>
      <c r="Q323" s="35" t="str">
        <f>IF(ISNUMBER(P323),IF(P323&gt;=20,"YES","NO"),"M")</f>
        <v>NO</v>
      </c>
      <c r="R323" s="31" t="s">
        <v>49</v>
      </c>
      <c r="S323" s="31" t="s">
        <v>55</v>
      </c>
      <c r="T323" s="31"/>
      <c r="U323" s="64"/>
      <c r="V323" s="67"/>
      <c r="W323" s="40"/>
      <c r="X323" s="40"/>
      <c r="Y323" s="41"/>
      <c r="Z323" s="37">
        <f t="shared" si="72"/>
        <v>1</v>
      </c>
      <c r="AA323" s="30">
        <f t="shared" si="73"/>
        <v>0</v>
      </c>
      <c r="AB323" s="30">
        <f t="shared" si="74"/>
        <v>0</v>
      </c>
      <c r="AC323" s="30">
        <f t="shared" si="75"/>
        <v>0</v>
      </c>
      <c r="AD323" s="31" t="str">
        <f t="shared" si="76"/>
        <v>-</v>
      </c>
      <c r="AE323" s="30">
        <f t="shared" si="77"/>
        <v>0</v>
      </c>
      <c r="AF323" s="30">
        <f t="shared" si="78"/>
        <v>0</v>
      </c>
      <c r="AG323" s="30">
        <f t="shared" si="79"/>
        <v>0</v>
      </c>
      <c r="AH323" s="30">
        <f t="shared" si="80"/>
        <v>0</v>
      </c>
      <c r="AI323" s="30">
        <f t="shared" si="81"/>
        <v>1</v>
      </c>
      <c r="AJ323" s="30">
        <f t="shared" si="82"/>
        <v>0</v>
      </c>
      <c r="AK323" s="30">
        <f t="shared" si="83"/>
        <v>0</v>
      </c>
      <c r="AL323" s="31" t="str">
        <f t="shared" si="84"/>
        <v>-</v>
      </c>
      <c r="AM323" s="30">
        <f t="shared" si="85"/>
        <v>0</v>
      </c>
      <c r="AN323" s="30">
        <f t="shared" si="86"/>
        <v>0</v>
      </c>
      <c r="AO323" s="30">
        <f t="shared" si="87"/>
        <v>0</v>
      </c>
    </row>
    <row r="324" spans="1:41" ht="12.75">
      <c r="A324" s="28">
        <v>1804470</v>
      </c>
      <c r="B324" s="28">
        <v>3490</v>
      </c>
      <c r="C324" s="28" t="s">
        <v>934</v>
      </c>
      <c r="D324" s="28" t="s">
        <v>935</v>
      </c>
      <c r="E324" s="28" t="s">
        <v>936</v>
      </c>
      <c r="F324" s="28">
        <v>46979</v>
      </c>
      <c r="G324" s="29">
        <v>247</v>
      </c>
      <c r="H324" s="32">
        <v>7658835576</v>
      </c>
      <c r="I324" s="65">
        <v>8</v>
      </c>
      <c r="J324" s="31" t="s">
        <v>55</v>
      </c>
      <c r="K324" s="28"/>
      <c r="L324" s="33"/>
      <c r="M324" s="69"/>
      <c r="N324" s="63" t="s">
        <v>49</v>
      </c>
      <c r="O324" s="71"/>
      <c r="P324" s="34">
        <v>6.902286902286903</v>
      </c>
      <c r="Q324" s="35" t="str">
        <f>IF(ISNUMBER(P324),IF(P324&gt;=20,"YES","NO"),"M")</f>
        <v>NO</v>
      </c>
      <c r="R324" s="31" t="s">
        <v>49</v>
      </c>
      <c r="S324" s="31" t="s">
        <v>55</v>
      </c>
      <c r="T324" s="31"/>
      <c r="U324" s="64"/>
      <c r="V324" s="67"/>
      <c r="W324" s="40"/>
      <c r="X324" s="40"/>
      <c r="Y324" s="41"/>
      <c r="Z324" s="37">
        <f t="shared" si="72"/>
        <v>1</v>
      </c>
      <c r="AA324" s="30">
        <f t="shared" si="73"/>
        <v>0</v>
      </c>
      <c r="AB324" s="30">
        <f t="shared" si="74"/>
        <v>0</v>
      </c>
      <c r="AC324" s="30">
        <f t="shared" si="75"/>
        <v>0</v>
      </c>
      <c r="AD324" s="31" t="str">
        <f t="shared" si="76"/>
        <v>-</v>
      </c>
      <c r="AE324" s="30">
        <f t="shared" si="77"/>
        <v>0</v>
      </c>
      <c r="AF324" s="30">
        <f t="shared" si="78"/>
        <v>0</v>
      </c>
      <c r="AG324" s="30">
        <f t="shared" si="79"/>
        <v>0</v>
      </c>
      <c r="AH324" s="30">
        <f t="shared" si="80"/>
        <v>0</v>
      </c>
      <c r="AI324" s="30">
        <f t="shared" si="81"/>
        <v>1</v>
      </c>
      <c r="AJ324" s="30">
        <f t="shared" si="82"/>
        <v>0</v>
      </c>
      <c r="AK324" s="30">
        <f t="shared" si="83"/>
        <v>0</v>
      </c>
      <c r="AL324" s="31" t="str">
        <f t="shared" si="84"/>
        <v>-</v>
      </c>
      <c r="AM324" s="30">
        <f t="shared" si="85"/>
        <v>0</v>
      </c>
      <c r="AN324" s="30">
        <f t="shared" si="86"/>
        <v>0</v>
      </c>
      <c r="AO324" s="30">
        <f t="shared" si="87"/>
        <v>0</v>
      </c>
    </row>
    <row r="325" spans="1:41" ht="12.75">
      <c r="A325" s="28">
        <v>1813050</v>
      </c>
      <c r="B325" s="28">
        <v>8355</v>
      </c>
      <c r="C325" s="28" t="s">
        <v>937</v>
      </c>
      <c r="D325" s="28" t="s">
        <v>104</v>
      </c>
      <c r="E325" s="28" t="s">
        <v>938</v>
      </c>
      <c r="F325" s="28">
        <v>47370</v>
      </c>
      <c r="G325" s="29">
        <v>9999</v>
      </c>
      <c r="H325" s="32">
        <v>7654785375</v>
      </c>
      <c r="I325" s="65">
        <v>7</v>
      </c>
      <c r="J325" s="31" t="s">
        <v>55</v>
      </c>
      <c r="K325" s="28"/>
      <c r="L325" s="33"/>
      <c r="M325" s="69"/>
      <c r="N325" s="63" t="s">
        <v>49</v>
      </c>
      <c r="O325" s="71"/>
      <c r="P325" s="34">
        <v>9.398814563928875</v>
      </c>
      <c r="Q325" s="35" t="str">
        <f>IF(ISNUMBER(P325),IF(P325&gt;=20,"YES","NO"),"M")</f>
        <v>NO</v>
      </c>
      <c r="R325" s="31" t="s">
        <v>49</v>
      </c>
      <c r="S325" s="31" t="s">
        <v>55</v>
      </c>
      <c r="T325" s="31"/>
      <c r="U325" s="64"/>
      <c r="V325" s="67"/>
      <c r="W325" s="40"/>
      <c r="X325" s="40"/>
      <c r="Y325" s="41"/>
      <c r="Z325" s="37">
        <f t="shared" si="72"/>
        <v>1</v>
      </c>
      <c r="AA325" s="30">
        <f t="shared" si="73"/>
        <v>0</v>
      </c>
      <c r="AB325" s="30">
        <f t="shared" si="74"/>
        <v>0</v>
      </c>
      <c r="AC325" s="30">
        <f t="shared" si="75"/>
        <v>0</v>
      </c>
      <c r="AD325" s="31" t="str">
        <f t="shared" si="76"/>
        <v>-</v>
      </c>
      <c r="AE325" s="30">
        <f t="shared" si="77"/>
        <v>0</v>
      </c>
      <c r="AF325" s="30">
        <f t="shared" si="78"/>
        <v>0</v>
      </c>
      <c r="AG325" s="30">
        <f t="shared" si="79"/>
        <v>0</v>
      </c>
      <c r="AH325" s="30">
        <f t="shared" si="80"/>
        <v>0</v>
      </c>
      <c r="AI325" s="30">
        <f t="shared" si="81"/>
        <v>1</v>
      </c>
      <c r="AJ325" s="30">
        <f t="shared" si="82"/>
        <v>0</v>
      </c>
      <c r="AK325" s="30">
        <f t="shared" si="83"/>
        <v>0</v>
      </c>
      <c r="AL325" s="31" t="str">
        <f t="shared" si="84"/>
        <v>-</v>
      </c>
      <c r="AM325" s="30">
        <f t="shared" si="85"/>
        <v>0</v>
      </c>
      <c r="AN325" s="30">
        <f t="shared" si="86"/>
        <v>0</v>
      </c>
      <c r="AO325" s="30">
        <f t="shared" si="87"/>
        <v>0</v>
      </c>
    </row>
    <row r="326" spans="1:41" ht="12.75">
      <c r="A326" s="28">
        <v>1813080</v>
      </c>
      <c r="B326" s="28">
        <v>3030</v>
      </c>
      <c r="C326" s="28" t="s">
        <v>939</v>
      </c>
      <c r="D326" s="28" t="s">
        <v>940</v>
      </c>
      <c r="E326" s="28" t="s">
        <v>941</v>
      </c>
      <c r="F326" s="28">
        <v>46074</v>
      </c>
      <c r="G326" s="29">
        <v>9384</v>
      </c>
      <c r="H326" s="32">
        <v>3178678000</v>
      </c>
      <c r="I326" s="65" t="s">
        <v>73</v>
      </c>
      <c r="J326" s="31" t="s">
        <v>49</v>
      </c>
      <c r="K326" s="28"/>
      <c r="L326" s="33"/>
      <c r="M326" s="69"/>
      <c r="N326" s="63" t="s">
        <v>49</v>
      </c>
      <c r="O326" s="71"/>
      <c r="P326" s="34">
        <v>1.0412051395657953</v>
      </c>
      <c r="Q326" s="35" t="str">
        <f t="shared" si="71"/>
        <v>NO</v>
      </c>
      <c r="R326" s="31" t="s">
        <v>49</v>
      </c>
      <c r="S326" s="31" t="s">
        <v>49</v>
      </c>
      <c r="T326" s="31"/>
      <c r="U326" s="64"/>
      <c r="V326" s="67"/>
      <c r="W326" s="40"/>
      <c r="X326" s="40"/>
      <c r="Y326" s="41"/>
      <c r="Z326" s="37">
        <f aca="true" t="shared" si="88" ref="Z326:Z332">IF(OR(J326="YES",L326="YES"),1,0)</f>
        <v>0</v>
      </c>
      <c r="AA326" s="30">
        <f aca="true" t="shared" si="89" ref="AA326:AA332">IF(OR(AND(ISNUMBER(M326),AND(M326&gt;0,M326&lt;600)),AND(M326&gt;0,N326="YES")),1,0)</f>
        <v>0</v>
      </c>
      <c r="AB326" s="30">
        <f aca="true" t="shared" si="90" ref="AB326:AB332">IF(AND(OR(J326="YES",L326="YES"),(Z326=0)),"Trouble",0)</f>
        <v>0</v>
      </c>
      <c r="AC326" s="30">
        <f aca="true" t="shared" si="91" ref="AC326:AC332">IF(AND(OR(AND(ISNUMBER(M326),AND(M326&gt;0,M326&lt;600)),AND(M326&gt;0,N326="YES")),(AA326=0)),"Trouble",0)</f>
        <v>0</v>
      </c>
      <c r="AD326" s="31" t="str">
        <f aca="true" t="shared" si="92" ref="AD326:AD332">IF(AND(Z326=1,AA326=1),"SRSA","-")</f>
        <v>-</v>
      </c>
      <c r="AE326" s="30">
        <f aca="true" t="shared" si="93" ref="AE326:AE332">IF(AND(AD326="-",O326="YES"),"Trouble",0)</f>
        <v>0</v>
      </c>
      <c r="AF326" s="30">
        <f aca="true" t="shared" si="94" ref="AF326:AF332">IF(AND(AND(J326="NO",L326&lt;&gt;"YES"),(O326="YES")),"Trouble",0)</f>
        <v>0</v>
      </c>
      <c r="AG326" s="30">
        <f aca="true" t="shared" si="95" ref="AG326:AG332">IF(OR(AND(OR(AND(ISNUMBER(M326),AND(M326&gt;0,M326&lt;600)),AND(AND(M326&gt;0,N326="YES"),ISNUMBER(M326))),(O326="YES")),O326&lt;&gt;"YES"),0,"Trouble")</f>
        <v>0</v>
      </c>
      <c r="AH326" s="30">
        <f aca="true" t="shared" si="96" ref="AH326:AH332">IF(AND(AD326="SRSA",O326&lt;&gt;"YES"),"Trouble",0)</f>
        <v>0</v>
      </c>
      <c r="AI326" s="30">
        <f aca="true" t="shared" si="97" ref="AI326:AI332">IF(S326="YES",1,0)</f>
        <v>0</v>
      </c>
      <c r="AJ326" s="30">
        <f aca="true" t="shared" si="98" ref="AJ326:AJ332">IF(AND(ISNUMBER(P326),P326&gt;=20),1,0)</f>
        <v>0</v>
      </c>
      <c r="AK326" s="30">
        <f aca="true" t="shared" si="99" ref="AK326:AK332">IF(AND(AI326=1,AJ326=1),"Initial",0)</f>
        <v>0</v>
      </c>
      <c r="AL326" s="31" t="str">
        <f aca="true" t="shared" si="100" ref="AL326:AL332">IF(AND(AND(AK326="Initial",AM326=0),ISNUMBER(M326)),"RLIS","-")</f>
        <v>-</v>
      </c>
      <c r="AM326" s="30">
        <f aca="true" t="shared" si="101" ref="AM326:AM332">IF(AND(AD326="SRSA",AK326="Initial"),"SRSA",0)</f>
        <v>0</v>
      </c>
      <c r="AN326" s="30">
        <f aca="true" t="shared" si="102" ref="AN326:AN332">IF(AND(AL326="-",U326="YES"),"Trouble",0)</f>
        <v>0</v>
      </c>
      <c r="AO326" s="30">
        <f aca="true" t="shared" si="103" ref="AO326:AO332">IF(AND(U326&lt;&gt;"YES",AL326="RLIS"),"Trouble",0)</f>
        <v>0</v>
      </c>
    </row>
    <row r="327" spans="1:41" ht="12.75">
      <c r="A327" s="28">
        <v>1813110</v>
      </c>
      <c r="B327" s="28">
        <v>4525</v>
      </c>
      <c r="C327" s="28" t="s">
        <v>942</v>
      </c>
      <c r="D327" s="28" t="s">
        <v>943</v>
      </c>
      <c r="E327" s="28" t="s">
        <v>944</v>
      </c>
      <c r="F327" s="28">
        <v>46571</v>
      </c>
      <c r="G327" s="29">
        <v>9741</v>
      </c>
      <c r="H327" s="32">
        <v>2607684404</v>
      </c>
      <c r="I327" s="65">
        <v>7</v>
      </c>
      <c r="J327" s="31" t="s">
        <v>55</v>
      </c>
      <c r="K327" s="28"/>
      <c r="L327" s="33"/>
      <c r="M327" s="69"/>
      <c r="N327" s="63" t="s">
        <v>49</v>
      </c>
      <c r="O327" s="71"/>
      <c r="P327" s="34">
        <v>15.61025641025641</v>
      </c>
      <c r="Q327" s="35" t="str">
        <f t="shared" si="71"/>
        <v>NO</v>
      </c>
      <c r="R327" s="31" t="s">
        <v>49</v>
      </c>
      <c r="S327" s="31" t="s">
        <v>55</v>
      </c>
      <c r="T327" s="31"/>
      <c r="U327" s="64"/>
      <c r="V327" s="67"/>
      <c r="W327" s="40"/>
      <c r="X327" s="40"/>
      <c r="Y327" s="41"/>
      <c r="Z327" s="37">
        <f t="shared" si="88"/>
        <v>1</v>
      </c>
      <c r="AA327" s="30">
        <f t="shared" si="89"/>
        <v>0</v>
      </c>
      <c r="AB327" s="30">
        <f t="shared" si="90"/>
        <v>0</v>
      </c>
      <c r="AC327" s="30">
        <f t="shared" si="91"/>
        <v>0</v>
      </c>
      <c r="AD327" s="31" t="str">
        <f t="shared" si="92"/>
        <v>-</v>
      </c>
      <c r="AE327" s="30">
        <f t="shared" si="93"/>
        <v>0</v>
      </c>
      <c r="AF327" s="30">
        <f t="shared" si="94"/>
        <v>0</v>
      </c>
      <c r="AG327" s="30">
        <f t="shared" si="95"/>
        <v>0</v>
      </c>
      <c r="AH327" s="30">
        <f t="shared" si="96"/>
        <v>0</v>
      </c>
      <c r="AI327" s="30">
        <f t="shared" si="97"/>
        <v>1</v>
      </c>
      <c r="AJ327" s="30">
        <f t="shared" si="98"/>
        <v>0</v>
      </c>
      <c r="AK327" s="30">
        <f t="shared" si="99"/>
        <v>0</v>
      </c>
      <c r="AL327" s="31" t="str">
        <f t="shared" si="100"/>
        <v>-</v>
      </c>
      <c r="AM327" s="30">
        <f t="shared" si="101"/>
        <v>0</v>
      </c>
      <c r="AN327" s="30">
        <f t="shared" si="102"/>
        <v>0</v>
      </c>
      <c r="AO327" s="30">
        <f t="shared" si="103"/>
        <v>0</v>
      </c>
    </row>
    <row r="328" spans="1:41" ht="12.75">
      <c r="A328" s="28">
        <v>1800008</v>
      </c>
      <c r="B328" s="28">
        <v>2980</v>
      </c>
      <c r="C328" s="28" t="s">
        <v>945</v>
      </c>
      <c r="D328" s="28" t="s">
        <v>946</v>
      </c>
      <c r="E328" s="28" t="s">
        <v>947</v>
      </c>
      <c r="F328" s="28">
        <v>47465</v>
      </c>
      <c r="G328" s="29">
        <v>147</v>
      </c>
      <c r="H328" s="32">
        <v>8126591424</v>
      </c>
      <c r="I328" s="65">
        <v>8</v>
      </c>
      <c r="J328" s="31" t="s">
        <v>55</v>
      </c>
      <c r="K328" s="28"/>
      <c r="L328" s="33"/>
      <c r="M328" s="69"/>
      <c r="N328" s="63" t="s">
        <v>49</v>
      </c>
      <c r="O328" s="71"/>
      <c r="P328" s="34">
        <v>14.672489082969431</v>
      </c>
      <c r="Q328" s="35" t="str">
        <f>IF(ISNUMBER(P328),IF(P328&gt;=20,"YES","NO"),"M")</f>
        <v>NO</v>
      </c>
      <c r="R328" s="31" t="s">
        <v>49</v>
      </c>
      <c r="S328" s="31" t="s">
        <v>55</v>
      </c>
      <c r="T328" s="31"/>
      <c r="U328" s="64"/>
      <c r="V328" s="67"/>
      <c r="W328" s="40"/>
      <c r="X328" s="40"/>
      <c r="Y328" s="41"/>
      <c r="Z328" s="37">
        <f t="shared" si="88"/>
        <v>1</v>
      </c>
      <c r="AA328" s="30">
        <f t="shared" si="89"/>
        <v>0</v>
      </c>
      <c r="AB328" s="30">
        <f t="shared" si="90"/>
        <v>0</v>
      </c>
      <c r="AC328" s="30">
        <f t="shared" si="91"/>
        <v>0</v>
      </c>
      <c r="AD328" s="31" t="str">
        <f t="shared" si="92"/>
        <v>-</v>
      </c>
      <c r="AE328" s="30">
        <f t="shared" si="93"/>
        <v>0</v>
      </c>
      <c r="AF328" s="30">
        <f t="shared" si="94"/>
        <v>0</v>
      </c>
      <c r="AG328" s="30">
        <f t="shared" si="95"/>
        <v>0</v>
      </c>
      <c r="AH328" s="30">
        <f t="shared" si="96"/>
        <v>0</v>
      </c>
      <c r="AI328" s="30">
        <f t="shared" si="97"/>
        <v>1</v>
      </c>
      <c r="AJ328" s="30">
        <f t="shared" si="98"/>
        <v>0</v>
      </c>
      <c r="AK328" s="30">
        <f t="shared" si="99"/>
        <v>0</v>
      </c>
      <c r="AL328" s="31" t="str">
        <f t="shared" si="100"/>
        <v>-</v>
      </c>
      <c r="AM328" s="30">
        <f t="shared" si="101"/>
        <v>0</v>
      </c>
      <c r="AN328" s="30">
        <f t="shared" si="102"/>
        <v>0</v>
      </c>
      <c r="AO328" s="30">
        <f t="shared" si="103"/>
        <v>0</v>
      </c>
    </row>
    <row r="329" spans="1:41" ht="12.75">
      <c r="A329" s="28">
        <v>1813200</v>
      </c>
      <c r="B329" s="28">
        <v>4760</v>
      </c>
      <c r="C329" s="28" t="s">
        <v>948</v>
      </c>
      <c r="D329" s="28" t="s">
        <v>949</v>
      </c>
      <c r="E329" s="28" t="s">
        <v>950</v>
      </c>
      <c r="F329" s="28">
        <v>46394</v>
      </c>
      <c r="G329" s="29">
        <v>1751</v>
      </c>
      <c r="H329" s="32">
        <v>2196590656</v>
      </c>
      <c r="I329" s="65">
        <v>3</v>
      </c>
      <c r="J329" s="31" t="s">
        <v>49</v>
      </c>
      <c r="K329" s="28"/>
      <c r="L329" s="33"/>
      <c r="M329" s="69"/>
      <c r="N329" s="63" t="s">
        <v>49</v>
      </c>
      <c r="O329" s="71"/>
      <c r="P329" s="34">
        <v>13.626834381551362</v>
      </c>
      <c r="Q329" s="35" t="str">
        <f t="shared" si="71"/>
        <v>NO</v>
      </c>
      <c r="R329" s="31" t="s">
        <v>49</v>
      </c>
      <c r="S329" s="31" t="s">
        <v>49</v>
      </c>
      <c r="T329" s="31"/>
      <c r="U329" s="64"/>
      <c r="V329" s="67"/>
      <c r="W329" s="40"/>
      <c r="X329" s="40"/>
      <c r="Y329" s="41"/>
      <c r="Z329" s="37">
        <f t="shared" si="88"/>
        <v>0</v>
      </c>
      <c r="AA329" s="30">
        <f t="shared" si="89"/>
        <v>0</v>
      </c>
      <c r="AB329" s="30">
        <f t="shared" si="90"/>
        <v>0</v>
      </c>
      <c r="AC329" s="30">
        <f t="shared" si="91"/>
        <v>0</v>
      </c>
      <c r="AD329" s="31" t="str">
        <f t="shared" si="92"/>
        <v>-</v>
      </c>
      <c r="AE329" s="30">
        <f t="shared" si="93"/>
        <v>0</v>
      </c>
      <c r="AF329" s="30">
        <f t="shared" si="94"/>
        <v>0</v>
      </c>
      <c r="AG329" s="30">
        <f t="shared" si="95"/>
        <v>0</v>
      </c>
      <c r="AH329" s="30">
        <f t="shared" si="96"/>
        <v>0</v>
      </c>
      <c r="AI329" s="30">
        <f t="shared" si="97"/>
        <v>0</v>
      </c>
      <c r="AJ329" s="30">
        <f t="shared" si="98"/>
        <v>0</v>
      </c>
      <c r="AK329" s="30">
        <f t="shared" si="99"/>
        <v>0</v>
      </c>
      <c r="AL329" s="31" t="str">
        <f t="shared" si="100"/>
        <v>-</v>
      </c>
      <c r="AM329" s="30">
        <f t="shared" si="101"/>
        <v>0</v>
      </c>
      <c r="AN329" s="30">
        <f t="shared" si="102"/>
        <v>0</v>
      </c>
      <c r="AO329" s="30">
        <f t="shared" si="103"/>
        <v>0</v>
      </c>
    </row>
    <row r="330" spans="1:41" ht="12.75">
      <c r="A330" s="28">
        <v>1813230</v>
      </c>
      <c r="B330" s="28">
        <v>4455</v>
      </c>
      <c r="C330" s="28" t="s">
        <v>951</v>
      </c>
      <c r="D330" s="28" t="s">
        <v>952</v>
      </c>
      <c r="E330" s="28" t="s">
        <v>953</v>
      </c>
      <c r="F330" s="28">
        <v>46562</v>
      </c>
      <c r="G330" s="29">
        <v>114</v>
      </c>
      <c r="H330" s="32">
        <v>5745942658</v>
      </c>
      <c r="I330" s="65" t="s">
        <v>844</v>
      </c>
      <c r="J330" s="31" t="s">
        <v>55</v>
      </c>
      <c r="K330" s="28"/>
      <c r="L330" s="33"/>
      <c r="M330" s="69"/>
      <c r="N330" s="63" t="s">
        <v>49</v>
      </c>
      <c r="O330" s="71"/>
      <c r="P330" s="34">
        <v>8.933966335779024</v>
      </c>
      <c r="Q330" s="35" t="str">
        <f>IF(ISNUMBER(P330),IF(P330&gt;=20,"YES","NO"),"M")</f>
        <v>NO</v>
      </c>
      <c r="R330" s="31" t="s">
        <v>49</v>
      </c>
      <c r="S330" s="31" t="s">
        <v>55</v>
      </c>
      <c r="T330" s="31"/>
      <c r="U330" s="64"/>
      <c r="V330" s="67"/>
      <c r="W330" s="40"/>
      <c r="X330" s="40"/>
      <c r="Y330" s="41"/>
      <c r="Z330" s="37">
        <f t="shared" si="88"/>
        <v>1</v>
      </c>
      <c r="AA330" s="30">
        <f t="shared" si="89"/>
        <v>0</v>
      </c>
      <c r="AB330" s="30">
        <f t="shared" si="90"/>
        <v>0</v>
      </c>
      <c r="AC330" s="30">
        <f t="shared" si="91"/>
        <v>0</v>
      </c>
      <c r="AD330" s="31" t="str">
        <f t="shared" si="92"/>
        <v>-</v>
      </c>
      <c r="AE330" s="30">
        <f t="shared" si="93"/>
        <v>0</v>
      </c>
      <c r="AF330" s="30">
        <f t="shared" si="94"/>
        <v>0</v>
      </c>
      <c r="AG330" s="30">
        <f t="shared" si="95"/>
        <v>0</v>
      </c>
      <c r="AH330" s="30">
        <f t="shared" si="96"/>
        <v>0</v>
      </c>
      <c r="AI330" s="30">
        <f t="shared" si="97"/>
        <v>1</v>
      </c>
      <c r="AJ330" s="30">
        <f t="shared" si="98"/>
        <v>0</v>
      </c>
      <c r="AK330" s="30">
        <f t="shared" si="99"/>
        <v>0</v>
      </c>
      <c r="AL330" s="31" t="str">
        <f t="shared" si="100"/>
        <v>-</v>
      </c>
      <c r="AM330" s="30">
        <f t="shared" si="101"/>
        <v>0</v>
      </c>
      <c r="AN330" s="30">
        <f t="shared" si="102"/>
        <v>0</v>
      </c>
      <c r="AO330" s="30">
        <f t="shared" si="103"/>
        <v>0</v>
      </c>
    </row>
    <row r="331" spans="1:41" ht="12.75">
      <c r="A331" s="28">
        <v>1802280</v>
      </c>
      <c r="B331" s="28">
        <v>8665</v>
      </c>
      <c r="C331" s="28" t="s">
        <v>954</v>
      </c>
      <c r="D331" s="28" t="s">
        <v>955</v>
      </c>
      <c r="E331" s="28" t="s">
        <v>956</v>
      </c>
      <c r="F331" s="28">
        <v>46725</v>
      </c>
      <c r="G331" s="29" t="s">
        <v>48</v>
      </c>
      <c r="H331" s="32">
        <v>2602445772</v>
      </c>
      <c r="I331" s="65" t="s">
        <v>59</v>
      </c>
      <c r="J331" s="31" t="s">
        <v>49</v>
      </c>
      <c r="K331" s="28"/>
      <c r="L331" s="33"/>
      <c r="M331" s="69"/>
      <c r="N331" s="63" t="s">
        <v>49</v>
      </c>
      <c r="O331" s="71"/>
      <c r="P331" s="34">
        <v>4.162410623084781</v>
      </c>
      <c r="Q331" s="35" t="str">
        <f>IF(ISNUMBER(P331),IF(P331&gt;=20,"YES","NO"),"M")</f>
        <v>NO</v>
      </c>
      <c r="R331" s="31" t="s">
        <v>49</v>
      </c>
      <c r="S331" s="31" t="s">
        <v>49</v>
      </c>
      <c r="T331" s="31"/>
      <c r="U331" s="64"/>
      <c r="V331" s="67"/>
      <c r="W331" s="40"/>
      <c r="X331" s="40"/>
      <c r="Y331" s="41"/>
      <c r="Z331" s="37">
        <f t="shared" si="88"/>
        <v>0</v>
      </c>
      <c r="AA331" s="30">
        <f t="shared" si="89"/>
        <v>0</v>
      </c>
      <c r="AB331" s="30">
        <f t="shared" si="90"/>
        <v>0</v>
      </c>
      <c r="AC331" s="30">
        <f t="shared" si="91"/>
        <v>0</v>
      </c>
      <c r="AD331" s="31" t="str">
        <f t="shared" si="92"/>
        <v>-</v>
      </c>
      <c r="AE331" s="30">
        <f t="shared" si="93"/>
        <v>0</v>
      </c>
      <c r="AF331" s="30">
        <f t="shared" si="94"/>
        <v>0</v>
      </c>
      <c r="AG331" s="30">
        <f t="shared" si="95"/>
        <v>0</v>
      </c>
      <c r="AH331" s="30">
        <f t="shared" si="96"/>
        <v>0</v>
      </c>
      <c r="AI331" s="30">
        <f t="shared" si="97"/>
        <v>0</v>
      </c>
      <c r="AJ331" s="30">
        <f t="shared" si="98"/>
        <v>0</v>
      </c>
      <c r="AK331" s="30">
        <f t="shared" si="99"/>
        <v>0</v>
      </c>
      <c r="AL331" s="31" t="str">
        <f t="shared" si="100"/>
        <v>-</v>
      </c>
      <c r="AM331" s="30">
        <f t="shared" si="101"/>
        <v>0</v>
      </c>
      <c r="AN331" s="30">
        <f t="shared" si="102"/>
        <v>0</v>
      </c>
      <c r="AO331" s="30">
        <f t="shared" si="103"/>
        <v>0</v>
      </c>
    </row>
    <row r="332" spans="1:41" ht="12.75">
      <c r="A332" s="28">
        <v>1802830</v>
      </c>
      <c r="B332" s="28">
        <v>630</v>
      </c>
      <c r="C332" s="28" t="s">
        <v>957</v>
      </c>
      <c r="D332" s="28" t="s">
        <v>958</v>
      </c>
      <c r="E332" s="28" t="s">
        <v>959</v>
      </c>
      <c r="F332" s="28">
        <v>46077</v>
      </c>
      <c r="G332" s="29" t="s">
        <v>48</v>
      </c>
      <c r="H332" s="32">
        <v>3178732858</v>
      </c>
      <c r="I332" s="65" t="s">
        <v>328</v>
      </c>
      <c r="J332" s="31" t="s">
        <v>49</v>
      </c>
      <c r="K332" s="28"/>
      <c r="L332" s="33"/>
      <c r="M332" s="69"/>
      <c r="N332" s="63" t="s">
        <v>49</v>
      </c>
      <c r="O332" s="71"/>
      <c r="P332" s="34">
        <v>4.267161410018553</v>
      </c>
      <c r="Q332" s="35" t="str">
        <f>IF(ISNUMBER(P332),IF(P332&gt;=20,"YES","NO"),"M")</f>
        <v>NO</v>
      </c>
      <c r="R332" s="31" t="s">
        <v>49</v>
      </c>
      <c r="S332" s="31" t="s">
        <v>49</v>
      </c>
      <c r="T332" s="31"/>
      <c r="U332" s="64"/>
      <c r="V332" s="67"/>
      <c r="W332" s="40"/>
      <c r="X332" s="40"/>
      <c r="Y332" s="41"/>
      <c r="Z332" s="37">
        <f t="shared" si="88"/>
        <v>0</v>
      </c>
      <c r="AA332" s="30">
        <f t="shared" si="89"/>
        <v>0</v>
      </c>
      <c r="AB332" s="30">
        <f t="shared" si="90"/>
        <v>0</v>
      </c>
      <c r="AC332" s="30">
        <f t="shared" si="91"/>
        <v>0</v>
      </c>
      <c r="AD332" s="31" t="str">
        <f t="shared" si="92"/>
        <v>-</v>
      </c>
      <c r="AE332" s="30">
        <f t="shared" si="93"/>
        <v>0</v>
      </c>
      <c r="AF332" s="30">
        <f t="shared" si="94"/>
        <v>0</v>
      </c>
      <c r="AG332" s="30">
        <f t="shared" si="95"/>
        <v>0</v>
      </c>
      <c r="AH332" s="30">
        <f t="shared" si="96"/>
        <v>0</v>
      </c>
      <c r="AI332" s="30">
        <f t="shared" si="97"/>
        <v>0</v>
      </c>
      <c r="AJ332" s="30">
        <f t="shared" si="98"/>
        <v>0</v>
      </c>
      <c r="AK332" s="30">
        <f t="shared" si="99"/>
        <v>0</v>
      </c>
      <c r="AL332" s="31" t="str">
        <f t="shared" si="100"/>
        <v>-</v>
      </c>
      <c r="AM332" s="30">
        <f t="shared" si="101"/>
        <v>0</v>
      </c>
      <c r="AN332" s="30">
        <f t="shared" si="102"/>
        <v>0</v>
      </c>
      <c r="AO332" s="30">
        <f t="shared" si="103"/>
        <v>0</v>
      </c>
    </row>
    <row r="333" spans="1:17" ht="12.75">
      <c r="A333" s="42"/>
      <c r="B333" s="42"/>
      <c r="I333" s="51"/>
      <c r="J333" s="51"/>
      <c r="P333" s="46"/>
      <c r="Q333" s="46"/>
    </row>
    <row r="334" spans="1:17" ht="12.75">
      <c r="A334" s="42"/>
      <c r="B334" s="42"/>
      <c r="I334" s="51"/>
      <c r="J334" s="51"/>
      <c r="P334" s="46"/>
      <c r="Q334" s="46"/>
    </row>
    <row r="335" spans="1:17" ht="12.75">
      <c r="A335" s="42"/>
      <c r="B335" s="42"/>
      <c r="I335" s="51"/>
      <c r="J335" s="51"/>
      <c r="P335" s="46"/>
      <c r="Q335" s="46"/>
    </row>
    <row r="336" spans="1:17" ht="12.75">
      <c r="A336" s="42"/>
      <c r="B336" s="42"/>
      <c r="I336" s="51"/>
      <c r="J336" s="51"/>
      <c r="P336" s="46"/>
      <c r="Q336" s="46"/>
    </row>
    <row r="337" spans="1:17" ht="12.75">
      <c r="A337" s="42"/>
      <c r="B337" s="42"/>
      <c r="I337" s="51"/>
      <c r="J337" s="51"/>
      <c r="P337" s="46"/>
      <c r="Q337" s="46"/>
    </row>
    <row r="338" spans="1:17" ht="12.75">
      <c r="A338" s="42"/>
      <c r="B338" s="42"/>
      <c r="I338" s="51"/>
      <c r="J338" s="51"/>
      <c r="P338" s="46"/>
      <c r="Q338" s="46"/>
    </row>
    <row r="339" spans="1:17" ht="12.75">
      <c r="A339" s="42"/>
      <c r="B339" s="42"/>
      <c r="I339" s="51"/>
      <c r="J339" s="51"/>
      <c r="P339" s="46"/>
      <c r="Q339" s="46"/>
    </row>
    <row r="340" spans="1:17" ht="12.75">
      <c r="A340" s="42"/>
      <c r="B340" s="42"/>
      <c r="I340" s="51"/>
      <c r="J340" s="51"/>
      <c r="P340" s="46"/>
      <c r="Q340" s="46"/>
    </row>
    <row r="341" spans="1:17" ht="12.75">
      <c r="A341" s="42"/>
      <c r="B341" s="42"/>
      <c r="I341" s="51"/>
      <c r="J341" s="51"/>
      <c r="P341" s="46"/>
      <c r="Q341" s="46"/>
    </row>
    <row r="342" spans="1:17" ht="12.75">
      <c r="A342" s="42"/>
      <c r="B342" s="42"/>
      <c r="I342" s="51"/>
      <c r="J342" s="51"/>
      <c r="P342" s="46"/>
      <c r="Q342" s="46"/>
    </row>
    <row r="343" spans="1:17" ht="12.75">
      <c r="A343" s="42"/>
      <c r="B343" s="42"/>
      <c r="I343" s="51"/>
      <c r="J343" s="51"/>
      <c r="P343" s="46"/>
      <c r="Q343" s="46"/>
    </row>
    <row r="344" spans="1:17" ht="12.75">
      <c r="A344" s="42"/>
      <c r="B344" s="42"/>
      <c r="I344" s="51"/>
      <c r="J344" s="51"/>
      <c r="P344" s="46"/>
      <c r="Q344" s="46"/>
    </row>
    <row r="345" spans="1:17" ht="12.75">
      <c r="A345" s="42"/>
      <c r="B345" s="42"/>
      <c r="I345" s="51"/>
      <c r="J345" s="51"/>
      <c r="P345" s="46"/>
      <c r="Q345" s="46"/>
    </row>
    <row r="346" spans="1:17" ht="12.75">
      <c r="A346" s="42"/>
      <c r="B346" s="42"/>
      <c r="I346" s="51"/>
      <c r="J346" s="51"/>
      <c r="P346" s="46"/>
      <c r="Q346" s="46"/>
    </row>
    <row r="347" spans="1:17" ht="12.75">
      <c r="A347" s="42"/>
      <c r="B347" s="42"/>
      <c r="I347" s="51"/>
      <c r="J347" s="51"/>
      <c r="P347" s="46"/>
      <c r="Q347" s="46"/>
    </row>
    <row r="348" spans="1:17" ht="12.75">
      <c r="A348" s="42"/>
      <c r="B348" s="42"/>
      <c r="I348" s="51"/>
      <c r="J348" s="51"/>
      <c r="P348" s="46"/>
      <c r="Q348" s="46"/>
    </row>
    <row r="349" spans="1:17" ht="12.75">
      <c r="A349" s="42"/>
      <c r="B349" s="42"/>
      <c r="I349" s="51"/>
      <c r="J349" s="51"/>
      <c r="P349" s="46"/>
      <c r="Q349" s="46"/>
    </row>
    <row r="350" spans="1:17" ht="12.75">
      <c r="A350" s="42"/>
      <c r="B350" s="42"/>
      <c r="I350" s="51"/>
      <c r="J350" s="51"/>
      <c r="P350" s="46"/>
      <c r="Q350" s="46"/>
    </row>
    <row r="351" spans="1:17" ht="12.75">
      <c r="A351" s="42"/>
      <c r="B351" s="42"/>
      <c r="I351" s="51"/>
      <c r="J351" s="51"/>
      <c r="P351" s="46"/>
      <c r="Q351" s="46"/>
    </row>
    <row r="352" spans="1:17" ht="12.75">
      <c r="A352" s="42"/>
      <c r="B352" s="42"/>
      <c r="I352" s="51"/>
      <c r="J352" s="51"/>
      <c r="P352" s="46"/>
      <c r="Q352" s="46"/>
    </row>
    <row r="353" spans="1:17" ht="12.75">
      <c r="A353" s="42"/>
      <c r="B353" s="42"/>
      <c r="I353" s="51"/>
      <c r="J353" s="51"/>
      <c r="P353" s="46"/>
      <c r="Q353" s="46"/>
    </row>
    <row r="354" spans="1:17" ht="12.75">
      <c r="A354" s="42"/>
      <c r="B354" s="42"/>
      <c r="I354" s="51"/>
      <c r="J354" s="51"/>
      <c r="P354" s="46"/>
      <c r="Q354" s="46"/>
    </row>
    <row r="355" spans="1:17" ht="12.75">
      <c r="A355" s="42"/>
      <c r="B355" s="42"/>
      <c r="I355" s="51"/>
      <c r="J355" s="51"/>
      <c r="P355" s="46"/>
      <c r="Q355" s="46"/>
    </row>
    <row r="356" spans="1:17" ht="12.75">
      <c r="A356" s="42"/>
      <c r="B356" s="42"/>
      <c r="I356" s="51"/>
      <c r="J356" s="51"/>
      <c r="P356" s="46"/>
      <c r="Q356" s="46"/>
    </row>
    <row r="357" spans="1:17" ht="12.75">
      <c r="A357" s="42"/>
      <c r="B357" s="42"/>
      <c r="I357" s="51"/>
      <c r="J357" s="51"/>
      <c r="P357" s="46"/>
      <c r="Q357" s="46"/>
    </row>
    <row r="358" spans="1:17" ht="12.75">
      <c r="A358" s="42"/>
      <c r="B358" s="42"/>
      <c r="I358" s="51"/>
      <c r="J358" s="51"/>
      <c r="P358" s="46"/>
      <c r="Q358" s="46"/>
    </row>
    <row r="359" spans="1:17" ht="12.75">
      <c r="A359" s="42"/>
      <c r="B359" s="42"/>
      <c r="I359" s="51"/>
      <c r="J359" s="51"/>
      <c r="P359" s="46"/>
      <c r="Q359" s="46"/>
    </row>
    <row r="360" spans="1:17" ht="12.75">
      <c r="A360" s="42"/>
      <c r="B360" s="42"/>
      <c r="I360" s="51"/>
      <c r="J360" s="51"/>
      <c r="P360" s="46"/>
      <c r="Q360" s="46"/>
    </row>
    <row r="361" spans="1:17" ht="12.75">
      <c r="A361" s="42"/>
      <c r="B361" s="42"/>
      <c r="I361" s="51"/>
      <c r="J361" s="51"/>
      <c r="P361" s="46"/>
      <c r="Q361" s="46"/>
    </row>
    <row r="362" spans="1:17" ht="12.75">
      <c r="A362" s="42"/>
      <c r="B362" s="42"/>
      <c r="I362" s="51"/>
      <c r="J362" s="51"/>
      <c r="P362" s="46"/>
      <c r="Q362" s="46"/>
    </row>
    <row r="363" spans="1:17" ht="12.75">
      <c r="A363" s="42"/>
      <c r="B363" s="42"/>
      <c r="I363" s="51"/>
      <c r="J363" s="51"/>
      <c r="P363" s="46"/>
      <c r="Q363" s="46"/>
    </row>
    <row r="364" spans="1:17" ht="12.75">
      <c r="A364" s="42"/>
      <c r="B364" s="42"/>
      <c r="I364" s="51"/>
      <c r="J364" s="51"/>
      <c r="P364" s="46"/>
      <c r="Q364" s="46"/>
    </row>
    <row r="365" spans="1:17" ht="12.75">
      <c r="A365" s="42"/>
      <c r="B365" s="42"/>
      <c r="I365" s="51"/>
      <c r="J365" s="51"/>
      <c r="P365" s="46"/>
      <c r="Q365" s="46"/>
    </row>
    <row r="366" spans="1:17" ht="12.75">
      <c r="A366" s="42"/>
      <c r="B366" s="42"/>
      <c r="I366" s="51"/>
      <c r="J366" s="51"/>
      <c r="P366" s="46"/>
      <c r="Q366" s="46"/>
    </row>
    <row r="367" spans="1:17" ht="12.75">
      <c r="A367" s="42"/>
      <c r="B367" s="42"/>
      <c r="I367" s="51"/>
      <c r="J367" s="51"/>
      <c r="P367" s="46"/>
      <c r="Q367" s="46"/>
    </row>
    <row r="368" spans="1:17" ht="12.75">
      <c r="A368" s="42"/>
      <c r="B368" s="42"/>
      <c r="I368" s="51"/>
      <c r="J368" s="51"/>
      <c r="P368" s="46"/>
      <c r="Q368" s="46"/>
    </row>
    <row r="369" spans="1:17" ht="12.75">
      <c r="A369" s="42"/>
      <c r="B369" s="42"/>
      <c r="I369" s="51"/>
      <c r="J369" s="51"/>
      <c r="P369" s="46"/>
      <c r="Q369" s="46"/>
    </row>
    <row r="370" spans="1:17" ht="12.75">
      <c r="A370" s="42"/>
      <c r="B370" s="42"/>
      <c r="I370" s="51"/>
      <c r="J370" s="51"/>
      <c r="P370" s="46"/>
      <c r="Q370" s="46"/>
    </row>
    <row r="371" spans="1:17" ht="12.75">
      <c r="A371" s="42"/>
      <c r="B371" s="42"/>
      <c r="I371" s="51"/>
      <c r="J371" s="51"/>
      <c r="P371" s="46"/>
      <c r="Q371" s="46"/>
    </row>
    <row r="372" spans="1:17" ht="12.75">
      <c r="A372" s="42"/>
      <c r="B372" s="42"/>
      <c r="I372" s="51"/>
      <c r="J372" s="51"/>
      <c r="P372" s="46"/>
      <c r="Q372" s="46"/>
    </row>
    <row r="373" spans="1:17" ht="12.75">
      <c r="A373" s="42"/>
      <c r="B373" s="42"/>
      <c r="I373" s="51"/>
      <c r="J373" s="51"/>
      <c r="P373" s="46"/>
      <c r="Q373" s="46"/>
    </row>
    <row r="374" spans="1:17" ht="12.75">
      <c r="A374" s="42"/>
      <c r="B374" s="42"/>
      <c r="I374" s="51"/>
      <c r="J374" s="51"/>
      <c r="P374" s="46"/>
      <c r="Q374" s="46"/>
    </row>
    <row r="375" spans="1:17" ht="12.75">
      <c r="A375" s="42"/>
      <c r="B375" s="42"/>
      <c r="I375" s="51"/>
      <c r="J375" s="51"/>
      <c r="P375" s="46"/>
      <c r="Q375" s="46"/>
    </row>
    <row r="376" spans="1:17" ht="12.75">
      <c r="A376" s="42"/>
      <c r="B376" s="42"/>
      <c r="I376" s="51"/>
      <c r="J376" s="51"/>
      <c r="P376" s="46"/>
      <c r="Q376" s="46"/>
    </row>
    <row r="377" spans="1:17" ht="12.75">
      <c r="A377" s="42"/>
      <c r="B377" s="42"/>
      <c r="I377" s="51"/>
      <c r="J377" s="51"/>
      <c r="P377" s="46"/>
      <c r="Q377" s="46"/>
    </row>
    <row r="378" spans="1:17" ht="12.75">
      <c r="A378" s="42"/>
      <c r="B378" s="42"/>
      <c r="I378" s="51"/>
      <c r="J378" s="51"/>
      <c r="P378" s="46"/>
      <c r="Q378" s="46"/>
    </row>
    <row r="379" spans="1:17" ht="12.75">
      <c r="A379" s="42"/>
      <c r="B379" s="42"/>
      <c r="I379" s="51"/>
      <c r="J379" s="51"/>
      <c r="P379" s="46"/>
      <c r="Q379" s="46"/>
    </row>
    <row r="380" spans="1:17" ht="12.75">
      <c r="A380" s="42"/>
      <c r="B380" s="42"/>
      <c r="I380" s="51"/>
      <c r="J380" s="51"/>
      <c r="P380" s="46"/>
      <c r="Q380" s="46"/>
    </row>
    <row r="381" spans="1:17" ht="12.75">
      <c r="A381" s="42"/>
      <c r="B381" s="42"/>
      <c r="I381" s="51"/>
      <c r="J381" s="51"/>
      <c r="P381" s="46"/>
      <c r="Q381" s="46"/>
    </row>
    <row r="382" spans="1:17" ht="12.75">
      <c r="A382" s="42"/>
      <c r="B382" s="42"/>
      <c r="I382" s="51"/>
      <c r="J382" s="51"/>
      <c r="P382" s="46"/>
      <c r="Q382" s="46"/>
    </row>
    <row r="383" spans="1:17" ht="12.75">
      <c r="A383" s="42"/>
      <c r="B383" s="42"/>
      <c r="I383" s="51"/>
      <c r="J383" s="51"/>
      <c r="P383" s="46"/>
      <c r="Q383" s="46"/>
    </row>
    <row r="384" spans="1:17" ht="12.75">
      <c r="A384" s="42"/>
      <c r="B384" s="42"/>
      <c r="I384" s="51"/>
      <c r="J384" s="51"/>
      <c r="P384" s="46"/>
      <c r="Q384" s="46"/>
    </row>
    <row r="385" spans="1:17" ht="12.75">
      <c r="A385" s="42"/>
      <c r="B385" s="42"/>
      <c r="I385" s="51"/>
      <c r="J385" s="51"/>
      <c r="P385" s="46"/>
      <c r="Q385" s="46"/>
    </row>
    <row r="386" spans="1:17" ht="12.75">
      <c r="A386" s="42"/>
      <c r="B386" s="42"/>
      <c r="I386" s="51"/>
      <c r="J386" s="51"/>
      <c r="P386" s="46"/>
      <c r="Q386" s="46"/>
    </row>
    <row r="387" spans="1:17" ht="12.75">
      <c r="A387" s="42"/>
      <c r="B387" s="42"/>
      <c r="I387" s="51"/>
      <c r="J387" s="51"/>
      <c r="P387" s="46"/>
      <c r="Q387" s="46"/>
    </row>
    <row r="388" spans="1:17" ht="12.75">
      <c r="A388" s="42"/>
      <c r="B388" s="42"/>
      <c r="I388" s="51"/>
      <c r="J388" s="51"/>
      <c r="P388" s="46"/>
      <c r="Q388" s="46"/>
    </row>
    <row r="389" spans="1:17" ht="12.75">
      <c r="A389" s="42"/>
      <c r="B389" s="42"/>
      <c r="I389" s="51"/>
      <c r="J389" s="51"/>
      <c r="P389" s="46"/>
      <c r="Q389" s="46"/>
    </row>
    <row r="390" spans="1:17" ht="12.75">
      <c r="A390" s="42"/>
      <c r="B390" s="42"/>
      <c r="I390" s="51"/>
      <c r="J390" s="51"/>
      <c r="P390" s="46"/>
      <c r="Q390" s="46"/>
    </row>
    <row r="391" spans="1:17" ht="12.75">
      <c r="A391" s="42"/>
      <c r="B391" s="42"/>
      <c r="I391" s="51"/>
      <c r="J391" s="51"/>
      <c r="P391" s="46"/>
      <c r="Q391" s="46"/>
    </row>
    <row r="392" spans="1:17" ht="12.75">
      <c r="A392" s="42"/>
      <c r="B392" s="42"/>
      <c r="I392" s="51"/>
      <c r="J392" s="51"/>
      <c r="P392" s="46"/>
      <c r="Q392" s="46"/>
    </row>
    <row r="393" spans="1:17" ht="12.75">
      <c r="A393" s="42"/>
      <c r="B393" s="42"/>
      <c r="I393" s="51"/>
      <c r="J393" s="51"/>
      <c r="P393" s="46"/>
      <c r="Q393" s="46"/>
    </row>
    <row r="394" spans="1:17" ht="12.75">
      <c r="A394" s="42"/>
      <c r="B394" s="42"/>
      <c r="I394" s="51"/>
      <c r="J394" s="51"/>
      <c r="P394" s="46"/>
      <c r="Q394" s="46"/>
    </row>
    <row r="395" spans="1:17" ht="12.75">
      <c r="A395" s="42"/>
      <c r="B395" s="42"/>
      <c r="I395" s="51"/>
      <c r="J395" s="51"/>
      <c r="P395" s="46"/>
      <c r="Q395" s="46"/>
    </row>
    <row r="396" spans="1:17" ht="12.75">
      <c r="A396" s="42"/>
      <c r="B396" s="42"/>
      <c r="I396" s="51"/>
      <c r="J396" s="51"/>
      <c r="P396" s="46"/>
      <c r="Q396" s="46"/>
    </row>
    <row r="397" spans="1:17" ht="12.75">
      <c r="A397" s="42"/>
      <c r="B397" s="42"/>
      <c r="I397" s="51"/>
      <c r="J397" s="51"/>
      <c r="P397" s="46"/>
      <c r="Q397" s="46"/>
    </row>
    <row r="398" spans="1:17" ht="12.75">
      <c r="A398" s="42"/>
      <c r="B398" s="42"/>
      <c r="I398" s="51"/>
      <c r="J398" s="51"/>
      <c r="P398" s="46"/>
      <c r="Q398" s="46"/>
    </row>
    <row r="399" spans="1:17" ht="12.75">
      <c r="A399" s="42"/>
      <c r="B399" s="42"/>
      <c r="I399" s="51"/>
      <c r="J399" s="51"/>
      <c r="P399" s="46"/>
      <c r="Q399" s="46"/>
    </row>
    <row r="400" spans="1:17" ht="12.75">
      <c r="A400" s="42"/>
      <c r="B400" s="42"/>
      <c r="I400" s="51"/>
      <c r="J400" s="51"/>
      <c r="P400" s="46"/>
      <c r="Q400" s="46"/>
    </row>
    <row r="401" spans="1:17" ht="12.75">
      <c r="A401" s="42"/>
      <c r="B401" s="42"/>
      <c r="I401" s="51"/>
      <c r="J401" s="51"/>
      <c r="P401" s="46"/>
      <c r="Q401" s="46"/>
    </row>
    <row r="402" spans="1:17" ht="12.75">
      <c r="A402" s="42"/>
      <c r="B402" s="42"/>
      <c r="I402" s="51"/>
      <c r="J402" s="51"/>
      <c r="P402" s="46"/>
      <c r="Q402" s="46"/>
    </row>
    <row r="403" spans="1:17" ht="12.75">
      <c r="A403" s="42"/>
      <c r="B403" s="42"/>
      <c r="I403" s="51"/>
      <c r="J403" s="51"/>
      <c r="P403" s="46"/>
      <c r="Q403" s="46"/>
    </row>
    <row r="404" spans="1:17" ht="12.75">
      <c r="A404" s="42"/>
      <c r="B404" s="42"/>
      <c r="I404" s="51"/>
      <c r="J404" s="51"/>
      <c r="P404" s="46"/>
      <c r="Q404" s="46"/>
    </row>
    <row r="405" spans="1:17" ht="12.75">
      <c r="A405" s="42"/>
      <c r="B405" s="42"/>
      <c r="I405" s="51"/>
      <c r="J405" s="51"/>
      <c r="P405" s="46"/>
      <c r="Q405" s="46"/>
    </row>
    <row r="406" spans="1:17" ht="12.75">
      <c r="A406" s="42"/>
      <c r="B406" s="42"/>
      <c r="I406" s="51"/>
      <c r="J406" s="51"/>
      <c r="P406" s="46"/>
      <c r="Q406" s="46"/>
    </row>
    <row r="407" spans="1:17" ht="12.75">
      <c r="A407" s="42"/>
      <c r="B407" s="42"/>
      <c r="I407" s="51"/>
      <c r="J407" s="51"/>
      <c r="P407" s="46"/>
      <c r="Q407" s="46"/>
    </row>
    <row r="408" spans="1:17" ht="12.75">
      <c r="A408" s="42"/>
      <c r="B408" s="42"/>
      <c r="I408" s="51"/>
      <c r="J408" s="51"/>
      <c r="P408" s="46"/>
      <c r="Q408" s="46"/>
    </row>
    <row r="409" spans="1:17" ht="12.75">
      <c r="A409" s="42"/>
      <c r="B409" s="42"/>
      <c r="I409" s="51"/>
      <c r="J409" s="51"/>
      <c r="P409" s="46"/>
      <c r="Q409" s="46"/>
    </row>
    <row r="410" spans="1:17" ht="12.75">
      <c r="A410" s="42"/>
      <c r="B410" s="42"/>
      <c r="I410" s="51"/>
      <c r="J410" s="51"/>
      <c r="P410" s="46"/>
      <c r="Q410" s="46"/>
    </row>
    <row r="411" spans="1:17" ht="12.75">
      <c r="A411" s="42"/>
      <c r="B411" s="42"/>
      <c r="I411" s="51"/>
      <c r="J411" s="51"/>
      <c r="P411" s="46"/>
      <c r="Q411" s="46"/>
    </row>
    <row r="412" spans="1:17" ht="12.75">
      <c r="A412" s="42"/>
      <c r="B412" s="42"/>
      <c r="I412" s="51"/>
      <c r="J412" s="51"/>
      <c r="P412" s="46"/>
      <c r="Q412" s="46"/>
    </row>
    <row r="413" spans="1:17" ht="12.75">
      <c r="A413" s="42"/>
      <c r="B413" s="42"/>
      <c r="I413" s="51"/>
      <c r="J413" s="51"/>
      <c r="P413" s="46"/>
      <c r="Q413" s="46"/>
    </row>
    <row r="414" spans="1:17" ht="12.75">
      <c r="A414" s="42"/>
      <c r="B414" s="42"/>
      <c r="I414" s="51"/>
      <c r="J414" s="51"/>
      <c r="P414" s="46"/>
      <c r="Q414" s="46"/>
    </row>
    <row r="415" spans="1:17" ht="12.75">
      <c r="A415" s="42"/>
      <c r="B415" s="42"/>
      <c r="I415" s="51"/>
      <c r="J415" s="51"/>
      <c r="P415" s="46"/>
      <c r="Q415" s="46"/>
    </row>
    <row r="416" spans="1:17" ht="12.75">
      <c r="A416" s="42"/>
      <c r="B416" s="42"/>
      <c r="I416" s="51"/>
      <c r="J416" s="51"/>
      <c r="P416" s="46"/>
      <c r="Q416" s="46"/>
    </row>
    <row r="417" spans="1:17" ht="12.75">
      <c r="A417" s="42"/>
      <c r="B417" s="42"/>
      <c r="I417" s="51"/>
      <c r="J417" s="51"/>
      <c r="P417" s="46"/>
      <c r="Q417" s="46"/>
    </row>
    <row r="418" spans="1:17" ht="12.75">
      <c r="A418" s="42"/>
      <c r="B418" s="42"/>
      <c r="I418" s="51"/>
      <c r="J418" s="51"/>
      <c r="P418" s="46"/>
      <c r="Q418" s="46"/>
    </row>
    <row r="419" spans="1:17" ht="12.75">
      <c r="A419" s="42"/>
      <c r="B419" s="42"/>
      <c r="I419" s="51"/>
      <c r="J419" s="51"/>
      <c r="P419" s="46"/>
      <c r="Q419" s="46"/>
    </row>
    <row r="420" spans="1:17" ht="12.75">
      <c r="A420" s="42"/>
      <c r="B420" s="42"/>
      <c r="I420" s="51"/>
      <c r="J420" s="51"/>
      <c r="P420" s="46"/>
      <c r="Q420" s="46"/>
    </row>
    <row r="421" spans="1:17" ht="12.75">
      <c r="A421" s="42"/>
      <c r="B421" s="42"/>
      <c r="I421" s="51"/>
      <c r="J421" s="51"/>
      <c r="P421" s="46"/>
      <c r="Q421" s="46"/>
    </row>
    <row r="422" spans="1:17" ht="12.75">
      <c r="A422" s="42"/>
      <c r="B422" s="42"/>
      <c r="I422" s="51"/>
      <c r="J422" s="51"/>
      <c r="P422" s="46"/>
      <c r="Q422" s="46"/>
    </row>
    <row r="423" spans="1:17" ht="12.75">
      <c r="A423" s="42"/>
      <c r="B423" s="42"/>
      <c r="I423" s="51"/>
      <c r="J423" s="51"/>
      <c r="P423" s="46"/>
      <c r="Q423" s="46"/>
    </row>
    <row r="424" spans="1:17" ht="12.75">
      <c r="A424" s="42"/>
      <c r="B424" s="42"/>
      <c r="I424" s="51"/>
      <c r="J424" s="51"/>
      <c r="P424" s="46"/>
      <c r="Q424" s="46"/>
    </row>
    <row r="425" spans="1:17" ht="12.75">
      <c r="A425" s="42"/>
      <c r="B425" s="42"/>
      <c r="I425" s="51"/>
      <c r="J425" s="51"/>
      <c r="P425" s="46"/>
      <c r="Q425" s="46"/>
    </row>
    <row r="426" spans="1:17" ht="12.75">
      <c r="A426" s="42"/>
      <c r="B426" s="42"/>
      <c r="I426" s="51"/>
      <c r="J426" s="51"/>
      <c r="P426" s="46"/>
      <c r="Q426" s="46"/>
    </row>
    <row r="427" spans="1:17" ht="12.75">
      <c r="A427" s="42"/>
      <c r="B427" s="42"/>
      <c r="I427" s="51"/>
      <c r="J427" s="51"/>
      <c r="P427" s="46"/>
      <c r="Q427" s="46"/>
    </row>
    <row r="428" spans="1:17" ht="12.75">
      <c r="A428" s="42"/>
      <c r="B428" s="42"/>
      <c r="I428" s="51"/>
      <c r="J428" s="51"/>
      <c r="P428" s="46"/>
      <c r="Q428" s="46"/>
    </row>
    <row r="429" spans="1:17" ht="12.75">
      <c r="A429" s="42"/>
      <c r="B429" s="42"/>
      <c r="I429" s="51"/>
      <c r="J429" s="51"/>
      <c r="P429" s="46"/>
      <c r="Q429" s="46"/>
    </row>
    <row r="430" spans="1:17" ht="12.75">
      <c r="A430" s="42"/>
      <c r="B430" s="42"/>
      <c r="I430" s="51"/>
      <c r="J430" s="51"/>
      <c r="P430" s="46"/>
      <c r="Q430" s="46"/>
    </row>
    <row r="431" spans="1:17" ht="12.75">
      <c r="A431" s="42"/>
      <c r="B431" s="42"/>
      <c r="I431" s="51"/>
      <c r="J431" s="51"/>
      <c r="P431" s="46"/>
      <c r="Q431" s="46"/>
    </row>
    <row r="432" spans="1:17" ht="12.75">
      <c r="A432" s="42"/>
      <c r="B432" s="42"/>
      <c r="I432" s="51"/>
      <c r="J432" s="51"/>
      <c r="P432" s="46"/>
      <c r="Q432" s="46"/>
    </row>
    <row r="433" spans="1:17" ht="12.75">
      <c r="A433" s="42"/>
      <c r="B433" s="42"/>
      <c r="I433" s="51"/>
      <c r="J433" s="51"/>
      <c r="P433" s="46"/>
      <c r="Q433" s="46"/>
    </row>
    <row r="434" spans="1:17" ht="12.75">
      <c r="A434" s="42"/>
      <c r="B434" s="42"/>
      <c r="I434" s="51"/>
      <c r="J434" s="51"/>
      <c r="P434" s="46"/>
      <c r="Q434" s="46"/>
    </row>
    <row r="435" spans="1:17" ht="12.75">
      <c r="A435" s="42"/>
      <c r="B435" s="42"/>
      <c r="I435" s="51"/>
      <c r="J435" s="51"/>
      <c r="P435" s="46"/>
      <c r="Q435" s="46"/>
    </row>
    <row r="436" spans="1:17" ht="12.75">
      <c r="A436" s="42"/>
      <c r="B436" s="42"/>
      <c r="I436" s="51"/>
      <c r="J436" s="51"/>
      <c r="P436" s="46"/>
      <c r="Q436" s="46"/>
    </row>
    <row r="437" spans="1:17" ht="12.75">
      <c r="A437" s="42"/>
      <c r="B437" s="42"/>
      <c r="I437" s="51"/>
      <c r="J437" s="51"/>
      <c r="P437" s="46"/>
      <c r="Q437" s="46"/>
    </row>
    <row r="438" spans="1:17" ht="12.75">
      <c r="A438" s="42"/>
      <c r="B438" s="42"/>
      <c r="I438" s="51"/>
      <c r="J438" s="51"/>
      <c r="P438" s="46"/>
      <c r="Q438" s="46"/>
    </row>
    <row r="439" spans="1:17" ht="12.75">
      <c r="A439" s="42"/>
      <c r="B439" s="42"/>
      <c r="I439" s="51"/>
      <c r="J439" s="51"/>
      <c r="P439" s="46"/>
      <c r="Q439" s="46"/>
    </row>
    <row r="440" spans="1:17" ht="12.75">
      <c r="A440" s="42"/>
      <c r="B440" s="42"/>
      <c r="I440" s="51"/>
      <c r="J440" s="51"/>
      <c r="P440" s="46"/>
      <c r="Q440" s="46"/>
    </row>
    <row r="441" spans="1:17" ht="12.75">
      <c r="A441" s="42"/>
      <c r="B441" s="42"/>
      <c r="I441" s="51"/>
      <c r="J441" s="51"/>
      <c r="P441" s="46"/>
      <c r="Q441" s="46"/>
    </row>
    <row r="442" spans="1:17" ht="12.75">
      <c r="A442" s="42"/>
      <c r="B442" s="42"/>
      <c r="I442" s="51"/>
      <c r="J442" s="51"/>
      <c r="P442" s="46"/>
      <c r="Q442" s="46"/>
    </row>
    <row r="443" spans="1:17" ht="12.75">
      <c r="A443" s="42"/>
      <c r="B443" s="42"/>
      <c r="I443" s="51"/>
      <c r="J443" s="51"/>
      <c r="P443" s="46"/>
      <c r="Q443" s="46"/>
    </row>
    <row r="444" spans="1:17" ht="12.75">
      <c r="A444" s="42"/>
      <c r="B444" s="42"/>
      <c r="I444" s="51"/>
      <c r="J444" s="51"/>
      <c r="P444" s="46"/>
      <c r="Q444" s="46"/>
    </row>
    <row r="445" spans="1:17" ht="12.75">
      <c r="A445" s="42"/>
      <c r="B445" s="42"/>
      <c r="I445" s="51"/>
      <c r="J445" s="51"/>
      <c r="P445" s="46"/>
      <c r="Q445" s="46"/>
    </row>
    <row r="446" spans="1:17" ht="12.75">
      <c r="A446" s="42"/>
      <c r="B446" s="42"/>
      <c r="I446" s="51"/>
      <c r="J446" s="51"/>
      <c r="P446" s="46"/>
      <c r="Q446" s="46"/>
    </row>
    <row r="447" spans="1:17" ht="12.75">
      <c r="A447" s="42"/>
      <c r="B447" s="42"/>
      <c r="I447" s="51"/>
      <c r="J447" s="51"/>
      <c r="P447" s="46"/>
      <c r="Q447" s="46"/>
    </row>
    <row r="448" spans="1:17" ht="12.75">
      <c r="A448" s="42"/>
      <c r="B448" s="42"/>
      <c r="I448" s="51"/>
      <c r="J448" s="51"/>
      <c r="P448" s="46"/>
      <c r="Q448" s="46"/>
    </row>
    <row r="449" spans="1:17" ht="12.75">
      <c r="A449" s="42"/>
      <c r="B449" s="42"/>
      <c r="I449" s="51"/>
      <c r="J449" s="51"/>
      <c r="P449" s="46"/>
      <c r="Q449" s="46"/>
    </row>
    <row r="450" spans="1:17" ht="12.75">
      <c r="A450" s="42"/>
      <c r="B450" s="42"/>
      <c r="I450" s="51"/>
      <c r="J450" s="51"/>
      <c r="P450" s="46"/>
      <c r="Q450" s="46"/>
    </row>
    <row r="451" spans="1:17" ht="12.75">
      <c r="A451" s="42"/>
      <c r="B451" s="42"/>
      <c r="I451" s="51"/>
      <c r="J451" s="51"/>
      <c r="P451" s="46"/>
      <c r="Q451" s="46"/>
    </row>
    <row r="452" spans="1:17" ht="12.75">
      <c r="A452" s="42"/>
      <c r="B452" s="42"/>
      <c r="I452" s="51"/>
      <c r="J452" s="51"/>
      <c r="P452" s="46"/>
      <c r="Q452" s="46"/>
    </row>
    <row r="453" spans="1:17" ht="12.75">
      <c r="A453" s="42"/>
      <c r="B453" s="42"/>
      <c r="I453" s="51"/>
      <c r="J453" s="51"/>
      <c r="P453" s="46"/>
      <c r="Q453" s="46"/>
    </row>
    <row r="454" spans="1:17" ht="12.75">
      <c r="A454" s="42"/>
      <c r="B454" s="42"/>
      <c r="I454" s="51"/>
      <c r="J454" s="51"/>
      <c r="P454" s="46"/>
      <c r="Q454" s="46"/>
    </row>
    <row r="455" spans="1:17" ht="12.75">
      <c r="A455" s="42"/>
      <c r="B455" s="42"/>
      <c r="I455" s="51"/>
      <c r="J455" s="51"/>
      <c r="P455" s="46"/>
      <c r="Q455" s="46"/>
    </row>
    <row r="456" spans="1:17" ht="12.75">
      <c r="A456" s="42"/>
      <c r="B456" s="42"/>
      <c r="I456" s="51"/>
      <c r="J456" s="51"/>
      <c r="P456" s="46"/>
      <c r="Q456" s="46"/>
    </row>
    <row r="457" spans="1:17" ht="12.75">
      <c r="A457" s="42"/>
      <c r="B457" s="42"/>
      <c r="I457" s="51"/>
      <c r="J457" s="51"/>
      <c r="P457" s="46"/>
      <c r="Q457" s="46"/>
    </row>
    <row r="458" spans="1:17" ht="12.75">
      <c r="A458" s="42"/>
      <c r="B458" s="42"/>
      <c r="I458" s="51"/>
      <c r="J458" s="51"/>
      <c r="P458" s="46"/>
      <c r="Q458" s="46"/>
    </row>
    <row r="459" spans="1:17" ht="12.75">
      <c r="A459" s="42"/>
      <c r="B459" s="42"/>
      <c r="I459" s="51"/>
      <c r="J459" s="51"/>
      <c r="P459" s="46"/>
      <c r="Q459" s="46"/>
    </row>
    <row r="460" spans="1:17" ht="12.75">
      <c r="A460" s="42"/>
      <c r="B460" s="42"/>
      <c r="I460" s="51"/>
      <c r="J460" s="51"/>
      <c r="P460" s="46"/>
      <c r="Q460" s="46"/>
    </row>
    <row r="461" spans="1:17" ht="12.75">
      <c r="A461" s="42"/>
      <c r="B461" s="42"/>
      <c r="I461" s="51"/>
      <c r="J461" s="51"/>
      <c r="P461" s="46"/>
      <c r="Q461" s="46"/>
    </row>
    <row r="462" spans="1:17" ht="12.75">
      <c r="A462" s="42"/>
      <c r="B462" s="42"/>
      <c r="I462" s="51"/>
      <c r="J462" s="51"/>
      <c r="P462" s="46"/>
      <c r="Q462" s="46"/>
    </row>
    <row r="463" spans="1:17" ht="12.75">
      <c r="A463" s="42"/>
      <c r="B463" s="42"/>
      <c r="I463" s="51"/>
      <c r="J463" s="51"/>
      <c r="P463" s="46"/>
      <c r="Q463" s="46"/>
    </row>
    <row r="464" spans="1:17" ht="12.75">
      <c r="A464" s="42"/>
      <c r="B464" s="42"/>
      <c r="I464" s="51"/>
      <c r="J464" s="51"/>
      <c r="P464" s="46"/>
      <c r="Q464" s="46"/>
    </row>
    <row r="465" spans="1:17" ht="12.75">
      <c r="A465" s="42"/>
      <c r="B465" s="42"/>
      <c r="I465" s="51"/>
      <c r="J465" s="51"/>
      <c r="P465" s="46"/>
      <c r="Q465" s="46"/>
    </row>
    <row r="466" spans="1:17" ht="12.75">
      <c r="A466" s="42"/>
      <c r="B466" s="42"/>
      <c r="I466" s="51"/>
      <c r="J466" s="51"/>
      <c r="P466" s="46"/>
      <c r="Q466" s="46"/>
    </row>
    <row r="467" spans="1:17" ht="12.75">
      <c r="A467" s="42"/>
      <c r="B467" s="42"/>
      <c r="I467" s="51"/>
      <c r="J467" s="51"/>
      <c r="P467" s="46"/>
      <c r="Q467" s="46"/>
    </row>
    <row r="468" spans="1:17" ht="12.75">
      <c r="A468" s="42"/>
      <c r="B468" s="42"/>
      <c r="I468" s="51"/>
      <c r="J468" s="51"/>
      <c r="P468" s="46"/>
      <c r="Q468" s="46"/>
    </row>
    <row r="469" spans="1:17" ht="12.75">
      <c r="A469" s="42"/>
      <c r="B469" s="42"/>
      <c r="I469" s="51"/>
      <c r="J469" s="51"/>
      <c r="P469" s="46"/>
      <c r="Q469" s="46"/>
    </row>
    <row r="470" spans="1:17" ht="12.75">
      <c r="A470" s="42"/>
      <c r="B470" s="42"/>
      <c r="I470" s="51"/>
      <c r="J470" s="51"/>
      <c r="P470" s="46"/>
      <c r="Q470" s="46"/>
    </row>
    <row r="471" spans="1:17" ht="12.75">
      <c r="A471" s="42"/>
      <c r="B471" s="42"/>
      <c r="I471" s="51"/>
      <c r="J471" s="51"/>
      <c r="P471" s="46"/>
      <c r="Q471" s="46"/>
    </row>
    <row r="472" spans="1:17" ht="12.75">
      <c r="A472" s="42"/>
      <c r="B472" s="42"/>
      <c r="I472" s="51"/>
      <c r="J472" s="51"/>
      <c r="P472" s="46"/>
      <c r="Q472" s="46"/>
    </row>
    <row r="473" spans="1:17" ht="12.75">
      <c r="A473" s="42"/>
      <c r="B473" s="42"/>
      <c r="I473" s="51"/>
      <c r="J473" s="51"/>
      <c r="P473" s="46"/>
      <c r="Q473" s="46"/>
    </row>
    <row r="474" spans="1:17" ht="12.75">
      <c r="A474" s="42"/>
      <c r="B474" s="42"/>
      <c r="I474" s="51"/>
      <c r="J474" s="51"/>
      <c r="P474" s="46"/>
      <c r="Q474" s="46"/>
    </row>
    <row r="475" spans="1:17" ht="12.75">
      <c r="A475" s="42"/>
      <c r="B475" s="42"/>
      <c r="I475" s="51"/>
      <c r="J475" s="51"/>
      <c r="P475" s="46"/>
      <c r="Q475" s="46"/>
    </row>
    <row r="476" spans="1:17" ht="12.75">
      <c r="A476" s="42"/>
      <c r="B476" s="42"/>
      <c r="I476" s="51"/>
      <c r="J476" s="51"/>
      <c r="P476" s="46"/>
      <c r="Q476" s="46"/>
    </row>
    <row r="477" spans="1:17" ht="12.75">
      <c r="A477" s="42"/>
      <c r="B477" s="42"/>
      <c r="I477" s="51"/>
      <c r="J477" s="51"/>
      <c r="P477" s="46"/>
      <c r="Q477" s="46"/>
    </row>
    <row r="478" spans="1:17" ht="12.75">
      <c r="A478" s="42"/>
      <c r="B478" s="42"/>
      <c r="I478" s="51"/>
      <c r="J478" s="51"/>
      <c r="P478" s="46"/>
      <c r="Q478" s="46"/>
    </row>
    <row r="479" spans="1:17" ht="12.75">
      <c r="A479" s="42"/>
      <c r="B479" s="42"/>
      <c r="I479" s="51"/>
      <c r="J479" s="51"/>
      <c r="P479" s="46"/>
      <c r="Q479" s="46"/>
    </row>
    <row r="480" spans="1:17" ht="12.75">
      <c r="A480" s="42"/>
      <c r="B480" s="42"/>
      <c r="I480" s="51"/>
      <c r="J480" s="51"/>
      <c r="P480" s="46"/>
      <c r="Q480" s="46"/>
    </row>
    <row r="481" spans="1:17" ht="12.75">
      <c r="A481" s="42"/>
      <c r="B481" s="42"/>
      <c r="I481" s="51"/>
      <c r="J481" s="51"/>
      <c r="P481" s="46"/>
      <c r="Q481" s="46"/>
    </row>
    <row r="482" spans="1:17" ht="12.75">
      <c r="A482" s="42"/>
      <c r="B482" s="42"/>
      <c r="I482" s="51"/>
      <c r="J482" s="51"/>
      <c r="P482" s="46"/>
      <c r="Q482" s="46"/>
    </row>
    <row r="483" spans="1:17" ht="12.75">
      <c r="A483" s="42"/>
      <c r="B483" s="42"/>
      <c r="I483" s="51"/>
      <c r="J483" s="51"/>
      <c r="P483" s="46"/>
      <c r="Q483" s="46"/>
    </row>
    <row r="484" spans="1:17" ht="12.75">
      <c r="A484" s="42"/>
      <c r="B484" s="42"/>
      <c r="I484" s="51"/>
      <c r="J484" s="51"/>
      <c r="P484" s="46"/>
      <c r="Q484" s="46"/>
    </row>
    <row r="485" spans="1:17" ht="12.75">
      <c r="A485" s="42"/>
      <c r="B485" s="42"/>
      <c r="I485" s="51"/>
      <c r="J485" s="51"/>
      <c r="P485" s="46"/>
      <c r="Q485" s="46"/>
    </row>
    <row r="486" spans="1:17" ht="12.75">
      <c r="A486" s="42"/>
      <c r="B486" s="42"/>
      <c r="I486" s="51"/>
      <c r="J486" s="51"/>
      <c r="P486" s="46"/>
      <c r="Q486" s="46"/>
    </row>
    <row r="487" spans="1:17" ht="12.75">
      <c r="A487" s="42"/>
      <c r="B487" s="42"/>
      <c r="I487" s="51"/>
      <c r="J487" s="51"/>
      <c r="P487" s="46"/>
      <c r="Q487" s="46"/>
    </row>
    <row r="488" spans="1:17" ht="12.75">
      <c r="A488" s="42"/>
      <c r="B488" s="42"/>
      <c r="I488" s="51"/>
      <c r="J488" s="51"/>
      <c r="P488" s="46"/>
      <c r="Q488" s="46"/>
    </row>
    <row r="489" spans="1:17" ht="12.75">
      <c r="A489" s="42"/>
      <c r="B489" s="42"/>
      <c r="I489" s="51"/>
      <c r="J489" s="51"/>
      <c r="P489" s="46"/>
      <c r="Q489" s="46"/>
    </row>
    <row r="490" spans="1:17" ht="12.75">
      <c r="A490" s="42"/>
      <c r="B490" s="42"/>
      <c r="I490" s="51"/>
      <c r="J490" s="51"/>
      <c r="P490" s="46"/>
      <c r="Q490" s="46"/>
    </row>
    <row r="491" spans="1:17" ht="12.75">
      <c r="A491" s="42"/>
      <c r="B491" s="42"/>
      <c r="I491" s="51"/>
      <c r="J491" s="51"/>
      <c r="P491" s="46"/>
      <c r="Q491" s="46"/>
    </row>
    <row r="492" spans="1:17" ht="12.75">
      <c r="A492" s="42"/>
      <c r="B492" s="42"/>
      <c r="I492" s="51"/>
      <c r="J492" s="51"/>
      <c r="P492" s="46"/>
      <c r="Q492" s="46"/>
    </row>
    <row r="493" spans="1:17" ht="12.75">
      <c r="A493" s="42"/>
      <c r="B493" s="42"/>
      <c r="I493" s="51"/>
      <c r="J493" s="51"/>
      <c r="P493" s="46"/>
      <c r="Q493" s="46"/>
    </row>
    <row r="494" spans="1:17" ht="12.75">
      <c r="A494" s="42"/>
      <c r="B494" s="42"/>
      <c r="I494" s="51"/>
      <c r="J494" s="51"/>
      <c r="P494" s="46"/>
      <c r="Q494" s="46"/>
    </row>
    <row r="495" spans="1:17" ht="12.75">
      <c r="A495" s="42"/>
      <c r="B495" s="42"/>
      <c r="I495" s="51"/>
      <c r="J495" s="51"/>
      <c r="P495" s="46"/>
      <c r="Q495" s="46"/>
    </row>
    <row r="496" spans="1:17" ht="12.75">
      <c r="A496" s="42"/>
      <c r="B496" s="42"/>
      <c r="I496" s="51"/>
      <c r="J496" s="51"/>
      <c r="P496" s="46"/>
      <c r="Q496" s="46"/>
    </row>
    <row r="497" spans="1:17" ht="12.75">
      <c r="A497" s="42"/>
      <c r="B497" s="42"/>
      <c r="I497" s="51"/>
      <c r="J497" s="51"/>
      <c r="P497" s="46"/>
      <c r="Q497" s="46"/>
    </row>
    <row r="498" spans="1:17" ht="12.75">
      <c r="A498" s="42"/>
      <c r="B498" s="42"/>
      <c r="I498" s="51"/>
      <c r="J498" s="51"/>
      <c r="P498" s="46"/>
      <c r="Q498" s="46"/>
    </row>
    <row r="499" spans="1:17" ht="12.75">
      <c r="A499" s="42"/>
      <c r="B499" s="42"/>
      <c r="I499" s="51"/>
      <c r="J499" s="51"/>
      <c r="P499" s="46"/>
      <c r="Q499" s="46"/>
    </row>
    <row r="500" spans="1:17" ht="12.75">
      <c r="A500" s="42"/>
      <c r="B500" s="42"/>
      <c r="I500" s="51"/>
      <c r="J500" s="51"/>
      <c r="P500" s="46"/>
      <c r="Q500" s="46"/>
    </row>
    <row r="501" spans="1:17" ht="12.75">
      <c r="A501" s="42"/>
      <c r="B501" s="42"/>
      <c r="I501" s="51"/>
      <c r="J501" s="51"/>
      <c r="P501" s="46"/>
      <c r="Q501" s="46"/>
    </row>
    <row r="502" spans="1:17" ht="12.75">
      <c r="A502" s="42"/>
      <c r="B502" s="42"/>
      <c r="I502" s="51"/>
      <c r="J502" s="51"/>
      <c r="P502" s="46"/>
      <c r="Q502" s="46"/>
    </row>
    <row r="503" spans="1:17" ht="12.75">
      <c r="A503" s="42"/>
      <c r="B503" s="42"/>
      <c r="I503" s="51"/>
      <c r="J503" s="51"/>
      <c r="P503" s="46"/>
      <c r="Q503" s="46"/>
    </row>
    <row r="504" spans="1:17" ht="12.75">
      <c r="A504" s="42"/>
      <c r="B504" s="42"/>
      <c r="I504" s="51"/>
      <c r="J504" s="51"/>
      <c r="P504" s="46"/>
      <c r="Q504" s="46"/>
    </row>
    <row r="505" spans="1:17" ht="12.75">
      <c r="A505" s="42"/>
      <c r="B505" s="42"/>
      <c r="I505" s="51"/>
      <c r="J505" s="51"/>
      <c r="P505" s="46"/>
      <c r="Q505" s="46"/>
    </row>
    <row r="506" spans="1:17" ht="12.75">
      <c r="A506" s="42"/>
      <c r="B506" s="42"/>
      <c r="I506" s="51"/>
      <c r="J506" s="51"/>
      <c r="P506" s="46"/>
      <c r="Q506" s="46"/>
    </row>
    <row r="507" spans="1:17" ht="12.75">
      <c r="A507" s="42"/>
      <c r="B507" s="42"/>
      <c r="I507" s="51"/>
      <c r="J507" s="51"/>
      <c r="P507" s="46"/>
      <c r="Q507" s="46"/>
    </row>
    <row r="508" spans="1:17" ht="12.75">
      <c r="A508" s="42"/>
      <c r="B508" s="42"/>
      <c r="I508" s="51"/>
      <c r="J508" s="51"/>
      <c r="P508" s="46"/>
      <c r="Q508" s="46"/>
    </row>
    <row r="509" spans="1:17" ht="12.75">
      <c r="A509" s="42"/>
      <c r="B509" s="42"/>
      <c r="I509" s="51"/>
      <c r="J509" s="51"/>
      <c r="P509" s="46"/>
      <c r="Q509" s="46"/>
    </row>
    <row r="510" spans="1:17" ht="12.75">
      <c r="A510" s="42"/>
      <c r="B510" s="42"/>
      <c r="I510" s="51"/>
      <c r="J510" s="51"/>
      <c r="P510" s="46"/>
      <c r="Q510" s="46"/>
    </row>
    <row r="511" spans="1:17" ht="12.75">
      <c r="A511" s="42"/>
      <c r="B511" s="42"/>
      <c r="I511" s="51"/>
      <c r="J511" s="51"/>
      <c r="P511" s="46"/>
      <c r="Q511" s="46"/>
    </row>
    <row r="512" spans="1:17" ht="12.75">
      <c r="A512" s="42"/>
      <c r="B512" s="42"/>
      <c r="I512" s="51"/>
      <c r="J512" s="51"/>
      <c r="P512" s="46"/>
      <c r="Q512" s="46"/>
    </row>
    <row r="513" spans="1:17" ht="12.75">
      <c r="A513" s="42"/>
      <c r="B513" s="42"/>
      <c r="I513" s="51"/>
      <c r="J513" s="51"/>
      <c r="P513" s="46"/>
      <c r="Q513" s="46"/>
    </row>
    <row r="514" spans="1:17" ht="12.75">
      <c r="A514" s="42"/>
      <c r="B514" s="42"/>
      <c r="I514" s="51"/>
      <c r="J514" s="51"/>
      <c r="P514" s="46"/>
      <c r="Q514" s="46"/>
    </row>
    <row r="515" spans="1:17" ht="12.75">
      <c r="A515" s="42"/>
      <c r="B515" s="42"/>
      <c r="I515" s="51"/>
      <c r="J515" s="51"/>
      <c r="P515" s="46"/>
      <c r="Q515" s="46"/>
    </row>
    <row r="516" spans="1:17" ht="12.75">
      <c r="A516" s="42"/>
      <c r="B516" s="42"/>
      <c r="I516" s="51"/>
      <c r="J516" s="51"/>
      <c r="P516" s="46"/>
      <c r="Q516" s="46"/>
    </row>
    <row r="517" spans="1:17" ht="12.75">
      <c r="A517" s="42"/>
      <c r="B517" s="42"/>
      <c r="I517" s="51"/>
      <c r="J517" s="51"/>
      <c r="P517" s="46"/>
      <c r="Q517" s="46"/>
    </row>
    <row r="518" spans="1:17" ht="12.75">
      <c r="A518" s="42"/>
      <c r="B518" s="42"/>
      <c r="I518" s="51"/>
      <c r="J518" s="51"/>
      <c r="P518" s="46"/>
      <c r="Q518" s="46"/>
    </row>
    <row r="519" spans="1:17" ht="12.75">
      <c r="A519" s="42"/>
      <c r="B519" s="42"/>
      <c r="I519" s="51"/>
      <c r="J519" s="51"/>
      <c r="P519" s="46"/>
      <c r="Q519" s="46"/>
    </row>
    <row r="520" spans="1:17" ht="12.75">
      <c r="A520" s="42"/>
      <c r="B520" s="42"/>
      <c r="I520" s="51"/>
      <c r="J520" s="51"/>
      <c r="P520" s="46"/>
      <c r="Q520" s="46"/>
    </row>
    <row r="521" spans="1:17" ht="12.75">
      <c r="A521" s="42"/>
      <c r="B521" s="42"/>
      <c r="I521" s="51"/>
      <c r="J521" s="51"/>
      <c r="P521" s="46"/>
      <c r="Q521" s="46"/>
    </row>
    <row r="522" spans="1:17" ht="12.75">
      <c r="A522" s="42"/>
      <c r="B522" s="42"/>
      <c r="I522" s="51"/>
      <c r="J522" s="51"/>
      <c r="P522" s="46"/>
      <c r="Q522" s="46"/>
    </row>
    <row r="523" spans="1:17" ht="12.75">
      <c r="A523" s="42"/>
      <c r="B523" s="42"/>
      <c r="I523" s="51"/>
      <c r="J523" s="51"/>
      <c r="P523" s="46"/>
      <c r="Q523" s="46"/>
    </row>
    <row r="524" spans="1:17" ht="12.75">
      <c r="A524" s="42"/>
      <c r="B524" s="42"/>
      <c r="I524" s="51"/>
      <c r="J524" s="51"/>
      <c r="P524" s="46"/>
      <c r="Q524" s="46"/>
    </row>
    <row r="525" spans="1:17" ht="12.75">
      <c r="A525" s="42"/>
      <c r="B525" s="42"/>
      <c r="I525" s="51"/>
      <c r="J525" s="51"/>
      <c r="P525" s="46"/>
      <c r="Q525" s="46"/>
    </row>
    <row r="526" spans="1:17" ht="12.75">
      <c r="A526" s="42"/>
      <c r="B526" s="42"/>
      <c r="I526" s="51"/>
      <c r="J526" s="51"/>
      <c r="P526" s="46"/>
      <c r="Q526" s="46"/>
    </row>
    <row r="527" spans="1:17" ht="12.75">
      <c r="A527" s="42"/>
      <c r="B527" s="42"/>
      <c r="I527" s="51"/>
      <c r="J527" s="51"/>
      <c r="P527" s="46"/>
      <c r="Q527" s="46"/>
    </row>
    <row r="528" spans="1:17" ht="12.75">
      <c r="A528" s="42"/>
      <c r="B528" s="42"/>
      <c r="I528" s="51"/>
      <c r="J528" s="51"/>
      <c r="P528" s="46"/>
      <c r="Q528" s="46"/>
    </row>
    <row r="529" spans="1:17" ht="12.75">
      <c r="A529" s="42"/>
      <c r="B529" s="42"/>
      <c r="I529" s="51"/>
      <c r="J529" s="51"/>
      <c r="P529" s="46"/>
      <c r="Q529" s="46"/>
    </row>
    <row r="530" spans="1:17" ht="12.75">
      <c r="A530" s="42"/>
      <c r="B530" s="42"/>
      <c r="I530" s="51"/>
      <c r="J530" s="51"/>
      <c r="P530" s="46"/>
      <c r="Q530" s="46"/>
    </row>
    <row r="531" spans="1:17" ht="12.75">
      <c r="A531" s="42"/>
      <c r="B531" s="42"/>
      <c r="I531" s="51"/>
      <c r="J531" s="51"/>
      <c r="P531" s="46"/>
      <c r="Q531" s="46"/>
    </row>
    <row r="532" spans="1:17" ht="12.75">
      <c r="A532" s="42"/>
      <c r="B532" s="42"/>
      <c r="I532" s="51"/>
      <c r="J532" s="51"/>
      <c r="P532" s="46"/>
      <c r="Q532" s="46"/>
    </row>
    <row r="533" spans="1:17" ht="12.75">
      <c r="A533" s="42"/>
      <c r="B533" s="42"/>
      <c r="I533" s="51"/>
      <c r="J533" s="51"/>
      <c r="P533" s="46"/>
      <c r="Q533" s="46"/>
    </row>
    <row r="534" spans="1:17" ht="12.75">
      <c r="A534" s="42"/>
      <c r="B534" s="42"/>
      <c r="I534" s="51"/>
      <c r="J534" s="51"/>
      <c r="P534" s="46"/>
      <c r="Q534" s="46"/>
    </row>
    <row r="535" spans="1:17" ht="12.75">
      <c r="A535" s="42"/>
      <c r="B535" s="42"/>
      <c r="I535" s="51"/>
      <c r="J535" s="51"/>
      <c r="P535" s="46"/>
      <c r="Q535" s="46"/>
    </row>
    <row r="536" spans="1:17" ht="12.75">
      <c r="A536" s="42"/>
      <c r="B536" s="42"/>
      <c r="I536" s="51"/>
      <c r="J536" s="51"/>
      <c r="P536" s="46"/>
      <c r="Q536" s="46"/>
    </row>
    <row r="537" spans="1:17" ht="12.75">
      <c r="A537" s="42"/>
      <c r="B537" s="42"/>
      <c r="I537" s="51"/>
      <c r="J537" s="51"/>
      <c r="P537" s="46"/>
      <c r="Q537" s="46"/>
    </row>
    <row r="538" spans="1:17" ht="12.75">
      <c r="A538" s="42"/>
      <c r="B538" s="42"/>
      <c r="I538" s="51"/>
      <c r="J538" s="51"/>
      <c r="P538" s="46"/>
      <c r="Q538" s="46"/>
    </row>
    <row r="539" spans="1:17" ht="12.75">
      <c r="A539" s="42"/>
      <c r="B539" s="42"/>
      <c r="I539" s="51"/>
      <c r="J539" s="51"/>
      <c r="P539" s="46"/>
      <c r="Q539" s="46"/>
    </row>
    <row r="540" spans="1:17" ht="12.75">
      <c r="A540" s="42"/>
      <c r="B540" s="42"/>
      <c r="I540" s="51"/>
      <c r="J540" s="51"/>
      <c r="P540" s="46"/>
      <c r="Q540" s="46"/>
    </row>
    <row r="541" spans="1:17" ht="12.75">
      <c r="A541" s="42"/>
      <c r="B541" s="42"/>
      <c r="I541" s="51"/>
      <c r="J541" s="51"/>
      <c r="P541" s="46"/>
      <c r="Q541" s="46"/>
    </row>
    <row r="542" spans="1:17" ht="12.75">
      <c r="A542" s="42"/>
      <c r="B542" s="42"/>
      <c r="I542" s="51"/>
      <c r="J542" s="51"/>
      <c r="P542" s="46"/>
      <c r="Q542" s="46"/>
    </row>
    <row r="543" spans="1:17" ht="12.75">
      <c r="A543" s="42"/>
      <c r="B543" s="42"/>
      <c r="I543" s="51"/>
      <c r="J543" s="51"/>
      <c r="P543" s="46"/>
      <c r="Q543" s="46"/>
    </row>
    <row r="544" spans="1:17" ht="12.75">
      <c r="A544" s="42"/>
      <c r="B544" s="42"/>
      <c r="I544" s="51"/>
      <c r="J544" s="51"/>
      <c r="P544" s="46"/>
      <c r="Q544" s="46"/>
    </row>
    <row r="545" spans="1:17" ht="12.75">
      <c r="A545" s="42"/>
      <c r="B545" s="42"/>
      <c r="I545" s="51"/>
      <c r="J545" s="51"/>
      <c r="P545" s="46"/>
      <c r="Q545" s="46"/>
    </row>
    <row r="546" spans="1:17" ht="12.75">
      <c r="A546" s="42"/>
      <c r="B546" s="42"/>
      <c r="I546" s="51"/>
      <c r="J546" s="51"/>
      <c r="P546" s="46"/>
      <c r="Q546" s="46"/>
    </row>
    <row r="547" spans="1:17" ht="12.75">
      <c r="A547" s="42"/>
      <c r="B547" s="42"/>
      <c r="I547" s="51"/>
      <c r="J547" s="51"/>
      <c r="P547" s="46"/>
      <c r="Q547" s="46"/>
    </row>
    <row r="548" spans="1:17" ht="12.75">
      <c r="A548" s="42"/>
      <c r="B548" s="42"/>
      <c r="I548" s="51"/>
      <c r="J548" s="51"/>
      <c r="P548" s="46"/>
      <c r="Q548" s="46"/>
    </row>
    <row r="549" spans="1:17" ht="12.75">
      <c r="A549" s="42"/>
      <c r="B549" s="42"/>
      <c r="I549" s="51"/>
      <c r="J549" s="51"/>
      <c r="P549" s="46"/>
      <c r="Q549" s="46"/>
    </row>
    <row r="550" spans="1:17" ht="12.75">
      <c r="A550" s="42"/>
      <c r="B550" s="42"/>
      <c r="I550" s="51"/>
      <c r="J550" s="51"/>
      <c r="P550" s="46"/>
      <c r="Q550" s="46"/>
    </row>
    <row r="551" spans="1:17" ht="12.75">
      <c r="A551" s="42"/>
      <c r="B551" s="42"/>
      <c r="I551" s="51"/>
      <c r="J551" s="51"/>
      <c r="P551" s="46"/>
      <c r="Q551" s="46"/>
    </row>
    <row r="552" spans="1:17" ht="12.75">
      <c r="A552" s="42"/>
      <c r="B552" s="42"/>
      <c r="I552" s="51"/>
      <c r="J552" s="51"/>
      <c r="P552" s="46"/>
      <c r="Q552" s="46"/>
    </row>
    <row r="553" spans="1:17" ht="12.75">
      <c r="A553" s="42"/>
      <c r="B553" s="42"/>
      <c r="I553" s="51"/>
      <c r="J553" s="51"/>
      <c r="P553" s="46"/>
      <c r="Q553" s="46"/>
    </row>
    <row r="554" spans="1:17" ht="12.75">
      <c r="A554" s="42"/>
      <c r="B554" s="42"/>
      <c r="I554" s="51"/>
      <c r="J554" s="51"/>
      <c r="P554" s="46"/>
      <c r="Q554" s="46"/>
    </row>
    <row r="555" spans="1:17" ht="12.75">
      <c r="A555" s="42"/>
      <c r="B555" s="42"/>
      <c r="I555" s="51"/>
      <c r="J555" s="51"/>
      <c r="P555" s="46"/>
      <c r="Q555" s="46"/>
    </row>
    <row r="556" spans="1:17" ht="12.75">
      <c r="A556" s="42"/>
      <c r="B556" s="42"/>
      <c r="I556" s="51"/>
      <c r="J556" s="51"/>
      <c r="P556" s="46"/>
      <c r="Q556" s="46"/>
    </row>
    <row r="557" spans="1:17" ht="12.75">
      <c r="A557" s="42"/>
      <c r="B557" s="42"/>
      <c r="I557" s="51"/>
      <c r="J557" s="51"/>
      <c r="P557" s="46"/>
      <c r="Q557" s="46"/>
    </row>
    <row r="558" spans="1:17" ht="12.75">
      <c r="A558" s="42"/>
      <c r="B558" s="42"/>
      <c r="I558" s="51"/>
      <c r="J558" s="51"/>
      <c r="P558" s="46"/>
      <c r="Q558" s="46"/>
    </row>
    <row r="559" spans="1:17" ht="12.75">
      <c r="A559" s="42"/>
      <c r="B559" s="42"/>
      <c r="I559" s="51"/>
      <c r="J559" s="51"/>
      <c r="P559" s="46"/>
      <c r="Q559" s="46"/>
    </row>
    <row r="560" spans="1:17" ht="12.75">
      <c r="A560" s="42"/>
      <c r="B560" s="42"/>
      <c r="I560" s="51"/>
      <c r="J560" s="51"/>
      <c r="P560" s="46"/>
      <c r="Q560" s="46"/>
    </row>
    <row r="561" spans="1:17" ht="12.75">
      <c r="A561" s="42"/>
      <c r="B561" s="42"/>
      <c r="I561" s="51"/>
      <c r="J561" s="51"/>
      <c r="P561" s="46"/>
      <c r="Q561" s="46"/>
    </row>
    <row r="562" spans="1:17" ht="12.75">
      <c r="A562" s="42"/>
      <c r="B562" s="42"/>
      <c r="I562" s="51"/>
      <c r="J562" s="51"/>
      <c r="P562" s="46"/>
      <c r="Q562" s="46"/>
    </row>
    <row r="563" spans="1:17" ht="12.75">
      <c r="A563" s="42"/>
      <c r="B563" s="42"/>
      <c r="I563" s="51"/>
      <c r="J563" s="51"/>
      <c r="P563" s="46"/>
      <c r="Q563" s="46"/>
    </row>
    <row r="564" spans="1:17" ht="12.75">
      <c r="A564" s="42"/>
      <c r="B564" s="42"/>
      <c r="I564" s="51"/>
      <c r="J564" s="51"/>
      <c r="P564" s="46"/>
      <c r="Q564" s="46"/>
    </row>
    <row r="565" spans="1:17" ht="12.75">
      <c r="A565" s="42"/>
      <c r="B565" s="42"/>
      <c r="I565" s="51"/>
      <c r="J565" s="51"/>
      <c r="P565" s="46"/>
      <c r="Q565" s="46"/>
    </row>
    <row r="566" spans="1:17" ht="12.75">
      <c r="A566" s="42"/>
      <c r="B566" s="42"/>
      <c r="I566" s="51"/>
      <c r="J566" s="51"/>
      <c r="P566" s="46"/>
      <c r="Q566" s="46"/>
    </row>
    <row r="567" spans="1:17" ht="12.75">
      <c r="A567" s="42"/>
      <c r="B567" s="42"/>
      <c r="I567" s="51"/>
      <c r="J567" s="51"/>
      <c r="P567" s="46"/>
      <c r="Q567" s="46"/>
    </row>
    <row r="568" spans="1:17" ht="12.75">
      <c r="A568" s="42"/>
      <c r="B568" s="42"/>
      <c r="I568" s="51"/>
      <c r="J568" s="51"/>
      <c r="P568" s="46"/>
      <c r="Q568" s="46"/>
    </row>
    <row r="569" spans="1:17" ht="12.75">
      <c r="A569" s="42"/>
      <c r="B569" s="42"/>
      <c r="I569" s="51"/>
      <c r="J569" s="51"/>
      <c r="P569" s="46"/>
      <c r="Q569" s="46"/>
    </row>
    <row r="570" spans="1:17" ht="12.75">
      <c r="A570" s="42"/>
      <c r="B570" s="42"/>
      <c r="I570" s="51"/>
      <c r="J570" s="51"/>
      <c r="P570" s="46"/>
      <c r="Q570" s="46"/>
    </row>
    <row r="571" spans="1:17" ht="12.75">
      <c r="A571" s="42"/>
      <c r="B571" s="42"/>
      <c r="I571" s="51"/>
      <c r="J571" s="51"/>
      <c r="P571" s="46"/>
      <c r="Q571" s="46"/>
    </row>
    <row r="572" spans="1:17" ht="12.75">
      <c r="A572" s="42"/>
      <c r="B572" s="42"/>
      <c r="I572" s="51"/>
      <c r="J572" s="51"/>
      <c r="P572" s="46"/>
      <c r="Q572" s="46"/>
    </row>
    <row r="573" spans="1:17" ht="12.75">
      <c r="A573" s="42"/>
      <c r="B573" s="42"/>
      <c r="I573" s="51"/>
      <c r="J573" s="51"/>
      <c r="P573" s="46"/>
      <c r="Q573" s="46"/>
    </row>
    <row r="574" spans="1:17" ht="12.75">
      <c r="A574" s="42"/>
      <c r="B574" s="42"/>
      <c r="I574" s="51"/>
      <c r="J574" s="51"/>
      <c r="P574" s="46"/>
      <c r="Q574" s="46"/>
    </row>
    <row r="575" spans="1:17" ht="12.75">
      <c r="A575" s="42"/>
      <c r="B575" s="42"/>
      <c r="I575" s="51"/>
      <c r="J575" s="51"/>
      <c r="P575" s="46"/>
      <c r="Q575" s="46"/>
    </row>
    <row r="576" spans="1:17" ht="12.75">
      <c r="A576" s="42"/>
      <c r="B576" s="42"/>
      <c r="I576" s="51"/>
      <c r="J576" s="51"/>
      <c r="P576" s="46"/>
      <c r="Q576" s="46"/>
    </row>
    <row r="577" spans="1:17" ht="12.75">
      <c r="A577" s="42"/>
      <c r="B577" s="42"/>
      <c r="I577" s="51"/>
      <c r="J577" s="51"/>
      <c r="P577" s="46"/>
      <c r="Q577" s="46"/>
    </row>
    <row r="578" spans="1:17" ht="12.75">
      <c r="A578" s="42"/>
      <c r="B578" s="42"/>
      <c r="I578" s="51"/>
      <c r="J578" s="51"/>
      <c r="P578" s="46"/>
      <c r="Q578" s="46"/>
    </row>
    <row r="579" spans="1:17" ht="12.75">
      <c r="A579" s="42"/>
      <c r="B579" s="42"/>
      <c r="I579" s="51"/>
      <c r="J579" s="51"/>
      <c r="P579" s="46"/>
      <c r="Q579" s="46"/>
    </row>
    <row r="580" spans="1:17" ht="12.75">
      <c r="A580" s="42"/>
      <c r="B580" s="42"/>
      <c r="I580" s="51"/>
      <c r="J580" s="51"/>
      <c r="P580" s="46"/>
      <c r="Q580" s="46"/>
    </row>
    <row r="581" spans="1:17" ht="12.75">
      <c r="A581" s="42"/>
      <c r="B581" s="42"/>
      <c r="I581" s="51"/>
      <c r="J581" s="51"/>
      <c r="P581" s="46"/>
      <c r="Q581" s="46"/>
    </row>
    <row r="582" spans="1:17" ht="12.75">
      <c r="A582" s="42"/>
      <c r="B582" s="42"/>
      <c r="I582" s="51"/>
      <c r="J582" s="51"/>
      <c r="P582" s="46"/>
      <c r="Q582" s="46"/>
    </row>
    <row r="583" spans="1:17" ht="12.75">
      <c r="A583" s="42"/>
      <c r="B583" s="42"/>
      <c r="I583" s="51"/>
      <c r="J583" s="51"/>
      <c r="P583" s="46"/>
      <c r="Q583" s="46"/>
    </row>
    <row r="584" spans="1:17" ht="12.75">
      <c r="A584" s="42"/>
      <c r="B584" s="42"/>
      <c r="I584" s="51"/>
      <c r="J584" s="51"/>
      <c r="P584" s="46"/>
      <c r="Q584" s="46"/>
    </row>
    <row r="585" spans="1:17" ht="12.75">
      <c r="A585" s="42"/>
      <c r="B585" s="42"/>
      <c r="I585" s="51"/>
      <c r="J585" s="51"/>
      <c r="P585" s="46"/>
      <c r="Q585" s="46"/>
    </row>
    <row r="586" spans="1:17" ht="12.75">
      <c r="A586" s="42"/>
      <c r="B586" s="42"/>
      <c r="I586" s="51"/>
      <c r="J586" s="51"/>
      <c r="P586" s="46"/>
      <c r="Q586" s="46"/>
    </row>
    <row r="587" spans="1:17" ht="12.75">
      <c r="A587" s="42"/>
      <c r="B587" s="42"/>
      <c r="I587" s="51"/>
      <c r="J587" s="51"/>
      <c r="P587" s="46"/>
      <c r="Q587" s="46"/>
    </row>
    <row r="588" spans="1:17" ht="12.75">
      <c r="A588" s="42"/>
      <c r="B588" s="42"/>
      <c r="I588" s="51"/>
      <c r="J588" s="51"/>
      <c r="P588" s="46"/>
      <c r="Q588" s="46"/>
    </row>
    <row r="589" spans="1:17" ht="12.75">
      <c r="A589" s="42"/>
      <c r="B589" s="42"/>
      <c r="I589" s="51"/>
      <c r="J589" s="51"/>
      <c r="P589" s="46"/>
      <c r="Q589" s="46"/>
    </row>
    <row r="590" spans="1:17" ht="12.75">
      <c r="A590" s="42"/>
      <c r="B590" s="42"/>
      <c r="I590" s="51"/>
      <c r="J590" s="51"/>
      <c r="P590" s="46"/>
      <c r="Q590" s="46"/>
    </row>
    <row r="591" spans="1:17" ht="12.75">
      <c r="A591" s="42"/>
      <c r="B591" s="42"/>
      <c r="I591" s="51"/>
      <c r="J591" s="51"/>
      <c r="P591" s="46"/>
      <c r="Q591" s="46"/>
    </row>
    <row r="592" spans="1:17" ht="12.75">
      <c r="A592" s="42"/>
      <c r="B592" s="42"/>
      <c r="I592" s="51"/>
      <c r="J592" s="51"/>
      <c r="P592" s="46"/>
      <c r="Q592" s="46"/>
    </row>
    <row r="593" spans="1:17" ht="12.75">
      <c r="A593" s="42"/>
      <c r="B593" s="42"/>
      <c r="I593" s="51"/>
      <c r="J593" s="51"/>
      <c r="P593" s="46"/>
      <c r="Q593" s="46"/>
    </row>
    <row r="594" spans="1:17" ht="12.75">
      <c r="A594" s="42"/>
      <c r="B594" s="42"/>
      <c r="I594" s="51"/>
      <c r="J594" s="51"/>
      <c r="P594" s="46"/>
      <c r="Q594" s="46"/>
    </row>
    <row r="595" spans="1:17" ht="12.75">
      <c r="A595" s="42"/>
      <c r="B595" s="42"/>
      <c r="I595" s="51"/>
      <c r="J595" s="51"/>
      <c r="P595" s="46"/>
      <c r="Q595" s="46"/>
    </row>
    <row r="596" spans="1:17" ht="12.75">
      <c r="A596" s="42"/>
      <c r="B596" s="42"/>
      <c r="I596" s="51"/>
      <c r="J596" s="51"/>
      <c r="P596" s="46"/>
      <c r="Q596" s="46"/>
    </row>
    <row r="597" spans="1:17" ht="12.75">
      <c r="A597" s="42"/>
      <c r="B597" s="42"/>
      <c r="I597" s="51"/>
      <c r="J597" s="51"/>
      <c r="P597" s="46"/>
      <c r="Q597" s="46"/>
    </row>
    <row r="598" spans="1:17" ht="12.75">
      <c r="A598" s="42"/>
      <c r="B598" s="42"/>
      <c r="I598" s="51"/>
      <c r="J598" s="51"/>
      <c r="P598" s="46"/>
      <c r="Q598" s="46"/>
    </row>
    <row r="599" spans="1:17" ht="12.75">
      <c r="A599" s="42"/>
      <c r="B599" s="42"/>
      <c r="I599" s="51"/>
      <c r="J599" s="51"/>
      <c r="P599" s="46"/>
      <c r="Q599" s="46"/>
    </row>
    <row r="600" spans="1:17" ht="12.75">
      <c r="A600" s="42"/>
      <c r="B600" s="42"/>
      <c r="I600" s="51"/>
      <c r="J600" s="51"/>
      <c r="P600" s="46"/>
      <c r="Q600" s="46"/>
    </row>
    <row r="601" spans="1:17" ht="12.75">
      <c r="A601" s="42"/>
      <c r="B601" s="42"/>
      <c r="I601" s="51"/>
      <c r="J601" s="51"/>
      <c r="P601" s="46"/>
      <c r="Q601" s="46"/>
    </row>
    <row r="602" spans="1:17" ht="12.75">
      <c r="A602" s="42"/>
      <c r="B602" s="42"/>
      <c r="I602" s="51"/>
      <c r="J602" s="51"/>
      <c r="P602" s="46"/>
      <c r="Q602" s="46"/>
    </row>
    <row r="603" spans="1:17" ht="12.75">
      <c r="A603" s="42"/>
      <c r="B603" s="42"/>
      <c r="I603" s="51"/>
      <c r="J603" s="51"/>
      <c r="P603" s="46"/>
      <c r="Q603" s="46"/>
    </row>
    <row r="604" spans="1:17" ht="12.75">
      <c r="A604" s="42"/>
      <c r="B604" s="42"/>
      <c r="I604" s="51"/>
      <c r="J604" s="51"/>
      <c r="P604" s="46"/>
      <c r="Q604" s="46"/>
    </row>
    <row r="605" spans="1:17" ht="12.75">
      <c r="A605" s="42"/>
      <c r="B605" s="42"/>
      <c r="I605" s="51"/>
      <c r="J605" s="51"/>
      <c r="P605" s="46"/>
      <c r="Q605" s="46"/>
    </row>
    <row r="606" spans="1:17" ht="12.75">
      <c r="A606" s="42"/>
      <c r="B606" s="42"/>
      <c r="I606" s="51"/>
      <c r="J606" s="51"/>
      <c r="P606" s="46"/>
      <c r="Q606" s="46"/>
    </row>
    <row r="607" spans="1:17" ht="12.75">
      <c r="A607" s="42"/>
      <c r="B607" s="42"/>
      <c r="I607" s="51"/>
      <c r="J607" s="51"/>
      <c r="P607" s="46"/>
      <c r="Q607" s="46"/>
    </row>
    <row r="608" spans="1:17" ht="12.75">
      <c r="A608" s="42"/>
      <c r="B608" s="42"/>
      <c r="I608" s="51"/>
      <c r="J608" s="51"/>
      <c r="P608" s="46"/>
      <c r="Q608" s="46"/>
    </row>
    <row r="609" spans="1:17" ht="12.75">
      <c r="A609" s="42"/>
      <c r="B609" s="42"/>
      <c r="I609" s="51"/>
      <c r="J609" s="51"/>
      <c r="P609" s="46"/>
      <c r="Q609" s="46"/>
    </row>
    <row r="610" spans="1:17" ht="12.75">
      <c r="A610" s="42"/>
      <c r="B610" s="42"/>
      <c r="I610" s="51"/>
      <c r="J610" s="51"/>
      <c r="P610" s="46"/>
      <c r="Q610" s="46"/>
    </row>
    <row r="611" spans="1:17" ht="12.75">
      <c r="A611" s="42"/>
      <c r="B611" s="42"/>
      <c r="I611" s="51"/>
      <c r="J611" s="51"/>
      <c r="P611" s="46"/>
      <c r="Q611" s="46"/>
    </row>
    <row r="612" spans="1:17" ht="12.75">
      <c r="A612" s="42"/>
      <c r="B612" s="42"/>
      <c r="I612" s="51"/>
      <c r="J612" s="51"/>
      <c r="P612" s="46"/>
      <c r="Q612" s="46"/>
    </row>
    <row r="613" spans="1:17" ht="12.75">
      <c r="A613" s="42"/>
      <c r="B613" s="42"/>
      <c r="I613" s="51"/>
      <c r="J613" s="51"/>
      <c r="P613" s="46"/>
      <c r="Q613" s="46"/>
    </row>
    <row r="614" spans="1:17" ht="12.75">
      <c r="A614" s="42"/>
      <c r="B614" s="42"/>
      <c r="I614" s="51"/>
      <c r="J614" s="51"/>
      <c r="P614" s="46"/>
      <c r="Q614" s="46"/>
    </row>
    <row r="615" spans="1:17" ht="12.75">
      <c r="A615" s="42"/>
      <c r="B615" s="42"/>
      <c r="I615" s="51"/>
      <c r="J615" s="51"/>
      <c r="P615" s="46"/>
      <c r="Q615" s="46"/>
    </row>
    <row r="616" spans="1:17" ht="12.75">
      <c r="A616" s="42"/>
      <c r="B616" s="42"/>
      <c r="I616" s="51"/>
      <c r="J616" s="51"/>
      <c r="P616" s="46"/>
      <c r="Q616" s="46"/>
    </row>
    <row r="617" spans="1:17" ht="12.75">
      <c r="A617" s="42"/>
      <c r="B617" s="42"/>
      <c r="I617" s="51"/>
      <c r="J617" s="51"/>
      <c r="P617" s="46"/>
      <c r="Q617" s="46"/>
    </row>
    <row r="618" spans="1:17" ht="12.75">
      <c r="A618" s="42"/>
      <c r="B618" s="42"/>
      <c r="I618" s="51"/>
      <c r="J618" s="51"/>
      <c r="P618" s="46"/>
      <c r="Q618" s="46"/>
    </row>
    <row r="619" spans="1:17" ht="12.75">
      <c r="A619" s="42"/>
      <c r="B619" s="42"/>
      <c r="I619" s="51"/>
      <c r="J619" s="51"/>
      <c r="P619" s="46"/>
      <c r="Q619" s="46"/>
    </row>
    <row r="620" spans="1:17" ht="12.75">
      <c r="A620" s="42"/>
      <c r="B620" s="42"/>
      <c r="I620" s="51"/>
      <c r="J620" s="51"/>
      <c r="P620" s="46"/>
      <c r="Q620" s="46"/>
    </row>
    <row r="621" spans="1:17" ht="12.75">
      <c r="A621" s="42"/>
      <c r="B621" s="42"/>
      <c r="I621" s="51"/>
      <c r="J621" s="51"/>
      <c r="P621" s="46"/>
      <c r="Q621" s="46"/>
    </row>
    <row r="622" spans="1:17" ht="12.75">
      <c r="A622" s="42"/>
      <c r="B622" s="42"/>
      <c r="I622" s="51"/>
      <c r="J622" s="51"/>
      <c r="P622" s="46"/>
      <c r="Q622" s="46"/>
    </row>
    <row r="623" spans="1:17" ht="12.75">
      <c r="A623" s="42"/>
      <c r="B623" s="42"/>
      <c r="I623" s="51"/>
      <c r="J623" s="51"/>
      <c r="P623" s="46"/>
      <c r="Q623" s="46"/>
    </row>
    <row r="624" spans="1:17" ht="12.75">
      <c r="A624" s="42"/>
      <c r="B624" s="42"/>
      <c r="I624" s="51"/>
      <c r="J624" s="51"/>
      <c r="P624" s="46"/>
      <c r="Q624" s="46"/>
    </row>
    <row r="625" spans="1:17" ht="12.75">
      <c r="A625" s="42"/>
      <c r="B625" s="42"/>
      <c r="I625" s="51"/>
      <c r="J625" s="51"/>
      <c r="P625" s="46"/>
      <c r="Q625" s="46"/>
    </row>
    <row r="626" spans="1:17" ht="12.75">
      <c r="A626" s="42"/>
      <c r="B626" s="42"/>
      <c r="I626" s="51"/>
      <c r="J626" s="51"/>
      <c r="P626" s="46"/>
      <c r="Q626" s="46"/>
    </row>
    <row r="627" spans="1:17" ht="12.75">
      <c r="A627" s="42"/>
      <c r="B627" s="42"/>
      <c r="I627" s="51"/>
      <c r="J627" s="51"/>
      <c r="P627" s="46"/>
      <c r="Q627" s="46"/>
    </row>
    <row r="628" spans="1:17" ht="12.75">
      <c r="A628" s="42"/>
      <c r="B628" s="42"/>
      <c r="I628" s="51"/>
      <c r="J628" s="51"/>
      <c r="P628" s="46"/>
      <c r="Q628" s="46"/>
    </row>
    <row r="629" spans="1:17" ht="12.75">
      <c r="A629" s="42"/>
      <c r="B629" s="42"/>
      <c r="I629" s="51"/>
      <c r="J629" s="51"/>
      <c r="P629" s="46"/>
      <c r="Q629" s="46"/>
    </row>
    <row r="630" spans="1:17" ht="12.75">
      <c r="A630" s="42"/>
      <c r="B630" s="42"/>
      <c r="I630" s="51"/>
      <c r="J630" s="51"/>
      <c r="P630" s="46"/>
      <c r="Q630" s="46"/>
    </row>
    <row r="631" spans="1:17" ht="12.75">
      <c r="A631" s="42"/>
      <c r="B631" s="42"/>
      <c r="I631" s="51"/>
      <c r="J631" s="51"/>
      <c r="P631" s="46"/>
      <c r="Q631" s="46"/>
    </row>
    <row r="632" spans="1:17" ht="12.75">
      <c r="A632" s="42"/>
      <c r="B632" s="42"/>
      <c r="I632" s="51"/>
      <c r="J632" s="51"/>
      <c r="P632" s="46"/>
      <c r="Q632" s="46"/>
    </row>
    <row r="633" spans="1:17" ht="12.75">
      <c r="A633" s="42"/>
      <c r="B633" s="42"/>
      <c r="I633" s="51"/>
      <c r="J633" s="51"/>
      <c r="P633" s="46"/>
      <c r="Q633" s="46"/>
    </row>
    <row r="634" spans="1:17" ht="12.75">
      <c r="A634" s="42"/>
      <c r="B634" s="42"/>
      <c r="I634" s="51"/>
      <c r="J634" s="51"/>
      <c r="P634" s="46"/>
      <c r="Q634" s="46"/>
    </row>
    <row r="635" spans="1:17" ht="12.75">
      <c r="A635" s="42"/>
      <c r="B635" s="42"/>
      <c r="I635" s="51"/>
      <c r="J635" s="51"/>
      <c r="P635" s="46"/>
      <c r="Q635" s="46"/>
    </row>
    <row r="636" spans="1:17" ht="12.75">
      <c r="A636" s="42"/>
      <c r="B636" s="42"/>
      <c r="I636" s="51"/>
      <c r="J636" s="51"/>
      <c r="P636" s="46"/>
      <c r="Q636" s="46"/>
    </row>
    <row r="637" spans="1:17" ht="12.75">
      <c r="A637" s="42"/>
      <c r="B637" s="42"/>
      <c r="I637" s="51"/>
      <c r="J637" s="51"/>
      <c r="P637" s="46"/>
      <c r="Q637" s="46"/>
    </row>
    <row r="638" spans="1:17" ht="12.75">
      <c r="A638" s="42"/>
      <c r="B638" s="42"/>
      <c r="I638" s="51"/>
      <c r="J638" s="51"/>
      <c r="P638" s="46"/>
      <c r="Q638" s="46"/>
    </row>
    <row r="639" spans="1:17" ht="12.75">
      <c r="A639" s="42"/>
      <c r="B639" s="42"/>
      <c r="I639" s="51"/>
      <c r="J639" s="51"/>
      <c r="P639" s="46"/>
      <c r="Q639" s="46"/>
    </row>
    <row r="640" spans="1:17" ht="12.75">
      <c r="A640" s="42"/>
      <c r="B640" s="42"/>
      <c r="I640" s="51"/>
      <c r="J640" s="51"/>
      <c r="P640" s="46"/>
      <c r="Q640" s="46"/>
    </row>
    <row r="641" spans="1:17" ht="12.75">
      <c r="A641" s="42"/>
      <c r="B641" s="42"/>
      <c r="I641" s="51"/>
      <c r="J641" s="51"/>
      <c r="P641" s="46"/>
      <c r="Q641" s="46"/>
    </row>
    <row r="642" spans="1:17" ht="12.75">
      <c r="A642" s="42"/>
      <c r="B642" s="42"/>
      <c r="I642" s="51"/>
      <c r="J642" s="51"/>
      <c r="P642" s="46"/>
      <c r="Q642" s="46"/>
    </row>
    <row r="643" spans="1:17" ht="12.75">
      <c r="A643" s="42"/>
      <c r="B643" s="42"/>
      <c r="I643" s="51"/>
      <c r="J643" s="51"/>
      <c r="P643" s="46"/>
      <c r="Q643" s="46"/>
    </row>
    <row r="644" spans="1:17" ht="12.75">
      <c r="A644" s="42"/>
      <c r="B644" s="42"/>
      <c r="I644" s="51"/>
      <c r="J644" s="51"/>
      <c r="P644" s="46"/>
      <c r="Q644" s="46"/>
    </row>
    <row r="645" spans="1:17" ht="12.75">
      <c r="A645" s="42"/>
      <c r="B645" s="42"/>
      <c r="I645" s="51"/>
      <c r="J645" s="51"/>
      <c r="P645" s="46"/>
      <c r="Q645" s="46"/>
    </row>
    <row r="646" spans="1:17" ht="12.75">
      <c r="A646" s="42"/>
      <c r="B646" s="42"/>
      <c r="I646" s="51"/>
      <c r="J646" s="51"/>
      <c r="P646" s="46"/>
      <c r="Q646" s="46"/>
    </row>
    <row r="647" spans="1:17" ht="12.75">
      <c r="A647" s="42"/>
      <c r="B647" s="42"/>
      <c r="I647" s="51"/>
      <c r="J647" s="51"/>
      <c r="P647" s="46"/>
      <c r="Q647" s="46"/>
    </row>
    <row r="648" spans="1:17" ht="12.75">
      <c r="A648" s="42"/>
      <c r="B648" s="42"/>
      <c r="I648" s="51"/>
      <c r="J648" s="51"/>
      <c r="P648" s="46"/>
      <c r="Q648" s="46"/>
    </row>
    <row r="649" spans="1:17" ht="12.75">
      <c r="A649" s="42"/>
      <c r="B649" s="42"/>
      <c r="I649" s="51"/>
      <c r="J649" s="51"/>
      <c r="P649" s="46"/>
      <c r="Q649" s="46"/>
    </row>
    <row r="650" spans="1:17" ht="12.75">
      <c r="A650" s="42"/>
      <c r="B650" s="42"/>
      <c r="I650" s="51"/>
      <c r="J650" s="51"/>
      <c r="P650" s="46"/>
      <c r="Q650" s="46"/>
    </row>
    <row r="651" spans="1:17" ht="12.75">
      <c r="A651" s="42"/>
      <c r="B651" s="42"/>
      <c r="I651" s="51"/>
      <c r="J651" s="51"/>
      <c r="P651" s="46"/>
      <c r="Q651" s="46"/>
    </row>
    <row r="652" spans="1:17" ht="12.75">
      <c r="A652" s="42"/>
      <c r="B652" s="42"/>
      <c r="I652" s="51"/>
      <c r="J652" s="51"/>
      <c r="P652" s="46"/>
      <c r="Q652" s="46"/>
    </row>
    <row r="653" spans="1:17" ht="12.75">
      <c r="A653" s="42"/>
      <c r="B653" s="42"/>
      <c r="I653" s="51"/>
      <c r="J653" s="51"/>
      <c r="P653" s="46"/>
      <c r="Q653" s="46"/>
    </row>
    <row r="654" spans="1:17" ht="12.75">
      <c r="A654" s="42"/>
      <c r="B654" s="42"/>
      <c r="I654" s="51"/>
      <c r="J654" s="51"/>
      <c r="P654" s="46"/>
      <c r="Q654" s="46"/>
    </row>
    <row r="655" spans="1:17" ht="12.75">
      <c r="A655" s="42"/>
      <c r="B655" s="42"/>
      <c r="I655" s="51"/>
      <c r="J655" s="51"/>
      <c r="P655" s="46"/>
      <c r="Q655" s="46"/>
    </row>
    <row r="656" spans="1:17" ht="12.75">
      <c r="A656" s="42"/>
      <c r="B656" s="42"/>
      <c r="I656" s="51"/>
      <c r="J656" s="51"/>
      <c r="P656" s="46"/>
      <c r="Q656" s="46"/>
    </row>
    <row r="657" spans="1:17" ht="12.75">
      <c r="A657" s="42"/>
      <c r="B657" s="42"/>
      <c r="I657" s="51"/>
      <c r="J657" s="51"/>
      <c r="P657" s="46"/>
      <c r="Q657" s="46"/>
    </row>
    <row r="658" spans="1:17" ht="12.75">
      <c r="A658" s="42"/>
      <c r="B658" s="42"/>
      <c r="I658" s="51"/>
      <c r="J658" s="51"/>
      <c r="P658" s="46"/>
      <c r="Q658" s="46"/>
    </row>
    <row r="659" spans="1:17" ht="12.75">
      <c r="A659" s="42"/>
      <c r="B659" s="42"/>
      <c r="I659" s="51"/>
      <c r="J659" s="51"/>
      <c r="P659" s="46"/>
      <c r="Q659" s="46"/>
    </row>
    <row r="660" spans="1:17" ht="12.75">
      <c r="A660" s="42"/>
      <c r="B660" s="42"/>
      <c r="I660" s="51"/>
      <c r="J660" s="51"/>
      <c r="P660" s="46"/>
      <c r="Q660" s="46"/>
    </row>
    <row r="661" spans="1:17" ht="12.75">
      <c r="A661" s="42"/>
      <c r="B661" s="42"/>
      <c r="I661" s="51"/>
      <c r="J661" s="51"/>
      <c r="P661" s="46"/>
      <c r="Q661" s="46"/>
    </row>
    <row r="662" spans="1:17" ht="12.75">
      <c r="A662" s="42"/>
      <c r="B662" s="42"/>
      <c r="I662" s="51"/>
      <c r="J662" s="51"/>
      <c r="P662" s="46"/>
      <c r="Q662" s="46"/>
    </row>
    <row r="663" spans="1:17" ht="12.75">
      <c r="A663" s="42"/>
      <c r="B663" s="42"/>
      <c r="I663" s="51"/>
      <c r="J663" s="51"/>
      <c r="P663" s="46"/>
      <c r="Q663" s="46"/>
    </row>
    <row r="664" spans="1:17" ht="12.75">
      <c r="A664" s="42"/>
      <c r="B664" s="42"/>
      <c r="I664" s="51"/>
      <c r="J664" s="51"/>
      <c r="P664" s="46"/>
      <c r="Q664" s="46"/>
    </row>
    <row r="665" spans="1:17" ht="12.75">
      <c r="A665" s="42"/>
      <c r="B665" s="42"/>
      <c r="I665" s="51"/>
      <c r="J665" s="51"/>
      <c r="P665" s="46"/>
      <c r="Q665" s="46"/>
    </row>
    <row r="666" spans="1:17" ht="12.75">
      <c r="A666" s="42"/>
      <c r="B666" s="42"/>
      <c r="I666" s="51"/>
      <c r="J666" s="51"/>
      <c r="P666" s="46"/>
      <c r="Q666" s="46"/>
    </row>
    <row r="667" spans="1:17" ht="12.75">
      <c r="A667" s="42"/>
      <c r="B667" s="42"/>
      <c r="I667" s="51"/>
      <c r="J667" s="51"/>
      <c r="P667" s="46"/>
      <c r="Q667" s="46"/>
    </row>
    <row r="668" spans="1:17" ht="12.75">
      <c r="A668" s="42"/>
      <c r="B668" s="42"/>
      <c r="I668" s="51"/>
      <c r="J668" s="51"/>
      <c r="P668" s="46"/>
      <c r="Q668" s="46"/>
    </row>
    <row r="669" spans="1:17" ht="12.75">
      <c r="A669" s="42"/>
      <c r="B669" s="42"/>
      <c r="I669" s="51"/>
      <c r="J669" s="51"/>
      <c r="P669" s="46"/>
      <c r="Q669" s="46"/>
    </row>
    <row r="670" spans="1:17" ht="12.75">
      <c r="A670" s="42"/>
      <c r="B670" s="42"/>
      <c r="I670" s="51"/>
      <c r="J670" s="51"/>
      <c r="P670" s="46"/>
      <c r="Q670" s="46"/>
    </row>
    <row r="671" spans="1:17" ht="12.75">
      <c r="A671" s="42"/>
      <c r="B671" s="42"/>
      <c r="I671" s="51"/>
      <c r="J671" s="51"/>
      <c r="P671" s="46"/>
      <c r="Q671" s="46"/>
    </row>
    <row r="672" spans="1:17" ht="12.75">
      <c r="A672" s="42"/>
      <c r="B672" s="42"/>
      <c r="I672" s="51"/>
      <c r="J672" s="51"/>
      <c r="P672" s="46"/>
      <c r="Q672" s="46"/>
    </row>
    <row r="673" spans="1:17" ht="12.75">
      <c r="A673" s="42"/>
      <c r="B673" s="42"/>
      <c r="I673" s="51"/>
      <c r="J673" s="51"/>
      <c r="P673" s="46"/>
      <c r="Q673" s="46"/>
    </row>
    <row r="674" spans="1:17" ht="12.75">
      <c r="A674" s="42"/>
      <c r="B674" s="42"/>
      <c r="I674" s="51"/>
      <c r="J674" s="51"/>
      <c r="P674" s="46"/>
      <c r="Q674" s="46"/>
    </row>
    <row r="675" spans="1:17" ht="12.75">
      <c r="A675" s="42"/>
      <c r="B675" s="42"/>
      <c r="I675" s="51"/>
      <c r="J675" s="51"/>
      <c r="P675" s="46"/>
      <c r="Q675" s="46"/>
    </row>
    <row r="676" spans="1:17" ht="12.75">
      <c r="A676" s="42"/>
      <c r="B676" s="42"/>
      <c r="I676" s="51"/>
      <c r="J676" s="51"/>
      <c r="P676" s="46"/>
      <c r="Q676" s="46"/>
    </row>
    <row r="677" spans="1:17" ht="12.75">
      <c r="A677" s="42"/>
      <c r="B677" s="42"/>
      <c r="I677" s="51"/>
      <c r="J677" s="51"/>
      <c r="P677" s="46"/>
      <c r="Q677" s="46"/>
    </row>
    <row r="678" spans="1:17" ht="12.75">
      <c r="A678" s="42"/>
      <c r="B678" s="42"/>
      <c r="I678" s="51"/>
      <c r="J678" s="51"/>
      <c r="P678" s="46"/>
      <c r="Q678" s="46"/>
    </row>
    <row r="679" spans="1:17" ht="12.75">
      <c r="A679" s="42"/>
      <c r="B679" s="42"/>
      <c r="I679" s="51"/>
      <c r="J679" s="51"/>
      <c r="P679" s="46"/>
      <c r="Q679" s="46"/>
    </row>
    <row r="680" spans="1:17" ht="12.75">
      <c r="A680" s="42"/>
      <c r="B680" s="42"/>
      <c r="I680" s="51"/>
      <c r="J680" s="51"/>
      <c r="P680" s="46"/>
      <c r="Q680" s="46"/>
    </row>
    <row r="681" spans="1:17" ht="12.75">
      <c r="A681" s="42"/>
      <c r="B681" s="42"/>
      <c r="I681" s="51"/>
      <c r="J681" s="51"/>
      <c r="P681" s="46"/>
      <c r="Q681" s="46"/>
    </row>
    <row r="682" spans="1:17" ht="12.75">
      <c r="A682" s="42"/>
      <c r="B682" s="42"/>
      <c r="I682" s="51"/>
      <c r="J682" s="51"/>
      <c r="P682" s="46"/>
      <c r="Q682" s="46"/>
    </row>
    <row r="683" spans="1:17" ht="12.75">
      <c r="A683" s="42"/>
      <c r="B683" s="42"/>
      <c r="I683" s="51"/>
      <c r="J683" s="51"/>
      <c r="P683" s="46"/>
      <c r="Q683" s="46"/>
    </row>
    <row r="684" spans="1:17" ht="12.75">
      <c r="A684" s="42"/>
      <c r="B684" s="42"/>
      <c r="I684" s="51"/>
      <c r="J684" s="51"/>
      <c r="P684" s="46"/>
      <c r="Q684" s="46"/>
    </row>
    <row r="685" spans="1:17" ht="12.75">
      <c r="A685" s="42"/>
      <c r="B685" s="42"/>
      <c r="I685" s="51"/>
      <c r="J685" s="51"/>
      <c r="P685" s="46"/>
      <c r="Q685" s="46"/>
    </row>
    <row r="686" spans="1:17" ht="12.75">
      <c r="A686" s="42"/>
      <c r="B686" s="42"/>
      <c r="I686" s="51"/>
      <c r="J686" s="51"/>
      <c r="P686" s="46"/>
      <c r="Q686" s="46"/>
    </row>
    <row r="687" spans="1:17" ht="12.75">
      <c r="A687" s="42"/>
      <c r="B687" s="42"/>
      <c r="I687" s="51"/>
      <c r="J687" s="51"/>
      <c r="P687" s="46"/>
      <c r="Q687" s="46"/>
    </row>
    <row r="688" spans="1:17" ht="12.75">
      <c r="A688" s="42"/>
      <c r="B688" s="42"/>
      <c r="I688" s="51"/>
      <c r="J688" s="51"/>
      <c r="P688" s="46"/>
      <c r="Q688" s="46"/>
    </row>
    <row r="689" spans="1:17" ht="12.75">
      <c r="A689" s="42"/>
      <c r="B689" s="42"/>
      <c r="I689" s="51"/>
      <c r="J689" s="51"/>
      <c r="P689" s="46"/>
      <c r="Q689" s="46"/>
    </row>
    <row r="690" spans="1:17" ht="12.75">
      <c r="A690" s="42"/>
      <c r="B690" s="42"/>
      <c r="I690" s="51"/>
      <c r="J690" s="51"/>
      <c r="P690" s="46"/>
      <c r="Q690" s="46"/>
    </row>
    <row r="691" spans="1:17" ht="12.75">
      <c r="A691" s="42"/>
      <c r="B691" s="42"/>
      <c r="I691" s="51"/>
      <c r="J691" s="51"/>
      <c r="P691" s="46"/>
      <c r="Q691" s="46"/>
    </row>
    <row r="692" spans="1:17" ht="12.75">
      <c r="A692" s="42"/>
      <c r="B692" s="42"/>
      <c r="I692" s="51"/>
      <c r="J692" s="51"/>
      <c r="P692" s="46"/>
      <c r="Q692" s="46"/>
    </row>
    <row r="693" spans="1:17" ht="12.75">
      <c r="A693" s="42"/>
      <c r="B693" s="42"/>
      <c r="I693" s="51"/>
      <c r="J693" s="51"/>
      <c r="P693" s="46"/>
      <c r="Q693" s="46"/>
    </row>
    <row r="694" spans="1:17" ht="12.75">
      <c r="A694" s="42"/>
      <c r="B694" s="42"/>
      <c r="I694" s="51"/>
      <c r="J694" s="51"/>
      <c r="P694" s="46"/>
      <c r="Q694" s="46"/>
    </row>
    <row r="695" spans="1:17" ht="12.75">
      <c r="A695" s="42"/>
      <c r="B695" s="42"/>
      <c r="I695" s="51"/>
      <c r="J695" s="51"/>
      <c r="P695" s="46"/>
      <c r="Q695" s="46"/>
    </row>
    <row r="696" spans="1:17" ht="12.75">
      <c r="A696" s="42"/>
      <c r="B696" s="42"/>
      <c r="I696" s="51"/>
      <c r="J696" s="51"/>
      <c r="P696" s="46"/>
      <c r="Q696" s="46"/>
    </row>
    <row r="697" spans="1:17" ht="12.75">
      <c r="A697" s="42"/>
      <c r="B697" s="42"/>
      <c r="I697" s="51"/>
      <c r="J697" s="51"/>
      <c r="P697" s="46"/>
      <c r="Q697" s="46"/>
    </row>
    <row r="698" spans="1:17" ht="12.75">
      <c r="A698" s="42"/>
      <c r="B698" s="42"/>
      <c r="I698" s="51"/>
      <c r="J698" s="51"/>
      <c r="P698" s="46"/>
      <c r="Q698" s="46"/>
    </row>
    <row r="699" spans="1:17" ht="12.75">
      <c r="A699" s="42"/>
      <c r="B699" s="42"/>
      <c r="I699" s="51"/>
      <c r="J699" s="51"/>
      <c r="P699" s="46"/>
      <c r="Q699" s="46"/>
    </row>
    <row r="700" spans="1:17" ht="12.75">
      <c r="A700" s="42"/>
      <c r="B700" s="42"/>
      <c r="I700" s="51"/>
      <c r="J700" s="51"/>
      <c r="P700" s="46"/>
      <c r="Q700" s="46"/>
    </row>
    <row r="701" spans="1:17" ht="12.75">
      <c r="A701" s="42"/>
      <c r="B701" s="42"/>
      <c r="I701" s="51"/>
      <c r="J701" s="51"/>
      <c r="P701" s="46"/>
      <c r="Q701" s="46"/>
    </row>
    <row r="702" spans="1:17" ht="12.75">
      <c r="A702" s="42"/>
      <c r="B702" s="42"/>
      <c r="I702" s="51"/>
      <c r="J702" s="51"/>
      <c r="P702" s="46"/>
      <c r="Q702" s="46"/>
    </row>
    <row r="703" spans="1:17" ht="12.75">
      <c r="A703" s="42"/>
      <c r="B703" s="42"/>
      <c r="I703" s="51"/>
      <c r="J703" s="51"/>
      <c r="P703" s="46"/>
      <c r="Q703" s="46"/>
    </row>
    <row r="704" spans="1:17" ht="12.75">
      <c r="A704" s="42"/>
      <c r="B704" s="42"/>
      <c r="I704" s="51"/>
      <c r="J704" s="51"/>
      <c r="P704" s="46"/>
      <c r="Q704" s="46"/>
    </row>
    <row r="705" spans="1:17" ht="12.75">
      <c r="A705" s="42"/>
      <c r="B705" s="42"/>
      <c r="I705" s="51"/>
      <c r="J705" s="51"/>
      <c r="P705" s="46"/>
      <c r="Q705" s="46"/>
    </row>
    <row r="706" spans="1:17" ht="12.75">
      <c r="A706" s="42"/>
      <c r="B706" s="42"/>
      <c r="I706" s="51"/>
      <c r="J706" s="51"/>
      <c r="P706" s="46"/>
      <c r="Q706" s="46"/>
    </row>
    <row r="707" spans="1:17" ht="12.75">
      <c r="A707" s="42"/>
      <c r="B707" s="42"/>
      <c r="I707" s="51"/>
      <c r="J707" s="51"/>
      <c r="P707" s="46"/>
      <c r="Q707" s="46"/>
    </row>
    <row r="708" spans="1:17" ht="12.75">
      <c r="A708" s="42"/>
      <c r="B708" s="42"/>
      <c r="I708" s="51"/>
      <c r="J708" s="51"/>
      <c r="P708" s="46"/>
      <c r="Q708" s="46"/>
    </row>
    <row r="709" spans="1:17" ht="12.75">
      <c r="A709" s="42"/>
      <c r="B709" s="42"/>
      <c r="I709" s="51"/>
      <c r="J709" s="51"/>
      <c r="P709" s="46"/>
      <c r="Q709" s="46"/>
    </row>
    <row r="710" spans="1:17" ht="12.75">
      <c r="A710" s="42"/>
      <c r="B710" s="42"/>
      <c r="I710" s="51"/>
      <c r="J710" s="51"/>
      <c r="P710" s="46"/>
      <c r="Q710" s="46"/>
    </row>
    <row r="711" spans="1:17" ht="12.75">
      <c r="A711" s="42"/>
      <c r="B711" s="42"/>
      <c r="I711" s="51"/>
      <c r="J711" s="51"/>
      <c r="P711" s="46"/>
      <c r="Q711" s="46"/>
    </row>
    <row r="712" spans="1:17" ht="12.75">
      <c r="A712" s="42"/>
      <c r="B712" s="42"/>
      <c r="I712" s="51"/>
      <c r="J712" s="51"/>
      <c r="P712" s="46"/>
      <c r="Q712" s="46"/>
    </row>
    <row r="713" spans="1:17" ht="12.75">
      <c r="A713" s="42"/>
      <c r="B713" s="42"/>
      <c r="I713" s="51"/>
      <c r="J713" s="51"/>
      <c r="P713" s="46"/>
      <c r="Q713" s="46"/>
    </row>
    <row r="714" spans="1:17" ht="12.75">
      <c r="A714" s="42"/>
      <c r="B714" s="42"/>
      <c r="I714" s="51"/>
      <c r="J714" s="51"/>
      <c r="P714" s="46"/>
      <c r="Q714" s="46"/>
    </row>
    <row r="715" spans="1:17" ht="12.75">
      <c r="A715" s="42"/>
      <c r="B715" s="42"/>
      <c r="I715" s="51"/>
      <c r="J715" s="51"/>
      <c r="P715" s="46"/>
      <c r="Q715" s="46"/>
    </row>
    <row r="716" spans="1:17" ht="12.75">
      <c r="A716" s="42"/>
      <c r="B716" s="42"/>
      <c r="I716" s="51"/>
      <c r="J716" s="51"/>
      <c r="P716" s="46"/>
      <c r="Q716" s="46"/>
    </row>
    <row r="717" spans="1:17" ht="12.75">
      <c r="A717" s="42"/>
      <c r="B717" s="42"/>
      <c r="I717" s="51"/>
      <c r="J717" s="51"/>
      <c r="P717" s="46"/>
      <c r="Q717" s="46"/>
    </row>
    <row r="718" spans="1:17" ht="12.75">
      <c r="A718" s="42"/>
      <c r="B718" s="42"/>
      <c r="I718" s="51"/>
      <c r="J718" s="51"/>
      <c r="P718" s="46"/>
      <c r="Q718" s="46"/>
    </row>
    <row r="719" spans="1:17" ht="12.75">
      <c r="A719" s="42"/>
      <c r="B719" s="42"/>
      <c r="I719" s="51"/>
      <c r="J719" s="51"/>
      <c r="P719" s="46"/>
      <c r="Q719" s="46"/>
    </row>
    <row r="720" spans="1:17" ht="12.75">
      <c r="A720" s="42"/>
      <c r="B720" s="42"/>
      <c r="I720" s="51"/>
      <c r="J720" s="51"/>
      <c r="P720" s="46"/>
      <c r="Q720" s="46"/>
    </row>
    <row r="721" spans="1:17" ht="12.75">
      <c r="A721" s="42"/>
      <c r="B721" s="42"/>
      <c r="I721" s="51"/>
      <c r="J721" s="51"/>
      <c r="P721" s="46"/>
      <c r="Q721" s="46"/>
    </row>
    <row r="722" spans="1:17" ht="12.75">
      <c r="A722" s="42"/>
      <c r="B722" s="42"/>
      <c r="I722" s="51"/>
      <c r="J722" s="51"/>
      <c r="P722" s="46"/>
      <c r="Q722" s="46"/>
    </row>
    <row r="723" spans="1:17" ht="12.75">
      <c r="A723" s="42"/>
      <c r="B723" s="42"/>
      <c r="I723" s="51"/>
      <c r="J723" s="51"/>
      <c r="P723" s="46"/>
      <c r="Q723" s="46"/>
    </row>
    <row r="724" spans="1:17" ht="12.75">
      <c r="A724" s="42"/>
      <c r="B724" s="42"/>
      <c r="I724" s="51"/>
      <c r="J724" s="51"/>
      <c r="P724" s="46"/>
      <c r="Q724" s="46"/>
    </row>
    <row r="725" spans="1:17" ht="12.75">
      <c r="A725" s="42"/>
      <c r="B725" s="42"/>
      <c r="I725" s="51"/>
      <c r="J725" s="51"/>
      <c r="P725" s="46"/>
      <c r="Q725" s="46"/>
    </row>
    <row r="726" spans="1:17" ht="12.75">
      <c r="A726" s="42"/>
      <c r="B726" s="42"/>
      <c r="I726" s="51"/>
      <c r="J726" s="51"/>
      <c r="P726" s="46"/>
      <c r="Q726" s="46"/>
    </row>
    <row r="727" spans="1:17" ht="12.75">
      <c r="A727" s="42"/>
      <c r="B727" s="42"/>
      <c r="I727" s="51"/>
      <c r="J727" s="51"/>
      <c r="P727" s="46"/>
      <c r="Q727" s="46"/>
    </row>
    <row r="728" spans="1:17" ht="12.75">
      <c r="A728" s="42"/>
      <c r="B728" s="42"/>
      <c r="I728" s="51"/>
      <c r="J728" s="51"/>
      <c r="P728" s="46"/>
      <c r="Q728" s="46"/>
    </row>
    <row r="729" spans="1:17" ht="12.75">
      <c r="A729" s="42"/>
      <c r="B729" s="42"/>
      <c r="I729" s="51"/>
      <c r="J729" s="51"/>
      <c r="P729" s="46"/>
      <c r="Q729" s="46"/>
    </row>
    <row r="730" spans="1:17" ht="12.75">
      <c r="A730" s="42"/>
      <c r="B730" s="42"/>
      <c r="I730" s="51"/>
      <c r="J730" s="51"/>
      <c r="P730" s="46"/>
      <c r="Q730" s="46"/>
    </row>
    <row r="731" spans="1:17" ht="12.75">
      <c r="A731" s="42"/>
      <c r="B731" s="42"/>
      <c r="I731" s="51"/>
      <c r="J731" s="51"/>
      <c r="P731" s="46"/>
      <c r="Q731" s="46"/>
    </row>
    <row r="732" spans="1:17" ht="12.75">
      <c r="A732" s="42"/>
      <c r="B732" s="42"/>
      <c r="I732" s="51"/>
      <c r="J732" s="51"/>
      <c r="P732" s="46"/>
      <c r="Q732" s="46"/>
    </row>
    <row r="733" spans="1:17" ht="12.75">
      <c r="A733" s="42"/>
      <c r="B733" s="42"/>
      <c r="I733" s="51"/>
      <c r="J733" s="51"/>
      <c r="P733" s="46"/>
      <c r="Q733" s="46"/>
    </row>
    <row r="734" spans="1:17" ht="12.75">
      <c r="A734" s="42"/>
      <c r="B734" s="42"/>
      <c r="I734" s="51"/>
      <c r="J734" s="51"/>
      <c r="P734" s="46"/>
      <c r="Q734" s="46"/>
    </row>
    <row r="735" spans="1:17" ht="12.75">
      <c r="A735" s="42"/>
      <c r="B735" s="42"/>
      <c r="I735" s="51"/>
      <c r="J735" s="51"/>
      <c r="P735" s="46"/>
      <c r="Q735" s="46"/>
    </row>
    <row r="736" spans="1:17" ht="12.75">
      <c r="A736" s="42"/>
      <c r="B736" s="42"/>
      <c r="I736" s="51"/>
      <c r="J736" s="51"/>
      <c r="P736" s="46"/>
      <c r="Q736" s="46"/>
    </row>
    <row r="737" spans="1:17" ht="12.75">
      <c r="A737" s="42"/>
      <c r="B737" s="42"/>
      <c r="I737" s="51"/>
      <c r="J737" s="51"/>
      <c r="P737" s="46"/>
      <c r="Q737" s="46"/>
    </row>
    <row r="738" spans="1:17" ht="12.75">
      <c r="A738" s="42"/>
      <c r="B738" s="42"/>
      <c r="I738" s="51"/>
      <c r="J738" s="51"/>
      <c r="P738" s="46"/>
      <c r="Q738" s="46"/>
    </row>
    <row r="739" spans="1:17" ht="12.75">
      <c r="A739" s="42"/>
      <c r="B739" s="42"/>
      <c r="I739" s="51"/>
      <c r="J739" s="51"/>
      <c r="P739" s="46"/>
      <c r="Q739" s="46"/>
    </row>
    <row r="740" spans="1:17" ht="12.75">
      <c r="A740" s="42"/>
      <c r="B740" s="42"/>
      <c r="I740" s="51"/>
      <c r="J740" s="51"/>
      <c r="P740" s="46"/>
      <c r="Q740" s="46"/>
    </row>
    <row r="741" spans="1:17" ht="12.75">
      <c r="A741" s="42"/>
      <c r="B741" s="42"/>
      <c r="I741" s="51"/>
      <c r="J741" s="51"/>
      <c r="P741" s="46"/>
      <c r="Q741" s="46"/>
    </row>
    <row r="742" spans="1:17" ht="12.75">
      <c r="A742" s="42"/>
      <c r="B742" s="42"/>
      <c r="I742" s="51"/>
      <c r="J742" s="51"/>
      <c r="P742" s="46"/>
      <c r="Q742" s="46"/>
    </row>
    <row r="743" spans="1:17" ht="12.75">
      <c r="A743" s="42"/>
      <c r="B743" s="42"/>
      <c r="I743" s="51"/>
      <c r="J743" s="51"/>
      <c r="P743" s="46"/>
      <c r="Q743" s="46"/>
    </row>
    <row r="744" spans="1:17" ht="12.75">
      <c r="A744" s="42"/>
      <c r="B744" s="42"/>
      <c r="I744" s="51"/>
      <c r="J744" s="51"/>
      <c r="P744" s="46"/>
      <c r="Q744" s="46"/>
    </row>
    <row r="745" spans="1:17" ht="12.75">
      <c r="A745" s="42"/>
      <c r="B745" s="42"/>
      <c r="I745" s="51"/>
      <c r="J745" s="51"/>
      <c r="P745" s="46"/>
      <c r="Q745" s="46"/>
    </row>
    <row r="746" spans="1:17" ht="12.75">
      <c r="A746" s="42"/>
      <c r="B746" s="42"/>
      <c r="I746" s="51"/>
      <c r="J746" s="51"/>
      <c r="P746" s="46"/>
      <c r="Q746" s="46"/>
    </row>
    <row r="747" spans="1:17" ht="12.75">
      <c r="A747" s="42"/>
      <c r="B747" s="42"/>
      <c r="I747" s="51"/>
      <c r="J747" s="51"/>
      <c r="P747" s="46"/>
      <c r="Q747" s="46"/>
    </row>
    <row r="748" spans="1:17" ht="12.75">
      <c r="A748" s="42"/>
      <c r="B748" s="42"/>
      <c r="I748" s="51"/>
      <c r="J748" s="51"/>
      <c r="P748" s="46"/>
      <c r="Q748" s="46"/>
    </row>
    <row r="749" spans="1:17" ht="12.75">
      <c r="A749" s="42"/>
      <c r="B749" s="42"/>
      <c r="I749" s="51"/>
      <c r="J749" s="51"/>
      <c r="P749" s="46"/>
      <c r="Q749" s="46"/>
    </row>
    <row r="750" spans="1:17" ht="12.75">
      <c r="A750" s="42"/>
      <c r="B750" s="42"/>
      <c r="I750" s="51"/>
      <c r="J750" s="51"/>
      <c r="P750" s="46"/>
      <c r="Q750" s="46"/>
    </row>
    <row r="751" spans="1:17" ht="12.75">
      <c r="A751" s="42"/>
      <c r="B751" s="42"/>
      <c r="I751" s="51"/>
      <c r="J751" s="51"/>
      <c r="P751" s="46"/>
      <c r="Q751" s="46"/>
    </row>
    <row r="752" spans="1:17" ht="12.75">
      <c r="A752" s="42"/>
      <c r="B752" s="42"/>
      <c r="I752" s="51"/>
      <c r="J752" s="51"/>
      <c r="P752" s="46"/>
      <c r="Q752" s="46"/>
    </row>
    <row r="753" spans="1:17" ht="12.75">
      <c r="A753" s="42"/>
      <c r="B753" s="42"/>
      <c r="I753" s="51"/>
      <c r="J753" s="51"/>
      <c r="P753" s="46"/>
      <c r="Q753" s="46"/>
    </row>
    <row r="754" spans="1:17" ht="12.75">
      <c r="A754" s="42"/>
      <c r="B754" s="42"/>
      <c r="I754" s="51"/>
      <c r="J754" s="51"/>
      <c r="P754" s="46"/>
      <c r="Q754" s="46"/>
    </row>
    <row r="755" spans="1:17" ht="12.75">
      <c r="A755" s="42"/>
      <c r="B755" s="42"/>
      <c r="I755" s="51"/>
      <c r="J755" s="51"/>
      <c r="P755" s="46"/>
      <c r="Q755" s="46"/>
    </row>
    <row r="756" spans="1:17" ht="12.75">
      <c r="A756" s="42"/>
      <c r="B756" s="42"/>
      <c r="I756" s="51"/>
      <c r="J756" s="51"/>
      <c r="P756" s="46"/>
      <c r="Q756" s="46"/>
    </row>
    <row r="757" spans="1:17" ht="12.75">
      <c r="A757" s="42"/>
      <c r="B757" s="42"/>
      <c r="I757" s="51"/>
      <c r="J757" s="51"/>
      <c r="P757" s="46"/>
      <c r="Q757" s="46"/>
    </row>
    <row r="758" spans="1:17" ht="12.75">
      <c r="A758" s="42"/>
      <c r="B758" s="42"/>
      <c r="I758" s="51"/>
      <c r="J758" s="51"/>
      <c r="P758" s="46"/>
      <c r="Q758" s="46"/>
    </row>
    <row r="759" spans="1:17" ht="12.75">
      <c r="A759" s="42"/>
      <c r="B759" s="42"/>
      <c r="I759" s="51"/>
      <c r="J759" s="51"/>
      <c r="P759" s="46"/>
      <c r="Q759" s="46"/>
    </row>
    <row r="760" spans="1:17" ht="12.75">
      <c r="A760" s="42"/>
      <c r="B760" s="42"/>
      <c r="I760" s="51"/>
      <c r="J760" s="51"/>
      <c r="P760" s="46"/>
      <c r="Q760" s="46"/>
    </row>
    <row r="761" spans="1:17" ht="12.75">
      <c r="A761" s="42"/>
      <c r="B761" s="42"/>
      <c r="I761" s="51"/>
      <c r="J761" s="51"/>
      <c r="P761" s="46"/>
      <c r="Q761" s="46"/>
    </row>
    <row r="762" spans="1:17" ht="12.75">
      <c r="A762" s="42"/>
      <c r="B762" s="42"/>
      <c r="I762" s="51"/>
      <c r="J762" s="51"/>
      <c r="P762" s="46"/>
      <c r="Q762" s="46"/>
    </row>
    <row r="763" spans="1:17" ht="12.75">
      <c r="A763" s="42"/>
      <c r="B763" s="42"/>
      <c r="I763" s="51"/>
      <c r="J763" s="51"/>
      <c r="P763" s="46"/>
      <c r="Q763" s="46"/>
    </row>
    <row r="764" spans="1:17" ht="12.75">
      <c r="A764" s="42"/>
      <c r="B764" s="42"/>
      <c r="I764" s="51"/>
      <c r="J764" s="51"/>
      <c r="P764" s="46"/>
      <c r="Q764" s="46"/>
    </row>
    <row r="765" spans="1:17" ht="12.75">
      <c r="A765" s="42"/>
      <c r="B765" s="42"/>
      <c r="I765" s="51"/>
      <c r="J765" s="51"/>
      <c r="P765" s="46"/>
      <c r="Q765" s="46"/>
    </row>
    <row r="766" spans="1:17" ht="12.75">
      <c r="A766" s="42"/>
      <c r="B766" s="42"/>
      <c r="I766" s="51"/>
      <c r="J766" s="51"/>
      <c r="P766" s="46"/>
      <c r="Q766" s="46"/>
    </row>
    <row r="767" spans="1:17" ht="12.75">
      <c r="A767" s="42"/>
      <c r="B767" s="42"/>
      <c r="I767" s="51"/>
      <c r="J767" s="51"/>
      <c r="P767" s="46"/>
      <c r="Q767" s="46"/>
    </row>
    <row r="768" spans="1:17" ht="12.75">
      <c r="A768" s="42"/>
      <c r="B768" s="42"/>
      <c r="I768" s="51"/>
      <c r="J768" s="51"/>
      <c r="P768" s="46"/>
      <c r="Q768" s="46"/>
    </row>
    <row r="769" spans="1:17" ht="12.75">
      <c r="A769" s="42"/>
      <c r="B769" s="42"/>
      <c r="I769" s="51"/>
      <c r="J769" s="51"/>
      <c r="P769" s="46"/>
      <c r="Q769" s="46"/>
    </row>
    <row r="770" spans="1:17" ht="12.75">
      <c r="A770" s="42"/>
      <c r="B770" s="42"/>
      <c r="I770" s="51"/>
      <c r="J770" s="51"/>
      <c r="P770" s="46"/>
      <c r="Q770" s="46"/>
    </row>
    <row r="771" spans="1:17" ht="12.75">
      <c r="A771" s="42"/>
      <c r="B771" s="42"/>
      <c r="I771" s="51"/>
      <c r="J771" s="51"/>
      <c r="P771" s="46"/>
      <c r="Q771" s="46"/>
    </row>
    <row r="772" spans="1:17" ht="12.75">
      <c r="A772" s="42"/>
      <c r="B772" s="42"/>
      <c r="I772" s="51"/>
      <c r="J772" s="51"/>
      <c r="P772" s="46"/>
      <c r="Q772" s="46"/>
    </row>
    <row r="773" spans="1:17" ht="12.75">
      <c r="A773" s="42"/>
      <c r="B773" s="42"/>
      <c r="I773" s="51"/>
      <c r="J773" s="51"/>
      <c r="P773" s="46"/>
      <c r="Q773" s="46"/>
    </row>
    <row r="774" spans="1:17" ht="12.75">
      <c r="A774" s="42"/>
      <c r="B774" s="42"/>
      <c r="I774" s="51"/>
      <c r="J774" s="51"/>
      <c r="P774" s="46"/>
      <c r="Q774" s="46"/>
    </row>
    <row r="775" spans="1:17" ht="12.75">
      <c r="A775" s="42"/>
      <c r="B775" s="42"/>
      <c r="I775" s="51"/>
      <c r="J775" s="51"/>
      <c r="P775" s="46"/>
      <c r="Q775" s="46"/>
    </row>
    <row r="776" spans="1:17" ht="12.75">
      <c r="A776" s="42"/>
      <c r="B776" s="42"/>
      <c r="I776" s="51"/>
      <c r="J776" s="51"/>
      <c r="P776" s="46"/>
      <c r="Q776" s="46"/>
    </row>
    <row r="777" spans="1:17" ht="12.75">
      <c r="A777" s="42"/>
      <c r="B777" s="42"/>
      <c r="I777" s="51"/>
      <c r="J777" s="51"/>
      <c r="P777" s="46"/>
      <c r="Q777" s="46"/>
    </row>
    <row r="778" spans="1:17" ht="12.75">
      <c r="A778" s="42"/>
      <c r="B778" s="42"/>
      <c r="I778" s="51"/>
      <c r="J778" s="51"/>
      <c r="P778" s="46"/>
      <c r="Q778" s="46"/>
    </row>
    <row r="779" spans="1:17" ht="12.75">
      <c r="A779" s="42"/>
      <c r="B779" s="42"/>
      <c r="I779" s="51"/>
      <c r="J779" s="51"/>
      <c r="P779" s="46"/>
      <c r="Q779" s="46"/>
    </row>
    <row r="780" spans="1:17" ht="12.75">
      <c r="A780" s="42"/>
      <c r="B780" s="42"/>
      <c r="I780" s="51"/>
      <c r="J780" s="51"/>
      <c r="P780" s="46"/>
      <c r="Q780" s="46"/>
    </row>
    <row r="781" spans="1:17" ht="12.75">
      <c r="A781" s="42"/>
      <c r="B781" s="42"/>
      <c r="I781" s="51"/>
      <c r="J781" s="51"/>
      <c r="P781" s="46"/>
      <c r="Q781" s="46"/>
    </row>
    <row r="782" spans="1:17" ht="12.75">
      <c r="A782" s="42"/>
      <c r="B782" s="42"/>
      <c r="I782" s="51"/>
      <c r="J782" s="51"/>
      <c r="P782" s="46"/>
      <c r="Q782" s="46"/>
    </row>
    <row r="783" spans="1:17" ht="12.75">
      <c r="A783" s="42"/>
      <c r="B783" s="42"/>
      <c r="I783" s="51"/>
      <c r="J783" s="51"/>
      <c r="P783" s="46"/>
      <c r="Q783" s="46"/>
    </row>
    <row r="784" spans="1:17" ht="12.75">
      <c r="A784" s="42"/>
      <c r="B784" s="42"/>
      <c r="I784" s="51"/>
      <c r="J784" s="51"/>
      <c r="P784" s="46"/>
      <c r="Q784" s="46"/>
    </row>
    <row r="785" spans="1:17" ht="12.75">
      <c r="A785" s="42"/>
      <c r="B785" s="42"/>
      <c r="I785" s="51"/>
      <c r="J785" s="51"/>
      <c r="P785" s="46"/>
      <c r="Q785" s="46"/>
    </row>
    <row r="786" spans="1:17" ht="12.75">
      <c r="A786" s="42"/>
      <c r="B786" s="42"/>
      <c r="I786" s="51"/>
      <c r="J786" s="51"/>
      <c r="P786" s="46"/>
      <c r="Q786" s="46"/>
    </row>
    <row r="787" spans="1:17" ht="12.75">
      <c r="A787" s="42"/>
      <c r="B787" s="42"/>
      <c r="I787" s="51"/>
      <c r="J787" s="51"/>
      <c r="P787" s="46"/>
      <c r="Q787" s="46"/>
    </row>
    <row r="788" spans="1:17" ht="12.75">
      <c r="A788" s="42"/>
      <c r="B788" s="42"/>
      <c r="I788" s="51"/>
      <c r="J788" s="51"/>
      <c r="P788" s="46"/>
      <c r="Q788" s="46"/>
    </row>
    <row r="789" spans="1:17" ht="12.75">
      <c r="A789" s="42"/>
      <c r="B789" s="42"/>
      <c r="I789" s="51"/>
      <c r="J789" s="51"/>
      <c r="P789" s="46"/>
      <c r="Q789" s="46"/>
    </row>
    <row r="790" spans="1:17" ht="12.75">
      <c r="A790" s="42"/>
      <c r="B790" s="42"/>
      <c r="I790" s="51"/>
      <c r="J790" s="51"/>
      <c r="P790" s="46"/>
      <c r="Q790" s="46"/>
    </row>
    <row r="791" spans="1:17" ht="12.75">
      <c r="A791" s="42"/>
      <c r="B791" s="42"/>
      <c r="I791" s="51"/>
      <c r="J791" s="51"/>
      <c r="P791" s="46"/>
      <c r="Q791" s="46"/>
    </row>
    <row r="792" spans="1:17" ht="12.75">
      <c r="A792" s="42"/>
      <c r="B792" s="42"/>
      <c r="I792" s="51"/>
      <c r="J792" s="51"/>
      <c r="P792" s="46"/>
      <c r="Q792" s="46"/>
    </row>
    <row r="793" spans="1:17" ht="12.75">
      <c r="A793" s="42"/>
      <c r="B793" s="42"/>
      <c r="I793" s="51"/>
      <c r="J793" s="51"/>
      <c r="P793" s="46"/>
      <c r="Q793" s="46"/>
    </row>
    <row r="794" spans="1:17" ht="12.75">
      <c r="A794" s="42"/>
      <c r="B794" s="42"/>
      <c r="I794" s="51"/>
      <c r="J794" s="51"/>
      <c r="P794" s="46"/>
      <c r="Q794" s="46"/>
    </row>
    <row r="795" spans="1:17" ht="12.75">
      <c r="A795" s="42"/>
      <c r="B795" s="42"/>
      <c r="I795" s="51"/>
      <c r="J795" s="51"/>
      <c r="P795" s="46"/>
      <c r="Q795" s="46"/>
    </row>
    <row r="796" spans="1:17" ht="12.75">
      <c r="A796" s="42"/>
      <c r="B796" s="42"/>
      <c r="I796" s="51"/>
      <c r="J796" s="51"/>
      <c r="P796" s="46"/>
      <c r="Q796" s="46"/>
    </row>
    <row r="797" spans="1:17" ht="12.75">
      <c r="A797" s="42"/>
      <c r="B797" s="42"/>
      <c r="I797" s="51"/>
      <c r="J797" s="51"/>
      <c r="P797" s="46"/>
      <c r="Q797" s="46"/>
    </row>
    <row r="798" spans="1:17" ht="12.75">
      <c r="A798" s="42"/>
      <c r="B798" s="42"/>
      <c r="I798" s="51"/>
      <c r="J798" s="51"/>
      <c r="P798" s="46"/>
      <c r="Q798" s="46"/>
    </row>
    <row r="799" spans="1:17" ht="12.75">
      <c r="A799" s="42"/>
      <c r="B799" s="42"/>
      <c r="I799" s="51"/>
      <c r="J799" s="51"/>
      <c r="P799" s="46"/>
      <c r="Q799" s="46"/>
    </row>
    <row r="800" spans="1:17" ht="12.75">
      <c r="A800" s="42"/>
      <c r="B800" s="42"/>
      <c r="I800" s="51"/>
      <c r="J800" s="51"/>
      <c r="P800" s="46"/>
      <c r="Q800" s="46"/>
    </row>
    <row r="801" spans="1:17" ht="12.75">
      <c r="A801" s="42"/>
      <c r="B801" s="42"/>
      <c r="I801" s="51"/>
      <c r="J801" s="51"/>
      <c r="P801" s="46"/>
      <c r="Q801" s="46"/>
    </row>
    <row r="802" spans="1:17" ht="12.75">
      <c r="A802" s="42"/>
      <c r="B802" s="42"/>
      <c r="I802" s="51"/>
      <c r="J802" s="51"/>
      <c r="P802" s="46"/>
      <c r="Q802" s="46"/>
    </row>
    <row r="803" spans="1:17" ht="12.75">
      <c r="A803" s="42"/>
      <c r="B803" s="42"/>
      <c r="I803" s="51"/>
      <c r="J803" s="51"/>
      <c r="P803" s="46"/>
      <c r="Q803" s="46"/>
    </row>
    <row r="804" spans="1:17" ht="12.75">
      <c r="A804" s="42"/>
      <c r="B804" s="42"/>
      <c r="I804" s="51"/>
      <c r="J804" s="51"/>
      <c r="P804" s="46"/>
      <c r="Q804" s="46"/>
    </row>
    <row r="805" spans="1:17" ht="12.75">
      <c r="A805" s="42"/>
      <c r="B805" s="42"/>
      <c r="I805" s="51"/>
      <c r="J805" s="51"/>
      <c r="P805" s="46"/>
      <c r="Q805" s="46"/>
    </row>
    <row r="806" spans="1:17" ht="12.75">
      <c r="A806" s="42"/>
      <c r="B806" s="42"/>
      <c r="I806" s="51"/>
      <c r="J806" s="51"/>
      <c r="P806" s="46"/>
      <c r="Q806" s="46"/>
    </row>
    <row r="807" spans="1:17" ht="12.75">
      <c r="A807" s="42"/>
      <c r="B807" s="42"/>
      <c r="I807" s="51"/>
      <c r="J807" s="51"/>
      <c r="P807" s="46"/>
      <c r="Q807" s="46"/>
    </row>
    <row r="808" spans="1:17" ht="12.75">
      <c r="A808" s="42"/>
      <c r="B808" s="42"/>
      <c r="I808" s="51"/>
      <c r="J808" s="51"/>
      <c r="P808" s="46"/>
      <c r="Q808" s="46"/>
    </row>
    <row r="809" spans="1:17" ht="12.75">
      <c r="A809" s="42"/>
      <c r="B809" s="42"/>
      <c r="I809" s="51"/>
      <c r="J809" s="51"/>
      <c r="P809" s="46"/>
      <c r="Q809" s="46"/>
    </row>
    <row r="810" spans="1:17" ht="12.75">
      <c r="A810" s="42"/>
      <c r="B810" s="42"/>
      <c r="I810" s="51"/>
      <c r="J810" s="51"/>
      <c r="P810" s="46"/>
      <c r="Q810" s="46"/>
    </row>
    <row r="811" spans="1:17" ht="12.75">
      <c r="A811" s="42"/>
      <c r="B811" s="42"/>
      <c r="I811" s="51"/>
      <c r="J811" s="51"/>
      <c r="P811" s="46"/>
      <c r="Q811" s="46"/>
    </row>
    <row r="812" spans="1:17" ht="12.75">
      <c r="A812" s="42"/>
      <c r="B812" s="42"/>
      <c r="I812" s="51"/>
      <c r="J812" s="51"/>
      <c r="P812" s="46"/>
      <c r="Q812" s="46"/>
    </row>
    <row r="813" spans="1:17" ht="12.75">
      <c r="A813" s="42"/>
      <c r="B813" s="42"/>
      <c r="I813" s="51"/>
      <c r="J813" s="51"/>
      <c r="P813" s="46"/>
      <c r="Q813" s="46"/>
    </row>
    <row r="814" spans="1:17" ht="12.75">
      <c r="A814" s="42"/>
      <c r="B814" s="42"/>
      <c r="I814" s="51"/>
      <c r="J814" s="51"/>
      <c r="P814" s="46"/>
      <c r="Q814" s="46"/>
    </row>
    <row r="815" spans="1:17" ht="12.75">
      <c r="A815" s="42"/>
      <c r="B815" s="42"/>
      <c r="I815" s="51"/>
      <c r="J815" s="51"/>
      <c r="P815" s="46"/>
      <c r="Q815" s="46"/>
    </row>
    <row r="816" spans="1:17" ht="12.75">
      <c r="A816" s="42"/>
      <c r="B816" s="42"/>
      <c r="I816" s="51"/>
      <c r="J816" s="51"/>
      <c r="P816" s="46"/>
      <c r="Q816" s="46"/>
    </row>
    <row r="817" spans="1:17" ht="12.75">
      <c r="A817" s="42"/>
      <c r="B817" s="42"/>
      <c r="I817" s="51"/>
      <c r="J817" s="51"/>
      <c r="P817" s="46"/>
      <c r="Q817" s="46"/>
    </row>
    <row r="818" spans="1:17" ht="12.75">
      <c r="A818" s="42"/>
      <c r="B818" s="42"/>
      <c r="I818" s="51"/>
      <c r="J818" s="51"/>
      <c r="P818" s="46"/>
      <c r="Q818" s="46"/>
    </row>
    <row r="819" spans="1:17" ht="12.75">
      <c r="A819" s="42"/>
      <c r="B819" s="42"/>
      <c r="I819" s="51"/>
      <c r="J819" s="51"/>
      <c r="P819" s="46"/>
      <c r="Q819" s="46"/>
    </row>
    <row r="820" spans="1:17" ht="12.75">
      <c r="A820" s="42"/>
      <c r="B820" s="42"/>
      <c r="I820" s="51"/>
      <c r="J820" s="51"/>
      <c r="P820" s="46"/>
      <c r="Q820" s="46"/>
    </row>
    <row r="821" spans="1:17" ht="12.75">
      <c r="A821" s="42"/>
      <c r="B821" s="42"/>
      <c r="I821" s="51"/>
      <c r="J821" s="51"/>
      <c r="P821" s="46"/>
      <c r="Q821" s="46"/>
    </row>
    <row r="822" spans="1:17" ht="12.75">
      <c r="A822" s="42"/>
      <c r="B822" s="42"/>
      <c r="I822" s="51"/>
      <c r="J822" s="51"/>
      <c r="P822" s="46"/>
      <c r="Q822" s="46"/>
    </row>
    <row r="823" spans="1:17" ht="12.75">
      <c r="A823" s="42"/>
      <c r="B823" s="42"/>
      <c r="I823" s="51"/>
      <c r="J823" s="51"/>
      <c r="P823" s="46"/>
      <c r="Q823" s="46"/>
    </row>
    <row r="824" spans="1:17" ht="12.75">
      <c r="A824" s="42"/>
      <c r="B824" s="42"/>
      <c r="I824" s="51"/>
      <c r="J824" s="51"/>
      <c r="P824" s="46"/>
      <c r="Q824" s="46"/>
    </row>
    <row r="825" spans="1:17" ht="12.75">
      <c r="A825" s="42"/>
      <c r="B825" s="42"/>
      <c r="I825" s="51"/>
      <c r="J825" s="51"/>
      <c r="P825" s="46"/>
      <c r="Q825" s="46"/>
    </row>
    <row r="826" spans="1:17" ht="12.75">
      <c r="A826" s="42"/>
      <c r="B826" s="42"/>
      <c r="I826" s="51"/>
      <c r="J826" s="51"/>
      <c r="P826" s="46"/>
      <c r="Q826" s="46"/>
    </row>
    <row r="827" spans="1:17" ht="12.75">
      <c r="A827" s="42"/>
      <c r="B827" s="42"/>
      <c r="I827" s="51"/>
      <c r="J827" s="51"/>
      <c r="P827" s="46"/>
      <c r="Q827" s="46"/>
    </row>
    <row r="828" spans="1:17" ht="12.75">
      <c r="A828" s="42"/>
      <c r="B828" s="42"/>
      <c r="I828" s="51"/>
      <c r="J828" s="51"/>
      <c r="P828" s="46"/>
      <c r="Q828" s="46"/>
    </row>
    <row r="829" spans="1:17" ht="12.75">
      <c r="A829" s="42"/>
      <c r="B829" s="42"/>
      <c r="I829" s="51"/>
      <c r="J829" s="51"/>
      <c r="P829" s="46"/>
      <c r="Q829" s="46"/>
    </row>
    <row r="830" spans="1:17" ht="12.75">
      <c r="A830" s="42"/>
      <c r="B830" s="42"/>
      <c r="I830" s="51"/>
      <c r="J830" s="51"/>
      <c r="P830" s="46"/>
      <c r="Q830" s="46"/>
    </row>
    <row r="831" spans="1:17" ht="12.75">
      <c r="A831" s="42"/>
      <c r="B831" s="42"/>
      <c r="I831" s="51"/>
      <c r="J831" s="51"/>
      <c r="P831" s="46"/>
      <c r="Q831" s="46"/>
    </row>
    <row r="832" spans="1:17" ht="12.75">
      <c r="A832" s="42"/>
      <c r="B832" s="42"/>
      <c r="I832" s="51"/>
      <c r="J832" s="51"/>
      <c r="P832" s="46"/>
      <c r="Q832" s="46"/>
    </row>
    <row r="833" spans="1:17" ht="12.75">
      <c r="A833" s="42"/>
      <c r="B833" s="42"/>
      <c r="I833" s="51"/>
      <c r="J833" s="51"/>
      <c r="P833" s="46"/>
      <c r="Q833" s="46"/>
    </row>
    <row r="834" spans="1:17" ht="12.75">
      <c r="A834" s="42"/>
      <c r="B834" s="42"/>
      <c r="I834" s="51"/>
      <c r="J834" s="51"/>
      <c r="P834" s="46"/>
      <c r="Q834" s="46"/>
    </row>
    <row r="835" spans="1:17" ht="12.75">
      <c r="A835" s="42"/>
      <c r="B835" s="42"/>
      <c r="I835" s="51"/>
      <c r="J835" s="51"/>
      <c r="P835" s="46"/>
      <c r="Q835" s="46"/>
    </row>
    <row r="836" spans="1:17" ht="12.75">
      <c r="A836" s="42"/>
      <c r="B836" s="42"/>
      <c r="I836" s="51"/>
      <c r="J836" s="51"/>
      <c r="P836" s="46"/>
      <c r="Q836" s="46"/>
    </row>
    <row r="837" spans="1:17" ht="12.75">
      <c r="A837" s="42"/>
      <c r="B837" s="42"/>
      <c r="I837" s="51"/>
      <c r="J837" s="51"/>
      <c r="P837" s="46"/>
      <c r="Q837" s="46"/>
    </row>
    <row r="838" spans="1:17" ht="12.75">
      <c r="A838" s="42"/>
      <c r="B838" s="42"/>
      <c r="I838" s="51"/>
      <c r="J838" s="51"/>
      <c r="P838" s="46"/>
      <c r="Q838" s="46"/>
    </row>
    <row r="839" spans="1:17" ht="12.75">
      <c r="A839" s="42"/>
      <c r="B839" s="42"/>
      <c r="I839" s="51"/>
      <c r="J839" s="51"/>
      <c r="P839" s="46"/>
      <c r="Q839" s="46"/>
    </row>
    <row r="840" spans="1:17" ht="12.75">
      <c r="A840" s="42"/>
      <c r="B840" s="42"/>
      <c r="I840" s="51"/>
      <c r="J840" s="51"/>
      <c r="P840" s="46"/>
      <c r="Q840" s="46"/>
    </row>
    <row r="841" spans="1:17" ht="12.75">
      <c r="A841" s="42"/>
      <c r="B841" s="42"/>
      <c r="I841" s="51"/>
      <c r="J841" s="51"/>
      <c r="P841" s="46"/>
      <c r="Q841" s="46"/>
    </row>
    <row r="842" spans="1:17" ht="12.75">
      <c r="A842" s="42"/>
      <c r="B842" s="42"/>
      <c r="I842" s="51"/>
      <c r="J842" s="51"/>
      <c r="P842" s="46"/>
      <c r="Q842" s="46"/>
    </row>
    <row r="843" spans="1:17" ht="12.75">
      <c r="A843" s="42"/>
      <c r="B843" s="42"/>
      <c r="I843" s="51"/>
      <c r="J843" s="51"/>
      <c r="P843" s="46"/>
      <c r="Q843" s="46"/>
    </row>
    <row r="844" spans="1:17" ht="12.75">
      <c r="A844" s="42"/>
      <c r="B844" s="42"/>
      <c r="I844" s="51"/>
      <c r="J844" s="51"/>
      <c r="P844" s="46"/>
      <c r="Q844" s="46"/>
    </row>
    <row r="845" spans="1:17" ht="12.75">
      <c r="A845" s="42"/>
      <c r="B845" s="42"/>
      <c r="I845" s="51"/>
      <c r="J845" s="51"/>
      <c r="P845" s="46"/>
      <c r="Q845" s="46"/>
    </row>
    <row r="846" spans="1:17" ht="12.75">
      <c r="A846" s="42"/>
      <c r="B846" s="42"/>
      <c r="I846" s="51"/>
      <c r="J846" s="51"/>
      <c r="P846" s="46"/>
      <c r="Q846" s="46"/>
    </row>
    <row r="847" spans="1:17" ht="12.75">
      <c r="A847" s="42"/>
      <c r="B847" s="42"/>
      <c r="I847" s="51"/>
      <c r="J847" s="51"/>
      <c r="P847" s="46"/>
      <c r="Q847" s="46"/>
    </row>
    <row r="848" spans="1:17" ht="12.75">
      <c r="A848" s="42"/>
      <c r="B848" s="42"/>
      <c r="I848" s="51"/>
      <c r="J848" s="51"/>
      <c r="P848" s="46"/>
      <c r="Q848" s="46"/>
    </row>
    <row r="849" spans="1:17" ht="12.75">
      <c r="A849" s="42"/>
      <c r="B849" s="42"/>
      <c r="I849" s="51"/>
      <c r="J849" s="51"/>
      <c r="P849" s="46"/>
      <c r="Q849" s="46"/>
    </row>
    <row r="850" spans="1:17" ht="12.75">
      <c r="A850" s="42"/>
      <c r="B850" s="42"/>
      <c r="I850" s="51"/>
      <c r="J850" s="51"/>
      <c r="P850" s="46"/>
      <c r="Q850" s="46"/>
    </row>
    <row r="851" spans="1:17" ht="12.75">
      <c r="A851" s="42"/>
      <c r="B851" s="42"/>
      <c r="I851" s="51"/>
      <c r="J851" s="51"/>
      <c r="P851" s="46"/>
      <c r="Q851" s="46"/>
    </row>
    <row r="852" spans="1:17" ht="12.75">
      <c r="A852" s="42"/>
      <c r="B852" s="42"/>
      <c r="I852" s="51"/>
      <c r="J852" s="51"/>
      <c r="P852" s="46"/>
      <c r="Q852" s="46"/>
    </row>
    <row r="853" spans="1:17" ht="12.75">
      <c r="A853" s="42"/>
      <c r="B853" s="42"/>
      <c r="I853" s="51"/>
      <c r="J853" s="51"/>
      <c r="P853" s="46"/>
      <c r="Q853" s="46"/>
    </row>
    <row r="854" spans="1:17" ht="12.75">
      <c r="A854" s="42"/>
      <c r="B854" s="42"/>
      <c r="I854" s="51"/>
      <c r="J854" s="51"/>
      <c r="P854" s="46"/>
      <c r="Q854" s="46"/>
    </row>
    <row r="855" spans="1:17" ht="12.75">
      <c r="A855" s="42"/>
      <c r="B855" s="42"/>
      <c r="I855" s="51"/>
      <c r="J855" s="51"/>
      <c r="P855" s="46"/>
      <c r="Q855" s="46"/>
    </row>
    <row r="856" spans="1:17" ht="12.75">
      <c r="A856" s="42"/>
      <c r="B856" s="42"/>
      <c r="I856" s="51"/>
      <c r="J856" s="51"/>
      <c r="P856" s="46"/>
      <c r="Q856" s="46"/>
    </row>
    <row r="857" spans="1:17" ht="12.75">
      <c r="A857" s="42"/>
      <c r="B857" s="42"/>
      <c r="I857" s="51"/>
      <c r="J857" s="51"/>
      <c r="P857" s="46"/>
      <c r="Q857" s="46"/>
    </row>
    <row r="858" spans="1:17" ht="12.75">
      <c r="A858" s="42"/>
      <c r="B858" s="42"/>
      <c r="I858" s="51"/>
      <c r="J858" s="51"/>
      <c r="P858" s="46"/>
      <c r="Q858" s="46"/>
    </row>
    <row r="859" spans="1:17" ht="12.75">
      <c r="A859" s="42"/>
      <c r="B859" s="42"/>
      <c r="I859" s="51"/>
      <c r="J859" s="51"/>
      <c r="P859" s="46"/>
      <c r="Q859" s="46"/>
    </row>
    <row r="860" spans="1:17" ht="12.75">
      <c r="A860" s="42"/>
      <c r="B860" s="42"/>
      <c r="I860" s="51"/>
      <c r="J860" s="51"/>
      <c r="P860" s="46"/>
      <c r="Q860" s="46"/>
    </row>
    <row r="861" spans="1:17" ht="12.75">
      <c r="A861" s="42"/>
      <c r="B861" s="42"/>
      <c r="I861" s="51"/>
      <c r="J861" s="51"/>
      <c r="P861" s="46"/>
      <c r="Q861" s="46"/>
    </row>
    <row r="862" spans="1:17" ht="12.75">
      <c r="A862" s="42"/>
      <c r="B862" s="42"/>
      <c r="I862" s="51"/>
      <c r="J862" s="51"/>
      <c r="P862" s="46"/>
      <c r="Q862" s="46"/>
    </row>
    <row r="863" spans="1:17" ht="12.75">
      <c r="A863" s="42"/>
      <c r="B863" s="42"/>
      <c r="I863" s="51"/>
      <c r="J863" s="51"/>
      <c r="P863" s="46"/>
      <c r="Q863" s="46"/>
    </row>
    <row r="864" spans="1:17" ht="12.75">
      <c r="A864" s="42"/>
      <c r="B864" s="42"/>
      <c r="I864" s="51"/>
      <c r="J864" s="51"/>
      <c r="P864" s="46"/>
      <c r="Q864" s="46"/>
    </row>
    <row r="865" spans="1:17" ht="12.75">
      <c r="A865" s="42"/>
      <c r="B865" s="42"/>
      <c r="I865" s="51"/>
      <c r="J865" s="51"/>
      <c r="P865" s="46"/>
      <c r="Q865" s="46"/>
    </row>
    <row r="866" spans="1:17" ht="12.75">
      <c r="A866" s="42"/>
      <c r="B866" s="42"/>
      <c r="I866" s="51"/>
      <c r="J866" s="51"/>
      <c r="P866" s="46"/>
      <c r="Q866" s="46"/>
    </row>
    <row r="867" spans="1:17" ht="12.75">
      <c r="A867" s="42"/>
      <c r="B867" s="42"/>
      <c r="I867" s="51"/>
      <c r="J867" s="51"/>
      <c r="P867" s="46"/>
      <c r="Q867" s="46"/>
    </row>
    <row r="868" spans="1:17" ht="12.75">
      <c r="A868" s="42"/>
      <c r="B868" s="42"/>
      <c r="I868" s="51"/>
      <c r="J868" s="51"/>
      <c r="P868" s="46"/>
      <c r="Q868" s="46"/>
    </row>
    <row r="869" spans="1:17" ht="12.75">
      <c r="A869" s="42"/>
      <c r="B869" s="42"/>
      <c r="I869" s="51"/>
      <c r="J869" s="51"/>
      <c r="P869" s="46"/>
      <c r="Q869" s="46"/>
    </row>
    <row r="870" spans="1:17" ht="12.75">
      <c r="A870" s="42"/>
      <c r="B870" s="42"/>
      <c r="I870" s="51"/>
      <c r="J870" s="51"/>
      <c r="P870" s="46"/>
      <c r="Q870" s="46"/>
    </row>
    <row r="871" spans="1:17" ht="12.75">
      <c r="A871" s="42"/>
      <c r="B871" s="42"/>
      <c r="I871" s="51"/>
      <c r="J871" s="51"/>
      <c r="P871" s="46"/>
      <c r="Q871" s="46"/>
    </row>
    <row r="872" spans="1:17" ht="12.75">
      <c r="A872" s="42"/>
      <c r="B872" s="42"/>
      <c r="I872" s="51"/>
      <c r="J872" s="51"/>
      <c r="P872" s="46"/>
      <c r="Q872" s="46"/>
    </row>
    <row r="873" spans="1:17" ht="12.75">
      <c r="A873" s="42"/>
      <c r="B873" s="42"/>
      <c r="I873" s="51"/>
      <c r="J873" s="51"/>
      <c r="P873" s="46"/>
      <c r="Q873" s="46"/>
    </row>
    <row r="874" spans="1:17" ht="12.75">
      <c r="A874" s="42"/>
      <c r="B874" s="42"/>
      <c r="I874" s="51"/>
      <c r="J874" s="51"/>
      <c r="P874" s="46"/>
      <c r="Q874" s="46"/>
    </row>
    <row r="875" spans="1:17" ht="12.75">
      <c r="A875" s="42"/>
      <c r="B875" s="42"/>
      <c r="I875" s="51"/>
      <c r="J875" s="51"/>
      <c r="P875" s="46"/>
      <c r="Q875" s="46"/>
    </row>
    <row r="876" spans="1:17" ht="12.75">
      <c r="A876" s="42"/>
      <c r="B876" s="42"/>
      <c r="I876" s="51"/>
      <c r="J876" s="51"/>
      <c r="P876" s="46"/>
      <c r="Q876" s="46"/>
    </row>
    <row r="877" spans="1:17" ht="12.75">
      <c r="A877" s="42"/>
      <c r="B877" s="42"/>
      <c r="I877" s="51"/>
      <c r="J877" s="51"/>
      <c r="P877" s="46"/>
      <c r="Q877" s="46"/>
    </row>
    <row r="878" spans="1:17" ht="12.75">
      <c r="A878" s="42"/>
      <c r="B878" s="42"/>
      <c r="I878" s="51"/>
      <c r="J878" s="51"/>
      <c r="P878" s="46"/>
      <c r="Q878" s="46"/>
    </row>
    <row r="879" spans="1:17" ht="12.75">
      <c r="A879" s="42"/>
      <c r="B879" s="42"/>
      <c r="I879" s="51"/>
      <c r="J879" s="51"/>
      <c r="P879" s="46"/>
      <c r="Q879" s="46"/>
    </row>
    <row r="880" spans="1:17" ht="12.75">
      <c r="A880" s="42"/>
      <c r="B880" s="42"/>
      <c r="I880" s="51"/>
      <c r="J880" s="51"/>
      <c r="P880" s="46"/>
      <c r="Q880" s="46"/>
    </row>
    <row r="881" spans="1:17" ht="12.75">
      <c r="A881" s="42"/>
      <c r="B881" s="42"/>
      <c r="I881" s="51"/>
      <c r="J881" s="51"/>
      <c r="P881" s="46"/>
      <c r="Q881" s="46"/>
    </row>
    <row r="882" spans="1:17" ht="12.75">
      <c r="A882" s="42"/>
      <c r="B882" s="42"/>
      <c r="I882" s="51"/>
      <c r="J882" s="51"/>
      <c r="P882" s="46"/>
      <c r="Q882" s="46"/>
    </row>
    <row r="883" spans="1:17" ht="12.75">
      <c r="A883" s="42"/>
      <c r="B883" s="42"/>
      <c r="I883" s="51"/>
      <c r="J883" s="51"/>
      <c r="P883" s="46"/>
      <c r="Q883" s="46"/>
    </row>
    <row r="884" spans="1:17" ht="12.75">
      <c r="A884" s="42"/>
      <c r="B884" s="42"/>
      <c r="I884" s="51"/>
      <c r="J884" s="51"/>
      <c r="P884" s="46"/>
      <c r="Q884" s="46"/>
    </row>
    <row r="885" spans="1:17" ht="12.75">
      <c r="A885" s="42"/>
      <c r="B885" s="42"/>
      <c r="I885" s="51"/>
      <c r="J885" s="51"/>
      <c r="P885" s="46"/>
      <c r="Q885" s="46"/>
    </row>
    <row r="886" spans="1:17" ht="12.75">
      <c r="A886" s="42"/>
      <c r="B886" s="42"/>
      <c r="I886" s="51"/>
      <c r="J886" s="51"/>
      <c r="P886" s="46"/>
      <c r="Q886" s="46"/>
    </row>
    <row r="887" spans="1:17" ht="12.75">
      <c r="A887" s="42"/>
      <c r="B887" s="42"/>
      <c r="I887" s="51"/>
      <c r="J887" s="51"/>
      <c r="P887" s="46"/>
      <c r="Q887" s="46"/>
    </row>
    <row r="888" spans="1:17" ht="12.75">
      <c r="A888" s="42"/>
      <c r="B888" s="42"/>
      <c r="I888" s="51"/>
      <c r="J888" s="51"/>
      <c r="P888" s="46"/>
      <c r="Q888" s="46"/>
    </row>
    <row r="889" spans="1:17" ht="12.75">
      <c r="A889" s="42"/>
      <c r="B889" s="42"/>
      <c r="I889" s="51"/>
      <c r="J889" s="51"/>
      <c r="P889" s="46"/>
      <c r="Q889" s="46"/>
    </row>
    <row r="890" spans="1:17" ht="12.75">
      <c r="A890" s="42"/>
      <c r="B890" s="42"/>
      <c r="I890" s="51"/>
      <c r="J890" s="51"/>
      <c r="P890" s="46"/>
      <c r="Q890" s="46"/>
    </row>
    <row r="891" spans="1:17" ht="12.75">
      <c r="A891" s="42"/>
      <c r="B891" s="42"/>
      <c r="I891" s="51"/>
      <c r="J891" s="51"/>
      <c r="P891" s="46"/>
      <c r="Q891" s="46"/>
    </row>
    <row r="892" spans="1:17" ht="12.75">
      <c r="A892" s="42"/>
      <c r="B892" s="42"/>
      <c r="I892" s="51"/>
      <c r="J892" s="51"/>
      <c r="P892" s="46"/>
      <c r="Q892" s="46"/>
    </row>
    <row r="893" spans="1:17" ht="12.75">
      <c r="A893" s="42"/>
      <c r="B893" s="42"/>
      <c r="I893" s="51"/>
      <c r="J893" s="51"/>
      <c r="P893" s="46"/>
      <c r="Q893" s="46"/>
    </row>
    <row r="894" spans="1:17" ht="12.75">
      <c r="A894" s="42"/>
      <c r="B894" s="42"/>
      <c r="I894" s="51"/>
      <c r="J894" s="51"/>
      <c r="P894" s="46"/>
      <c r="Q894" s="46"/>
    </row>
    <row r="895" spans="1:17" ht="12.75">
      <c r="A895" s="42"/>
      <c r="B895" s="42"/>
      <c r="I895" s="51"/>
      <c r="J895" s="51"/>
      <c r="P895" s="46"/>
      <c r="Q895" s="46"/>
    </row>
    <row r="896" spans="1:17" ht="12.75">
      <c r="A896" s="42"/>
      <c r="B896" s="42"/>
      <c r="I896" s="51"/>
      <c r="J896" s="51"/>
      <c r="P896" s="46"/>
      <c r="Q896" s="46"/>
    </row>
    <row r="897" spans="1:17" ht="12.75">
      <c r="A897" s="42"/>
      <c r="B897" s="42"/>
      <c r="I897" s="51"/>
      <c r="J897" s="51"/>
      <c r="P897" s="46"/>
      <c r="Q897" s="46"/>
    </row>
    <row r="898" spans="1:17" ht="12.75">
      <c r="A898" s="42"/>
      <c r="B898" s="42"/>
      <c r="I898" s="51"/>
      <c r="J898" s="51"/>
      <c r="P898" s="46"/>
      <c r="Q898" s="46"/>
    </row>
    <row r="899" spans="1:17" ht="12.75">
      <c r="A899" s="42"/>
      <c r="B899" s="42"/>
      <c r="I899" s="51"/>
      <c r="J899" s="51"/>
      <c r="P899" s="46"/>
      <c r="Q899" s="46"/>
    </row>
    <row r="900" spans="1:17" ht="12.75">
      <c r="A900" s="42"/>
      <c r="B900" s="42"/>
      <c r="I900" s="51"/>
      <c r="J900" s="51"/>
      <c r="P900" s="46"/>
      <c r="Q900" s="46"/>
    </row>
    <row r="901" spans="1:17" ht="12.75">
      <c r="A901" s="42"/>
      <c r="B901" s="42"/>
      <c r="I901" s="51"/>
      <c r="J901" s="51"/>
      <c r="P901" s="46"/>
      <c r="Q901" s="46"/>
    </row>
    <row r="902" spans="1:17" ht="12.75">
      <c r="A902" s="42"/>
      <c r="B902" s="42"/>
      <c r="I902" s="51"/>
      <c r="J902" s="51"/>
      <c r="P902" s="46"/>
      <c r="Q902" s="46"/>
    </row>
    <row r="903" spans="1:17" ht="12.75">
      <c r="A903" s="42"/>
      <c r="B903" s="42"/>
      <c r="I903" s="51"/>
      <c r="J903" s="51"/>
      <c r="P903" s="46"/>
      <c r="Q903" s="46"/>
    </row>
    <row r="904" spans="1:17" ht="12.75">
      <c r="A904" s="42"/>
      <c r="B904" s="42"/>
      <c r="I904" s="51"/>
      <c r="J904" s="51"/>
      <c r="P904" s="46"/>
      <c r="Q904" s="46"/>
    </row>
    <row r="905" spans="1:17" ht="12.75">
      <c r="A905" s="42"/>
      <c r="B905" s="42"/>
      <c r="I905" s="51"/>
      <c r="J905" s="51"/>
      <c r="P905" s="46"/>
      <c r="Q905" s="46"/>
    </row>
    <row r="906" spans="1:17" ht="12.75">
      <c r="A906" s="42"/>
      <c r="B906" s="42"/>
      <c r="I906" s="51"/>
      <c r="J906" s="51"/>
      <c r="P906" s="46"/>
      <c r="Q906" s="46"/>
    </row>
    <row r="907" spans="1:17" ht="12.75">
      <c r="A907" s="42"/>
      <c r="B907" s="42"/>
      <c r="I907" s="51"/>
      <c r="J907" s="51"/>
      <c r="P907" s="46"/>
      <c r="Q907" s="46"/>
    </row>
    <row r="908" spans="1:17" ht="12.75">
      <c r="A908" s="42"/>
      <c r="B908" s="42"/>
      <c r="I908" s="51"/>
      <c r="J908" s="51"/>
      <c r="P908" s="46"/>
      <c r="Q908" s="46"/>
    </row>
    <row r="909" spans="1:17" ht="12.75">
      <c r="A909" s="42"/>
      <c r="B909" s="42"/>
      <c r="I909" s="51"/>
      <c r="J909" s="51"/>
      <c r="P909" s="46"/>
      <c r="Q909" s="46"/>
    </row>
    <row r="910" spans="1:17" ht="12.75">
      <c r="A910" s="42"/>
      <c r="B910" s="42"/>
      <c r="I910" s="51"/>
      <c r="J910" s="51"/>
      <c r="P910" s="46"/>
      <c r="Q910" s="46"/>
    </row>
    <row r="911" spans="1:17" ht="12.75">
      <c r="A911" s="42"/>
      <c r="B911" s="42"/>
      <c r="I911" s="51"/>
      <c r="J911" s="51"/>
      <c r="P911" s="46"/>
      <c r="Q911" s="46"/>
    </row>
    <row r="912" spans="1:17" ht="12.75">
      <c r="A912" s="42"/>
      <c r="B912" s="42"/>
      <c r="I912" s="51"/>
      <c r="J912" s="51"/>
      <c r="P912" s="46"/>
      <c r="Q912" s="46"/>
    </row>
    <row r="913" spans="1:17" ht="12.75">
      <c r="A913" s="42"/>
      <c r="B913" s="42"/>
      <c r="I913" s="51"/>
      <c r="J913" s="51"/>
      <c r="P913" s="46"/>
      <c r="Q913" s="46"/>
    </row>
    <row r="914" spans="1:17" ht="12.75">
      <c r="A914" s="42"/>
      <c r="B914" s="42"/>
      <c r="I914" s="51"/>
      <c r="J914" s="51"/>
      <c r="P914" s="46"/>
      <c r="Q914" s="46"/>
    </row>
    <row r="915" spans="1:17" ht="12.75">
      <c r="A915" s="42"/>
      <c r="B915" s="42"/>
      <c r="I915" s="51"/>
      <c r="J915" s="51"/>
      <c r="P915" s="46"/>
      <c r="Q915" s="46"/>
    </row>
    <row r="916" spans="1:17" ht="12.75">
      <c r="A916" s="42"/>
      <c r="B916" s="42"/>
      <c r="I916" s="51"/>
      <c r="J916" s="51"/>
      <c r="P916" s="46"/>
      <c r="Q916" s="46"/>
    </row>
    <row r="917" spans="1:17" ht="12.75">
      <c r="A917" s="42"/>
      <c r="B917" s="42"/>
      <c r="I917" s="51"/>
      <c r="J917" s="51"/>
      <c r="P917" s="46"/>
      <c r="Q917" s="46"/>
    </row>
    <row r="918" spans="1:17" ht="12.75">
      <c r="A918" s="42"/>
      <c r="B918" s="42"/>
      <c r="I918" s="51"/>
      <c r="J918" s="51"/>
      <c r="P918" s="46"/>
      <c r="Q918" s="46"/>
    </row>
    <row r="919" spans="1:17" ht="12.75">
      <c r="A919" s="42"/>
      <c r="B919" s="42"/>
      <c r="I919" s="51"/>
      <c r="J919" s="51"/>
      <c r="P919" s="46"/>
      <c r="Q919" s="46"/>
    </row>
    <row r="920" spans="1:17" ht="12.75">
      <c r="A920" s="42"/>
      <c r="B920" s="42"/>
      <c r="I920" s="51"/>
      <c r="J920" s="51"/>
      <c r="P920" s="46"/>
      <c r="Q920" s="46"/>
    </row>
    <row r="921" spans="1:17" ht="12.75">
      <c r="A921" s="42"/>
      <c r="B921" s="42"/>
      <c r="I921" s="51"/>
      <c r="J921" s="51"/>
      <c r="P921" s="46"/>
      <c r="Q921" s="46"/>
    </row>
    <row r="922" spans="1:17" ht="12.75">
      <c r="A922" s="42"/>
      <c r="B922" s="42"/>
      <c r="I922" s="51"/>
      <c r="J922" s="51"/>
      <c r="P922" s="46"/>
      <c r="Q922" s="46"/>
    </row>
    <row r="923" spans="1:17" ht="12.75">
      <c r="A923" s="42"/>
      <c r="B923" s="42"/>
      <c r="I923" s="51"/>
      <c r="J923" s="51"/>
      <c r="P923" s="46"/>
      <c r="Q923" s="46"/>
    </row>
    <row r="924" spans="1:17" ht="12.75">
      <c r="A924" s="42"/>
      <c r="B924" s="42"/>
      <c r="I924" s="51"/>
      <c r="J924" s="51"/>
      <c r="P924" s="46"/>
      <c r="Q924" s="46"/>
    </row>
    <row r="925" spans="1:17" ht="12.75">
      <c r="A925" s="42"/>
      <c r="B925" s="42"/>
      <c r="I925" s="51"/>
      <c r="J925" s="51"/>
      <c r="P925" s="46"/>
      <c r="Q925" s="46"/>
    </row>
    <row r="926" spans="1:17" ht="12.75">
      <c r="A926" s="42"/>
      <c r="B926" s="42"/>
      <c r="I926" s="51"/>
      <c r="J926" s="51"/>
      <c r="P926" s="46"/>
      <c r="Q926" s="46"/>
    </row>
    <row r="927" spans="1:17" ht="12.75">
      <c r="A927" s="42"/>
      <c r="B927" s="42"/>
      <c r="I927" s="51"/>
      <c r="J927" s="51"/>
      <c r="P927" s="46"/>
      <c r="Q927" s="46"/>
    </row>
    <row r="928" spans="1:17" ht="12.75">
      <c r="A928" s="42"/>
      <c r="B928" s="42"/>
      <c r="I928" s="51"/>
      <c r="J928" s="51"/>
      <c r="P928" s="46"/>
      <c r="Q928" s="46"/>
    </row>
    <row r="929" spans="1:17" ht="12.75">
      <c r="A929" s="42"/>
      <c r="B929" s="42"/>
      <c r="I929" s="51"/>
      <c r="J929" s="51"/>
      <c r="P929" s="46"/>
      <c r="Q929" s="46"/>
    </row>
    <row r="930" spans="1:17" ht="12.75">
      <c r="A930" s="42"/>
      <c r="B930" s="42"/>
      <c r="I930" s="51"/>
      <c r="J930" s="51"/>
      <c r="P930" s="46"/>
      <c r="Q930" s="46"/>
    </row>
    <row r="931" spans="1:17" ht="12.75">
      <c r="A931" s="42"/>
      <c r="B931" s="42"/>
      <c r="I931" s="51"/>
      <c r="J931" s="51"/>
      <c r="P931" s="46"/>
      <c r="Q931" s="46"/>
    </row>
    <row r="932" spans="1:17" ht="12.75">
      <c r="A932" s="42"/>
      <c r="B932" s="42"/>
      <c r="I932" s="51"/>
      <c r="J932" s="51"/>
      <c r="P932" s="46"/>
      <c r="Q932" s="46"/>
    </row>
    <row r="933" spans="1:17" ht="12.75">
      <c r="A933" s="42"/>
      <c r="B933" s="42"/>
      <c r="I933" s="51"/>
      <c r="J933" s="51"/>
      <c r="P933" s="46"/>
      <c r="Q933" s="46"/>
    </row>
    <row r="934" spans="1:17" ht="12.75">
      <c r="A934" s="42"/>
      <c r="B934" s="42"/>
      <c r="I934" s="51"/>
      <c r="J934" s="51"/>
      <c r="P934" s="46"/>
      <c r="Q934" s="46"/>
    </row>
    <row r="935" spans="1:17" ht="12.75">
      <c r="A935" s="42"/>
      <c r="B935" s="42"/>
      <c r="I935" s="51"/>
      <c r="J935" s="51"/>
      <c r="P935" s="46"/>
      <c r="Q935" s="46"/>
    </row>
    <row r="936" spans="1:17" ht="12.75">
      <c r="A936" s="42"/>
      <c r="B936" s="42"/>
      <c r="I936" s="51"/>
      <c r="J936" s="51"/>
      <c r="P936" s="46"/>
      <c r="Q936" s="46"/>
    </row>
    <row r="937" spans="1:17" ht="12.75">
      <c r="A937" s="42"/>
      <c r="B937" s="42"/>
      <c r="I937" s="51"/>
      <c r="J937" s="51"/>
      <c r="P937" s="46"/>
      <c r="Q937" s="46"/>
    </row>
    <row r="938" spans="1:17" ht="12.75">
      <c r="A938" s="42"/>
      <c r="B938" s="42"/>
      <c r="I938" s="51"/>
      <c r="J938" s="51"/>
      <c r="P938" s="46"/>
      <c r="Q938" s="46"/>
    </row>
    <row r="939" spans="1:17" ht="12.75">
      <c r="A939" s="42"/>
      <c r="B939" s="42"/>
      <c r="I939" s="51"/>
      <c r="J939" s="51"/>
      <c r="P939" s="46"/>
      <c r="Q939" s="46"/>
    </row>
    <row r="940" spans="1:17" ht="12.75">
      <c r="A940" s="42"/>
      <c r="B940" s="42"/>
      <c r="I940" s="51"/>
      <c r="J940" s="51"/>
      <c r="P940" s="46"/>
      <c r="Q940" s="46"/>
    </row>
    <row r="941" spans="1:17" ht="12.75">
      <c r="A941" s="42"/>
      <c r="B941" s="42"/>
      <c r="I941" s="51"/>
      <c r="J941" s="51"/>
      <c r="P941" s="46"/>
      <c r="Q941" s="46"/>
    </row>
    <row r="942" spans="1:17" ht="12.75">
      <c r="A942" s="42"/>
      <c r="B942" s="42"/>
      <c r="I942" s="51"/>
      <c r="J942" s="51"/>
      <c r="P942" s="46"/>
      <c r="Q942" s="46"/>
    </row>
    <row r="943" spans="1:17" ht="12.75">
      <c r="A943" s="42"/>
      <c r="B943" s="42"/>
      <c r="I943" s="51"/>
      <c r="J943" s="51"/>
      <c r="P943" s="46"/>
      <c r="Q943" s="46"/>
    </row>
    <row r="944" spans="1:17" ht="12.75">
      <c r="A944" s="42"/>
      <c r="B944" s="42"/>
      <c r="I944" s="51"/>
      <c r="J944" s="51"/>
      <c r="P944" s="46"/>
      <c r="Q944" s="46"/>
    </row>
    <row r="945" spans="1:17" ht="12.75">
      <c r="A945" s="42"/>
      <c r="B945" s="42"/>
      <c r="I945" s="51"/>
      <c r="J945" s="51"/>
      <c r="P945" s="46"/>
      <c r="Q945" s="46"/>
    </row>
    <row r="946" spans="1:17" ht="12.75">
      <c r="A946" s="42"/>
      <c r="B946" s="42"/>
      <c r="I946" s="51"/>
      <c r="J946" s="51"/>
      <c r="P946" s="46"/>
      <c r="Q946" s="46"/>
    </row>
    <row r="947" spans="1:17" ht="12.75">
      <c r="A947" s="42"/>
      <c r="B947" s="42"/>
      <c r="I947" s="51"/>
      <c r="J947" s="51"/>
      <c r="P947" s="46"/>
      <c r="Q947" s="46"/>
    </row>
    <row r="948" spans="1:17" ht="12.75">
      <c r="A948" s="42"/>
      <c r="B948" s="42"/>
      <c r="I948" s="51"/>
      <c r="J948" s="51"/>
      <c r="P948" s="46"/>
      <c r="Q948" s="46"/>
    </row>
    <row r="949" spans="1:17" ht="12.75">
      <c r="A949" s="42"/>
      <c r="B949" s="42"/>
      <c r="I949" s="51"/>
      <c r="J949" s="51"/>
      <c r="P949" s="46"/>
      <c r="Q949" s="46"/>
    </row>
    <row r="950" spans="1:17" ht="12.75">
      <c r="A950" s="42"/>
      <c r="B950" s="42"/>
      <c r="I950" s="51"/>
      <c r="J950" s="51"/>
      <c r="P950" s="46"/>
      <c r="Q950" s="46"/>
    </row>
    <row r="951" spans="1:17" ht="12.75">
      <c r="A951" s="42"/>
      <c r="B951" s="42"/>
      <c r="I951" s="51"/>
      <c r="J951" s="51"/>
      <c r="P951" s="46"/>
      <c r="Q951" s="46"/>
    </row>
    <row r="952" spans="1:17" ht="12.75">
      <c r="A952" s="42"/>
      <c r="B952" s="42"/>
      <c r="I952" s="51"/>
      <c r="J952" s="51"/>
      <c r="P952" s="46"/>
      <c r="Q952" s="46"/>
    </row>
    <row r="953" spans="1:17" ht="12.75">
      <c r="A953" s="42"/>
      <c r="B953" s="42"/>
      <c r="I953" s="51"/>
      <c r="J953" s="51"/>
      <c r="P953" s="46"/>
      <c r="Q953" s="46"/>
    </row>
    <row r="954" spans="1:17" ht="12.75">
      <c r="A954" s="42"/>
      <c r="B954" s="42"/>
      <c r="I954" s="51"/>
      <c r="J954" s="51"/>
      <c r="P954" s="46"/>
      <c r="Q954" s="46"/>
    </row>
    <row r="955" spans="1:17" ht="12.75">
      <c r="A955" s="42"/>
      <c r="B955" s="42"/>
      <c r="I955" s="51"/>
      <c r="J955" s="51"/>
      <c r="P955" s="46"/>
      <c r="Q955" s="46"/>
    </row>
    <row r="956" spans="1:17" ht="12.75">
      <c r="A956" s="42"/>
      <c r="B956" s="42"/>
      <c r="I956" s="51"/>
      <c r="J956" s="51"/>
      <c r="P956" s="46"/>
      <c r="Q956" s="46"/>
    </row>
    <row r="957" spans="1:17" ht="12.75">
      <c r="A957" s="42"/>
      <c r="B957" s="42"/>
      <c r="I957" s="51"/>
      <c r="J957" s="51"/>
      <c r="P957" s="46"/>
      <c r="Q957" s="46"/>
    </row>
    <row r="958" spans="1:17" ht="12.75">
      <c r="A958" s="42"/>
      <c r="B958" s="42"/>
      <c r="I958" s="51"/>
      <c r="J958" s="51"/>
      <c r="P958" s="46"/>
      <c r="Q958" s="46"/>
    </row>
    <row r="959" spans="1:17" ht="12.75">
      <c r="A959" s="42"/>
      <c r="B959" s="42"/>
      <c r="I959" s="51"/>
      <c r="J959" s="51"/>
      <c r="P959" s="46"/>
      <c r="Q959" s="46"/>
    </row>
    <row r="960" spans="1:17" ht="12.75">
      <c r="A960" s="42"/>
      <c r="B960" s="42"/>
      <c r="I960" s="51"/>
      <c r="J960" s="51"/>
      <c r="P960" s="46"/>
      <c r="Q960" s="46"/>
    </row>
    <row r="961" spans="1:17" ht="12.75">
      <c r="A961" s="42"/>
      <c r="B961" s="42"/>
      <c r="I961" s="51"/>
      <c r="J961" s="51"/>
      <c r="P961" s="46"/>
      <c r="Q961" s="46"/>
    </row>
    <row r="962" spans="1:17" ht="12.75">
      <c r="A962" s="42"/>
      <c r="B962" s="42"/>
      <c r="I962" s="51"/>
      <c r="J962" s="51"/>
      <c r="P962" s="46"/>
      <c r="Q962" s="46"/>
    </row>
    <row r="963" spans="1:17" ht="12.75">
      <c r="A963" s="42"/>
      <c r="B963" s="42"/>
      <c r="I963" s="51"/>
      <c r="J963" s="51"/>
      <c r="P963" s="46"/>
      <c r="Q963" s="46"/>
    </row>
    <row r="964" spans="1:17" ht="12.75">
      <c r="A964" s="42"/>
      <c r="B964" s="42"/>
      <c r="I964" s="51"/>
      <c r="J964" s="51"/>
      <c r="P964" s="46"/>
      <c r="Q964" s="46"/>
    </row>
    <row r="965" spans="1:17" ht="12.75">
      <c r="A965" s="42"/>
      <c r="B965" s="42"/>
      <c r="I965" s="51"/>
      <c r="J965" s="51"/>
      <c r="P965" s="46"/>
      <c r="Q965" s="46"/>
    </row>
    <row r="966" spans="1:17" ht="12.75">
      <c r="A966" s="42"/>
      <c r="B966" s="42"/>
      <c r="I966" s="51"/>
      <c r="J966" s="51"/>
      <c r="P966" s="46"/>
      <c r="Q966" s="46"/>
    </row>
    <row r="967" spans="1:17" ht="12.75">
      <c r="A967" s="42"/>
      <c r="B967" s="42"/>
      <c r="I967" s="51"/>
      <c r="J967" s="51"/>
      <c r="P967" s="46"/>
      <c r="Q967" s="46"/>
    </row>
    <row r="968" spans="1:17" ht="12.75">
      <c r="A968" s="42"/>
      <c r="B968" s="42"/>
      <c r="I968" s="51"/>
      <c r="J968" s="51"/>
      <c r="P968" s="46"/>
      <c r="Q968" s="46"/>
    </row>
    <row r="969" spans="1:17" ht="12.75">
      <c r="A969" s="42"/>
      <c r="B969" s="42"/>
      <c r="I969" s="51"/>
      <c r="J969" s="51"/>
      <c r="P969" s="46"/>
      <c r="Q969" s="46"/>
    </row>
    <row r="970" spans="1:17" ht="12.75">
      <c r="A970" s="42"/>
      <c r="B970" s="42"/>
      <c r="I970" s="51"/>
      <c r="J970" s="51"/>
      <c r="P970" s="46"/>
      <c r="Q970" s="46"/>
    </row>
    <row r="971" spans="1:17" ht="12.75">
      <c r="A971" s="42"/>
      <c r="B971" s="42"/>
      <c r="I971" s="51"/>
      <c r="J971" s="51"/>
      <c r="P971" s="46"/>
      <c r="Q971" s="46"/>
    </row>
    <row r="972" spans="1:17" ht="12.75">
      <c r="A972" s="42"/>
      <c r="B972" s="42"/>
      <c r="I972" s="51"/>
      <c r="J972" s="51"/>
      <c r="P972" s="46"/>
      <c r="Q972" s="46"/>
    </row>
    <row r="973" spans="1:17" ht="12.75">
      <c r="A973" s="42"/>
      <c r="B973" s="42"/>
      <c r="I973" s="51"/>
      <c r="J973" s="51"/>
      <c r="P973" s="46"/>
      <c r="Q973" s="46"/>
    </row>
    <row r="974" spans="1:17" ht="12.75">
      <c r="A974" s="42"/>
      <c r="B974" s="42"/>
      <c r="I974" s="51"/>
      <c r="J974" s="51"/>
      <c r="P974" s="46"/>
      <c r="Q974" s="46"/>
    </row>
    <row r="975" spans="1:17" ht="12.75">
      <c r="A975" s="42"/>
      <c r="B975" s="42"/>
      <c r="I975" s="51"/>
      <c r="J975" s="51"/>
      <c r="P975" s="46"/>
      <c r="Q975" s="46"/>
    </row>
    <row r="976" spans="1:17" ht="12.75">
      <c r="A976" s="42"/>
      <c r="B976" s="42"/>
      <c r="I976" s="51"/>
      <c r="J976" s="51"/>
      <c r="P976" s="46"/>
      <c r="Q976" s="46"/>
    </row>
    <row r="977" spans="1:17" ht="12.75">
      <c r="A977" s="42"/>
      <c r="B977" s="42"/>
      <c r="I977" s="51"/>
      <c r="J977" s="51"/>
      <c r="P977" s="46"/>
      <c r="Q977" s="46"/>
    </row>
    <row r="978" spans="1:17" ht="12.75">
      <c r="A978" s="42"/>
      <c r="B978" s="42"/>
      <c r="I978" s="51"/>
      <c r="J978" s="51"/>
      <c r="P978" s="46"/>
      <c r="Q978" s="46"/>
    </row>
    <row r="979" spans="1:17" ht="12.75">
      <c r="A979" s="42"/>
      <c r="B979" s="42"/>
      <c r="I979" s="51"/>
      <c r="J979" s="51"/>
      <c r="P979" s="46"/>
      <c r="Q979" s="46"/>
    </row>
    <row r="980" spans="1:17" ht="12.75">
      <c r="A980" s="42"/>
      <c r="B980" s="42"/>
      <c r="I980" s="51"/>
      <c r="J980" s="51"/>
      <c r="P980" s="46"/>
      <c r="Q980" s="46"/>
    </row>
    <row r="981" spans="1:17" ht="12.75">
      <c r="A981" s="42"/>
      <c r="B981" s="42"/>
      <c r="I981" s="51"/>
      <c r="J981" s="51"/>
      <c r="P981" s="46"/>
      <c r="Q981" s="46"/>
    </row>
    <row r="982" spans="1:17" ht="12.75">
      <c r="A982" s="42"/>
      <c r="B982" s="42"/>
      <c r="I982" s="51"/>
      <c r="J982" s="51"/>
      <c r="P982" s="46"/>
      <c r="Q982" s="46"/>
    </row>
    <row r="983" spans="1:17" ht="12.75">
      <c r="A983" s="42"/>
      <c r="B983" s="42"/>
      <c r="I983" s="51"/>
      <c r="J983" s="51"/>
      <c r="P983" s="46"/>
      <c r="Q983" s="46"/>
    </row>
    <row r="984" spans="1:17" ht="12.75">
      <c r="A984" s="42"/>
      <c r="B984" s="42"/>
      <c r="I984" s="51"/>
      <c r="J984" s="51"/>
      <c r="P984" s="46"/>
      <c r="Q984" s="46"/>
    </row>
    <row r="985" spans="1:17" ht="12.75">
      <c r="A985" s="42"/>
      <c r="B985" s="42"/>
      <c r="I985" s="51"/>
      <c r="J985" s="51"/>
      <c r="P985" s="46"/>
      <c r="Q985" s="46"/>
    </row>
    <row r="986" spans="1:17" ht="12.75">
      <c r="A986" s="42"/>
      <c r="B986" s="42"/>
      <c r="I986" s="51"/>
      <c r="J986" s="51"/>
      <c r="P986" s="46"/>
      <c r="Q986" s="46"/>
    </row>
    <row r="987" spans="1:17" ht="12.75">
      <c r="A987" s="42"/>
      <c r="B987" s="42"/>
      <c r="I987" s="51"/>
      <c r="J987" s="51"/>
      <c r="P987" s="46"/>
      <c r="Q987" s="46"/>
    </row>
    <row r="988" spans="1:17" ht="12.75">
      <c r="A988" s="42"/>
      <c r="B988" s="42"/>
      <c r="I988" s="51"/>
      <c r="J988" s="51"/>
      <c r="P988" s="46"/>
      <c r="Q988" s="46"/>
    </row>
    <row r="989" spans="1:17" ht="12.75">
      <c r="A989" s="42"/>
      <c r="B989" s="42"/>
      <c r="I989" s="51"/>
      <c r="J989" s="51"/>
      <c r="P989" s="46"/>
      <c r="Q989" s="46"/>
    </row>
    <row r="990" spans="1:17" ht="12.75">
      <c r="A990" s="42"/>
      <c r="B990" s="42"/>
      <c r="I990" s="51"/>
      <c r="J990" s="51"/>
      <c r="P990" s="46"/>
      <c r="Q990" s="46"/>
    </row>
    <row r="991" spans="1:17" ht="12.75">
      <c r="A991" s="42"/>
      <c r="B991" s="42"/>
      <c r="I991" s="51"/>
      <c r="J991" s="51"/>
      <c r="P991" s="46"/>
      <c r="Q991" s="46"/>
    </row>
    <row r="992" spans="1:17" ht="12.75">
      <c r="A992" s="42"/>
      <c r="B992" s="42"/>
      <c r="I992" s="51"/>
      <c r="J992" s="51"/>
      <c r="P992" s="46"/>
      <c r="Q992" s="46"/>
    </row>
    <row r="993" spans="1:17" ht="12.75">
      <c r="A993" s="42"/>
      <c r="B993" s="42"/>
      <c r="I993" s="51"/>
      <c r="J993" s="51"/>
      <c r="P993" s="46"/>
      <c r="Q993" s="46"/>
    </row>
    <row r="994" spans="1:17" ht="12.75">
      <c r="A994" s="42"/>
      <c r="B994" s="42"/>
      <c r="I994" s="51"/>
      <c r="J994" s="51"/>
      <c r="P994" s="46"/>
      <c r="Q994" s="46"/>
    </row>
    <row r="995" spans="1:17" ht="12.75">
      <c r="A995" s="42"/>
      <c r="B995" s="42"/>
      <c r="I995" s="51"/>
      <c r="J995" s="51"/>
      <c r="P995" s="46"/>
      <c r="Q995" s="46"/>
    </row>
    <row r="996" spans="1:17" ht="12.75">
      <c r="A996" s="42"/>
      <c r="B996" s="42"/>
      <c r="I996" s="51"/>
      <c r="J996" s="51"/>
      <c r="P996" s="46"/>
      <c r="Q996" s="46"/>
    </row>
    <row r="997" spans="1:17" ht="12.75">
      <c r="A997" s="42"/>
      <c r="B997" s="42"/>
      <c r="I997" s="51"/>
      <c r="J997" s="51"/>
      <c r="P997" s="46"/>
      <c r="Q997" s="46"/>
    </row>
    <row r="998" spans="1:17" ht="12.75">
      <c r="A998" s="42"/>
      <c r="B998" s="42"/>
      <c r="I998" s="51"/>
      <c r="J998" s="51"/>
      <c r="P998" s="46"/>
      <c r="Q998" s="46"/>
    </row>
    <row r="999" spans="1:17" ht="12.75">
      <c r="A999" s="42"/>
      <c r="B999" s="42"/>
      <c r="I999" s="51"/>
      <c r="J999" s="51"/>
      <c r="P999" s="46"/>
      <c r="Q999" s="46"/>
    </row>
    <row r="1000" spans="1:17" ht="12.75">
      <c r="A1000" s="42"/>
      <c r="B1000" s="42"/>
      <c r="I1000" s="51"/>
      <c r="J1000" s="51"/>
      <c r="P1000" s="46"/>
      <c r="Q1000" s="46"/>
    </row>
    <row r="1001" spans="1:17" ht="12.75">
      <c r="A1001" s="42"/>
      <c r="B1001" s="42"/>
      <c r="I1001" s="51"/>
      <c r="J1001" s="51"/>
      <c r="P1001" s="46"/>
      <c r="Q1001" s="46"/>
    </row>
    <row r="1002" spans="1:17" ht="12.75">
      <c r="A1002" s="42"/>
      <c r="B1002" s="42"/>
      <c r="I1002" s="51"/>
      <c r="J1002" s="51"/>
      <c r="P1002" s="46"/>
      <c r="Q1002" s="46"/>
    </row>
    <row r="1003" spans="1:17" ht="12.75">
      <c r="A1003" s="42"/>
      <c r="B1003" s="42"/>
      <c r="I1003" s="51"/>
      <c r="J1003" s="51"/>
      <c r="P1003" s="46"/>
      <c r="Q1003" s="46"/>
    </row>
    <row r="1004" spans="1:17" ht="12.75">
      <c r="A1004" s="42"/>
      <c r="B1004" s="42"/>
      <c r="I1004" s="51"/>
      <c r="J1004" s="51"/>
      <c r="P1004" s="46"/>
      <c r="Q1004" s="46"/>
    </row>
    <row r="1005" spans="1:17" ht="12.75">
      <c r="A1005" s="42"/>
      <c r="B1005" s="42"/>
      <c r="I1005" s="51"/>
      <c r="J1005" s="51"/>
      <c r="P1005" s="46"/>
      <c r="Q1005" s="46"/>
    </row>
    <row r="1006" spans="1:17" ht="12.75">
      <c r="A1006" s="42"/>
      <c r="B1006" s="42"/>
      <c r="I1006" s="51"/>
      <c r="J1006" s="51"/>
      <c r="P1006" s="46"/>
      <c r="Q1006" s="46"/>
    </row>
    <row r="1007" spans="1:17" ht="12.75">
      <c r="A1007" s="42"/>
      <c r="B1007" s="42"/>
      <c r="I1007" s="51"/>
      <c r="J1007" s="51"/>
      <c r="P1007" s="46"/>
      <c r="Q1007" s="46"/>
    </row>
    <row r="1008" spans="1:17" ht="12.75">
      <c r="A1008" s="42"/>
      <c r="B1008" s="42"/>
      <c r="I1008" s="51"/>
      <c r="J1008" s="51"/>
      <c r="P1008" s="46"/>
      <c r="Q1008" s="46"/>
    </row>
    <row r="1009" spans="1:17" ht="12.75">
      <c r="A1009" s="42"/>
      <c r="B1009" s="42"/>
      <c r="I1009" s="51"/>
      <c r="J1009" s="51"/>
      <c r="P1009" s="46"/>
      <c r="Q1009" s="46"/>
    </row>
    <row r="1010" spans="1:17" ht="12.75">
      <c r="A1010" s="42"/>
      <c r="B1010" s="42"/>
      <c r="I1010" s="51"/>
      <c r="J1010" s="51"/>
      <c r="P1010" s="46"/>
      <c r="Q1010" s="46"/>
    </row>
    <row r="1011" spans="1:17" ht="12.75">
      <c r="A1011" s="42"/>
      <c r="B1011" s="42"/>
      <c r="I1011" s="51"/>
      <c r="J1011" s="51"/>
      <c r="P1011" s="46"/>
      <c r="Q1011" s="46"/>
    </row>
    <row r="1012" spans="1:17" ht="12.75">
      <c r="A1012" s="42"/>
      <c r="B1012" s="42"/>
      <c r="I1012" s="51"/>
      <c r="J1012" s="51"/>
      <c r="P1012" s="46"/>
      <c r="Q1012" s="46"/>
    </row>
    <row r="1013" spans="1:17" ht="12.75">
      <c r="A1013" s="42"/>
      <c r="B1013" s="42"/>
      <c r="I1013" s="51"/>
      <c r="J1013" s="51"/>
      <c r="P1013" s="46"/>
      <c r="Q1013" s="46"/>
    </row>
    <row r="1014" spans="1:17" ht="12.75">
      <c r="A1014" s="42"/>
      <c r="B1014" s="42"/>
      <c r="I1014" s="51"/>
      <c r="J1014" s="51"/>
      <c r="P1014" s="46"/>
      <c r="Q1014" s="46"/>
    </row>
    <row r="1015" spans="1:17" ht="12.75">
      <c r="A1015" s="42"/>
      <c r="B1015" s="42"/>
      <c r="I1015" s="51"/>
      <c r="J1015" s="51"/>
      <c r="P1015" s="46"/>
      <c r="Q1015" s="46"/>
    </row>
    <row r="1016" spans="1:17" ht="12.75">
      <c r="A1016" s="42"/>
      <c r="B1016" s="42"/>
      <c r="I1016" s="51"/>
      <c r="J1016" s="51"/>
      <c r="P1016" s="46"/>
      <c r="Q1016" s="46"/>
    </row>
    <row r="1017" spans="1:17" ht="12.75">
      <c r="A1017" s="42"/>
      <c r="B1017" s="42"/>
      <c r="I1017" s="51"/>
      <c r="J1017" s="51"/>
      <c r="P1017" s="46"/>
      <c r="Q1017" s="46"/>
    </row>
    <row r="1018" spans="1:17" ht="12.75">
      <c r="A1018" s="42"/>
      <c r="B1018" s="42"/>
      <c r="I1018" s="51"/>
      <c r="J1018" s="51"/>
      <c r="P1018" s="46"/>
      <c r="Q1018" s="46"/>
    </row>
    <row r="1019" spans="1:17" ht="12.75">
      <c r="A1019" s="42"/>
      <c r="B1019" s="42"/>
      <c r="I1019" s="51"/>
      <c r="J1019" s="51"/>
      <c r="P1019" s="46"/>
      <c r="Q1019" s="46"/>
    </row>
    <row r="1020" spans="1:17" ht="12.75">
      <c r="A1020" s="42"/>
      <c r="B1020" s="42"/>
      <c r="I1020" s="51"/>
      <c r="J1020" s="51"/>
      <c r="P1020" s="46"/>
      <c r="Q1020" s="46"/>
    </row>
    <row r="1021" spans="1:17" ht="12.75">
      <c r="A1021" s="42"/>
      <c r="B1021" s="42"/>
      <c r="I1021" s="51"/>
      <c r="J1021" s="51"/>
      <c r="P1021" s="46"/>
      <c r="Q1021" s="46"/>
    </row>
    <row r="1022" spans="1:17" ht="12.75">
      <c r="A1022" s="42"/>
      <c r="B1022" s="42"/>
      <c r="I1022" s="51"/>
      <c r="J1022" s="51"/>
      <c r="P1022" s="46"/>
      <c r="Q1022" s="46"/>
    </row>
    <row r="1023" spans="1:17" ht="12.75">
      <c r="A1023" s="42"/>
      <c r="B1023" s="42"/>
      <c r="I1023" s="51"/>
      <c r="J1023" s="51"/>
      <c r="P1023" s="46"/>
      <c r="Q1023" s="46"/>
    </row>
    <row r="1024" spans="1:17" ht="12.75">
      <c r="A1024" s="42"/>
      <c r="B1024" s="42"/>
      <c r="I1024" s="51"/>
      <c r="J1024" s="51"/>
      <c r="P1024" s="46"/>
      <c r="Q1024" s="46"/>
    </row>
    <row r="1025" spans="1:17" ht="12.75">
      <c r="A1025" s="42"/>
      <c r="B1025" s="42"/>
      <c r="I1025" s="51"/>
      <c r="J1025" s="51"/>
      <c r="P1025" s="46"/>
      <c r="Q1025" s="46"/>
    </row>
    <row r="1026" spans="1:17" ht="12.75">
      <c r="A1026" s="42"/>
      <c r="B1026" s="42"/>
      <c r="I1026" s="51"/>
      <c r="J1026" s="51"/>
      <c r="P1026" s="46"/>
      <c r="Q1026" s="46"/>
    </row>
    <row r="1027" spans="1:17" ht="12.75">
      <c r="A1027" s="42"/>
      <c r="B1027" s="42"/>
      <c r="I1027" s="51"/>
      <c r="J1027" s="51"/>
      <c r="P1027" s="46"/>
      <c r="Q1027" s="46"/>
    </row>
    <row r="1028" spans="1:17" ht="12.75">
      <c r="A1028" s="42"/>
      <c r="B1028" s="42"/>
      <c r="I1028" s="51"/>
      <c r="J1028" s="51"/>
      <c r="P1028" s="46"/>
      <c r="Q1028" s="46"/>
    </row>
    <row r="1029" spans="1:17" ht="12.75">
      <c r="A1029" s="42"/>
      <c r="B1029" s="42"/>
      <c r="I1029" s="51"/>
      <c r="J1029" s="51"/>
      <c r="P1029" s="46"/>
      <c r="Q1029" s="46"/>
    </row>
    <row r="1030" spans="1:17" ht="12.75">
      <c r="A1030" s="42"/>
      <c r="B1030" s="42"/>
      <c r="I1030" s="51"/>
      <c r="J1030" s="51"/>
      <c r="P1030" s="46"/>
      <c r="Q1030" s="46"/>
    </row>
    <row r="1031" spans="1:17" ht="12.75">
      <c r="A1031" s="42"/>
      <c r="B1031" s="42"/>
      <c r="I1031" s="51"/>
      <c r="J1031" s="51"/>
      <c r="P1031" s="46"/>
      <c r="Q1031" s="46"/>
    </row>
    <row r="1032" spans="1:17" ht="12.75">
      <c r="A1032" s="42"/>
      <c r="B1032" s="42"/>
      <c r="I1032" s="51"/>
      <c r="J1032" s="51"/>
      <c r="P1032" s="46"/>
      <c r="Q1032" s="46"/>
    </row>
    <row r="1033" spans="1:17" ht="12.75">
      <c r="A1033" s="42"/>
      <c r="B1033" s="42"/>
      <c r="I1033" s="51"/>
      <c r="J1033" s="51"/>
      <c r="P1033" s="46"/>
      <c r="Q1033" s="46"/>
    </row>
    <row r="1034" spans="1:17" ht="12.75">
      <c r="A1034" s="42"/>
      <c r="B1034" s="42"/>
      <c r="I1034" s="51"/>
      <c r="J1034" s="51"/>
      <c r="P1034" s="46"/>
      <c r="Q1034" s="46"/>
    </row>
    <row r="1035" spans="1:17" ht="12.75">
      <c r="A1035" s="42"/>
      <c r="B1035" s="42"/>
      <c r="I1035" s="51"/>
      <c r="J1035" s="51"/>
      <c r="P1035" s="46"/>
      <c r="Q1035" s="46"/>
    </row>
    <row r="1036" spans="1:17" ht="12.75">
      <c r="A1036" s="42"/>
      <c r="B1036" s="42"/>
      <c r="I1036" s="51"/>
      <c r="J1036" s="51"/>
      <c r="P1036" s="46"/>
      <c r="Q1036" s="46"/>
    </row>
    <row r="1037" spans="1:17" ht="12.75">
      <c r="A1037" s="42"/>
      <c r="B1037" s="42"/>
      <c r="I1037" s="51"/>
      <c r="J1037" s="51"/>
      <c r="P1037" s="46"/>
      <c r="Q1037" s="46"/>
    </row>
    <row r="1038" spans="1:17" ht="12.75">
      <c r="A1038" s="42"/>
      <c r="B1038" s="42"/>
      <c r="I1038" s="51"/>
      <c r="J1038" s="51"/>
      <c r="P1038" s="46"/>
      <c r="Q1038" s="46"/>
    </row>
    <row r="1039" spans="1:17" ht="12.75">
      <c r="A1039" s="42"/>
      <c r="B1039" s="42"/>
      <c r="I1039" s="51"/>
      <c r="J1039" s="51"/>
      <c r="P1039" s="46"/>
      <c r="Q1039" s="46"/>
    </row>
    <row r="1040" spans="1:17" ht="12.75">
      <c r="A1040" s="42"/>
      <c r="B1040" s="42"/>
      <c r="I1040" s="51"/>
      <c r="J1040" s="51"/>
      <c r="P1040" s="46"/>
      <c r="Q1040" s="46"/>
    </row>
    <row r="1041" spans="1:17" ht="12.75">
      <c r="A1041" s="42"/>
      <c r="B1041" s="42"/>
      <c r="I1041" s="51"/>
      <c r="J1041" s="51"/>
      <c r="P1041" s="46"/>
      <c r="Q1041" s="46"/>
    </row>
    <row r="1042" spans="1:17" ht="12.75">
      <c r="A1042" s="42"/>
      <c r="B1042" s="42"/>
      <c r="I1042" s="51"/>
      <c r="J1042" s="51"/>
      <c r="P1042" s="46"/>
      <c r="Q1042" s="46"/>
    </row>
    <row r="1043" spans="1:17" ht="12.75">
      <c r="A1043" s="42"/>
      <c r="B1043" s="42"/>
      <c r="I1043" s="51"/>
      <c r="J1043" s="51"/>
      <c r="P1043" s="46"/>
      <c r="Q1043" s="46"/>
    </row>
    <row r="1044" spans="1:17" ht="12.75">
      <c r="A1044" s="42"/>
      <c r="B1044" s="42"/>
      <c r="I1044" s="51"/>
      <c r="J1044" s="51"/>
      <c r="P1044" s="46"/>
      <c r="Q1044" s="46"/>
    </row>
    <row r="1045" spans="1:17" ht="12.75">
      <c r="A1045" s="42"/>
      <c r="B1045" s="42"/>
      <c r="I1045" s="51"/>
      <c r="J1045" s="51"/>
      <c r="P1045" s="46"/>
      <c r="Q1045" s="46"/>
    </row>
    <row r="1046" spans="1:17" ht="12.75">
      <c r="A1046" s="42"/>
      <c r="B1046" s="42"/>
      <c r="I1046" s="51"/>
      <c r="J1046" s="51"/>
      <c r="P1046" s="46"/>
      <c r="Q1046" s="46"/>
    </row>
    <row r="1047" spans="1:17" ht="12.75">
      <c r="A1047" s="42"/>
      <c r="B1047" s="42"/>
      <c r="I1047" s="51"/>
      <c r="J1047" s="51"/>
      <c r="P1047" s="46"/>
      <c r="Q1047" s="46"/>
    </row>
    <row r="1048" spans="1:17" ht="12.75">
      <c r="A1048" s="42"/>
      <c r="B1048" s="42"/>
      <c r="I1048" s="51"/>
      <c r="J1048" s="51"/>
      <c r="P1048" s="46"/>
      <c r="Q1048" s="46"/>
    </row>
    <row r="1049" spans="1:17" ht="12.75">
      <c r="A1049" s="42"/>
      <c r="B1049" s="42"/>
      <c r="I1049" s="51"/>
      <c r="J1049" s="51"/>
      <c r="P1049" s="46"/>
      <c r="Q1049" s="46"/>
    </row>
    <row r="1050" spans="1:17" ht="12.75">
      <c r="A1050" s="42"/>
      <c r="B1050" s="42"/>
      <c r="I1050" s="51"/>
      <c r="J1050" s="51"/>
      <c r="P1050" s="46"/>
      <c r="Q1050" s="46"/>
    </row>
    <row r="1051" spans="1:17" ht="12.75">
      <c r="A1051" s="42"/>
      <c r="B1051" s="42"/>
      <c r="I1051" s="51"/>
      <c r="J1051" s="51"/>
      <c r="P1051" s="46"/>
      <c r="Q1051" s="46"/>
    </row>
    <row r="1052" spans="1:17" ht="12.75">
      <c r="A1052" s="42"/>
      <c r="B1052" s="42"/>
      <c r="I1052" s="51"/>
      <c r="J1052" s="51"/>
      <c r="P1052" s="46"/>
      <c r="Q1052" s="46"/>
    </row>
    <row r="1053" spans="1:17" ht="12.75">
      <c r="A1053" s="42"/>
      <c r="B1053" s="42"/>
      <c r="I1053" s="51"/>
      <c r="J1053" s="51"/>
      <c r="P1053" s="46"/>
      <c r="Q1053" s="46"/>
    </row>
    <row r="1054" spans="1:17" ht="12.75">
      <c r="A1054" s="42"/>
      <c r="B1054" s="42"/>
      <c r="I1054" s="51"/>
      <c r="J1054" s="51"/>
      <c r="P1054" s="46"/>
      <c r="Q1054" s="46"/>
    </row>
    <row r="1055" spans="1:17" ht="12.75">
      <c r="A1055" s="42"/>
      <c r="B1055" s="42"/>
      <c r="I1055" s="51"/>
      <c r="J1055" s="51"/>
      <c r="P1055" s="46"/>
      <c r="Q1055" s="46"/>
    </row>
    <row r="1056" spans="1:17" ht="12.75">
      <c r="A1056" s="42"/>
      <c r="B1056" s="42"/>
      <c r="I1056" s="51"/>
      <c r="J1056" s="51"/>
      <c r="P1056" s="46"/>
      <c r="Q1056" s="46"/>
    </row>
    <row r="1057" spans="1:17" ht="12.75">
      <c r="A1057" s="42"/>
      <c r="B1057" s="42"/>
      <c r="I1057" s="51"/>
      <c r="J1057" s="51"/>
      <c r="P1057" s="46"/>
      <c r="Q1057" s="46"/>
    </row>
    <row r="1058" spans="1:17" ht="12.75">
      <c r="A1058" s="42"/>
      <c r="B1058" s="42"/>
      <c r="I1058" s="51"/>
      <c r="J1058" s="51"/>
      <c r="P1058" s="46"/>
      <c r="Q1058" s="46"/>
    </row>
    <row r="1059" spans="1:17" ht="12.75">
      <c r="A1059" s="42"/>
      <c r="B1059" s="42"/>
      <c r="I1059" s="51"/>
      <c r="J1059" s="51"/>
      <c r="P1059" s="46"/>
      <c r="Q1059" s="46"/>
    </row>
    <row r="1060" spans="1:17" ht="12.75">
      <c r="A1060" s="42"/>
      <c r="B1060" s="42"/>
      <c r="I1060" s="51"/>
      <c r="J1060" s="51"/>
      <c r="P1060" s="46"/>
      <c r="Q1060" s="46"/>
    </row>
    <row r="1061" spans="1:16" ht="12.75">
      <c r="A1061" s="42"/>
      <c r="B1061" s="42"/>
      <c r="I1061" s="51"/>
      <c r="J1061" s="51"/>
      <c r="P1061" s="46"/>
    </row>
    <row r="1062" spans="1:16" ht="12.75">
      <c r="A1062" s="42"/>
      <c r="B1062" s="42"/>
      <c r="I1062" s="51"/>
      <c r="J1062" s="51"/>
      <c r="P1062" s="46"/>
    </row>
    <row r="1063" spans="1:16" ht="12.75">
      <c r="A1063" s="42"/>
      <c r="B1063" s="42"/>
      <c r="I1063" s="51"/>
      <c r="J1063" s="51"/>
      <c r="P1063" s="46"/>
    </row>
    <row r="1064" spans="1:16" ht="12.75">
      <c r="A1064" s="42"/>
      <c r="B1064" s="42"/>
      <c r="I1064" s="51"/>
      <c r="J1064" s="51"/>
      <c r="P1064" s="46"/>
    </row>
    <row r="1065" spans="1:16" ht="12.75">
      <c r="A1065" s="42"/>
      <c r="B1065" s="42"/>
      <c r="I1065" s="51"/>
      <c r="J1065" s="51"/>
      <c r="P1065" s="46"/>
    </row>
    <row r="1066" spans="1:16" ht="12.75">
      <c r="A1066" s="42"/>
      <c r="B1066" s="42"/>
      <c r="I1066" s="51"/>
      <c r="J1066" s="51"/>
      <c r="P1066" s="46"/>
    </row>
    <row r="1067" spans="1:16" ht="12.75">
      <c r="A1067" s="42"/>
      <c r="B1067" s="42"/>
      <c r="I1067" s="51"/>
      <c r="J1067" s="51"/>
      <c r="P1067" s="46"/>
    </row>
    <row r="1068" spans="1:16" ht="12.75">
      <c r="A1068" s="42"/>
      <c r="B1068" s="42"/>
      <c r="I1068" s="51"/>
      <c r="J1068" s="51"/>
      <c r="P1068" s="46"/>
    </row>
    <row r="1069" spans="1:16" ht="12.75">
      <c r="A1069" s="42"/>
      <c r="B1069" s="42"/>
      <c r="I1069" s="51"/>
      <c r="J1069" s="51"/>
      <c r="P1069" s="46"/>
    </row>
    <row r="1070" spans="1:16" ht="12.75">
      <c r="A1070" s="42"/>
      <c r="B1070" s="42"/>
      <c r="I1070" s="51"/>
      <c r="J1070" s="51"/>
      <c r="P1070" s="46"/>
    </row>
    <row r="1071" spans="1:16" ht="12.75">
      <c r="A1071" s="42"/>
      <c r="B1071" s="42"/>
      <c r="I1071" s="51"/>
      <c r="J1071" s="51"/>
      <c r="P1071" s="46"/>
    </row>
    <row r="1072" spans="1:16" ht="12.75">
      <c r="A1072" s="42"/>
      <c r="B1072" s="42"/>
      <c r="I1072" s="51"/>
      <c r="J1072" s="51"/>
      <c r="P1072" s="46"/>
    </row>
    <row r="1073" spans="1:16" ht="12.75">
      <c r="A1073" s="42"/>
      <c r="B1073" s="42"/>
      <c r="I1073" s="51"/>
      <c r="J1073" s="51"/>
      <c r="P1073" s="46"/>
    </row>
    <row r="1074" spans="1:16" ht="12.75">
      <c r="A1074" s="42"/>
      <c r="B1074" s="42"/>
      <c r="I1074" s="51"/>
      <c r="J1074" s="51"/>
      <c r="P1074" s="46"/>
    </row>
    <row r="1075" spans="1:16" ht="12.75">
      <c r="A1075" s="42"/>
      <c r="B1075" s="42"/>
      <c r="I1075" s="51"/>
      <c r="J1075" s="51"/>
      <c r="P1075" s="46"/>
    </row>
    <row r="1076" spans="1:16" ht="12.75">
      <c r="A1076" s="42"/>
      <c r="B1076" s="42"/>
      <c r="I1076" s="51"/>
      <c r="J1076" s="51"/>
      <c r="P1076" s="46"/>
    </row>
    <row r="1077" spans="1:16" ht="12.75">
      <c r="A1077" s="42"/>
      <c r="B1077" s="42"/>
      <c r="I1077" s="51"/>
      <c r="J1077" s="51"/>
      <c r="P1077" s="46"/>
    </row>
    <row r="1078" spans="1:16" ht="12.75">
      <c r="A1078" s="42"/>
      <c r="B1078" s="42"/>
      <c r="I1078" s="51"/>
      <c r="J1078" s="51"/>
      <c r="P1078" s="46"/>
    </row>
    <row r="1079" spans="1:16" ht="12.75">
      <c r="A1079" s="42"/>
      <c r="B1079" s="42"/>
      <c r="I1079" s="51"/>
      <c r="J1079" s="51"/>
      <c r="P1079" s="46"/>
    </row>
    <row r="1080" spans="1:16" ht="12.75">
      <c r="A1080" s="42"/>
      <c r="B1080" s="42"/>
      <c r="I1080" s="51"/>
      <c r="J1080" s="51"/>
      <c r="P1080" s="46"/>
    </row>
    <row r="1081" spans="1:16" ht="12.75">
      <c r="A1081" s="42"/>
      <c r="B1081" s="42"/>
      <c r="I1081" s="51"/>
      <c r="J1081" s="51"/>
      <c r="P1081" s="46"/>
    </row>
    <row r="1082" spans="1:16" ht="12.75">
      <c r="A1082" s="42"/>
      <c r="B1082" s="42"/>
      <c r="I1082" s="51"/>
      <c r="J1082" s="51"/>
      <c r="P1082" s="46"/>
    </row>
    <row r="1083" spans="1:16" ht="12.75">
      <c r="A1083" s="42"/>
      <c r="B1083" s="42"/>
      <c r="I1083" s="51"/>
      <c r="J1083" s="51"/>
      <c r="P1083" s="46"/>
    </row>
    <row r="1084" spans="1:16" ht="12.75">
      <c r="A1084" s="42"/>
      <c r="B1084" s="42"/>
      <c r="I1084" s="51"/>
      <c r="J1084" s="51"/>
      <c r="P1084" s="46"/>
    </row>
    <row r="1085" spans="1:16" ht="12.75">
      <c r="A1085" s="42"/>
      <c r="B1085" s="42"/>
      <c r="I1085" s="51"/>
      <c r="J1085" s="51"/>
      <c r="P1085" s="46"/>
    </row>
    <row r="1086" spans="1:16" ht="12.75">
      <c r="A1086" s="42"/>
      <c r="B1086" s="42"/>
      <c r="I1086" s="51"/>
      <c r="J1086" s="51"/>
      <c r="P1086" s="46"/>
    </row>
    <row r="1087" spans="1:16" ht="12.75">
      <c r="A1087" s="42"/>
      <c r="B1087" s="42"/>
      <c r="I1087" s="51"/>
      <c r="J1087" s="51"/>
      <c r="P1087" s="46"/>
    </row>
    <row r="1088" spans="1:16" ht="12.75">
      <c r="A1088" s="42"/>
      <c r="B1088" s="42"/>
      <c r="I1088" s="51"/>
      <c r="J1088" s="51"/>
      <c r="P1088" s="46"/>
    </row>
    <row r="1089" spans="1:16" ht="12.75">
      <c r="A1089" s="42"/>
      <c r="B1089" s="42"/>
      <c r="I1089" s="51"/>
      <c r="J1089" s="51"/>
      <c r="P1089" s="46"/>
    </row>
    <row r="1090" spans="1:16" ht="12.75">
      <c r="A1090" s="42"/>
      <c r="B1090" s="42"/>
      <c r="I1090" s="51"/>
      <c r="J1090" s="51"/>
      <c r="P1090" s="46"/>
    </row>
    <row r="1091" spans="1:16" ht="12.75">
      <c r="A1091" s="42"/>
      <c r="B1091" s="42"/>
      <c r="I1091" s="51"/>
      <c r="J1091" s="51"/>
      <c r="P1091" s="46"/>
    </row>
    <row r="1092" spans="1:16" ht="12.75">
      <c r="A1092" s="42"/>
      <c r="B1092" s="42"/>
      <c r="I1092" s="51"/>
      <c r="J1092" s="51"/>
      <c r="P1092" s="46"/>
    </row>
    <row r="1093" spans="1:16" ht="12.75">
      <c r="A1093" s="42"/>
      <c r="B1093" s="42"/>
      <c r="I1093" s="51"/>
      <c r="J1093" s="51"/>
      <c r="P1093" s="46"/>
    </row>
    <row r="1094" spans="1:16" ht="12.75">
      <c r="A1094" s="42"/>
      <c r="B1094" s="42"/>
      <c r="I1094" s="51"/>
      <c r="J1094" s="51"/>
      <c r="P1094" s="46"/>
    </row>
    <row r="1095" spans="1:16" ht="12.75">
      <c r="A1095" s="42"/>
      <c r="B1095" s="42"/>
      <c r="I1095" s="51"/>
      <c r="J1095" s="51"/>
      <c r="P1095" s="46"/>
    </row>
    <row r="1096" spans="1:16" ht="12.75">
      <c r="A1096" s="42"/>
      <c r="B1096" s="42"/>
      <c r="I1096" s="51"/>
      <c r="J1096" s="51"/>
      <c r="P1096" s="46"/>
    </row>
    <row r="1097" spans="1:16" ht="12.75">
      <c r="A1097" s="42"/>
      <c r="B1097" s="42"/>
      <c r="I1097" s="51"/>
      <c r="J1097" s="51"/>
      <c r="P1097" s="46"/>
    </row>
    <row r="1098" spans="1:16" ht="12.75">
      <c r="A1098" s="42"/>
      <c r="B1098" s="42"/>
      <c r="I1098" s="51"/>
      <c r="J1098" s="51"/>
      <c r="P1098" s="46"/>
    </row>
    <row r="1099" spans="1:16" ht="12.75">
      <c r="A1099" s="42"/>
      <c r="B1099" s="42"/>
      <c r="I1099" s="51"/>
      <c r="J1099" s="51"/>
      <c r="P1099" s="46"/>
    </row>
    <row r="1100" spans="1:16" ht="12.75">
      <c r="A1100" s="42"/>
      <c r="B1100" s="42"/>
      <c r="I1100" s="51"/>
      <c r="J1100" s="51"/>
      <c r="P1100" s="46"/>
    </row>
    <row r="1101" spans="1:16" ht="12.75">
      <c r="A1101" s="42"/>
      <c r="B1101" s="42"/>
      <c r="I1101" s="51"/>
      <c r="J1101" s="51"/>
      <c r="P1101" s="46"/>
    </row>
    <row r="1102" spans="1:16" ht="12.75">
      <c r="A1102" s="42"/>
      <c r="B1102" s="42"/>
      <c r="I1102" s="51"/>
      <c r="J1102" s="51"/>
      <c r="P1102" s="46"/>
    </row>
    <row r="1103" spans="1:16" ht="12.75">
      <c r="A1103" s="42"/>
      <c r="B1103" s="42"/>
      <c r="I1103" s="51"/>
      <c r="J1103" s="51"/>
      <c r="P1103" s="46"/>
    </row>
    <row r="1104" spans="1:16" ht="12.75">
      <c r="A1104" s="42"/>
      <c r="B1104" s="42"/>
      <c r="I1104" s="51"/>
      <c r="J1104" s="51"/>
      <c r="P1104" s="46"/>
    </row>
    <row r="1105" spans="1:16" ht="12.75">
      <c r="A1105" s="42"/>
      <c r="B1105" s="42"/>
      <c r="I1105" s="51"/>
      <c r="J1105" s="51"/>
      <c r="P1105" s="46"/>
    </row>
    <row r="1106" spans="1:16" ht="12.75">
      <c r="A1106" s="42"/>
      <c r="B1106" s="42"/>
      <c r="I1106" s="51"/>
      <c r="J1106" s="51"/>
      <c r="P1106" s="46"/>
    </row>
    <row r="1107" spans="1:16" ht="12.75">
      <c r="A1107" s="42"/>
      <c r="B1107" s="42"/>
      <c r="I1107" s="51"/>
      <c r="J1107" s="51"/>
      <c r="P1107" s="46"/>
    </row>
    <row r="1108" spans="1:16" ht="12.75">
      <c r="A1108" s="42"/>
      <c r="B1108" s="42"/>
      <c r="I1108" s="51"/>
      <c r="J1108" s="51"/>
      <c r="P1108" s="46"/>
    </row>
    <row r="1109" spans="1:16" ht="12.75">
      <c r="A1109" s="42"/>
      <c r="B1109" s="42"/>
      <c r="I1109" s="51"/>
      <c r="J1109" s="51"/>
      <c r="P1109" s="46"/>
    </row>
    <row r="1110" spans="1:16" ht="12.75">
      <c r="A1110" s="42"/>
      <c r="B1110" s="42"/>
      <c r="I1110" s="51"/>
      <c r="J1110" s="51"/>
      <c r="P1110" s="46"/>
    </row>
    <row r="1111" spans="1:16" ht="12.75">
      <c r="A1111" s="42"/>
      <c r="B1111" s="42"/>
      <c r="I1111" s="51"/>
      <c r="J1111" s="51"/>
      <c r="P1111" s="46"/>
    </row>
    <row r="1112" spans="1:16" ht="12.75">
      <c r="A1112" s="42"/>
      <c r="B1112" s="42"/>
      <c r="I1112" s="51"/>
      <c r="J1112" s="51"/>
      <c r="P1112" s="46"/>
    </row>
    <row r="1113" spans="1:16" ht="12.75">
      <c r="A1113" s="42"/>
      <c r="B1113" s="42"/>
      <c r="I1113" s="51"/>
      <c r="J1113" s="51"/>
      <c r="P1113" s="46"/>
    </row>
    <row r="1114" spans="1:16" ht="12.75">
      <c r="A1114" s="42"/>
      <c r="B1114" s="42"/>
      <c r="I1114" s="51"/>
      <c r="J1114" s="51"/>
      <c r="P1114" s="46"/>
    </row>
    <row r="1115" spans="1:16" ht="12.75">
      <c r="A1115" s="42"/>
      <c r="B1115" s="42"/>
      <c r="I1115" s="51"/>
      <c r="J1115" s="51"/>
      <c r="P1115" s="46"/>
    </row>
    <row r="1116" spans="1:16" ht="12.75">
      <c r="A1116" s="42"/>
      <c r="B1116" s="42"/>
      <c r="I1116" s="51"/>
      <c r="J1116" s="51"/>
      <c r="P1116" s="46"/>
    </row>
    <row r="1117" spans="1:16" ht="12.75">
      <c r="A1117" s="42"/>
      <c r="B1117" s="42"/>
      <c r="I1117" s="51"/>
      <c r="J1117" s="51"/>
      <c r="P1117" s="46"/>
    </row>
    <row r="1118" spans="1:16" ht="12.75">
      <c r="A1118" s="42"/>
      <c r="B1118" s="42"/>
      <c r="I1118" s="51"/>
      <c r="J1118" s="51"/>
      <c r="P1118" s="46"/>
    </row>
    <row r="1119" spans="1:16" ht="12.75">
      <c r="A1119" s="42"/>
      <c r="B1119" s="42"/>
      <c r="I1119" s="51"/>
      <c r="J1119" s="51"/>
      <c r="P1119" s="46"/>
    </row>
    <row r="1120" spans="1:16" ht="12.75">
      <c r="A1120" s="42"/>
      <c r="B1120" s="42"/>
      <c r="I1120" s="51"/>
      <c r="J1120" s="51"/>
      <c r="P1120" s="46"/>
    </row>
    <row r="1121" spans="1:16" ht="12.75">
      <c r="A1121" s="42"/>
      <c r="B1121" s="42"/>
      <c r="I1121" s="51"/>
      <c r="J1121" s="51"/>
      <c r="P1121" s="46"/>
    </row>
    <row r="1122" spans="1:16" ht="12.75">
      <c r="A1122" s="42"/>
      <c r="B1122" s="42"/>
      <c r="I1122" s="51"/>
      <c r="J1122" s="51"/>
      <c r="P1122" s="46"/>
    </row>
    <row r="1123" spans="1:16" ht="12.75">
      <c r="A1123" s="42"/>
      <c r="B1123" s="42"/>
      <c r="I1123" s="51"/>
      <c r="J1123" s="51"/>
      <c r="P1123" s="46"/>
    </row>
    <row r="1124" spans="1:16" ht="12.75">
      <c r="A1124" s="42"/>
      <c r="B1124" s="42"/>
      <c r="I1124" s="51"/>
      <c r="J1124" s="51"/>
      <c r="P1124" s="46"/>
    </row>
    <row r="1125" spans="1:16" ht="12.75">
      <c r="A1125" s="42"/>
      <c r="B1125" s="42"/>
      <c r="I1125" s="51"/>
      <c r="J1125" s="51"/>
      <c r="P1125" s="46"/>
    </row>
    <row r="1126" spans="1:16" ht="12.75">
      <c r="A1126" s="42"/>
      <c r="B1126" s="42"/>
      <c r="I1126" s="51"/>
      <c r="J1126" s="51"/>
      <c r="P1126" s="46"/>
    </row>
    <row r="1127" spans="1:16" ht="12.75">
      <c r="A1127" s="42"/>
      <c r="B1127" s="42"/>
      <c r="I1127" s="51"/>
      <c r="J1127" s="51"/>
      <c r="P1127" s="46"/>
    </row>
    <row r="1128" spans="1:16" ht="12.75">
      <c r="A1128" s="42"/>
      <c r="B1128" s="42"/>
      <c r="I1128" s="51"/>
      <c r="J1128" s="51"/>
      <c r="P1128" s="46"/>
    </row>
    <row r="1129" spans="1:16" ht="12.75">
      <c r="A1129" s="42"/>
      <c r="B1129" s="42"/>
      <c r="I1129" s="51"/>
      <c r="J1129" s="51"/>
      <c r="P1129" s="46"/>
    </row>
    <row r="1130" spans="1:16" ht="12.75">
      <c r="A1130" s="42"/>
      <c r="B1130" s="42"/>
      <c r="I1130" s="51"/>
      <c r="J1130" s="51"/>
      <c r="P1130" s="46"/>
    </row>
    <row r="1131" spans="1:16" ht="12.75">
      <c r="A1131" s="42"/>
      <c r="B1131" s="42"/>
      <c r="I1131" s="51"/>
      <c r="J1131" s="51"/>
      <c r="P1131" s="46"/>
    </row>
    <row r="1132" spans="1:16" ht="12.75">
      <c r="A1132" s="42"/>
      <c r="B1132" s="42"/>
      <c r="I1132" s="51"/>
      <c r="J1132" s="51"/>
      <c r="P1132" s="46"/>
    </row>
    <row r="1133" spans="1:16" ht="12.75">
      <c r="A1133" s="42"/>
      <c r="B1133" s="42"/>
      <c r="I1133" s="51"/>
      <c r="J1133" s="51"/>
      <c r="P1133" s="46"/>
    </row>
    <row r="1134" spans="1:16" ht="12.75">
      <c r="A1134" s="42"/>
      <c r="B1134" s="42"/>
      <c r="I1134" s="51"/>
      <c r="J1134" s="51"/>
      <c r="P1134" s="46"/>
    </row>
    <row r="1135" spans="1:16" ht="12.75">
      <c r="A1135" s="42"/>
      <c r="B1135" s="42"/>
      <c r="I1135" s="51"/>
      <c r="J1135" s="51"/>
      <c r="P1135" s="46"/>
    </row>
    <row r="1136" spans="1:16" ht="12.75">
      <c r="A1136" s="42"/>
      <c r="B1136" s="42"/>
      <c r="I1136" s="51"/>
      <c r="J1136" s="51"/>
      <c r="P1136" s="46"/>
    </row>
    <row r="1137" spans="1:16" ht="12.75">
      <c r="A1137" s="42"/>
      <c r="B1137" s="42"/>
      <c r="I1137" s="51"/>
      <c r="J1137" s="51"/>
      <c r="P1137" s="46"/>
    </row>
    <row r="1138" spans="1:16" ht="12.75">
      <c r="A1138" s="42"/>
      <c r="B1138" s="42"/>
      <c r="I1138" s="51"/>
      <c r="J1138" s="51"/>
      <c r="P1138" s="46"/>
    </row>
    <row r="1139" spans="1:16" ht="12.75">
      <c r="A1139" s="42"/>
      <c r="B1139" s="42"/>
      <c r="I1139" s="51"/>
      <c r="J1139" s="51"/>
      <c r="P1139" s="46"/>
    </row>
    <row r="1140" spans="1:16" ht="12.75">
      <c r="A1140" s="42"/>
      <c r="B1140" s="42"/>
      <c r="I1140" s="51"/>
      <c r="J1140" s="51"/>
      <c r="P1140" s="46"/>
    </row>
    <row r="1141" spans="1:16" ht="12.75">
      <c r="A1141" s="42"/>
      <c r="B1141" s="42"/>
      <c r="I1141" s="51"/>
      <c r="J1141" s="51"/>
      <c r="P1141" s="46"/>
    </row>
    <row r="1142" spans="1:16" ht="12.75">
      <c r="A1142" s="42"/>
      <c r="B1142" s="42"/>
      <c r="I1142" s="51"/>
      <c r="J1142" s="51"/>
      <c r="P1142" s="46"/>
    </row>
    <row r="1143" spans="1:16" ht="12.75">
      <c r="A1143" s="42"/>
      <c r="B1143" s="42"/>
      <c r="I1143" s="51"/>
      <c r="J1143" s="51"/>
      <c r="P1143" s="46"/>
    </row>
    <row r="1144" spans="1:16" ht="12.75">
      <c r="A1144" s="42"/>
      <c r="B1144" s="42"/>
      <c r="I1144" s="51"/>
      <c r="J1144" s="51"/>
      <c r="P1144" s="46"/>
    </row>
    <row r="1145" spans="1:16" ht="12.75">
      <c r="A1145" s="42"/>
      <c r="B1145" s="42"/>
      <c r="I1145" s="51"/>
      <c r="J1145" s="51"/>
      <c r="P1145" s="46"/>
    </row>
    <row r="1146" spans="1:16" ht="12.75">
      <c r="A1146" s="42"/>
      <c r="B1146" s="42"/>
      <c r="I1146" s="51"/>
      <c r="J1146" s="51"/>
      <c r="P1146" s="46"/>
    </row>
    <row r="1147" spans="1:16" ht="12.75">
      <c r="A1147" s="42"/>
      <c r="B1147" s="42"/>
      <c r="I1147" s="51"/>
      <c r="J1147" s="51"/>
      <c r="P1147" s="46"/>
    </row>
    <row r="1148" spans="1:16" ht="12.75">
      <c r="A1148" s="42"/>
      <c r="B1148" s="42"/>
      <c r="I1148" s="51"/>
      <c r="J1148" s="51"/>
      <c r="P1148" s="46"/>
    </row>
    <row r="1149" spans="1:16" ht="12.75">
      <c r="A1149" s="42"/>
      <c r="B1149" s="42"/>
      <c r="I1149" s="51"/>
      <c r="J1149" s="51"/>
      <c r="P1149" s="46"/>
    </row>
    <row r="1150" spans="1:16" ht="12.75">
      <c r="A1150" s="42"/>
      <c r="B1150" s="42"/>
      <c r="I1150" s="51"/>
      <c r="J1150" s="51"/>
      <c r="P1150" s="46"/>
    </row>
    <row r="1151" spans="1:16" ht="12.75">
      <c r="A1151" s="42"/>
      <c r="B1151" s="42"/>
      <c r="I1151" s="51"/>
      <c r="J1151" s="51"/>
      <c r="P1151" s="46"/>
    </row>
    <row r="1152" spans="1:16" ht="12.75">
      <c r="A1152" s="42"/>
      <c r="B1152" s="42"/>
      <c r="I1152" s="51"/>
      <c r="J1152" s="51"/>
      <c r="P1152" s="46"/>
    </row>
    <row r="1153" spans="1:16" ht="12.75">
      <c r="A1153" s="42"/>
      <c r="B1153" s="42"/>
      <c r="I1153" s="51"/>
      <c r="J1153" s="51"/>
      <c r="P1153" s="46"/>
    </row>
    <row r="1154" spans="1:16" ht="12.75">
      <c r="A1154" s="42"/>
      <c r="B1154" s="42"/>
      <c r="I1154" s="51"/>
      <c r="J1154" s="51"/>
      <c r="P1154" s="46"/>
    </row>
    <row r="1155" spans="1:16" ht="12.75">
      <c r="A1155" s="42"/>
      <c r="B1155" s="42"/>
      <c r="I1155" s="51"/>
      <c r="J1155" s="51"/>
      <c r="P1155" s="46"/>
    </row>
    <row r="1156" spans="1:16" ht="12.75">
      <c r="A1156" s="42"/>
      <c r="B1156" s="42"/>
      <c r="I1156" s="51"/>
      <c r="J1156" s="51"/>
      <c r="P1156" s="46"/>
    </row>
    <row r="1157" spans="1:16" ht="12.75">
      <c r="A1157" s="42"/>
      <c r="B1157" s="42"/>
      <c r="I1157" s="51"/>
      <c r="J1157" s="51"/>
      <c r="P1157" s="46"/>
    </row>
    <row r="1158" spans="1:16" ht="12.75">
      <c r="A1158" s="42"/>
      <c r="B1158" s="42"/>
      <c r="I1158" s="51"/>
      <c r="J1158" s="51"/>
      <c r="P1158" s="46"/>
    </row>
    <row r="1159" spans="1:16" ht="12.75">
      <c r="A1159" s="42"/>
      <c r="B1159" s="42"/>
      <c r="I1159" s="51"/>
      <c r="J1159" s="51"/>
      <c r="P1159" s="46"/>
    </row>
    <row r="1160" spans="1:16" ht="12.75">
      <c r="A1160" s="42"/>
      <c r="B1160" s="42"/>
      <c r="I1160" s="51"/>
      <c r="J1160" s="51"/>
      <c r="P1160" s="46"/>
    </row>
    <row r="1161" spans="1:16" ht="12.75">
      <c r="A1161" s="42"/>
      <c r="B1161" s="42"/>
      <c r="I1161" s="51"/>
      <c r="J1161" s="51"/>
      <c r="P1161" s="46"/>
    </row>
    <row r="1162" spans="1:16" ht="12.75">
      <c r="A1162" s="42"/>
      <c r="B1162" s="42"/>
      <c r="I1162" s="51"/>
      <c r="J1162" s="51"/>
      <c r="P1162" s="46"/>
    </row>
    <row r="1163" spans="1:16" ht="12.75">
      <c r="A1163" s="42"/>
      <c r="B1163" s="42"/>
      <c r="I1163" s="51"/>
      <c r="J1163" s="51"/>
      <c r="P1163" s="46"/>
    </row>
    <row r="1164" spans="1:16" ht="12.75">
      <c r="A1164" s="42"/>
      <c r="B1164" s="42"/>
      <c r="I1164" s="51"/>
      <c r="J1164" s="51"/>
      <c r="P1164" s="46"/>
    </row>
    <row r="1165" spans="1:16" ht="12.75">
      <c r="A1165" s="42"/>
      <c r="B1165" s="42"/>
      <c r="I1165" s="51"/>
      <c r="J1165" s="51"/>
      <c r="P1165" s="46"/>
    </row>
    <row r="1166" spans="1:16" ht="12.75">
      <c r="A1166" s="42"/>
      <c r="B1166" s="42"/>
      <c r="I1166" s="51"/>
      <c r="J1166" s="51"/>
      <c r="P1166" s="46"/>
    </row>
    <row r="1167" spans="1:16" ht="12.75">
      <c r="A1167" s="42"/>
      <c r="B1167" s="42"/>
      <c r="I1167" s="51"/>
      <c r="J1167" s="51"/>
      <c r="P1167" s="46"/>
    </row>
    <row r="1168" spans="1:16" ht="12.75">
      <c r="A1168" s="42"/>
      <c r="B1168" s="42"/>
      <c r="I1168" s="51"/>
      <c r="J1168" s="51"/>
      <c r="P1168" s="46"/>
    </row>
    <row r="1169" spans="1:16" ht="12.75">
      <c r="A1169" s="42"/>
      <c r="B1169" s="42"/>
      <c r="I1169" s="51"/>
      <c r="J1169" s="51"/>
      <c r="P1169" s="46"/>
    </row>
    <row r="1170" spans="1:16" ht="12.75">
      <c r="A1170" s="42"/>
      <c r="B1170" s="42"/>
      <c r="I1170" s="51"/>
      <c r="J1170" s="51"/>
      <c r="P1170" s="46"/>
    </row>
    <row r="1171" spans="1:16" ht="12.75">
      <c r="A1171" s="42"/>
      <c r="B1171" s="42"/>
      <c r="I1171" s="51"/>
      <c r="J1171" s="51"/>
      <c r="P1171" s="46"/>
    </row>
    <row r="1172" spans="1:16" ht="12.75">
      <c r="A1172" s="42"/>
      <c r="B1172" s="42"/>
      <c r="I1172" s="51"/>
      <c r="J1172" s="51"/>
      <c r="P1172" s="46"/>
    </row>
    <row r="1173" spans="1:16" ht="12.75">
      <c r="A1173" s="42"/>
      <c r="B1173" s="42"/>
      <c r="I1173" s="51"/>
      <c r="J1173" s="51"/>
      <c r="P1173" s="46"/>
    </row>
    <row r="1174" spans="1:16" ht="12.75">
      <c r="A1174" s="42"/>
      <c r="B1174" s="42"/>
      <c r="I1174" s="51"/>
      <c r="J1174" s="51"/>
      <c r="P1174" s="46"/>
    </row>
    <row r="1175" spans="1:16" ht="12.75">
      <c r="A1175" s="42"/>
      <c r="B1175" s="42"/>
      <c r="I1175" s="51"/>
      <c r="J1175" s="51"/>
      <c r="P1175" s="46"/>
    </row>
    <row r="1176" spans="1:16" ht="12.75">
      <c r="A1176" s="42"/>
      <c r="B1176" s="42"/>
      <c r="I1176" s="51"/>
      <c r="J1176" s="51"/>
      <c r="P1176" s="46"/>
    </row>
    <row r="1177" spans="1:16" ht="12.75">
      <c r="A1177" s="42"/>
      <c r="B1177" s="42"/>
      <c r="I1177" s="51"/>
      <c r="J1177" s="51"/>
      <c r="P1177" s="46"/>
    </row>
    <row r="1178" spans="1:16" ht="12.75">
      <c r="A1178" s="42"/>
      <c r="B1178" s="42"/>
      <c r="I1178" s="51"/>
      <c r="J1178" s="51"/>
      <c r="P1178" s="46"/>
    </row>
    <row r="1179" spans="1:16" ht="12.75">
      <c r="A1179" s="42"/>
      <c r="B1179" s="42"/>
      <c r="I1179" s="51"/>
      <c r="J1179" s="51"/>
      <c r="P1179" s="46"/>
    </row>
    <row r="1180" spans="1:16" ht="12.75">
      <c r="A1180" s="42"/>
      <c r="B1180" s="42"/>
      <c r="I1180" s="51"/>
      <c r="J1180" s="51"/>
      <c r="P1180" s="46"/>
    </row>
    <row r="1181" spans="1:16" ht="12.75">
      <c r="A1181" s="42"/>
      <c r="B1181" s="42"/>
      <c r="I1181" s="51"/>
      <c r="J1181" s="51"/>
      <c r="P1181" s="46"/>
    </row>
    <row r="1182" spans="1:16" ht="12.75">
      <c r="A1182" s="42"/>
      <c r="B1182" s="42"/>
      <c r="I1182" s="51"/>
      <c r="J1182" s="51"/>
      <c r="P1182" s="46"/>
    </row>
    <row r="1183" spans="1:16" ht="12.75">
      <c r="A1183" s="42"/>
      <c r="B1183" s="42"/>
      <c r="I1183" s="51"/>
      <c r="J1183" s="51"/>
      <c r="P1183" s="46"/>
    </row>
    <row r="1184" spans="1:16" ht="12.75">
      <c r="A1184" s="42"/>
      <c r="B1184" s="42"/>
      <c r="I1184" s="51"/>
      <c r="J1184" s="51"/>
      <c r="P1184" s="46"/>
    </row>
    <row r="1185" spans="1:16" ht="12.75">
      <c r="A1185" s="42"/>
      <c r="B1185" s="42"/>
      <c r="I1185" s="51"/>
      <c r="J1185" s="51"/>
      <c r="P1185" s="46"/>
    </row>
    <row r="1186" spans="1:16" ht="12.75">
      <c r="A1186" s="42"/>
      <c r="B1186" s="42"/>
      <c r="I1186" s="51"/>
      <c r="J1186" s="51"/>
      <c r="P1186" s="46"/>
    </row>
    <row r="1187" spans="1:16" ht="12.75">
      <c r="A1187" s="42"/>
      <c r="B1187" s="42"/>
      <c r="I1187" s="51"/>
      <c r="J1187" s="51"/>
      <c r="P1187" s="46"/>
    </row>
    <row r="1188" spans="1:16" ht="12.75">
      <c r="A1188" s="42"/>
      <c r="B1188" s="42"/>
      <c r="I1188" s="51"/>
      <c r="J1188" s="51"/>
      <c r="P1188" s="46"/>
    </row>
    <row r="1189" spans="1:16" ht="12.75">
      <c r="A1189" s="42"/>
      <c r="B1189" s="42"/>
      <c r="I1189" s="51"/>
      <c r="J1189" s="51"/>
      <c r="P1189" s="46"/>
    </row>
    <row r="1190" spans="1:16" ht="12.75">
      <c r="A1190" s="42"/>
      <c r="B1190" s="42"/>
      <c r="I1190" s="51"/>
      <c r="J1190" s="51"/>
      <c r="P1190" s="46"/>
    </row>
    <row r="1191" spans="1:16" ht="12.75">
      <c r="A1191" s="42"/>
      <c r="B1191" s="42"/>
      <c r="I1191" s="51"/>
      <c r="J1191" s="51"/>
      <c r="P1191" s="46"/>
    </row>
    <row r="1192" spans="1:16" ht="12.75">
      <c r="A1192" s="42"/>
      <c r="B1192" s="42"/>
      <c r="I1192" s="51"/>
      <c r="J1192" s="51"/>
      <c r="P1192" s="46"/>
    </row>
    <row r="1193" spans="1:16" ht="12.75">
      <c r="A1193" s="42"/>
      <c r="B1193" s="42"/>
      <c r="I1193" s="51"/>
      <c r="J1193" s="51"/>
      <c r="P1193" s="46"/>
    </row>
    <row r="1194" spans="1:16" ht="12.75">
      <c r="A1194" s="42"/>
      <c r="B1194" s="42"/>
      <c r="I1194" s="51"/>
      <c r="J1194" s="51"/>
      <c r="P1194" s="46"/>
    </row>
    <row r="1195" spans="1:16" ht="12.75">
      <c r="A1195" s="42"/>
      <c r="B1195" s="42"/>
      <c r="I1195" s="51"/>
      <c r="J1195" s="51"/>
      <c r="P1195" s="46"/>
    </row>
    <row r="1196" spans="1:16" ht="12.75">
      <c r="A1196" s="42"/>
      <c r="B1196" s="42"/>
      <c r="I1196" s="51"/>
      <c r="J1196" s="51"/>
      <c r="P1196" s="46"/>
    </row>
    <row r="1197" spans="1:16" ht="12.75">
      <c r="A1197" s="42"/>
      <c r="B1197" s="42"/>
      <c r="I1197" s="51"/>
      <c r="J1197" s="51"/>
      <c r="P1197" s="46"/>
    </row>
    <row r="1198" spans="1:16" ht="12.75">
      <c r="A1198" s="42"/>
      <c r="B1198" s="42"/>
      <c r="I1198" s="51"/>
      <c r="J1198" s="51"/>
      <c r="P1198" s="46"/>
    </row>
    <row r="1199" spans="1:16" ht="12.75">
      <c r="A1199" s="42"/>
      <c r="B1199" s="42"/>
      <c r="I1199" s="51"/>
      <c r="J1199" s="51"/>
      <c r="P1199" s="46"/>
    </row>
    <row r="1200" spans="1:16" ht="12.75">
      <c r="A1200" s="42"/>
      <c r="B1200" s="42"/>
      <c r="I1200" s="51"/>
      <c r="J1200" s="51"/>
      <c r="P1200" s="46"/>
    </row>
    <row r="1201" spans="1:16" ht="12.75">
      <c r="A1201" s="42"/>
      <c r="B1201" s="42"/>
      <c r="I1201" s="51"/>
      <c r="J1201" s="51"/>
      <c r="P1201" s="46"/>
    </row>
    <row r="1202" spans="1:16" ht="12.75">
      <c r="A1202" s="42"/>
      <c r="B1202" s="42"/>
      <c r="I1202" s="51"/>
      <c r="J1202" s="51"/>
      <c r="P1202" s="46"/>
    </row>
    <row r="1203" spans="1:16" ht="12.75">
      <c r="A1203" s="42"/>
      <c r="B1203" s="42"/>
      <c r="I1203" s="51"/>
      <c r="J1203" s="51"/>
      <c r="P1203" s="46"/>
    </row>
    <row r="1204" spans="1:16" ht="12.75">
      <c r="A1204" s="42"/>
      <c r="B1204" s="42"/>
      <c r="I1204" s="51"/>
      <c r="J1204" s="51"/>
      <c r="P1204" s="46"/>
    </row>
    <row r="1205" spans="1:16" ht="12.75">
      <c r="A1205" s="42"/>
      <c r="B1205" s="42"/>
      <c r="I1205" s="51"/>
      <c r="J1205" s="51"/>
      <c r="P1205" s="46"/>
    </row>
    <row r="1206" spans="1:16" ht="12.75">
      <c r="A1206" s="42"/>
      <c r="B1206" s="42"/>
      <c r="I1206" s="51"/>
      <c r="J1206" s="51"/>
      <c r="P1206" s="46"/>
    </row>
    <row r="1207" spans="1:16" ht="12.75">
      <c r="A1207" s="42"/>
      <c r="B1207" s="42"/>
      <c r="I1207" s="51"/>
      <c r="J1207" s="51"/>
      <c r="P1207" s="46"/>
    </row>
    <row r="1208" spans="1:16" ht="12.75">
      <c r="A1208" s="42"/>
      <c r="B1208" s="42"/>
      <c r="I1208" s="51"/>
      <c r="J1208" s="51"/>
      <c r="P1208" s="46"/>
    </row>
    <row r="1209" spans="1:16" ht="12.75">
      <c r="A1209" s="42"/>
      <c r="B1209" s="42"/>
      <c r="I1209" s="51"/>
      <c r="J1209" s="51"/>
      <c r="P1209" s="46"/>
    </row>
    <row r="1210" spans="1:16" ht="12.75">
      <c r="A1210" s="42"/>
      <c r="B1210" s="42"/>
      <c r="I1210" s="51"/>
      <c r="J1210" s="51"/>
      <c r="P1210" s="46"/>
    </row>
    <row r="1211" spans="1:16" ht="12.75">
      <c r="A1211" s="42"/>
      <c r="B1211" s="42"/>
      <c r="I1211" s="51"/>
      <c r="J1211" s="51"/>
      <c r="P1211" s="46"/>
    </row>
    <row r="1212" spans="1:16" ht="12.75">
      <c r="A1212" s="42"/>
      <c r="B1212" s="42"/>
      <c r="I1212" s="51"/>
      <c r="J1212" s="51"/>
      <c r="P1212" s="46"/>
    </row>
    <row r="1213" spans="1:16" ht="12.75">
      <c r="A1213" s="42"/>
      <c r="B1213" s="42"/>
      <c r="I1213" s="51"/>
      <c r="J1213" s="51"/>
      <c r="P1213" s="46"/>
    </row>
    <row r="1214" spans="1:16" ht="12.75">
      <c r="A1214" s="42"/>
      <c r="B1214" s="42"/>
      <c r="I1214" s="51"/>
      <c r="J1214" s="51"/>
      <c r="P1214" s="46"/>
    </row>
    <row r="1215" spans="1:16" ht="12.75">
      <c r="A1215" s="42"/>
      <c r="B1215" s="42"/>
      <c r="I1215" s="51"/>
      <c r="J1215" s="51"/>
      <c r="P1215" s="46"/>
    </row>
    <row r="1216" spans="1:16" ht="12.75">
      <c r="A1216" s="42"/>
      <c r="B1216" s="42"/>
      <c r="I1216" s="51"/>
      <c r="J1216" s="51"/>
      <c r="P1216" s="46"/>
    </row>
    <row r="1217" spans="1:16" ht="12.75">
      <c r="A1217" s="42"/>
      <c r="B1217" s="42"/>
      <c r="I1217" s="51"/>
      <c r="J1217" s="51"/>
      <c r="P1217" s="46"/>
    </row>
    <row r="1218" spans="1:16" ht="12.75">
      <c r="A1218" s="42"/>
      <c r="B1218" s="42"/>
      <c r="I1218" s="51"/>
      <c r="J1218" s="51"/>
      <c r="P1218" s="46"/>
    </row>
    <row r="1219" spans="1:16" ht="12.75">
      <c r="A1219" s="42"/>
      <c r="B1219" s="42"/>
      <c r="I1219" s="51"/>
      <c r="J1219" s="51"/>
      <c r="P1219" s="46"/>
    </row>
    <row r="1220" spans="1:16" ht="12.75">
      <c r="A1220" s="42"/>
      <c r="B1220" s="42"/>
      <c r="I1220" s="51"/>
      <c r="J1220" s="51"/>
      <c r="P1220" s="46"/>
    </row>
    <row r="1221" spans="1:16" ht="12.75">
      <c r="A1221" s="42"/>
      <c r="B1221" s="42"/>
      <c r="I1221" s="51"/>
      <c r="J1221" s="51"/>
      <c r="P1221" s="46"/>
    </row>
    <row r="1222" spans="1:16" ht="12.75">
      <c r="A1222" s="42"/>
      <c r="B1222" s="42"/>
      <c r="I1222" s="51"/>
      <c r="J1222" s="51"/>
      <c r="P1222" s="46"/>
    </row>
    <row r="1223" spans="1:16" ht="12.75">
      <c r="A1223" s="42"/>
      <c r="B1223" s="42"/>
      <c r="I1223" s="51"/>
      <c r="J1223" s="51"/>
      <c r="P1223" s="46"/>
    </row>
    <row r="1224" spans="1:16" ht="12.75">
      <c r="A1224" s="42"/>
      <c r="B1224" s="42"/>
      <c r="I1224" s="51"/>
      <c r="J1224" s="51"/>
      <c r="P1224" s="46"/>
    </row>
    <row r="1225" spans="1:16" ht="12.75">
      <c r="A1225" s="42"/>
      <c r="B1225" s="42"/>
      <c r="I1225" s="51"/>
      <c r="J1225" s="51"/>
      <c r="P1225" s="46"/>
    </row>
    <row r="1226" spans="1:16" ht="12.75">
      <c r="A1226" s="42"/>
      <c r="B1226" s="42"/>
      <c r="I1226" s="51"/>
      <c r="J1226" s="51"/>
      <c r="P1226" s="46"/>
    </row>
    <row r="1227" spans="1:16" ht="12.75">
      <c r="A1227" s="42"/>
      <c r="B1227" s="42"/>
      <c r="I1227" s="51"/>
      <c r="J1227" s="51"/>
      <c r="P1227" s="46"/>
    </row>
    <row r="1228" spans="1:16" ht="12.75">
      <c r="A1228" s="42"/>
      <c r="B1228" s="42"/>
      <c r="I1228" s="51"/>
      <c r="J1228" s="51"/>
      <c r="P1228" s="46"/>
    </row>
    <row r="1229" spans="1:16" ht="12.75">
      <c r="A1229" s="42"/>
      <c r="B1229" s="42"/>
      <c r="I1229" s="51"/>
      <c r="J1229" s="51"/>
      <c r="P1229" s="46"/>
    </row>
    <row r="1230" spans="1:16" ht="12.75">
      <c r="A1230" s="42"/>
      <c r="B1230" s="42"/>
      <c r="I1230" s="51"/>
      <c r="J1230" s="51"/>
      <c r="P1230" s="46"/>
    </row>
    <row r="1231" spans="1:16" ht="12.75">
      <c r="A1231" s="42"/>
      <c r="B1231" s="42"/>
      <c r="I1231" s="51"/>
      <c r="J1231" s="51"/>
      <c r="P1231" s="46"/>
    </row>
    <row r="1232" spans="1:16" ht="12.75">
      <c r="A1232" s="42"/>
      <c r="B1232" s="42"/>
      <c r="I1232" s="51"/>
      <c r="J1232" s="51"/>
      <c r="P1232" s="46"/>
    </row>
    <row r="1233" spans="1:16" ht="12.75">
      <c r="A1233" s="42"/>
      <c r="B1233" s="42"/>
      <c r="I1233" s="51"/>
      <c r="J1233" s="51"/>
      <c r="P1233" s="46"/>
    </row>
    <row r="1234" spans="1:16" ht="12.75">
      <c r="A1234" s="42"/>
      <c r="B1234" s="42"/>
      <c r="I1234" s="51"/>
      <c r="J1234" s="51"/>
      <c r="P1234" s="46"/>
    </row>
    <row r="1235" spans="1:16" ht="12.75">
      <c r="A1235" s="42"/>
      <c r="B1235" s="42"/>
      <c r="I1235" s="51"/>
      <c r="J1235" s="51"/>
      <c r="P1235" s="46"/>
    </row>
    <row r="1236" spans="1:16" ht="12.75">
      <c r="A1236" s="42"/>
      <c r="B1236" s="42"/>
      <c r="I1236" s="51"/>
      <c r="J1236" s="51"/>
      <c r="P1236" s="46"/>
    </row>
    <row r="1237" spans="1:16" ht="12.75">
      <c r="A1237" s="42"/>
      <c r="B1237" s="42"/>
      <c r="I1237" s="51"/>
      <c r="J1237" s="51"/>
      <c r="P1237" s="46"/>
    </row>
    <row r="1238" spans="1:16" ht="12.75">
      <c r="A1238" s="42"/>
      <c r="B1238" s="42"/>
      <c r="I1238" s="51"/>
      <c r="J1238" s="51"/>
      <c r="P1238" s="46"/>
    </row>
    <row r="1239" spans="1:16" ht="12.75">
      <c r="A1239" s="42"/>
      <c r="B1239" s="42"/>
      <c r="I1239" s="51"/>
      <c r="J1239" s="51"/>
      <c r="P1239" s="46"/>
    </row>
    <row r="1240" spans="1:16" ht="12.75">
      <c r="A1240" s="42"/>
      <c r="B1240" s="42"/>
      <c r="I1240" s="51"/>
      <c r="J1240" s="51"/>
      <c r="P1240" s="46"/>
    </row>
    <row r="1241" spans="1:16" ht="12.75">
      <c r="A1241" s="42"/>
      <c r="B1241" s="42"/>
      <c r="I1241" s="51"/>
      <c r="J1241" s="51"/>
      <c r="P1241" s="46"/>
    </row>
    <row r="1242" spans="1:16" ht="12.75">
      <c r="A1242" s="42"/>
      <c r="B1242" s="42"/>
      <c r="I1242" s="51"/>
      <c r="J1242" s="51"/>
      <c r="P1242" s="46"/>
    </row>
    <row r="1243" spans="1:16" ht="12.75">
      <c r="A1243" s="42"/>
      <c r="B1243" s="42"/>
      <c r="I1243" s="51"/>
      <c r="J1243" s="51"/>
      <c r="P1243" s="46"/>
    </row>
    <row r="1244" spans="1:16" ht="12.75">
      <c r="A1244" s="42"/>
      <c r="B1244" s="42"/>
      <c r="I1244" s="51"/>
      <c r="J1244" s="51"/>
      <c r="P1244" s="46"/>
    </row>
    <row r="1245" spans="1:16" ht="12.75">
      <c r="A1245" s="42"/>
      <c r="B1245" s="42"/>
      <c r="I1245" s="51"/>
      <c r="J1245" s="51"/>
      <c r="P1245" s="46"/>
    </row>
    <row r="1246" spans="1:16" ht="12.75">
      <c r="A1246" s="42"/>
      <c r="B1246" s="42"/>
      <c r="I1246" s="51"/>
      <c r="J1246" s="51"/>
      <c r="P1246" s="46"/>
    </row>
    <row r="1247" spans="1:16" ht="12.75">
      <c r="A1247" s="42"/>
      <c r="B1247" s="42"/>
      <c r="I1247" s="51"/>
      <c r="J1247" s="51"/>
      <c r="P1247" s="46"/>
    </row>
    <row r="1248" spans="1:16" ht="12.75">
      <c r="A1248" s="42"/>
      <c r="B1248" s="42"/>
      <c r="I1248" s="51"/>
      <c r="J1248" s="51"/>
      <c r="P1248" s="46"/>
    </row>
    <row r="1249" spans="1:16" ht="12.75">
      <c r="A1249" s="42"/>
      <c r="B1249" s="42"/>
      <c r="I1249" s="51"/>
      <c r="J1249" s="51"/>
      <c r="P1249" s="46"/>
    </row>
    <row r="1250" spans="1:16" ht="12.75">
      <c r="A1250" s="42"/>
      <c r="B1250" s="42"/>
      <c r="I1250" s="51"/>
      <c r="J1250" s="51"/>
      <c r="P1250" s="46"/>
    </row>
    <row r="1251" spans="1:16" ht="12.75">
      <c r="A1251" s="42"/>
      <c r="B1251" s="42"/>
      <c r="I1251" s="51"/>
      <c r="J1251" s="51"/>
      <c r="P1251" s="46"/>
    </row>
    <row r="1252" spans="1:16" ht="12.75">
      <c r="A1252" s="42"/>
      <c r="B1252" s="42"/>
      <c r="I1252" s="51"/>
      <c r="J1252" s="51"/>
      <c r="P1252" s="46"/>
    </row>
    <row r="1253" spans="1:16" ht="12.75">
      <c r="A1253" s="42"/>
      <c r="B1253" s="42"/>
      <c r="I1253" s="51"/>
      <c r="J1253" s="51"/>
      <c r="P1253" s="46"/>
    </row>
    <row r="1254" spans="1:16" ht="12.75">
      <c r="A1254" s="42"/>
      <c r="B1254" s="42"/>
      <c r="I1254" s="51"/>
      <c r="J1254" s="51"/>
      <c r="P1254" s="46"/>
    </row>
    <row r="1255" spans="1:16" ht="12.75">
      <c r="A1255" s="42"/>
      <c r="B1255" s="42"/>
      <c r="I1255" s="51"/>
      <c r="J1255" s="51"/>
      <c r="P1255" s="46"/>
    </row>
    <row r="1256" spans="1:16" ht="12.75">
      <c r="A1256" s="42"/>
      <c r="B1256" s="42"/>
      <c r="I1256" s="51"/>
      <c r="J1256" s="51"/>
      <c r="P1256" s="46"/>
    </row>
    <row r="1257" spans="1:16" ht="12.75">
      <c r="A1257" s="42"/>
      <c r="B1257" s="42"/>
      <c r="I1257" s="51"/>
      <c r="J1257" s="51"/>
      <c r="P1257" s="46"/>
    </row>
    <row r="1258" spans="1:16" ht="12.75">
      <c r="A1258" s="42"/>
      <c r="B1258" s="42"/>
      <c r="I1258" s="51"/>
      <c r="J1258" s="51"/>
      <c r="P1258" s="46"/>
    </row>
    <row r="1259" spans="1:16" ht="12.75">
      <c r="A1259" s="42"/>
      <c r="B1259" s="42"/>
      <c r="I1259" s="51"/>
      <c r="J1259" s="51"/>
      <c r="P1259" s="46"/>
    </row>
    <row r="1260" spans="1:16" ht="12.75">
      <c r="A1260" s="42"/>
      <c r="B1260" s="42"/>
      <c r="I1260" s="51"/>
      <c r="J1260" s="51"/>
      <c r="P1260" s="46"/>
    </row>
    <row r="1261" spans="1:16" ht="12.75">
      <c r="A1261" s="42"/>
      <c r="B1261" s="42"/>
      <c r="I1261" s="51"/>
      <c r="J1261" s="51"/>
      <c r="P1261" s="46"/>
    </row>
    <row r="1262" spans="1:16" ht="12.75">
      <c r="A1262" s="42"/>
      <c r="B1262" s="42"/>
      <c r="I1262" s="51"/>
      <c r="J1262" s="51"/>
      <c r="P1262" s="46"/>
    </row>
    <row r="1263" spans="1:16" ht="12.75">
      <c r="A1263" s="42"/>
      <c r="B1263" s="42"/>
      <c r="I1263" s="51"/>
      <c r="J1263" s="51"/>
      <c r="P1263" s="46"/>
    </row>
    <row r="1264" spans="1:16" ht="12.75">
      <c r="A1264" s="42"/>
      <c r="B1264" s="42"/>
      <c r="I1264" s="51"/>
      <c r="J1264" s="51"/>
      <c r="P1264" s="46"/>
    </row>
    <row r="1265" spans="1:16" ht="12.75">
      <c r="A1265" s="42"/>
      <c r="B1265" s="42"/>
      <c r="I1265" s="51"/>
      <c r="J1265" s="51"/>
      <c r="P1265" s="46"/>
    </row>
    <row r="1266" spans="1:16" ht="12.75">
      <c r="A1266" s="42"/>
      <c r="B1266" s="42"/>
      <c r="I1266" s="51"/>
      <c r="J1266" s="51"/>
      <c r="P1266" s="46"/>
    </row>
    <row r="1267" spans="1:16" ht="12.75">
      <c r="A1267" s="42"/>
      <c r="B1267" s="42"/>
      <c r="I1267" s="51"/>
      <c r="J1267" s="51"/>
      <c r="P1267" s="46"/>
    </row>
    <row r="1268" spans="1:16" ht="12.75">
      <c r="A1268" s="42"/>
      <c r="B1268" s="42"/>
      <c r="I1268" s="51"/>
      <c r="J1268" s="51"/>
      <c r="P1268" s="46"/>
    </row>
    <row r="1269" spans="1:16" ht="12.75">
      <c r="A1269" s="42"/>
      <c r="B1269" s="42"/>
      <c r="I1269" s="51"/>
      <c r="J1269" s="51"/>
      <c r="P1269" s="46"/>
    </row>
    <row r="1270" spans="1:16" ht="12.75">
      <c r="A1270" s="42"/>
      <c r="B1270" s="42"/>
      <c r="I1270" s="51"/>
      <c r="J1270" s="51"/>
      <c r="P1270" s="46"/>
    </row>
    <row r="1271" spans="1:16" ht="12.75">
      <c r="A1271" s="42"/>
      <c r="B1271" s="42"/>
      <c r="I1271" s="51"/>
      <c r="J1271" s="51"/>
      <c r="P1271" s="46"/>
    </row>
    <row r="1272" spans="1:16" ht="12.75">
      <c r="A1272" s="42"/>
      <c r="B1272" s="42"/>
      <c r="I1272" s="51"/>
      <c r="J1272" s="51"/>
      <c r="P1272" s="46"/>
    </row>
    <row r="1273" spans="1:16" ht="12.75">
      <c r="A1273" s="42"/>
      <c r="B1273" s="42"/>
      <c r="I1273" s="51"/>
      <c r="J1273" s="51"/>
      <c r="P1273" s="46"/>
    </row>
    <row r="1274" spans="1:16" ht="12.75">
      <c r="A1274" s="42"/>
      <c r="B1274" s="42"/>
      <c r="I1274" s="51"/>
      <c r="J1274" s="51"/>
      <c r="P1274" s="46"/>
    </row>
    <row r="1275" spans="1:16" ht="12.75">
      <c r="A1275" s="42"/>
      <c r="B1275" s="42"/>
      <c r="I1275" s="51"/>
      <c r="J1275" s="51"/>
      <c r="P1275" s="46"/>
    </row>
    <row r="1276" spans="1:16" ht="12.75">
      <c r="A1276" s="42"/>
      <c r="B1276" s="42"/>
      <c r="I1276" s="51"/>
      <c r="J1276" s="51"/>
      <c r="P1276" s="46"/>
    </row>
    <row r="1277" spans="1:16" ht="12.75">
      <c r="A1277" s="42"/>
      <c r="B1277" s="42"/>
      <c r="I1277" s="51"/>
      <c r="J1277" s="51"/>
      <c r="P1277" s="46"/>
    </row>
    <row r="1278" spans="1:16" ht="12.75">
      <c r="A1278" s="42"/>
      <c r="B1278" s="42"/>
      <c r="I1278" s="51"/>
      <c r="J1278" s="51"/>
      <c r="P1278" s="46"/>
    </row>
    <row r="1279" spans="1:16" ht="12.75">
      <c r="A1279" s="42"/>
      <c r="B1279" s="42"/>
      <c r="I1279" s="51"/>
      <c r="J1279" s="51"/>
      <c r="P1279" s="46"/>
    </row>
    <row r="1280" spans="1:16" ht="12.75">
      <c r="A1280" s="42"/>
      <c r="B1280" s="42"/>
      <c r="I1280" s="51"/>
      <c r="J1280" s="51"/>
      <c r="P1280" s="46"/>
    </row>
    <row r="1281" spans="1:16" ht="12.75">
      <c r="A1281" s="42"/>
      <c r="B1281" s="42"/>
      <c r="I1281" s="51"/>
      <c r="J1281" s="51"/>
      <c r="P1281" s="46"/>
    </row>
    <row r="1282" spans="1:16" ht="12.75">
      <c r="A1282" s="42"/>
      <c r="B1282" s="42"/>
      <c r="I1282" s="51"/>
      <c r="J1282" s="51"/>
      <c r="P1282" s="46"/>
    </row>
    <row r="1283" spans="1:16" ht="12.75">
      <c r="A1283" s="42"/>
      <c r="B1283" s="42"/>
      <c r="I1283" s="51"/>
      <c r="J1283" s="51"/>
      <c r="P1283" s="46"/>
    </row>
    <row r="1284" spans="1:16" ht="12.75">
      <c r="A1284" s="42"/>
      <c r="B1284" s="42"/>
      <c r="I1284" s="51"/>
      <c r="J1284" s="51"/>
      <c r="P1284" s="46"/>
    </row>
    <row r="1285" spans="1:16" ht="12.75">
      <c r="A1285" s="42"/>
      <c r="B1285" s="42"/>
      <c r="I1285" s="51"/>
      <c r="J1285" s="51"/>
      <c r="P1285" s="46"/>
    </row>
    <row r="1286" spans="1:16" ht="12.75">
      <c r="A1286" s="42"/>
      <c r="B1286" s="42"/>
      <c r="I1286" s="51"/>
      <c r="J1286" s="51"/>
      <c r="P1286" s="46"/>
    </row>
    <row r="1287" spans="1:16" ht="12.75">
      <c r="A1287" s="42"/>
      <c r="B1287" s="42"/>
      <c r="I1287" s="51"/>
      <c r="J1287" s="51"/>
      <c r="P1287" s="46"/>
    </row>
    <row r="1288" spans="1:16" ht="12.75">
      <c r="A1288" s="42"/>
      <c r="B1288" s="42"/>
      <c r="I1288" s="51"/>
      <c r="J1288" s="51"/>
      <c r="P1288" s="46"/>
    </row>
    <row r="1289" spans="1:16" ht="12.75">
      <c r="A1289" s="42"/>
      <c r="B1289" s="42"/>
      <c r="I1289" s="51"/>
      <c r="J1289" s="51"/>
      <c r="P1289" s="46"/>
    </row>
    <row r="1290" spans="1:16" ht="12.75">
      <c r="A1290" s="42"/>
      <c r="B1290" s="42"/>
      <c r="I1290" s="51"/>
      <c r="J1290" s="51"/>
      <c r="P1290" s="46"/>
    </row>
    <row r="1291" spans="1:16" ht="12.75">
      <c r="A1291" s="42"/>
      <c r="B1291" s="42"/>
      <c r="I1291" s="51"/>
      <c r="J1291" s="51"/>
      <c r="P1291" s="46"/>
    </row>
    <row r="1292" spans="1:16" ht="12.75">
      <c r="A1292" s="42"/>
      <c r="B1292" s="42"/>
      <c r="I1292" s="51"/>
      <c r="J1292" s="51"/>
      <c r="P1292" s="46"/>
    </row>
    <row r="1293" spans="1:16" ht="12.75">
      <c r="A1293" s="42"/>
      <c r="B1293" s="42"/>
      <c r="I1293" s="51"/>
      <c r="J1293" s="51"/>
      <c r="P1293" s="46"/>
    </row>
    <row r="1294" spans="1:16" ht="12.75">
      <c r="A1294" s="42"/>
      <c r="B1294" s="42"/>
      <c r="I1294" s="51"/>
      <c r="J1294" s="51"/>
      <c r="P1294" s="46"/>
    </row>
    <row r="1295" spans="1:16" ht="12.75">
      <c r="A1295" s="42"/>
      <c r="B1295" s="42"/>
      <c r="I1295" s="51"/>
      <c r="J1295" s="51"/>
      <c r="P1295" s="46"/>
    </row>
    <row r="1296" spans="1:16" ht="12.75">
      <c r="A1296" s="42"/>
      <c r="B1296" s="42"/>
      <c r="I1296" s="51"/>
      <c r="J1296" s="51"/>
      <c r="P1296" s="46"/>
    </row>
    <row r="1297" spans="1:16" ht="12.75">
      <c r="A1297" s="42"/>
      <c r="B1297" s="42"/>
      <c r="I1297" s="51"/>
      <c r="J1297" s="51"/>
      <c r="P1297" s="46"/>
    </row>
    <row r="1298" spans="1:16" ht="12.75">
      <c r="A1298" s="42"/>
      <c r="B1298" s="42"/>
      <c r="I1298" s="51"/>
      <c r="J1298" s="51"/>
      <c r="P1298" s="46"/>
    </row>
    <row r="1299" spans="1:16" ht="12.75">
      <c r="A1299" s="42"/>
      <c r="B1299" s="42"/>
      <c r="I1299" s="51"/>
      <c r="J1299" s="51"/>
      <c r="P1299" s="46"/>
    </row>
    <row r="1300" spans="1:16" ht="12.75">
      <c r="A1300" s="42"/>
      <c r="B1300" s="42"/>
      <c r="I1300" s="51"/>
      <c r="J1300" s="51"/>
      <c r="P1300" s="46"/>
    </row>
    <row r="1301" spans="1:16" ht="12.75">
      <c r="A1301" s="42"/>
      <c r="B1301" s="42"/>
      <c r="I1301" s="51"/>
      <c r="J1301" s="51"/>
      <c r="P1301" s="46"/>
    </row>
    <row r="1302" spans="1:16" ht="12.75">
      <c r="A1302" s="42"/>
      <c r="B1302" s="42"/>
      <c r="I1302" s="51"/>
      <c r="J1302" s="51"/>
      <c r="P1302" s="46"/>
    </row>
    <row r="1303" spans="1:16" ht="12.75">
      <c r="A1303" s="42"/>
      <c r="B1303" s="42"/>
      <c r="I1303" s="51"/>
      <c r="J1303" s="51"/>
      <c r="P1303" s="46"/>
    </row>
    <row r="1304" spans="1:16" ht="12.75">
      <c r="A1304" s="42"/>
      <c r="B1304" s="42"/>
      <c r="I1304" s="51"/>
      <c r="J1304" s="51"/>
      <c r="P1304" s="46"/>
    </row>
    <row r="1305" spans="1:16" ht="12.75">
      <c r="A1305" s="42"/>
      <c r="B1305" s="42"/>
      <c r="I1305" s="51"/>
      <c r="J1305" s="51"/>
      <c r="P1305" s="46"/>
    </row>
    <row r="1306" spans="1:16" ht="12.75">
      <c r="A1306" s="42"/>
      <c r="B1306" s="42"/>
      <c r="I1306" s="51"/>
      <c r="J1306" s="51"/>
      <c r="P1306" s="46"/>
    </row>
    <row r="1307" spans="1:16" ht="12.75">
      <c r="A1307" s="42"/>
      <c r="B1307" s="42"/>
      <c r="I1307" s="51"/>
      <c r="J1307" s="51"/>
      <c r="P1307" s="46"/>
    </row>
    <row r="1308" spans="1:16" ht="12.75">
      <c r="A1308" s="42"/>
      <c r="B1308" s="42"/>
      <c r="I1308" s="51"/>
      <c r="J1308" s="51"/>
      <c r="P1308" s="46"/>
    </row>
    <row r="1309" spans="1:16" ht="12.75">
      <c r="A1309" s="42"/>
      <c r="B1309" s="42"/>
      <c r="I1309" s="51"/>
      <c r="J1309" s="51"/>
      <c r="P1309" s="46"/>
    </row>
    <row r="1310" spans="1:16" ht="12.75">
      <c r="A1310" s="42"/>
      <c r="B1310" s="42"/>
      <c r="I1310" s="51"/>
      <c r="J1310" s="51"/>
      <c r="P1310" s="46"/>
    </row>
    <row r="1311" spans="1:16" ht="12.75">
      <c r="A1311" s="42"/>
      <c r="B1311" s="42"/>
      <c r="I1311" s="51"/>
      <c r="J1311" s="51"/>
      <c r="P1311" s="46"/>
    </row>
    <row r="1312" spans="1:16" ht="12.75">
      <c r="A1312" s="42"/>
      <c r="B1312" s="42"/>
      <c r="I1312" s="51"/>
      <c r="J1312" s="51"/>
      <c r="P1312" s="46"/>
    </row>
    <row r="1313" spans="1:16" ht="12.75">
      <c r="A1313" s="42"/>
      <c r="B1313" s="42"/>
      <c r="I1313" s="51"/>
      <c r="J1313" s="51"/>
      <c r="P1313" s="46"/>
    </row>
    <row r="1314" spans="1:16" ht="12.75">
      <c r="A1314" s="42"/>
      <c r="B1314" s="42"/>
      <c r="I1314" s="51"/>
      <c r="J1314" s="51"/>
      <c r="P1314" s="46"/>
    </row>
    <row r="1315" spans="1:16" ht="12.75">
      <c r="A1315" s="42"/>
      <c r="B1315" s="42"/>
      <c r="I1315" s="51"/>
      <c r="J1315" s="51"/>
      <c r="P1315" s="46"/>
    </row>
    <row r="1316" spans="1:16" ht="12.75">
      <c r="A1316" s="42"/>
      <c r="B1316" s="42"/>
      <c r="I1316" s="51"/>
      <c r="J1316" s="51"/>
      <c r="P1316" s="46"/>
    </row>
    <row r="1317" spans="1:16" ht="12.75">
      <c r="A1317" s="42"/>
      <c r="B1317" s="42"/>
      <c r="I1317" s="51"/>
      <c r="J1317" s="51"/>
      <c r="P1317" s="46"/>
    </row>
    <row r="1318" spans="1:16" ht="12.75">
      <c r="A1318" s="42"/>
      <c r="B1318" s="42"/>
      <c r="I1318" s="51"/>
      <c r="J1318" s="51"/>
      <c r="P1318" s="46"/>
    </row>
    <row r="1319" spans="1:16" ht="12.75">
      <c r="A1319" s="42"/>
      <c r="B1319" s="42"/>
      <c r="I1319" s="51"/>
      <c r="J1319" s="51"/>
      <c r="P1319" s="46"/>
    </row>
    <row r="1320" spans="1:16" ht="12.75">
      <c r="A1320" s="42"/>
      <c r="B1320" s="42"/>
      <c r="I1320" s="51"/>
      <c r="J1320" s="51"/>
      <c r="P1320" s="46"/>
    </row>
    <row r="1321" spans="1:16" ht="12.75">
      <c r="A1321" s="42"/>
      <c r="B1321" s="42"/>
      <c r="I1321" s="51"/>
      <c r="J1321" s="51"/>
      <c r="P1321" s="46"/>
    </row>
    <row r="1322" spans="1:16" ht="12.75">
      <c r="A1322" s="42"/>
      <c r="B1322" s="42"/>
      <c r="I1322" s="51"/>
      <c r="J1322" s="51"/>
      <c r="P1322" s="46"/>
    </row>
    <row r="1323" spans="1:16" ht="12.75">
      <c r="A1323" s="42"/>
      <c r="B1323" s="42"/>
      <c r="I1323" s="51"/>
      <c r="J1323" s="51"/>
      <c r="P1323" s="46"/>
    </row>
    <row r="1324" spans="1:16" ht="12.75">
      <c r="A1324" s="42"/>
      <c r="B1324" s="42"/>
      <c r="I1324" s="51"/>
      <c r="J1324" s="51"/>
      <c r="P1324" s="46"/>
    </row>
    <row r="1325" spans="1:16" ht="12.75">
      <c r="A1325" s="42"/>
      <c r="B1325" s="42"/>
      <c r="I1325" s="51"/>
      <c r="J1325" s="51"/>
      <c r="P1325" s="46"/>
    </row>
    <row r="1326" spans="1:16" ht="12.75">
      <c r="A1326" s="42"/>
      <c r="B1326" s="42"/>
      <c r="I1326" s="51"/>
      <c r="J1326" s="51"/>
      <c r="P1326" s="46"/>
    </row>
    <row r="1327" spans="1:16" ht="12.75">
      <c r="A1327" s="42"/>
      <c r="B1327" s="42"/>
      <c r="I1327" s="51"/>
      <c r="J1327" s="51"/>
      <c r="P1327" s="46"/>
    </row>
    <row r="1328" spans="1:16" ht="12.75">
      <c r="A1328" s="42"/>
      <c r="B1328" s="42"/>
      <c r="I1328" s="51"/>
      <c r="J1328" s="51"/>
      <c r="P1328" s="46"/>
    </row>
    <row r="1329" spans="1:16" ht="12.75">
      <c r="A1329" s="42"/>
      <c r="B1329" s="42"/>
      <c r="I1329" s="51"/>
      <c r="J1329" s="51"/>
      <c r="P1329" s="46"/>
    </row>
    <row r="1330" spans="1:16" ht="12.75">
      <c r="A1330" s="42"/>
      <c r="B1330" s="42"/>
      <c r="I1330" s="51"/>
      <c r="J1330" s="51"/>
      <c r="P1330" s="46"/>
    </row>
    <row r="1331" spans="1:16" ht="12.75">
      <c r="A1331" s="42"/>
      <c r="B1331" s="42"/>
      <c r="I1331" s="51"/>
      <c r="J1331" s="51"/>
      <c r="P1331" s="46"/>
    </row>
    <row r="1332" spans="1:16" ht="12.75">
      <c r="A1332" s="42"/>
      <c r="B1332" s="42"/>
      <c r="I1332" s="51"/>
      <c r="J1332" s="51"/>
      <c r="P1332" s="46"/>
    </row>
    <row r="1333" spans="1:16" ht="12.75">
      <c r="A1333" s="42"/>
      <c r="B1333" s="42"/>
      <c r="I1333" s="51"/>
      <c r="J1333" s="51"/>
      <c r="P1333" s="46"/>
    </row>
    <row r="1334" spans="1:16" ht="12.75">
      <c r="A1334" s="42"/>
      <c r="B1334" s="42"/>
      <c r="I1334" s="51"/>
      <c r="J1334" s="51"/>
      <c r="P1334" s="46"/>
    </row>
    <row r="1335" spans="1:16" ht="12.75">
      <c r="A1335" s="42"/>
      <c r="B1335" s="42"/>
      <c r="I1335" s="51"/>
      <c r="J1335" s="51"/>
      <c r="P1335" s="46"/>
    </row>
    <row r="1336" spans="1:16" ht="12.75">
      <c r="A1336" s="42"/>
      <c r="B1336" s="42"/>
      <c r="I1336" s="51"/>
      <c r="J1336" s="51"/>
      <c r="P1336" s="46"/>
    </row>
    <row r="1337" spans="1:16" ht="12.75">
      <c r="A1337" s="42"/>
      <c r="B1337" s="42"/>
      <c r="I1337" s="51"/>
      <c r="J1337" s="51"/>
      <c r="P1337" s="46"/>
    </row>
    <row r="1338" spans="1:16" ht="12.75">
      <c r="A1338" s="42"/>
      <c r="B1338" s="42"/>
      <c r="I1338" s="51"/>
      <c r="J1338" s="51"/>
      <c r="P1338" s="46"/>
    </row>
    <row r="1339" spans="1:16" ht="12.75">
      <c r="A1339" s="42"/>
      <c r="B1339" s="42"/>
      <c r="I1339" s="51"/>
      <c r="J1339" s="51"/>
      <c r="P1339" s="46"/>
    </row>
    <row r="1340" spans="1:16" ht="12.75">
      <c r="A1340" s="42"/>
      <c r="B1340" s="42"/>
      <c r="I1340" s="51"/>
      <c r="J1340" s="51"/>
      <c r="P1340" s="46"/>
    </row>
    <row r="1341" spans="1:16" ht="12.75">
      <c r="A1341" s="42"/>
      <c r="B1341" s="42"/>
      <c r="I1341" s="51"/>
      <c r="J1341" s="51"/>
      <c r="P1341" s="46"/>
    </row>
    <row r="1342" spans="1:16" ht="12.75">
      <c r="A1342" s="42"/>
      <c r="B1342" s="42"/>
      <c r="I1342" s="51"/>
      <c r="J1342" s="51"/>
      <c r="P1342" s="46"/>
    </row>
    <row r="1343" spans="1:16" ht="12.75">
      <c r="A1343" s="42"/>
      <c r="B1343" s="42"/>
      <c r="I1343" s="51"/>
      <c r="J1343" s="51"/>
      <c r="P1343" s="46"/>
    </row>
    <row r="1344" spans="1:16" ht="12.75">
      <c r="A1344" s="42"/>
      <c r="B1344" s="42"/>
      <c r="I1344" s="51"/>
      <c r="J1344" s="51"/>
      <c r="P1344" s="46"/>
    </row>
    <row r="1345" spans="1:16" ht="12.75">
      <c r="A1345" s="42"/>
      <c r="B1345" s="42"/>
      <c r="I1345" s="51"/>
      <c r="J1345" s="51"/>
      <c r="P1345" s="46"/>
    </row>
    <row r="1346" spans="1:16" ht="12.75">
      <c r="A1346" s="42"/>
      <c r="B1346" s="42"/>
      <c r="I1346" s="51"/>
      <c r="J1346" s="51"/>
      <c r="P1346" s="46"/>
    </row>
    <row r="1347" spans="1:16" ht="12.75">
      <c r="A1347" s="42"/>
      <c r="B1347" s="42"/>
      <c r="I1347" s="51"/>
      <c r="J1347" s="51"/>
      <c r="P1347" s="46"/>
    </row>
    <row r="1348" spans="1:16" ht="12.75">
      <c r="A1348" s="42"/>
      <c r="B1348" s="42"/>
      <c r="I1348" s="51"/>
      <c r="J1348" s="51"/>
      <c r="P1348" s="46"/>
    </row>
    <row r="1349" spans="1:16" ht="12.75">
      <c r="A1349" s="42"/>
      <c r="B1349" s="42"/>
      <c r="I1349" s="51"/>
      <c r="J1349" s="51"/>
      <c r="P1349" s="46"/>
    </row>
    <row r="1350" spans="1:16" ht="12.75">
      <c r="A1350" s="42"/>
      <c r="B1350" s="42"/>
      <c r="I1350" s="51"/>
      <c r="J1350" s="51"/>
      <c r="P1350" s="46"/>
    </row>
    <row r="1351" spans="1:16" ht="12.75">
      <c r="A1351" s="42"/>
      <c r="B1351" s="42"/>
      <c r="I1351" s="51"/>
      <c r="J1351" s="51"/>
      <c r="P1351" s="46"/>
    </row>
    <row r="1352" spans="1:16" ht="12.75">
      <c r="A1352" s="42"/>
      <c r="B1352" s="42"/>
      <c r="I1352" s="51"/>
      <c r="J1352" s="51"/>
      <c r="P1352" s="46"/>
    </row>
    <row r="1353" spans="1:16" ht="12.75">
      <c r="A1353" s="42"/>
      <c r="B1353" s="42"/>
      <c r="I1353" s="51"/>
      <c r="J1353" s="51"/>
      <c r="P1353" s="46"/>
    </row>
    <row r="1354" spans="1:16" ht="12.75">
      <c r="A1354" s="42"/>
      <c r="B1354" s="42"/>
      <c r="I1354" s="51"/>
      <c r="J1354" s="51"/>
      <c r="P1354" s="46"/>
    </row>
    <row r="1355" spans="1:16" ht="12.75">
      <c r="A1355" s="42"/>
      <c r="B1355" s="42"/>
      <c r="I1355" s="51"/>
      <c r="J1355" s="51"/>
      <c r="P1355" s="46"/>
    </row>
    <row r="1356" spans="1:16" ht="12.75">
      <c r="A1356" s="42"/>
      <c r="B1356" s="42"/>
      <c r="I1356" s="51"/>
      <c r="J1356" s="51"/>
      <c r="P1356" s="46"/>
    </row>
    <row r="1357" spans="1:16" ht="12.75">
      <c r="A1357" s="42"/>
      <c r="B1357" s="42"/>
      <c r="I1357" s="51"/>
      <c r="J1357" s="51"/>
      <c r="P1357" s="46"/>
    </row>
    <row r="1358" spans="1:16" ht="12.75">
      <c r="A1358" s="42"/>
      <c r="B1358" s="42"/>
      <c r="I1358" s="51"/>
      <c r="J1358" s="51"/>
      <c r="P1358" s="46"/>
    </row>
    <row r="1359" spans="1:16" ht="12.75">
      <c r="A1359" s="42"/>
      <c r="B1359" s="42"/>
      <c r="I1359" s="51"/>
      <c r="J1359" s="51"/>
      <c r="P1359" s="46"/>
    </row>
    <row r="1360" spans="1:16" ht="12.75">
      <c r="A1360" s="42"/>
      <c r="B1360" s="42"/>
      <c r="I1360" s="51"/>
      <c r="J1360" s="51"/>
      <c r="P1360" s="46"/>
    </row>
    <row r="1361" spans="1:16" ht="12.75">
      <c r="A1361" s="42"/>
      <c r="B1361" s="42"/>
      <c r="I1361" s="51"/>
      <c r="J1361" s="51"/>
      <c r="P1361" s="46"/>
    </row>
    <row r="1362" spans="1:16" ht="12.75">
      <c r="A1362" s="42"/>
      <c r="B1362" s="42"/>
      <c r="I1362" s="51"/>
      <c r="J1362" s="51"/>
      <c r="P1362" s="46"/>
    </row>
    <row r="1363" spans="1:16" ht="12.75">
      <c r="A1363" s="42"/>
      <c r="B1363" s="42"/>
      <c r="I1363" s="51"/>
      <c r="J1363" s="51"/>
      <c r="P1363" s="46"/>
    </row>
    <row r="1364" spans="1:16" ht="12.75">
      <c r="A1364" s="42"/>
      <c r="B1364" s="42"/>
      <c r="I1364" s="51"/>
      <c r="J1364" s="51"/>
      <c r="P1364" s="46"/>
    </row>
    <row r="1365" spans="1:16" ht="12.75">
      <c r="A1365" s="42"/>
      <c r="B1365" s="42"/>
      <c r="I1365" s="51"/>
      <c r="J1365" s="51"/>
      <c r="P1365" s="46"/>
    </row>
    <row r="1366" spans="1:16" ht="12.75">
      <c r="A1366" s="42"/>
      <c r="B1366" s="42"/>
      <c r="I1366" s="51"/>
      <c r="J1366" s="51"/>
      <c r="P1366" s="46"/>
    </row>
    <row r="1367" spans="1:16" ht="12.75">
      <c r="A1367" s="42"/>
      <c r="B1367" s="42"/>
      <c r="I1367" s="51"/>
      <c r="J1367" s="51"/>
      <c r="P1367" s="46"/>
    </row>
    <row r="1368" spans="1:16" ht="12.75">
      <c r="A1368" s="42"/>
      <c r="B1368" s="42"/>
      <c r="I1368" s="51"/>
      <c r="J1368" s="51"/>
      <c r="P1368" s="46"/>
    </row>
    <row r="1369" spans="1:16" ht="12.75">
      <c r="A1369" s="42"/>
      <c r="B1369" s="42"/>
      <c r="I1369" s="51"/>
      <c r="J1369" s="51"/>
      <c r="P1369" s="46"/>
    </row>
    <row r="1370" spans="1:16" ht="12.75">
      <c r="A1370" s="42"/>
      <c r="B1370" s="42"/>
      <c r="I1370" s="51"/>
      <c r="J1370" s="51"/>
      <c r="P1370" s="46"/>
    </row>
    <row r="1371" spans="1:16" ht="12.75">
      <c r="A1371" s="42"/>
      <c r="B1371" s="42"/>
      <c r="I1371" s="51"/>
      <c r="J1371" s="51"/>
      <c r="P1371" s="46"/>
    </row>
    <row r="1372" spans="1:16" ht="12.75">
      <c r="A1372" s="42"/>
      <c r="B1372" s="42"/>
      <c r="I1372" s="51"/>
      <c r="J1372" s="51"/>
      <c r="P1372" s="46"/>
    </row>
    <row r="1373" spans="1:16" ht="12.75">
      <c r="A1373" s="42"/>
      <c r="B1373" s="42"/>
      <c r="I1373" s="51"/>
      <c r="J1373" s="51"/>
      <c r="P1373" s="46"/>
    </row>
    <row r="1374" spans="1:16" ht="12.75">
      <c r="A1374" s="42"/>
      <c r="B1374" s="42"/>
      <c r="I1374" s="51"/>
      <c r="J1374" s="51"/>
      <c r="P1374" s="46"/>
    </row>
    <row r="1375" spans="1:16" ht="12.75">
      <c r="A1375" s="42"/>
      <c r="B1375" s="42"/>
      <c r="I1375" s="51"/>
      <c r="J1375" s="51"/>
      <c r="P1375" s="46"/>
    </row>
    <row r="1376" spans="1:16" ht="12.75">
      <c r="A1376" s="42"/>
      <c r="B1376" s="42"/>
      <c r="I1376" s="51"/>
      <c r="J1376" s="51"/>
      <c r="P1376" s="46"/>
    </row>
    <row r="1377" spans="1:16" ht="12.75">
      <c r="A1377" s="42"/>
      <c r="B1377" s="42"/>
      <c r="I1377" s="51"/>
      <c r="J1377" s="51"/>
      <c r="P1377" s="46"/>
    </row>
    <row r="1378" spans="1:16" ht="12.75">
      <c r="A1378" s="42"/>
      <c r="B1378" s="42"/>
      <c r="I1378" s="51"/>
      <c r="J1378" s="51"/>
      <c r="P1378" s="46"/>
    </row>
    <row r="1379" spans="1:16" ht="12.75">
      <c r="A1379" s="42"/>
      <c r="B1379" s="42"/>
      <c r="I1379" s="51"/>
      <c r="J1379" s="51"/>
      <c r="P1379" s="46"/>
    </row>
    <row r="1380" spans="1:16" ht="12.75">
      <c r="A1380" s="42"/>
      <c r="B1380" s="42"/>
      <c r="I1380" s="51"/>
      <c r="J1380" s="51"/>
      <c r="P1380" s="46"/>
    </row>
    <row r="1381" spans="1:16" ht="12.75">
      <c r="A1381" s="42"/>
      <c r="B1381" s="42"/>
      <c r="I1381" s="51"/>
      <c r="J1381" s="51"/>
      <c r="P1381" s="46"/>
    </row>
    <row r="1382" spans="1:16" ht="12.75">
      <c r="A1382" s="42"/>
      <c r="B1382" s="42"/>
      <c r="I1382" s="51"/>
      <c r="J1382" s="51"/>
      <c r="P1382" s="46"/>
    </row>
    <row r="1383" spans="1:16" ht="12.75">
      <c r="A1383" s="42"/>
      <c r="B1383" s="42"/>
      <c r="I1383" s="51"/>
      <c r="J1383" s="51"/>
      <c r="P1383" s="46"/>
    </row>
    <row r="1384" spans="1:16" ht="12.75">
      <c r="A1384" s="42"/>
      <c r="B1384" s="42"/>
      <c r="I1384" s="51"/>
      <c r="J1384" s="51"/>
      <c r="P1384" s="46"/>
    </row>
    <row r="1385" spans="1:16" ht="12.75">
      <c r="A1385" s="42"/>
      <c r="B1385" s="42"/>
      <c r="I1385" s="51"/>
      <c r="J1385" s="51"/>
      <c r="P1385" s="46"/>
    </row>
    <row r="1386" spans="1:16" ht="12.75">
      <c r="A1386" s="42"/>
      <c r="B1386" s="42"/>
      <c r="I1386" s="51"/>
      <c r="J1386" s="51"/>
      <c r="P1386" s="46"/>
    </row>
    <row r="1387" spans="1:16" ht="12.75">
      <c r="A1387" s="42"/>
      <c r="B1387" s="42"/>
      <c r="I1387" s="51"/>
      <c r="J1387" s="51"/>
      <c r="P1387" s="46"/>
    </row>
    <row r="1388" spans="1:16" ht="12.75">
      <c r="A1388" s="42"/>
      <c r="B1388" s="42"/>
      <c r="I1388" s="51"/>
      <c r="J1388" s="51"/>
      <c r="P1388" s="46"/>
    </row>
    <row r="1389" spans="1:16" ht="12.75">
      <c r="A1389" s="42"/>
      <c r="B1389" s="42"/>
      <c r="I1389" s="51"/>
      <c r="J1389" s="51"/>
      <c r="P1389" s="46"/>
    </row>
    <row r="1390" spans="1:16" ht="12.75">
      <c r="A1390" s="42"/>
      <c r="B1390" s="42"/>
      <c r="I1390" s="51"/>
      <c r="J1390" s="51"/>
      <c r="P1390" s="46"/>
    </row>
    <row r="1391" spans="1:16" ht="12.75">
      <c r="A1391" s="42"/>
      <c r="B1391" s="42"/>
      <c r="I1391" s="51"/>
      <c r="J1391" s="51"/>
      <c r="P1391" s="46"/>
    </row>
    <row r="1392" spans="1:16" ht="12.75">
      <c r="A1392" s="42"/>
      <c r="B1392" s="42"/>
      <c r="I1392" s="51"/>
      <c r="J1392" s="51"/>
      <c r="P1392" s="46"/>
    </row>
    <row r="1393" spans="1:16" ht="12.75">
      <c r="A1393" s="42"/>
      <c r="B1393" s="42"/>
      <c r="I1393" s="51"/>
      <c r="J1393" s="51"/>
      <c r="P1393" s="46"/>
    </row>
    <row r="1394" spans="1:16" ht="12.75">
      <c r="A1394" s="42"/>
      <c r="B1394" s="42"/>
      <c r="I1394" s="51"/>
      <c r="J1394" s="51"/>
      <c r="P1394" s="46"/>
    </row>
    <row r="1395" spans="1:16" ht="12.75">
      <c r="A1395" s="42"/>
      <c r="B1395" s="42"/>
      <c r="I1395" s="51"/>
      <c r="J1395" s="51"/>
      <c r="P1395" s="46"/>
    </row>
    <row r="1396" spans="1:16" ht="12.75">
      <c r="A1396" s="42"/>
      <c r="B1396" s="42"/>
      <c r="I1396" s="51"/>
      <c r="J1396" s="51"/>
      <c r="P1396" s="46"/>
    </row>
    <row r="1397" spans="1:16" ht="12.75">
      <c r="A1397" s="42"/>
      <c r="B1397" s="42"/>
      <c r="I1397" s="51"/>
      <c r="J1397" s="51"/>
      <c r="P1397" s="46"/>
    </row>
    <row r="1398" spans="1:16" ht="12.75">
      <c r="A1398" s="42"/>
      <c r="B1398" s="42"/>
      <c r="I1398" s="51"/>
      <c r="J1398" s="51"/>
      <c r="P1398" s="46"/>
    </row>
    <row r="1399" spans="1:16" ht="12.75">
      <c r="A1399" s="42"/>
      <c r="B1399" s="42"/>
      <c r="I1399" s="51"/>
      <c r="J1399" s="51"/>
      <c r="P1399" s="46"/>
    </row>
    <row r="1400" spans="1:16" ht="12.75">
      <c r="A1400" s="42"/>
      <c r="B1400" s="42"/>
      <c r="I1400" s="51"/>
      <c r="J1400" s="51"/>
      <c r="P1400" s="46"/>
    </row>
    <row r="1401" spans="1:16" ht="12.75">
      <c r="A1401" s="42"/>
      <c r="B1401" s="42"/>
      <c r="I1401" s="51"/>
      <c r="J1401" s="51"/>
      <c r="P1401" s="46"/>
    </row>
    <row r="1402" spans="6:16" ht="12.75">
      <c r="F1402" s="53"/>
      <c r="I1402" s="51"/>
      <c r="J1402" s="51"/>
      <c r="P1402" s="46"/>
    </row>
    <row r="1403" spans="6:16" ht="12.75">
      <c r="F1403" s="53"/>
      <c r="I1403" s="51"/>
      <c r="J1403" s="51"/>
      <c r="P1403" s="46"/>
    </row>
    <row r="1404" spans="6:16" ht="12.75">
      <c r="F1404" s="53"/>
      <c r="I1404" s="51"/>
      <c r="J1404" s="51"/>
      <c r="P1404" s="46"/>
    </row>
    <row r="1405" spans="6:16" ht="12.75">
      <c r="F1405" s="53"/>
      <c r="I1405" s="51"/>
      <c r="J1405" s="51"/>
      <c r="P1405" s="46"/>
    </row>
    <row r="1406" spans="6:16" ht="12.75">
      <c r="F1406" s="53"/>
      <c r="I1406" s="51"/>
      <c r="J1406" s="51"/>
      <c r="P1406" s="46"/>
    </row>
    <row r="1407" spans="6:16" ht="12.75">
      <c r="F1407" s="53"/>
      <c r="I1407" s="51"/>
      <c r="J1407" s="51"/>
      <c r="P1407" s="46"/>
    </row>
    <row r="1408" spans="6:16" ht="12.75">
      <c r="F1408" s="53"/>
      <c r="I1408" s="51"/>
      <c r="J1408" s="51"/>
      <c r="P1408" s="46"/>
    </row>
    <row r="1409" spans="6:16" ht="12.75">
      <c r="F1409" s="53"/>
      <c r="I1409" s="51"/>
      <c r="J1409" s="51"/>
      <c r="P1409" s="46"/>
    </row>
    <row r="1410" spans="6:16" ht="12.75">
      <c r="F1410" s="53"/>
      <c r="I1410" s="51"/>
      <c r="J1410" s="51"/>
      <c r="P1410" s="46"/>
    </row>
    <row r="1411" spans="6:16" ht="12.75">
      <c r="F1411" s="53"/>
      <c r="I1411" s="51"/>
      <c r="J1411" s="51"/>
      <c r="P1411" s="46"/>
    </row>
    <row r="1412" spans="6:16" ht="12.75">
      <c r="F1412" s="53"/>
      <c r="I1412" s="51"/>
      <c r="J1412" s="51"/>
      <c r="P1412" s="46"/>
    </row>
    <row r="1413" spans="6:16" ht="12.75">
      <c r="F1413" s="53"/>
      <c r="I1413" s="51"/>
      <c r="J1413" s="51"/>
      <c r="P1413" s="46"/>
    </row>
    <row r="1414" spans="6:16" ht="12.75">
      <c r="F1414" s="53"/>
      <c r="I1414" s="51"/>
      <c r="J1414" s="51"/>
      <c r="P1414" s="46"/>
    </row>
    <row r="1415" spans="6:16" ht="12.75">
      <c r="F1415" s="53"/>
      <c r="I1415" s="51"/>
      <c r="J1415" s="51"/>
      <c r="P1415" s="46"/>
    </row>
    <row r="1416" spans="6:16" ht="12.75">
      <c r="F1416" s="53"/>
      <c r="I1416" s="51"/>
      <c r="J1416" s="51"/>
      <c r="P1416" s="46"/>
    </row>
    <row r="1417" spans="6:16" ht="12.75">
      <c r="F1417" s="53"/>
      <c r="I1417" s="51"/>
      <c r="J1417" s="51"/>
      <c r="P1417" s="46"/>
    </row>
    <row r="1418" spans="6:16" ht="12.75">
      <c r="F1418" s="53"/>
      <c r="I1418" s="51"/>
      <c r="J1418" s="51"/>
      <c r="P1418" s="46"/>
    </row>
    <row r="1419" spans="6:16" ht="12.75">
      <c r="F1419" s="53"/>
      <c r="I1419" s="51"/>
      <c r="J1419" s="51"/>
      <c r="P1419" s="46"/>
    </row>
    <row r="1420" spans="6:16" ht="12.75">
      <c r="F1420" s="53"/>
      <c r="I1420" s="51"/>
      <c r="J1420" s="51"/>
      <c r="P1420" s="46"/>
    </row>
    <row r="1421" spans="6:16" ht="12.75">
      <c r="F1421" s="53"/>
      <c r="I1421" s="51"/>
      <c r="J1421" s="51"/>
      <c r="P1421" s="46"/>
    </row>
    <row r="1422" spans="6:16" ht="12.75">
      <c r="F1422" s="53"/>
      <c r="I1422" s="51"/>
      <c r="J1422" s="51"/>
      <c r="P1422" s="46"/>
    </row>
    <row r="1423" spans="6:16" ht="12.75">
      <c r="F1423" s="53"/>
      <c r="I1423" s="51"/>
      <c r="J1423" s="51"/>
      <c r="P1423" s="46"/>
    </row>
    <row r="1424" spans="6:16" ht="12.75">
      <c r="F1424" s="53"/>
      <c r="I1424" s="51"/>
      <c r="J1424" s="51"/>
      <c r="P1424" s="46"/>
    </row>
    <row r="1425" spans="6:16" ht="12.75">
      <c r="F1425" s="53"/>
      <c r="I1425" s="51"/>
      <c r="J1425" s="51"/>
      <c r="P1425" s="46"/>
    </row>
    <row r="1426" spans="6:16" ht="12.75">
      <c r="F1426" s="53"/>
      <c r="I1426" s="51"/>
      <c r="J1426" s="51"/>
      <c r="P1426" s="46"/>
    </row>
    <row r="1427" spans="6:16" ht="12.75">
      <c r="F1427" s="53"/>
      <c r="I1427" s="51"/>
      <c r="J1427" s="51"/>
      <c r="P1427" s="46"/>
    </row>
    <row r="1428" spans="6:16" ht="12.75">
      <c r="F1428" s="53"/>
      <c r="I1428" s="51"/>
      <c r="J1428" s="51"/>
      <c r="P1428" s="46"/>
    </row>
    <row r="1429" spans="6:16" ht="12.75">
      <c r="F1429" s="53"/>
      <c r="I1429" s="51"/>
      <c r="J1429" s="51"/>
      <c r="P1429" s="46"/>
    </row>
    <row r="1430" spans="6:16" ht="12.75">
      <c r="F1430" s="53"/>
      <c r="I1430" s="51"/>
      <c r="J1430" s="51"/>
      <c r="P1430" s="46"/>
    </row>
    <row r="1431" spans="6:16" ht="12.75">
      <c r="F1431" s="53"/>
      <c r="I1431" s="51"/>
      <c r="J1431" s="51"/>
      <c r="P1431" s="46"/>
    </row>
    <row r="1432" spans="6:16" ht="12.75">
      <c r="F1432" s="53"/>
      <c r="I1432" s="51"/>
      <c r="J1432" s="51"/>
      <c r="P1432" s="46"/>
    </row>
    <row r="1433" spans="6:16" ht="12.75">
      <c r="F1433" s="53"/>
      <c r="I1433" s="51"/>
      <c r="J1433" s="51"/>
      <c r="P1433" s="46"/>
    </row>
    <row r="1434" spans="6:16" ht="12.75">
      <c r="F1434" s="53"/>
      <c r="I1434" s="51"/>
      <c r="J1434" s="51"/>
      <c r="P1434" s="46"/>
    </row>
    <row r="1435" spans="6:16" ht="12.75">
      <c r="F1435" s="53"/>
      <c r="I1435" s="51"/>
      <c r="J1435" s="51"/>
      <c r="P1435" s="46"/>
    </row>
    <row r="1436" spans="6:16" ht="12.75">
      <c r="F1436" s="53"/>
      <c r="I1436" s="51"/>
      <c r="J1436" s="51"/>
      <c r="P1436" s="46"/>
    </row>
    <row r="1437" spans="6:16" ht="12.75">
      <c r="F1437" s="53"/>
      <c r="I1437" s="51"/>
      <c r="J1437" s="51"/>
      <c r="P1437" s="46"/>
    </row>
    <row r="1438" spans="6:16" ht="12.75">
      <c r="F1438" s="53"/>
      <c r="I1438" s="51"/>
      <c r="J1438" s="51"/>
      <c r="P1438" s="46"/>
    </row>
    <row r="1439" spans="6:16" ht="12.75">
      <c r="F1439" s="53"/>
      <c r="I1439" s="51"/>
      <c r="J1439" s="51"/>
      <c r="P1439" s="46"/>
    </row>
    <row r="1440" spans="6:16" ht="12.75">
      <c r="F1440" s="53"/>
      <c r="I1440" s="51"/>
      <c r="J1440" s="51"/>
      <c r="P1440" s="46"/>
    </row>
    <row r="1441" spans="6:16" ht="12.75">
      <c r="F1441" s="53"/>
      <c r="I1441" s="51"/>
      <c r="J1441" s="51"/>
      <c r="P1441" s="46"/>
    </row>
    <row r="1442" spans="6:16" ht="12.75">
      <c r="F1442" s="53"/>
      <c r="I1442" s="51"/>
      <c r="J1442" s="51"/>
      <c r="P1442" s="46"/>
    </row>
    <row r="1443" spans="6:16" ht="12.75">
      <c r="F1443" s="53"/>
      <c r="I1443" s="51"/>
      <c r="J1443" s="51"/>
      <c r="P1443" s="46"/>
    </row>
    <row r="1444" spans="6:16" ht="12.75">
      <c r="F1444" s="53"/>
      <c r="I1444" s="51"/>
      <c r="J1444" s="51"/>
      <c r="P1444" s="46"/>
    </row>
    <row r="1445" spans="6:16" ht="12.75">
      <c r="F1445" s="53"/>
      <c r="I1445" s="51"/>
      <c r="J1445" s="51"/>
      <c r="P1445" s="46"/>
    </row>
    <row r="1446" spans="6:16" ht="12.75">
      <c r="F1446" s="53"/>
      <c r="I1446" s="51"/>
      <c r="J1446" s="51"/>
      <c r="P1446" s="46"/>
    </row>
    <row r="1447" spans="6:16" ht="12.75">
      <c r="F1447" s="53"/>
      <c r="I1447" s="51"/>
      <c r="J1447" s="51"/>
      <c r="P1447" s="46"/>
    </row>
    <row r="1448" spans="6:16" ht="12.75">
      <c r="F1448" s="53"/>
      <c r="I1448" s="51"/>
      <c r="J1448" s="51"/>
      <c r="P1448" s="46"/>
    </row>
    <row r="1449" spans="6:16" ht="12.75">
      <c r="F1449" s="53"/>
      <c r="I1449" s="51"/>
      <c r="J1449" s="51"/>
      <c r="P1449" s="46"/>
    </row>
    <row r="1450" spans="6:16" ht="12.75">
      <c r="F1450" s="53"/>
      <c r="I1450" s="51"/>
      <c r="J1450" s="51"/>
      <c r="P1450" s="46"/>
    </row>
    <row r="1451" spans="6:16" ht="12.75">
      <c r="F1451" s="53"/>
      <c r="I1451" s="51"/>
      <c r="J1451" s="51"/>
      <c r="P1451" s="46"/>
    </row>
    <row r="1452" spans="6:16" ht="12.75">
      <c r="F1452" s="53"/>
      <c r="I1452" s="51"/>
      <c r="J1452" s="51"/>
      <c r="P1452" s="46"/>
    </row>
    <row r="1453" spans="6:16" ht="12.75">
      <c r="F1453" s="53"/>
      <c r="I1453" s="51"/>
      <c r="J1453" s="51"/>
      <c r="P1453" s="46"/>
    </row>
    <row r="1454" spans="6:16" ht="12.75">
      <c r="F1454" s="53"/>
      <c r="I1454" s="51"/>
      <c r="J1454" s="51"/>
      <c r="P1454" s="46"/>
    </row>
    <row r="1455" spans="6:16" ht="12.75">
      <c r="F1455" s="53"/>
      <c r="I1455" s="51"/>
      <c r="J1455" s="51"/>
      <c r="P1455" s="46"/>
    </row>
    <row r="1456" spans="6:16" ht="12.75">
      <c r="F1456" s="53"/>
      <c r="I1456" s="51"/>
      <c r="J1456" s="51"/>
      <c r="P1456" s="46"/>
    </row>
    <row r="1457" spans="6:16" ht="12.75">
      <c r="F1457" s="53"/>
      <c r="I1457" s="51"/>
      <c r="J1457" s="51"/>
      <c r="P1457" s="46"/>
    </row>
    <row r="1458" spans="6:16" ht="12.75">
      <c r="F1458" s="53"/>
      <c r="I1458" s="51"/>
      <c r="J1458" s="51"/>
      <c r="P1458" s="46"/>
    </row>
    <row r="1459" spans="6:16" ht="12.75">
      <c r="F1459" s="53"/>
      <c r="I1459" s="51"/>
      <c r="J1459" s="51"/>
      <c r="P1459" s="46"/>
    </row>
    <row r="1460" spans="6:16" ht="12.75">
      <c r="F1460" s="53"/>
      <c r="I1460" s="51"/>
      <c r="J1460" s="51"/>
      <c r="P1460" s="46"/>
    </row>
    <row r="1461" spans="6:16" ht="12.75">
      <c r="F1461" s="53"/>
      <c r="I1461" s="51"/>
      <c r="J1461" s="51"/>
      <c r="P1461" s="46"/>
    </row>
    <row r="1462" spans="6:16" ht="12.75">
      <c r="F1462" s="53"/>
      <c r="I1462" s="51"/>
      <c r="J1462" s="51"/>
      <c r="P1462" s="46"/>
    </row>
    <row r="1463" spans="6:16" ht="12.75">
      <c r="F1463" s="53"/>
      <c r="I1463" s="51"/>
      <c r="J1463" s="51"/>
      <c r="P1463" s="46"/>
    </row>
    <row r="1464" spans="6:16" ht="12.75">
      <c r="F1464" s="53"/>
      <c r="I1464" s="51"/>
      <c r="J1464" s="51"/>
      <c r="P1464" s="46"/>
    </row>
    <row r="1465" spans="6:16" ht="12.75">
      <c r="F1465" s="53"/>
      <c r="I1465" s="51"/>
      <c r="J1465" s="51"/>
      <c r="P1465" s="46"/>
    </row>
    <row r="1466" spans="6:16" ht="12.75">
      <c r="F1466" s="53"/>
      <c r="I1466" s="51"/>
      <c r="J1466" s="51"/>
      <c r="P1466" s="46"/>
    </row>
    <row r="1467" spans="6:16" ht="12.75">
      <c r="F1467" s="53"/>
      <c r="I1467" s="51"/>
      <c r="J1467" s="51"/>
      <c r="P1467" s="46"/>
    </row>
    <row r="1468" spans="6:16" ht="12.75">
      <c r="F1468" s="53"/>
      <c r="I1468" s="51"/>
      <c r="J1468" s="51"/>
      <c r="P1468" s="46"/>
    </row>
    <row r="1469" spans="6:16" ht="12.75">
      <c r="F1469" s="53"/>
      <c r="I1469" s="51"/>
      <c r="J1469" s="51"/>
      <c r="P1469" s="46"/>
    </row>
    <row r="1470" spans="6:16" ht="12.75">
      <c r="F1470" s="53"/>
      <c r="I1470" s="51"/>
      <c r="J1470" s="51"/>
      <c r="P1470" s="46"/>
    </row>
    <row r="1471" spans="6:16" ht="12.75">
      <c r="F1471" s="53"/>
      <c r="I1471" s="51"/>
      <c r="J1471" s="51"/>
      <c r="P1471" s="46"/>
    </row>
    <row r="1472" spans="6:16" ht="12.75">
      <c r="F1472" s="53"/>
      <c r="I1472" s="51"/>
      <c r="J1472" s="51"/>
      <c r="P1472" s="46"/>
    </row>
    <row r="1473" spans="6:16" ht="12.75">
      <c r="F1473" s="53"/>
      <c r="I1473" s="51"/>
      <c r="J1473" s="51"/>
      <c r="P1473" s="46"/>
    </row>
    <row r="1474" spans="6:16" ht="12.75">
      <c r="F1474" s="53"/>
      <c r="I1474" s="51"/>
      <c r="J1474" s="51"/>
      <c r="P1474" s="46"/>
    </row>
    <row r="1475" spans="6:16" ht="12.75">
      <c r="F1475" s="53"/>
      <c r="I1475" s="51"/>
      <c r="J1475" s="51"/>
      <c r="P1475" s="46"/>
    </row>
    <row r="1476" spans="6:16" ht="12.75">
      <c r="F1476" s="53"/>
      <c r="I1476" s="51"/>
      <c r="J1476" s="51"/>
      <c r="P1476" s="46"/>
    </row>
    <row r="1477" spans="6:16" ht="12.75">
      <c r="F1477" s="53"/>
      <c r="I1477" s="51"/>
      <c r="J1477" s="51"/>
      <c r="P1477" s="46"/>
    </row>
    <row r="1478" spans="6:16" ht="12.75">
      <c r="F1478" s="53"/>
      <c r="I1478" s="51"/>
      <c r="J1478" s="51"/>
      <c r="P1478" s="46"/>
    </row>
    <row r="1479" spans="6:16" ht="12.75">
      <c r="F1479" s="53"/>
      <c r="I1479" s="51"/>
      <c r="J1479" s="51"/>
      <c r="P1479" s="46"/>
    </row>
    <row r="1480" spans="6:16" ht="12.75">
      <c r="F1480" s="53"/>
      <c r="I1480" s="51"/>
      <c r="J1480" s="51"/>
      <c r="P1480" s="46"/>
    </row>
    <row r="1481" spans="6:16" ht="12.75">
      <c r="F1481" s="53"/>
      <c r="I1481" s="51"/>
      <c r="J1481" s="51"/>
      <c r="P1481" s="46"/>
    </row>
    <row r="1482" spans="6:16" ht="12.75">
      <c r="F1482" s="53"/>
      <c r="I1482" s="51"/>
      <c r="J1482" s="51"/>
      <c r="P1482" s="46"/>
    </row>
    <row r="1483" spans="6:16" ht="12.75">
      <c r="F1483" s="53"/>
      <c r="I1483" s="51"/>
      <c r="J1483" s="51"/>
      <c r="P1483" s="46"/>
    </row>
    <row r="1484" spans="6:16" ht="12.75">
      <c r="F1484" s="53"/>
      <c r="I1484" s="51"/>
      <c r="J1484" s="51"/>
      <c r="P1484" s="46"/>
    </row>
    <row r="1485" spans="6:16" ht="12.75">
      <c r="F1485" s="53"/>
      <c r="I1485" s="51"/>
      <c r="J1485" s="51"/>
      <c r="P1485" s="46"/>
    </row>
    <row r="1486" spans="6:16" ht="12.75">
      <c r="F1486" s="53"/>
      <c r="I1486" s="51"/>
      <c r="J1486" s="51"/>
      <c r="P1486" s="46"/>
    </row>
    <row r="1487" spans="6:16" ht="12.75">
      <c r="F1487" s="53"/>
      <c r="I1487" s="51"/>
      <c r="J1487" s="51"/>
      <c r="P1487" s="46"/>
    </row>
    <row r="1488" spans="6:16" ht="12.75">
      <c r="F1488" s="53"/>
      <c r="I1488" s="51"/>
      <c r="J1488" s="51"/>
      <c r="P1488" s="46"/>
    </row>
    <row r="1489" spans="6:16" ht="12.75">
      <c r="F1489" s="53"/>
      <c r="I1489" s="51"/>
      <c r="J1489" s="51"/>
      <c r="P1489" s="46"/>
    </row>
    <row r="1490" spans="6:16" ht="12.75">
      <c r="F1490" s="53"/>
      <c r="I1490" s="51"/>
      <c r="J1490" s="51"/>
      <c r="P1490" s="46"/>
    </row>
    <row r="1491" spans="6:16" ht="12.75">
      <c r="F1491" s="53"/>
      <c r="I1491" s="51"/>
      <c r="J1491" s="51"/>
      <c r="P1491" s="46"/>
    </row>
    <row r="1492" spans="6:16" ht="12.75">
      <c r="F1492" s="53"/>
      <c r="I1492" s="51"/>
      <c r="J1492" s="51"/>
      <c r="P1492" s="46"/>
    </row>
    <row r="1493" spans="6:16" ht="12.75">
      <c r="F1493" s="53"/>
      <c r="I1493" s="51"/>
      <c r="J1493" s="51"/>
      <c r="P1493" s="46"/>
    </row>
    <row r="1494" spans="6:16" ht="12.75">
      <c r="F1494" s="53"/>
      <c r="I1494" s="51"/>
      <c r="J1494" s="51"/>
      <c r="P1494" s="46"/>
    </row>
    <row r="1495" spans="6:16" ht="12.75">
      <c r="F1495" s="53"/>
      <c r="I1495" s="51"/>
      <c r="J1495" s="51"/>
      <c r="P1495" s="46"/>
    </row>
    <row r="1496" spans="6:16" ht="12.75">
      <c r="F1496" s="53"/>
      <c r="I1496" s="51"/>
      <c r="J1496" s="51"/>
      <c r="P1496" s="46"/>
    </row>
    <row r="1497" spans="6:16" ht="12.75">
      <c r="F1497" s="53"/>
      <c r="I1497" s="51"/>
      <c r="J1497" s="51"/>
      <c r="P1497" s="46"/>
    </row>
    <row r="1498" spans="6:16" ht="12.75">
      <c r="F1498" s="53"/>
      <c r="I1498" s="51"/>
      <c r="J1498" s="51"/>
      <c r="P1498" s="46"/>
    </row>
    <row r="1499" spans="6:16" ht="12.75">
      <c r="F1499" s="53"/>
      <c r="I1499" s="51"/>
      <c r="J1499" s="51"/>
      <c r="P1499" s="46"/>
    </row>
    <row r="1500" spans="6:16" ht="12.75">
      <c r="F1500" s="53"/>
      <c r="I1500" s="51"/>
      <c r="J1500" s="51"/>
      <c r="P1500" s="46"/>
    </row>
    <row r="1501" spans="6:16" ht="12.75">
      <c r="F1501" s="53"/>
      <c r="I1501" s="51"/>
      <c r="J1501" s="51"/>
      <c r="P1501" s="46"/>
    </row>
    <row r="1502" spans="6:16" ht="12.75">
      <c r="F1502" s="53"/>
      <c r="I1502" s="51"/>
      <c r="J1502" s="51"/>
      <c r="P1502" s="46"/>
    </row>
    <row r="1503" spans="6:16" ht="12.75">
      <c r="F1503" s="53"/>
      <c r="I1503" s="51"/>
      <c r="J1503" s="51"/>
      <c r="P1503" s="46"/>
    </row>
    <row r="1504" spans="6:16" ht="12.75">
      <c r="F1504" s="53"/>
      <c r="I1504" s="51"/>
      <c r="J1504" s="51"/>
      <c r="P1504" s="46"/>
    </row>
    <row r="1505" spans="6:16" ht="12.75">
      <c r="F1505" s="53"/>
      <c r="I1505" s="51"/>
      <c r="J1505" s="51"/>
      <c r="P1505" s="46"/>
    </row>
    <row r="1506" spans="6:16" ht="12.75">
      <c r="F1506" s="53"/>
      <c r="I1506" s="51"/>
      <c r="J1506" s="51"/>
      <c r="P1506" s="46"/>
    </row>
    <row r="1507" spans="6:16" ht="12.75">
      <c r="F1507" s="53"/>
      <c r="I1507" s="51"/>
      <c r="J1507" s="51"/>
      <c r="P1507" s="46"/>
    </row>
    <row r="1508" spans="6:16" ht="12.75">
      <c r="F1508" s="53"/>
      <c r="I1508" s="51"/>
      <c r="J1508" s="51"/>
      <c r="P1508" s="46"/>
    </row>
    <row r="1509" spans="6:16" ht="12.75">
      <c r="F1509" s="53"/>
      <c r="I1509" s="51"/>
      <c r="J1509" s="51"/>
      <c r="P1509" s="46"/>
    </row>
    <row r="1510" spans="6:16" ht="12.75">
      <c r="F1510" s="53"/>
      <c r="I1510" s="51"/>
      <c r="J1510" s="51"/>
      <c r="P1510" s="46"/>
    </row>
    <row r="1511" spans="6:16" ht="12.75">
      <c r="F1511" s="53"/>
      <c r="I1511" s="51"/>
      <c r="J1511" s="51"/>
      <c r="P1511" s="46"/>
    </row>
    <row r="1512" spans="6:16" ht="12.75">
      <c r="F1512" s="53"/>
      <c r="I1512" s="51"/>
      <c r="J1512" s="51"/>
      <c r="P1512" s="46"/>
    </row>
    <row r="1513" spans="6:16" ht="12.75">
      <c r="F1513" s="53"/>
      <c r="I1513" s="51"/>
      <c r="J1513" s="51"/>
      <c r="P1513" s="46"/>
    </row>
    <row r="1514" spans="6:16" ht="12.75">
      <c r="F1514" s="53"/>
      <c r="I1514" s="51"/>
      <c r="J1514" s="51"/>
      <c r="P1514" s="46"/>
    </row>
    <row r="1515" spans="6:16" ht="12.75">
      <c r="F1515" s="53"/>
      <c r="I1515" s="51"/>
      <c r="J1515" s="51"/>
      <c r="P1515" s="46"/>
    </row>
    <row r="1516" spans="6:16" ht="12.75">
      <c r="F1516" s="53"/>
      <c r="I1516" s="51"/>
      <c r="J1516" s="51"/>
      <c r="P1516" s="46"/>
    </row>
    <row r="1517" spans="6:16" ht="12.75">
      <c r="F1517" s="53"/>
      <c r="I1517" s="51"/>
      <c r="J1517" s="51"/>
      <c r="P1517" s="46"/>
    </row>
    <row r="1518" spans="6:16" ht="12.75">
      <c r="F1518" s="53"/>
      <c r="I1518" s="51"/>
      <c r="J1518" s="51"/>
      <c r="P1518" s="46"/>
    </row>
    <row r="1519" spans="6:16" ht="12.75">
      <c r="F1519" s="53"/>
      <c r="I1519" s="51"/>
      <c r="J1519" s="51"/>
      <c r="P1519" s="46"/>
    </row>
    <row r="1520" spans="6:16" ht="12.75">
      <c r="F1520" s="53"/>
      <c r="I1520" s="51"/>
      <c r="J1520" s="51"/>
      <c r="P1520" s="46"/>
    </row>
    <row r="1521" spans="6:16" ht="12.75">
      <c r="F1521" s="53"/>
      <c r="I1521" s="51"/>
      <c r="J1521" s="51"/>
      <c r="P1521" s="46"/>
    </row>
    <row r="1522" spans="6:16" ht="12.75">
      <c r="F1522" s="53"/>
      <c r="I1522" s="51"/>
      <c r="J1522" s="51"/>
      <c r="P1522" s="46"/>
    </row>
    <row r="1523" spans="6:16" ht="12.75">
      <c r="F1523" s="53"/>
      <c r="I1523" s="51"/>
      <c r="J1523" s="51"/>
      <c r="P1523" s="46"/>
    </row>
    <row r="1524" spans="6:16" ht="12.75">
      <c r="F1524" s="53"/>
      <c r="I1524" s="51"/>
      <c r="J1524" s="51"/>
      <c r="P1524" s="46"/>
    </row>
    <row r="1525" spans="6:16" ht="12.75">
      <c r="F1525" s="53"/>
      <c r="I1525" s="51"/>
      <c r="J1525" s="51"/>
      <c r="P1525" s="46"/>
    </row>
    <row r="1526" spans="6:16" ht="12.75">
      <c r="F1526" s="53"/>
      <c r="I1526" s="51"/>
      <c r="J1526" s="51"/>
      <c r="P1526" s="46"/>
    </row>
    <row r="1527" spans="6:16" ht="12.75">
      <c r="F1527" s="53"/>
      <c r="I1527" s="51"/>
      <c r="J1527" s="51"/>
      <c r="P1527" s="46"/>
    </row>
    <row r="1528" spans="6:16" ht="12.75">
      <c r="F1528" s="53"/>
      <c r="I1528" s="51"/>
      <c r="J1528" s="51"/>
      <c r="P1528" s="46"/>
    </row>
    <row r="1529" spans="6:16" ht="12.75">
      <c r="F1529" s="53"/>
      <c r="I1529" s="51"/>
      <c r="J1529" s="51"/>
      <c r="P1529" s="46"/>
    </row>
    <row r="1530" spans="6:16" ht="12.75">
      <c r="F1530" s="53"/>
      <c r="I1530" s="51"/>
      <c r="J1530" s="51"/>
      <c r="P1530" s="46"/>
    </row>
    <row r="1531" spans="6:16" ht="12.75">
      <c r="F1531" s="53"/>
      <c r="I1531" s="51"/>
      <c r="J1531" s="51"/>
      <c r="P1531" s="46"/>
    </row>
    <row r="1532" spans="6:16" ht="12.75">
      <c r="F1532" s="53"/>
      <c r="I1532" s="51"/>
      <c r="J1532" s="51"/>
      <c r="P1532" s="46"/>
    </row>
    <row r="1533" spans="6:16" ht="12.75">
      <c r="F1533" s="53"/>
      <c r="I1533" s="51"/>
      <c r="J1533" s="51"/>
      <c r="P1533" s="46"/>
    </row>
    <row r="1534" spans="6:16" ht="12.75">
      <c r="F1534" s="53"/>
      <c r="I1534" s="51"/>
      <c r="J1534" s="51"/>
      <c r="P1534" s="46"/>
    </row>
    <row r="1535" spans="6:16" ht="12.75">
      <c r="F1535" s="53"/>
      <c r="I1535" s="51"/>
      <c r="J1535" s="51"/>
      <c r="P1535" s="46"/>
    </row>
    <row r="1536" spans="6:16" ht="12.75">
      <c r="F1536" s="53"/>
      <c r="I1536" s="51"/>
      <c r="J1536" s="51"/>
      <c r="P1536" s="46"/>
    </row>
    <row r="1537" spans="6:16" ht="12.75">
      <c r="F1537" s="53"/>
      <c r="I1537" s="51"/>
      <c r="J1537" s="51"/>
      <c r="P1537" s="46"/>
    </row>
    <row r="1538" spans="6:16" ht="12.75">
      <c r="F1538" s="53"/>
      <c r="I1538" s="51"/>
      <c r="J1538" s="51"/>
      <c r="P1538" s="46"/>
    </row>
    <row r="1539" spans="6:16" ht="12.75">
      <c r="F1539" s="53"/>
      <c r="I1539" s="51"/>
      <c r="J1539" s="51"/>
      <c r="P1539" s="46"/>
    </row>
    <row r="1540" spans="6:16" ht="12.75">
      <c r="F1540" s="53"/>
      <c r="I1540" s="51"/>
      <c r="J1540" s="51"/>
      <c r="P1540" s="46"/>
    </row>
    <row r="1541" spans="6:16" ht="12.75">
      <c r="F1541" s="53"/>
      <c r="I1541" s="51"/>
      <c r="J1541" s="51"/>
      <c r="P1541" s="46"/>
    </row>
    <row r="1542" spans="6:16" ht="12.75">
      <c r="F1542" s="53"/>
      <c r="I1542" s="51"/>
      <c r="J1542" s="51"/>
      <c r="P1542" s="46"/>
    </row>
    <row r="1543" spans="6:16" ht="12.75">
      <c r="F1543" s="53"/>
      <c r="I1543" s="51"/>
      <c r="J1543" s="51"/>
      <c r="P1543" s="46"/>
    </row>
    <row r="1544" spans="6:16" ht="12.75">
      <c r="F1544" s="53"/>
      <c r="I1544" s="51"/>
      <c r="J1544" s="51"/>
      <c r="P1544" s="46"/>
    </row>
    <row r="1545" spans="6:16" ht="12.75">
      <c r="F1545" s="53"/>
      <c r="I1545" s="51"/>
      <c r="J1545" s="51"/>
      <c r="P1545" s="46"/>
    </row>
    <row r="1546" spans="6:16" ht="12.75">
      <c r="F1546" s="53"/>
      <c r="I1546" s="51"/>
      <c r="J1546" s="51"/>
      <c r="P1546" s="46"/>
    </row>
    <row r="1547" spans="6:16" ht="12.75">
      <c r="F1547" s="53"/>
      <c r="I1547" s="51"/>
      <c r="J1547" s="51"/>
      <c r="P1547" s="46"/>
    </row>
    <row r="1548" spans="6:16" ht="12.75">
      <c r="F1548" s="53"/>
      <c r="I1548" s="51"/>
      <c r="J1548" s="51"/>
      <c r="P1548" s="46"/>
    </row>
    <row r="1549" spans="6:16" ht="12.75">
      <c r="F1549" s="53"/>
      <c r="I1549" s="51"/>
      <c r="J1549" s="51"/>
      <c r="P1549" s="46"/>
    </row>
    <row r="1550" spans="6:16" ht="12.75">
      <c r="F1550" s="53"/>
      <c r="I1550" s="51"/>
      <c r="J1550" s="51"/>
      <c r="P1550" s="46"/>
    </row>
    <row r="1551" spans="6:16" ht="12.75">
      <c r="F1551" s="53"/>
      <c r="I1551" s="51"/>
      <c r="J1551" s="51"/>
      <c r="P1551" s="46"/>
    </row>
    <row r="1552" spans="6:16" ht="12.75">
      <c r="F1552" s="53"/>
      <c r="I1552" s="51"/>
      <c r="J1552" s="51"/>
      <c r="P1552" s="46"/>
    </row>
    <row r="1553" spans="6:16" ht="12.75">
      <c r="F1553" s="53"/>
      <c r="I1553" s="51"/>
      <c r="J1553" s="51"/>
      <c r="P1553" s="46"/>
    </row>
    <row r="1554" spans="6:16" ht="12.75">
      <c r="F1554" s="53"/>
      <c r="I1554" s="51"/>
      <c r="J1554" s="51"/>
      <c r="P1554" s="46"/>
    </row>
    <row r="1555" spans="6:16" ht="12.75">
      <c r="F1555" s="53"/>
      <c r="I1555" s="51"/>
      <c r="J1555" s="51"/>
      <c r="P1555" s="46"/>
    </row>
    <row r="1556" spans="6:16" ht="12.75">
      <c r="F1556" s="53"/>
      <c r="I1556" s="51"/>
      <c r="J1556" s="51"/>
      <c r="P1556" s="46"/>
    </row>
    <row r="1557" spans="6:16" ht="12.75">
      <c r="F1557" s="53"/>
      <c r="I1557" s="51"/>
      <c r="J1557" s="51"/>
      <c r="P1557" s="46"/>
    </row>
    <row r="1558" spans="6:16" ht="12.75">
      <c r="F1558" s="53"/>
      <c r="I1558" s="51"/>
      <c r="J1558" s="51"/>
      <c r="P1558" s="46"/>
    </row>
    <row r="1559" spans="6:16" ht="12.75">
      <c r="F1559" s="53"/>
      <c r="I1559" s="51"/>
      <c r="J1559" s="51"/>
      <c r="P1559" s="46"/>
    </row>
    <row r="1560" spans="6:16" ht="12.75">
      <c r="F1560" s="53"/>
      <c r="I1560" s="51"/>
      <c r="J1560" s="51"/>
      <c r="P1560" s="46"/>
    </row>
    <row r="1561" spans="6:16" ht="12.75">
      <c r="F1561" s="53"/>
      <c r="I1561" s="51"/>
      <c r="J1561" s="51"/>
      <c r="P1561" s="46"/>
    </row>
    <row r="1562" spans="6:16" ht="12.75">
      <c r="F1562" s="53"/>
      <c r="I1562" s="51"/>
      <c r="J1562" s="51"/>
      <c r="P1562" s="46"/>
    </row>
    <row r="1563" spans="6:16" ht="12.75">
      <c r="F1563" s="53"/>
      <c r="I1563" s="51"/>
      <c r="J1563" s="51"/>
      <c r="P1563" s="46"/>
    </row>
    <row r="1564" spans="6:16" ht="12.75">
      <c r="F1564" s="53"/>
      <c r="I1564" s="51"/>
      <c r="J1564" s="51"/>
      <c r="P1564" s="46"/>
    </row>
    <row r="1565" spans="6:16" ht="12.75">
      <c r="F1565" s="53"/>
      <c r="I1565" s="51"/>
      <c r="J1565" s="51"/>
      <c r="P1565" s="46"/>
    </row>
    <row r="1566" spans="6:16" ht="12.75">
      <c r="F1566" s="53"/>
      <c r="I1566" s="51"/>
      <c r="J1566" s="51"/>
      <c r="P1566" s="46"/>
    </row>
    <row r="1567" spans="6:16" ht="12.75">
      <c r="F1567" s="53"/>
      <c r="I1567" s="51"/>
      <c r="J1567" s="51"/>
      <c r="P1567" s="46"/>
    </row>
    <row r="1568" spans="6:16" ht="12.75">
      <c r="F1568" s="53"/>
      <c r="I1568" s="51"/>
      <c r="J1568" s="51"/>
      <c r="P1568" s="46"/>
    </row>
    <row r="1569" spans="6:16" ht="12.75">
      <c r="F1569" s="53"/>
      <c r="I1569" s="51"/>
      <c r="J1569" s="51"/>
      <c r="P1569" s="46"/>
    </row>
    <row r="1570" spans="6:16" ht="12.75">
      <c r="F1570" s="53"/>
      <c r="I1570" s="51"/>
      <c r="J1570" s="51"/>
      <c r="P1570" s="46"/>
    </row>
    <row r="1571" spans="6:16" ht="12.75">
      <c r="F1571" s="53"/>
      <c r="I1571" s="51"/>
      <c r="J1571" s="51"/>
      <c r="P1571" s="46"/>
    </row>
    <row r="1572" spans="6:16" ht="12.75">
      <c r="F1572" s="53"/>
      <c r="I1572" s="51"/>
      <c r="J1572" s="51"/>
      <c r="P1572" s="46"/>
    </row>
    <row r="1573" spans="6:16" ht="12.75">
      <c r="F1573" s="53"/>
      <c r="I1573" s="51"/>
      <c r="J1573" s="51"/>
      <c r="P1573" s="46"/>
    </row>
    <row r="1574" spans="6:16" ht="12.75">
      <c r="F1574" s="53"/>
      <c r="I1574" s="51"/>
      <c r="J1574" s="51"/>
      <c r="P1574" s="46"/>
    </row>
    <row r="1575" spans="6:16" ht="12.75">
      <c r="F1575" s="53"/>
      <c r="I1575" s="51"/>
      <c r="J1575" s="51"/>
      <c r="P1575" s="46"/>
    </row>
    <row r="1576" spans="6:16" ht="12.75">
      <c r="F1576" s="53"/>
      <c r="I1576" s="51"/>
      <c r="J1576" s="51"/>
      <c r="P1576" s="46"/>
    </row>
    <row r="1577" spans="6:16" ht="12.75">
      <c r="F1577" s="53"/>
      <c r="I1577" s="51"/>
      <c r="J1577" s="51"/>
      <c r="P1577" s="46"/>
    </row>
    <row r="1578" spans="6:16" ht="12.75">
      <c r="F1578" s="53"/>
      <c r="I1578" s="51"/>
      <c r="J1578" s="51"/>
      <c r="P1578" s="46"/>
    </row>
    <row r="1579" spans="6:16" ht="12.75">
      <c r="F1579" s="53"/>
      <c r="I1579" s="51"/>
      <c r="J1579" s="51"/>
      <c r="P1579" s="46"/>
    </row>
    <row r="1580" spans="6:16" ht="12.75">
      <c r="F1580" s="53"/>
      <c r="I1580" s="51"/>
      <c r="J1580" s="51"/>
      <c r="P1580" s="46"/>
    </row>
    <row r="1581" spans="6:16" ht="12.75">
      <c r="F1581" s="53"/>
      <c r="I1581" s="51"/>
      <c r="J1581" s="51"/>
      <c r="P1581" s="46"/>
    </row>
    <row r="1582" spans="6:16" ht="12.75">
      <c r="F1582" s="53"/>
      <c r="I1582" s="51"/>
      <c r="J1582" s="51"/>
      <c r="P1582" s="46"/>
    </row>
    <row r="1583" spans="6:16" ht="12.75">
      <c r="F1583" s="53"/>
      <c r="I1583" s="51"/>
      <c r="J1583" s="51"/>
      <c r="P1583" s="46"/>
    </row>
    <row r="1584" spans="6:16" ht="12.75">
      <c r="F1584" s="53"/>
      <c r="I1584" s="51"/>
      <c r="J1584" s="51"/>
      <c r="P1584" s="46"/>
    </row>
    <row r="1585" spans="6:16" ht="12.75">
      <c r="F1585" s="53"/>
      <c r="I1585" s="51"/>
      <c r="J1585" s="51"/>
      <c r="P1585" s="46"/>
    </row>
    <row r="1586" spans="6:16" ht="12.75">
      <c r="F1586" s="53"/>
      <c r="I1586" s="51"/>
      <c r="J1586" s="51"/>
      <c r="P1586" s="46"/>
    </row>
    <row r="1587" spans="6:16" ht="12.75">
      <c r="F1587" s="53"/>
      <c r="I1587" s="51"/>
      <c r="J1587" s="51"/>
      <c r="P1587" s="46"/>
    </row>
    <row r="1588" spans="6:16" ht="12.75">
      <c r="F1588" s="53"/>
      <c r="I1588" s="51"/>
      <c r="J1588" s="51"/>
      <c r="P1588" s="46"/>
    </row>
    <row r="1589" spans="6:16" ht="12.75">
      <c r="F1589" s="53"/>
      <c r="I1589" s="51"/>
      <c r="J1589" s="51"/>
      <c r="P1589" s="46"/>
    </row>
    <row r="1590" spans="6:16" ht="12.75">
      <c r="F1590" s="53"/>
      <c r="I1590" s="51"/>
      <c r="J1590" s="51"/>
      <c r="P1590" s="46"/>
    </row>
    <row r="1591" spans="6:16" ht="12.75">
      <c r="F1591" s="53"/>
      <c r="I1591" s="51"/>
      <c r="J1591" s="51"/>
      <c r="P1591" s="46"/>
    </row>
    <row r="1592" spans="6:16" ht="12.75">
      <c r="F1592" s="53"/>
      <c r="I1592" s="51"/>
      <c r="J1592" s="51"/>
      <c r="P1592" s="46"/>
    </row>
    <row r="1593" spans="6:16" ht="12.75">
      <c r="F1593" s="53"/>
      <c r="I1593" s="51"/>
      <c r="J1593" s="51"/>
      <c r="P1593" s="46"/>
    </row>
    <row r="1594" spans="6:16" ht="12.75">
      <c r="F1594" s="53"/>
      <c r="I1594" s="51"/>
      <c r="J1594" s="51"/>
      <c r="P1594" s="46"/>
    </row>
    <row r="1595" spans="6:16" ht="12.75">
      <c r="F1595" s="53"/>
      <c r="I1595" s="51"/>
      <c r="J1595" s="51"/>
      <c r="P1595" s="46"/>
    </row>
    <row r="1596" spans="6:16" ht="12.75">
      <c r="F1596" s="53"/>
      <c r="I1596" s="51"/>
      <c r="J1596" s="51"/>
      <c r="P1596" s="46"/>
    </row>
    <row r="1597" spans="6:16" ht="12.75">
      <c r="F1597" s="53"/>
      <c r="I1597" s="51"/>
      <c r="J1597" s="51"/>
      <c r="P1597" s="46"/>
    </row>
    <row r="1598" spans="6:16" ht="12.75">
      <c r="F1598" s="53"/>
      <c r="I1598" s="51"/>
      <c r="J1598" s="51"/>
      <c r="P1598" s="46"/>
    </row>
    <row r="1599" spans="6:16" ht="12.75">
      <c r="F1599" s="53"/>
      <c r="I1599" s="51"/>
      <c r="J1599" s="51"/>
      <c r="P1599" s="46"/>
    </row>
    <row r="1600" spans="6:16" ht="12.75">
      <c r="F1600" s="53"/>
      <c r="I1600" s="51"/>
      <c r="J1600" s="51"/>
      <c r="P1600" s="46"/>
    </row>
    <row r="1601" spans="6:16" ht="12.75">
      <c r="F1601" s="53"/>
      <c r="I1601" s="51"/>
      <c r="J1601" s="51"/>
      <c r="P1601" s="46"/>
    </row>
    <row r="1602" spans="6:16" ht="12.75">
      <c r="F1602" s="53"/>
      <c r="I1602" s="51"/>
      <c r="J1602" s="51"/>
      <c r="P1602" s="46"/>
    </row>
    <row r="1603" spans="6:16" ht="12.75">
      <c r="F1603" s="53"/>
      <c r="I1603" s="51"/>
      <c r="J1603" s="51"/>
      <c r="P1603" s="46"/>
    </row>
    <row r="1604" spans="6:16" ht="12.75">
      <c r="F1604" s="53"/>
      <c r="I1604" s="51"/>
      <c r="J1604" s="51"/>
      <c r="P1604" s="46"/>
    </row>
    <row r="1605" spans="6:16" ht="12.75">
      <c r="F1605" s="53"/>
      <c r="I1605" s="51"/>
      <c r="J1605" s="51"/>
      <c r="P1605" s="46"/>
    </row>
    <row r="1606" spans="6:16" ht="12.75">
      <c r="F1606" s="53"/>
      <c r="I1606" s="51"/>
      <c r="J1606" s="51"/>
      <c r="P1606" s="46"/>
    </row>
    <row r="1607" spans="6:16" ht="12.75">
      <c r="F1607" s="53"/>
      <c r="I1607" s="51"/>
      <c r="J1607" s="51"/>
      <c r="P1607" s="46"/>
    </row>
    <row r="1608" spans="6:16" ht="12.75">
      <c r="F1608" s="53"/>
      <c r="I1608" s="51"/>
      <c r="J1608" s="51"/>
      <c r="P1608" s="46"/>
    </row>
    <row r="1609" spans="6:16" ht="12.75">
      <c r="F1609" s="53"/>
      <c r="I1609" s="51"/>
      <c r="J1609" s="51"/>
      <c r="P1609" s="46"/>
    </row>
    <row r="1610" spans="6:16" ht="12.75">
      <c r="F1610" s="53"/>
      <c r="I1610" s="51"/>
      <c r="J1610" s="51"/>
      <c r="P1610" s="46"/>
    </row>
    <row r="1611" spans="6:16" ht="12.75">
      <c r="F1611" s="53"/>
      <c r="I1611" s="51"/>
      <c r="J1611" s="51"/>
      <c r="P1611" s="46"/>
    </row>
    <row r="1612" spans="6:16" ht="12.75">
      <c r="F1612" s="53"/>
      <c r="I1612" s="51"/>
      <c r="J1612" s="51"/>
      <c r="P1612" s="46"/>
    </row>
    <row r="1613" spans="6:16" ht="12.75">
      <c r="F1613" s="53"/>
      <c r="I1613" s="51"/>
      <c r="J1613" s="51"/>
      <c r="P1613" s="46"/>
    </row>
    <row r="1614" spans="6:16" ht="12.75">
      <c r="F1614" s="53"/>
      <c r="I1614" s="51"/>
      <c r="J1614" s="51"/>
      <c r="P1614" s="46"/>
    </row>
    <row r="1615" spans="6:16" ht="12.75">
      <c r="F1615" s="53"/>
      <c r="I1615" s="51"/>
      <c r="J1615" s="51"/>
      <c r="P1615" s="46"/>
    </row>
    <row r="1616" spans="6:16" ht="12.75">
      <c r="F1616" s="53"/>
      <c r="I1616" s="51"/>
      <c r="J1616" s="51"/>
      <c r="P1616" s="46"/>
    </row>
    <row r="1617" spans="6:16" ht="12.75">
      <c r="F1617" s="53"/>
      <c r="I1617" s="51"/>
      <c r="J1617" s="51"/>
      <c r="P1617" s="46"/>
    </row>
    <row r="1618" spans="6:16" ht="12.75">
      <c r="F1618" s="53"/>
      <c r="I1618" s="51"/>
      <c r="J1618" s="51"/>
      <c r="P1618" s="46"/>
    </row>
    <row r="1619" spans="6:16" ht="12.75">
      <c r="F1619" s="53"/>
      <c r="I1619" s="51"/>
      <c r="J1619" s="51"/>
      <c r="P1619" s="46"/>
    </row>
    <row r="1620" spans="6:16" ht="12.75">
      <c r="F1620" s="53"/>
      <c r="I1620" s="51"/>
      <c r="J1620" s="51"/>
      <c r="P1620" s="46"/>
    </row>
    <row r="1621" spans="6:16" ht="12.75">
      <c r="F1621" s="53"/>
      <c r="I1621" s="51"/>
      <c r="J1621" s="51"/>
      <c r="P1621" s="46"/>
    </row>
    <row r="1622" spans="6:16" ht="12.75">
      <c r="F1622" s="53"/>
      <c r="I1622" s="51"/>
      <c r="J1622" s="51"/>
      <c r="P1622" s="46"/>
    </row>
    <row r="1623" spans="6:16" ht="12.75">
      <c r="F1623" s="53"/>
      <c r="I1623" s="51"/>
      <c r="J1623" s="51"/>
      <c r="P1623" s="46"/>
    </row>
    <row r="1624" spans="6:16" ht="12.75">
      <c r="F1624" s="53"/>
      <c r="I1624" s="51"/>
      <c r="J1624" s="51"/>
      <c r="P1624" s="46"/>
    </row>
    <row r="1625" spans="6:16" ht="12.75">
      <c r="F1625" s="53"/>
      <c r="I1625" s="51"/>
      <c r="J1625" s="51"/>
      <c r="P1625" s="46"/>
    </row>
    <row r="1626" spans="6:16" ht="12.75">
      <c r="F1626" s="53"/>
      <c r="I1626" s="51"/>
      <c r="J1626" s="51"/>
      <c r="P1626" s="46"/>
    </row>
    <row r="1627" spans="6:16" ht="12.75">
      <c r="F1627" s="53"/>
      <c r="I1627" s="51"/>
      <c r="J1627" s="51"/>
      <c r="P1627" s="46"/>
    </row>
    <row r="1628" spans="6:16" ht="12.75">
      <c r="F1628" s="53"/>
      <c r="I1628" s="51"/>
      <c r="J1628" s="51"/>
      <c r="P1628" s="46"/>
    </row>
    <row r="1629" spans="6:16" ht="12.75">
      <c r="F1629" s="53"/>
      <c r="I1629" s="51"/>
      <c r="J1629" s="51"/>
      <c r="P1629" s="46"/>
    </row>
    <row r="1630" spans="6:16" ht="12.75">
      <c r="F1630" s="53"/>
      <c r="I1630" s="51"/>
      <c r="J1630" s="51"/>
      <c r="P1630" s="46"/>
    </row>
    <row r="1631" spans="6:16" ht="12.75">
      <c r="F1631" s="53"/>
      <c r="I1631" s="51"/>
      <c r="J1631" s="51"/>
      <c r="P1631" s="46"/>
    </row>
    <row r="1632" spans="6:16" ht="12.75">
      <c r="F1632" s="53"/>
      <c r="I1632" s="51"/>
      <c r="J1632" s="51"/>
      <c r="P1632" s="46"/>
    </row>
    <row r="1633" spans="6:16" ht="12.75">
      <c r="F1633" s="53"/>
      <c r="I1633" s="51"/>
      <c r="J1633" s="51"/>
      <c r="P1633" s="46"/>
    </row>
    <row r="1634" spans="6:16" ht="12.75">
      <c r="F1634" s="53"/>
      <c r="I1634" s="51"/>
      <c r="J1634" s="51"/>
      <c r="P1634" s="46"/>
    </row>
    <row r="1635" spans="6:16" ht="12.75">
      <c r="F1635" s="53"/>
      <c r="I1635" s="51"/>
      <c r="J1635" s="51"/>
      <c r="P1635" s="46"/>
    </row>
    <row r="1636" spans="6:16" ht="12.75">
      <c r="F1636" s="53"/>
      <c r="I1636" s="51"/>
      <c r="J1636" s="51"/>
      <c r="P1636" s="46"/>
    </row>
    <row r="1637" spans="6:16" ht="12.75">
      <c r="F1637" s="53"/>
      <c r="I1637" s="51"/>
      <c r="J1637" s="51"/>
      <c r="P1637" s="46"/>
    </row>
    <row r="1638" spans="6:16" ht="12.75">
      <c r="F1638" s="53"/>
      <c r="I1638" s="51"/>
      <c r="J1638" s="51"/>
      <c r="P1638" s="46"/>
    </row>
    <row r="1639" spans="6:16" ht="12.75">
      <c r="F1639" s="53"/>
      <c r="I1639" s="51"/>
      <c r="J1639" s="51"/>
      <c r="P1639" s="46"/>
    </row>
    <row r="1640" spans="6:16" ht="12.75">
      <c r="F1640" s="53"/>
      <c r="I1640" s="51"/>
      <c r="J1640" s="51"/>
      <c r="P1640" s="46"/>
    </row>
    <row r="1641" spans="6:16" ht="12.75">
      <c r="F1641" s="53"/>
      <c r="I1641" s="51"/>
      <c r="J1641" s="51"/>
      <c r="P1641" s="46"/>
    </row>
    <row r="1642" spans="6:16" ht="12.75">
      <c r="F1642" s="53"/>
      <c r="I1642" s="51"/>
      <c r="J1642" s="51"/>
      <c r="P1642" s="46"/>
    </row>
    <row r="1643" spans="6:16" ht="12.75">
      <c r="F1643" s="53"/>
      <c r="I1643" s="51"/>
      <c r="J1643" s="51"/>
      <c r="P1643" s="46"/>
    </row>
    <row r="1644" spans="6:16" ht="12.75">
      <c r="F1644" s="53"/>
      <c r="I1644" s="51"/>
      <c r="J1644" s="51"/>
      <c r="P1644" s="46"/>
    </row>
    <row r="1645" spans="6:16" ht="12.75">
      <c r="F1645" s="53"/>
      <c r="I1645" s="51"/>
      <c r="J1645" s="51"/>
      <c r="P1645" s="46"/>
    </row>
    <row r="1646" spans="6:16" ht="12.75">
      <c r="F1646" s="53"/>
      <c r="I1646" s="51"/>
      <c r="J1646" s="51"/>
      <c r="P1646" s="46"/>
    </row>
    <row r="1647" spans="6:16" ht="12.75">
      <c r="F1647" s="53"/>
      <c r="I1647" s="51"/>
      <c r="J1647" s="51"/>
      <c r="P1647" s="46"/>
    </row>
    <row r="1648" spans="6:16" ht="12.75">
      <c r="F1648" s="53"/>
      <c r="I1648" s="51"/>
      <c r="J1648" s="51"/>
      <c r="P1648" s="46"/>
    </row>
    <row r="1649" spans="6:16" ht="12.75">
      <c r="F1649" s="53"/>
      <c r="I1649" s="51"/>
      <c r="J1649" s="51"/>
      <c r="P1649" s="46"/>
    </row>
    <row r="1650" spans="6:16" ht="12.75">
      <c r="F1650" s="53"/>
      <c r="I1650" s="51"/>
      <c r="J1650" s="51"/>
      <c r="P1650" s="46"/>
    </row>
    <row r="1651" spans="6:16" ht="12.75">
      <c r="F1651" s="53"/>
      <c r="I1651" s="51"/>
      <c r="J1651" s="51"/>
      <c r="P1651" s="46"/>
    </row>
    <row r="1652" spans="6:16" ht="12.75">
      <c r="F1652" s="53"/>
      <c r="I1652" s="51"/>
      <c r="J1652" s="51"/>
      <c r="P1652" s="46"/>
    </row>
    <row r="1653" spans="6:16" ht="12.75">
      <c r="F1653" s="53"/>
      <c r="I1653" s="51"/>
      <c r="J1653" s="51"/>
      <c r="P1653" s="46"/>
    </row>
    <row r="1654" spans="6:16" ht="12.75">
      <c r="F1654" s="53"/>
      <c r="I1654" s="51"/>
      <c r="J1654" s="51"/>
      <c r="P1654" s="46"/>
    </row>
    <row r="1655" spans="6:16" ht="12.75">
      <c r="F1655" s="53"/>
      <c r="I1655" s="51"/>
      <c r="J1655" s="51"/>
      <c r="P1655" s="46"/>
    </row>
    <row r="1656" spans="6:16" ht="12.75">
      <c r="F1656" s="53"/>
      <c r="I1656" s="51"/>
      <c r="J1656" s="51"/>
      <c r="P1656" s="46"/>
    </row>
    <row r="1657" spans="6:16" ht="12.75">
      <c r="F1657" s="53"/>
      <c r="I1657" s="51"/>
      <c r="J1657" s="51"/>
      <c r="P1657" s="46"/>
    </row>
    <row r="1658" spans="6:16" ht="12.75">
      <c r="F1658" s="53"/>
      <c r="I1658" s="51"/>
      <c r="J1658" s="51"/>
      <c r="P1658" s="46"/>
    </row>
    <row r="1659" spans="6:16" ht="12.75">
      <c r="F1659" s="53"/>
      <c r="I1659" s="51"/>
      <c r="J1659" s="51"/>
      <c r="P1659" s="46"/>
    </row>
    <row r="1660" spans="6:16" ht="12.75">
      <c r="F1660" s="53"/>
      <c r="I1660" s="51"/>
      <c r="J1660" s="51"/>
      <c r="P1660" s="46"/>
    </row>
    <row r="1661" spans="6:16" ht="12.75">
      <c r="F1661" s="53"/>
      <c r="I1661" s="51"/>
      <c r="J1661" s="51"/>
      <c r="P1661" s="46"/>
    </row>
    <row r="1662" spans="6:16" ht="12.75">
      <c r="F1662" s="53"/>
      <c r="I1662" s="51"/>
      <c r="J1662" s="51"/>
      <c r="P1662" s="46"/>
    </row>
    <row r="1663" spans="6:16" ht="12.75">
      <c r="F1663" s="53"/>
      <c r="I1663" s="51"/>
      <c r="J1663" s="51"/>
      <c r="P1663" s="46"/>
    </row>
    <row r="1664" spans="6:16" ht="12.75">
      <c r="F1664" s="53"/>
      <c r="I1664" s="51"/>
      <c r="J1664" s="51"/>
      <c r="P1664" s="46"/>
    </row>
    <row r="1665" spans="6:16" ht="12.75">
      <c r="F1665" s="53"/>
      <c r="I1665" s="51"/>
      <c r="J1665" s="51"/>
      <c r="P1665" s="46"/>
    </row>
    <row r="1666" spans="6:16" ht="12.75">
      <c r="F1666" s="53"/>
      <c r="I1666" s="51"/>
      <c r="J1666" s="51"/>
      <c r="P1666" s="46"/>
    </row>
    <row r="1667" spans="6:16" ht="12.75">
      <c r="F1667" s="53"/>
      <c r="I1667" s="51"/>
      <c r="J1667" s="51"/>
      <c r="P1667" s="46"/>
    </row>
    <row r="1668" spans="6:16" ht="12.75">
      <c r="F1668" s="53"/>
      <c r="I1668" s="51"/>
      <c r="J1668" s="51"/>
      <c r="P1668" s="46"/>
    </row>
    <row r="1669" spans="6:16" ht="12.75">
      <c r="F1669" s="53"/>
      <c r="I1669" s="51"/>
      <c r="J1669" s="51"/>
      <c r="P1669" s="46"/>
    </row>
    <row r="1670" spans="6:16" ht="12.75">
      <c r="F1670" s="53"/>
      <c r="I1670" s="51"/>
      <c r="J1670" s="51"/>
      <c r="P1670" s="46"/>
    </row>
    <row r="1671" spans="6:16" ht="12.75">
      <c r="F1671" s="53"/>
      <c r="I1671" s="51"/>
      <c r="J1671" s="51"/>
      <c r="P1671" s="46"/>
    </row>
    <row r="1672" spans="6:16" ht="12.75">
      <c r="F1672" s="53"/>
      <c r="I1672" s="51"/>
      <c r="J1672" s="51"/>
      <c r="P1672" s="46"/>
    </row>
    <row r="1673" spans="6:16" ht="12.75">
      <c r="F1673" s="53"/>
      <c r="I1673" s="51"/>
      <c r="J1673" s="51"/>
      <c r="P1673" s="46"/>
    </row>
    <row r="1674" spans="6:16" ht="12.75">
      <c r="F1674" s="53"/>
      <c r="I1674" s="51"/>
      <c r="J1674" s="51"/>
      <c r="P1674" s="46"/>
    </row>
    <row r="1675" spans="6:16" ht="12.75">
      <c r="F1675" s="53"/>
      <c r="I1675" s="51"/>
      <c r="J1675" s="51"/>
      <c r="P1675" s="46"/>
    </row>
    <row r="1676" spans="6:16" ht="12.75">
      <c r="F1676" s="53"/>
      <c r="I1676" s="51"/>
      <c r="J1676" s="51"/>
      <c r="P1676" s="46"/>
    </row>
    <row r="1677" spans="6:16" ht="12.75">
      <c r="F1677" s="53"/>
      <c r="I1677" s="51"/>
      <c r="J1677" s="51"/>
      <c r="P1677" s="46"/>
    </row>
    <row r="1678" spans="6:16" ht="12.75">
      <c r="F1678" s="53"/>
      <c r="I1678" s="51"/>
      <c r="J1678" s="51"/>
      <c r="P1678" s="46"/>
    </row>
    <row r="1679" spans="6:16" ht="12.75">
      <c r="F1679" s="53"/>
      <c r="I1679" s="51"/>
      <c r="J1679" s="51"/>
      <c r="P1679" s="46"/>
    </row>
    <row r="1680" spans="6:16" ht="12.75">
      <c r="F1680" s="53"/>
      <c r="I1680" s="51"/>
      <c r="J1680" s="51"/>
      <c r="P1680" s="46"/>
    </row>
    <row r="1681" spans="6:16" ht="12.75">
      <c r="F1681" s="53"/>
      <c r="I1681" s="51"/>
      <c r="J1681" s="51"/>
      <c r="P1681" s="46"/>
    </row>
    <row r="1682" spans="6:16" ht="12.75">
      <c r="F1682" s="53"/>
      <c r="I1682" s="51"/>
      <c r="J1682" s="51"/>
      <c r="P1682" s="46"/>
    </row>
    <row r="1683" spans="6:16" ht="12.75">
      <c r="F1683" s="53"/>
      <c r="I1683" s="51"/>
      <c r="J1683" s="51"/>
      <c r="P1683" s="46"/>
    </row>
    <row r="1684" spans="6:16" ht="12.75">
      <c r="F1684" s="53"/>
      <c r="I1684" s="51"/>
      <c r="J1684" s="51"/>
      <c r="P1684" s="46"/>
    </row>
    <row r="1685" spans="6:16" ht="12.75">
      <c r="F1685" s="53"/>
      <c r="I1685" s="51"/>
      <c r="J1685" s="51"/>
      <c r="P1685" s="46"/>
    </row>
    <row r="1686" spans="6:16" ht="12.75">
      <c r="F1686" s="53"/>
      <c r="I1686" s="51"/>
      <c r="J1686" s="51"/>
      <c r="P1686" s="46"/>
    </row>
    <row r="1687" spans="6:16" ht="12.75">
      <c r="F1687" s="53"/>
      <c r="I1687" s="51"/>
      <c r="J1687" s="51"/>
      <c r="P1687" s="46"/>
    </row>
    <row r="1688" spans="6:16" ht="12.75">
      <c r="F1688" s="53"/>
      <c r="I1688" s="51"/>
      <c r="J1688" s="51"/>
      <c r="P1688" s="46"/>
    </row>
    <row r="1689" spans="6:16" ht="12.75">
      <c r="F1689" s="53"/>
      <c r="I1689" s="51"/>
      <c r="J1689" s="51"/>
      <c r="P1689" s="46"/>
    </row>
    <row r="1690" spans="6:16" ht="12.75">
      <c r="F1690" s="53"/>
      <c r="I1690" s="51"/>
      <c r="J1690" s="51"/>
      <c r="P1690" s="46"/>
    </row>
    <row r="1691" spans="6:16" ht="12.75">
      <c r="F1691" s="53"/>
      <c r="I1691" s="51"/>
      <c r="J1691" s="51"/>
      <c r="P1691" s="46"/>
    </row>
    <row r="1692" spans="6:16" ht="12.75">
      <c r="F1692" s="53"/>
      <c r="I1692" s="51"/>
      <c r="J1692" s="51"/>
      <c r="P1692" s="46"/>
    </row>
    <row r="1693" spans="6:16" ht="12.75">
      <c r="F1693" s="53"/>
      <c r="I1693" s="51"/>
      <c r="J1693" s="51"/>
      <c r="P1693" s="46"/>
    </row>
    <row r="1694" spans="6:16" ht="12.75">
      <c r="F1694" s="53"/>
      <c r="I1694" s="51"/>
      <c r="J1694" s="51"/>
      <c r="P1694" s="46"/>
    </row>
    <row r="1695" spans="6:16" ht="12.75">
      <c r="F1695" s="53"/>
      <c r="I1695" s="51"/>
      <c r="J1695" s="51"/>
      <c r="P1695" s="46"/>
    </row>
    <row r="1696" spans="6:16" ht="12.75">
      <c r="F1696" s="53"/>
      <c r="I1696" s="51"/>
      <c r="J1696" s="51"/>
      <c r="P1696" s="46"/>
    </row>
    <row r="1697" spans="6:16" ht="12.75">
      <c r="F1697" s="53"/>
      <c r="I1697" s="51"/>
      <c r="J1697" s="51"/>
      <c r="P1697" s="46"/>
    </row>
    <row r="1698" spans="6:16" ht="12.75">
      <c r="F1698" s="53"/>
      <c r="I1698" s="51"/>
      <c r="J1698" s="51"/>
      <c r="P1698" s="46"/>
    </row>
    <row r="1699" spans="6:16" ht="12.75">
      <c r="F1699" s="53"/>
      <c r="I1699" s="51"/>
      <c r="J1699" s="51"/>
      <c r="P1699" s="46"/>
    </row>
    <row r="1700" spans="6:16" ht="12.75">
      <c r="F1700" s="53"/>
      <c r="I1700" s="51"/>
      <c r="J1700" s="51"/>
      <c r="P1700" s="46"/>
    </row>
    <row r="1701" spans="6:16" ht="12.75">
      <c r="F1701" s="53"/>
      <c r="I1701" s="51"/>
      <c r="J1701" s="51"/>
      <c r="P1701" s="46"/>
    </row>
    <row r="1702" spans="6:16" ht="12.75">
      <c r="F1702" s="53"/>
      <c r="I1702" s="51"/>
      <c r="J1702" s="51"/>
      <c r="P1702" s="46"/>
    </row>
    <row r="1703" spans="6:16" ht="12.75">
      <c r="F1703" s="53"/>
      <c r="I1703" s="51"/>
      <c r="J1703" s="51"/>
      <c r="P1703" s="46"/>
    </row>
    <row r="1704" spans="6:16" ht="12.75">
      <c r="F1704" s="53"/>
      <c r="I1704" s="51"/>
      <c r="J1704" s="51"/>
      <c r="P1704" s="46"/>
    </row>
    <row r="1705" spans="6:16" ht="12.75">
      <c r="F1705" s="53"/>
      <c r="I1705" s="51"/>
      <c r="J1705" s="51"/>
      <c r="P1705" s="46"/>
    </row>
    <row r="1706" spans="6:16" ht="12.75">
      <c r="F1706" s="53"/>
      <c r="I1706" s="51"/>
      <c r="J1706" s="51"/>
      <c r="P1706" s="46"/>
    </row>
    <row r="1707" spans="6:16" ht="12.75">
      <c r="F1707" s="53"/>
      <c r="I1707" s="51"/>
      <c r="J1707" s="51"/>
      <c r="P1707" s="46"/>
    </row>
    <row r="1708" spans="6:16" ht="12.75">
      <c r="F1708" s="53"/>
      <c r="I1708" s="51"/>
      <c r="J1708" s="51"/>
      <c r="P1708" s="46"/>
    </row>
    <row r="1709" spans="6:16" ht="12.75">
      <c r="F1709" s="53"/>
      <c r="I1709" s="51"/>
      <c r="J1709" s="51"/>
      <c r="P1709" s="46"/>
    </row>
    <row r="1710" spans="6:16" ht="12.75">
      <c r="F1710" s="53"/>
      <c r="I1710" s="51"/>
      <c r="J1710" s="51"/>
      <c r="P1710" s="46"/>
    </row>
    <row r="1711" spans="6:16" ht="12.75">
      <c r="F1711" s="53"/>
      <c r="I1711" s="51"/>
      <c r="J1711" s="51"/>
      <c r="P1711" s="46"/>
    </row>
    <row r="1712" spans="6:16" ht="12.75">
      <c r="F1712" s="53"/>
      <c r="I1712" s="51"/>
      <c r="J1712" s="51"/>
      <c r="P1712" s="46"/>
    </row>
    <row r="1713" spans="6:16" ht="12.75">
      <c r="F1713" s="53"/>
      <c r="I1713" s="51"/>
      <c r="J1713" s="51"/>
      <c r="P1713" s="46"/>
    </row>
    <row r="1714" spans="6:16" ht="12.75">
      <c r="F1714" s="53"/>
      <c r="I1714" s="51"/>
      <c r="J1714" s="51"/>
      <c r="P1714" s="46"/>
    </row>
    <row r="1715" spans="6:16" ht="12.75">
      <c r="F1715" s="53"/>
      <c r="I1715" s="51"/>
      <c r="J1715" s="51"/>
      <c r="P1715" s="46"/>
    </row>
    <row r="1716" spans="6:16" ht="12.75">
      <c r="F1716" s="53"/>
      <c r="I1716" s="51"/>
      <c r="J1716" s="51"/>
      <c r="P1716" s="46"/>
    </row>
    <row r="1717" spans="6:16" ht="12.75">
      <c r="F1717" s="53"/>
      <c r="I1717" s="51"/>
      <c r="J1717" s="51"/>
      <c r="P1717" s="46"/>
    </row>
    <row r="1718" spans="6:16" ht="12.75">
      <c r="F1718" s="53"/>
      <c r="I1718" s="51"/>
      <c r="J1718" s="51"/>
      <c r="P1718" s="46"/>
    </row>
    <row r="1719" spans="6:16" ht="12.75">
      <c r="F1719" s="53"/>
      <c r="I1719" s="51"/>
      <c r="J1719" s="51"/>
      <c r="P1719" s="46"/>
    </row>
    <row r="1720" spans="6:16" ht="12.75">
      <c r="F1720" s="53"/>
      <c r="I1720" s="51"/>
      <c r="J1720" s="51"/>
      <c r="P1720" s="46"/>
    </row>
    <row r="1721" spans="6:16" ht="12.75">
      <c r="F1721" s="53"/>
      <c r="I1721" s="51"/>
      <c r="J1721" s="51"/>
      <c r="P1721" s="46"/>
    </row>
    <row r="1722" spans="6:16" ht="12.75">
      <c r="F1722" s="53"/>
      <c r="I1722" s="51"/>
      <c r="J1722" s="51"/>
      <c r="P1722" s="46"/>
    </row>
    <row r="1723" spans="6:16" ht="12.75">
      <c r="F1723" s="53"/>
      <c r="I1723" s="51"/>
      <c r="J1723" s="51"/>
      <c r="P1723" s="46"/>
    </row>
    <row r="1724" spans="6:16" ht="12.75">
      <c r="F1724" s="53"/>
      <c r="I1724" s="51"/>
      <c r="J1724" s="51"/>
      <c r="P1724" s="46"/>
    </row>
    <row r="1725" spans="6:16" ht="12.75">
      <c r="F1725" s="53"/>
      <c r="I1725" s="51"/>
      <c r="J1725" s="51"/>
      <c r="P1725" s="46"/>
    </row>
    <row r="1726" spans="6:16" ht="12.75">
      <c r="F1726" s="53"/>
      <c r="I1726" s="51"/>
      <c r="J1726" s="51"/>
      <c r="P1726" s="46"/>
    </row>
    <row r="1727" spans="6:16" ht="12.75">
      <c r="F1727" s="53"/>
      <c r="I1727" s="51"/>
      <c r="J1727" s="51"/>
      <c r="P1727" s="46"/>
    </row>
    <row r="1728" spans="6:16" ht="12.75">
      <c r="F1728" s="53"/>
      <c r="I1728" s="51"/>
      <c r="J1728" s="51"/>
      <c r="P1728" s="46"/>
    </row>
    <row r="1729" spans="6:16" ht="12.75">
      <c r="F1729" s="53"/>
      <c r="I1729" s="51"/>
      <c r="J1729" s="51"/>
      <c r="P1729" s="46"/>
    </row>
    <row r="1730" spans="6:16" ht="12.75">
      <c r="F1730" s="53"/>
      <c r="I1730" s="51"/>
      <c r="J1730" s="51"/>
      <c r="P1730" s="46"/>
    </row>
    <row r="1731" spans="6:16" ht="12.75">
      <c r="F1731" s="53"/>
      <c r="I1731" s="51"/>
      <c r="J1731" s="51"/>
      <c r="P1731" s="46"/>
    </row>
    <row r="1732" spans="6:16" ht="12.75">
      <c r="F1732" s="53"/>
      <c r="I1732" s="51"/>
      <c r="J1732" s="51"/>
      <c r="P1732" s="46"/>
    </row>
    <row r="1733" spans="6:16" ht="12.75">
      <c r="F1733" s="53"/>
      <c r="I1733" s="51"/>
      <c r="J1733" s="51"/>
      <c r="P1733" s="46"/>
    </row>
    <row r="1734" spans="6:16" ht="12.75">
      <c r="F1734" s="53"/>
      <c r="I1734" s="51"/>
      <c r="J1734" s="51"/>
      <c r="P1734" s="46"/>
    </row>
    <row r="1735" spans="6:16" ht="12.75">
      <c r="F1735" s="53"/>
      <c r="I1735" s="51"/>
      <c r="J1735" s="51"/>
      <c r="P1735" s="46"/>
    </row>
    <row r="1736" spans="6:16" ht="12.75">
      <c r="F1736" s="53"/>
      <c r="I1736" s="51"/>
      <c r="J1736" s="51"/>
      <c r="P1736" s="46"/>
    </row>
    <row r="1737" spans="6:16" ht="12.75">
      <c r="F1737" s="53"/>
      <c r="I1737" s="51"/>
      <c r="J1737" s="51"/>
      <c r="P1737" s="46"/>
    </row>
    <row r="1738" spans="6:16" ht="12.75">
      <c r="F1738" s="53"/>
      <c r="I1738" s="51"/>
      <c r="J1738" s="51"/>
      <c r="P1738" s="46"/>
    </row>
    <row r="1739" spans="6:16" ht="12.75">
      <c r="F1739" s="53"/>
      <c r="I1739" s="51"/>
      <c r="J1739" s="51"/>
      <c r="P1739" s="46"/>
    </row>
    <row r="1740" spans="6:16" ht="12.75">
      <c r="F1740" s="53"/>
      <c r="I1740" s="51"/>
      <c r="J1740" s="51"/>
      <c r="P1740" s="46"/>
    </row>
    <row r="1741" spans="6:16" ht="12.75">
      <c r="F1741" s="53"/>
      <c r="I1741" s="51"/>
      <c r="J1741" s="51"/>
      <c r="P1741" s="46"/>
    </row>
    <row r="1742" spans="6:16" ht="12.75">
      <c r="F1742" s="53"/>
      <c r="I1742" s="51"/>
      <c r="J1742" s="51"/>
      <c r="P1742" s="46"/>
    </row>
    <row r="1743" spans="6:16" ht="12.75">
      <c r="F1743" s="53"/>
      <c r="I1743" s="51"/>
      <c r="J1743" s="51"/>
      <c r="P1743" s="46"/>
    </row>
    <row r="1744" spans="6:16" ht="12.75">
      <c r="F1744" s="53"/>
      <c r="I1744" s="51"/>
      <c r="J1744" s="51"/>
      <c r="P1744" s="46"/>
    </row>
    <row r="1745" spans="6:16" ht="12.75">
      <c r="F1745" s="53"/>
      <c r="I1745" s="51"/>
      <c r="J1745" s="51"/>
      <c r="P1745" s="46"/>
    </row>
    <row r="1746" spans="6:16" ht="12.75">
      <c r="F1746" s="53"/>
      <c r="I1746" s="51"/>
      <c r="J1746" s="51"/>
      <c r="P1746" s="46"/>
    </row>
    <row r="1747" spans="6:16" ht="12.75">
      <c r="F1747" s="53"/>
      <c r="I1747" s="51"/>
      <c r="J1747" s="51"/>
      <c r="P1747" s="46"/>
    </row>
    <row r="1748" spans="6:16" ht="12.75">
      <c r="F1748" s="53"/>
      <c r="I1748" s="51"/>
      <c r="J1748" s="51"/>
      <c r="P1748" s="46"/>
    </row>
    <row r="1749" spans="6:16" ht="12.75">
      <c r="F1749" s="53"/>
      <c r="I1749" s="51"/>
      <c r="J1749" s="51"/>
      <c r="P1749" s="46"/>
    </row>
    <row r="1750" spans="6:16" ht="12.75">
      <c r="F1750" s="53"/>
      <c r="I1750" s="51"/>
      <c r="J1750" s="51"/>
      <c r="P1750" s="46"/>
    </row>
    <row r="1751" spans="6:16" ht="12.75">
      <c r="F1751" s="53"/>
      <c r="I1751" s="51"/>
      <c r="J1751" s="51"/>
      <c r="P1751" s="46"/>
    </row>
    <row r="1752" spans="6:16" ht="12.75">
      <c r="F1752" s="53"/>
      <c r="I1752" s="51"/>
      <c r="J1752" s="51"/>
      <c r="P1752" s="46"/>
    </row>
    <row r="1753" spans="6:16" ht="12.75">
      <c r="F1753" s="53"/>
      <c r="I1753" s="51"/>
      <c r="J1753" s="51"/>
      <c r="P1753" s="46"/>
    </row>
    <row r="1754" spans="6:16" ht="12.75">
      <c r="F1754" s="53"/>
      <c r="I1754" s="51"/>
      <c r="J1754" s="51"/>
      <c r="P1754" s="46"/>
    </row>
    <row r="1755" spans="6:16" ht="12.75">
      <c r="F1755" s="53"/>
      <c r="I1755" s="51"/>
      <c r="J1755" s="51"/>
      <c r="P1755" s="46"/>
    </row>
    <row r="1756" spans="6:16" ht="12.75">
      <c r="F1756" s="53"/>
      <c r="I1756" s="51"/>
      <c r="J1756" s="51"/>
      <c r="P1756" s="46"/>
    </row>
    <row r="1757" spans="6:16" ht="12.75">
      <c r="F1757" s="53"/>
      <c r="I1757" s="51"/>
      <c r="J1757" s="51"/>
      <c r="P1757" s="46"/>
    </row>
    <row r="1758" spans="6:16" ht="12.75">
      <c r="F1758" s="53"/>
      <c r="I1758" s="51"/>
      <c r="J1758" s="51"/>
      <c r="P1758" s="46"/>
    </row>
    <row r="1759" spans="6:16" ht="12.75">
      <c r="F1759" s="53"/>
      <c r="I1759" s="51"/>
      <c r="J1759" s="51"/>
      <c r="P1759" s="46"/>
    </row>
    <row r="1760" spans="6:16" ht="12.75">
      <c r="F1760" s="53"/>
      <c r="I1760" s="51"/>
      <c r="J1760" s="51"/>
      <c r="P1760" s="46"/>
    </row>
    <row r="1761" spans="6:16" ht="12.75">
      <c r="F1761" s="53"/>
      <c r="I1761" s="51"/>
      <c r="J1761" s="51"/>
      <c r="P1761" s="46"/>
    </row>
    <row r="1762" spans="6:16" ht="12.75">
      <c r="F1762" s="53"/>
      <c r="I1762" s="51"/>
      <c r="J1762" s="51"/>
      <c r="P1762" s="46"/>
    </row>
    <row r="1763" spans="6:16" ht="12.75">
      <c r="F1763" s="53"/>
      <c r="I1763" s="51"/>
      <c r="J1763" s="51"/>
      <c r="P1763" s="46"/>
    </row>
    <row r="1764" spans="6:16" ht="12.75">
      <c r="F1764" s="53"/>
      <c r="I1764" s="51"/>
      <c r="J1764" s="51"/>
      <c r="P1764" s="46"/>
    </row>
    <row r="1765" spans="6:16" ht="12.75">
      <c r="F1765" s="53"/>
      <c r="I1765" s="51"/>
      <c r="J1765" s="51"/>
      <c r="P1765" s="46"/>
    </row>
    <row r="1766" spans="6:16" ht="12.75">
      <c r="F1766" s="53"/>
      <c r="I1766" s="51"/>
      <c r="J1766" s="51"/>
      <c r="P1766" s="46"/>
    </row>
    <row r="1767" spans="6:16" ht="12.75">
      <c r="F1767" s="53"/>
      <c r="I1767" s="51"/>
      <c r="J1767" s="51"/>
      <c r="P1767" s="46"/>
    </row>
    <row r="1768" spans="6:16" ht="12.75">
      <c r="F1768" s="53"/>
      <c r="I1768" s="51"/>
      <c r="J1768" s="51"/>
      <c r="P1768" s="46"/>
    </row>
    <row r="1769" spans="6:16" ht="12.75">
      <c r="F1769" s="53"/>
      <c r="I1769" s="51"/>
      <c r="J1769" s="51"/>
      <c r="P1769" s="46"/>
    </row>
    <row r="1770" spans="6:16" ht="12.75">
      <c r="F1770" s="53"/>
      <c r="I1770" s="51"/>
      <c r="J1770" s="51"/>
      <c r="P1770" s="46"/>
    </row>
    <row r="1771" spans="6:16" ht="12.75">
      <c r="F1771" s="53"/>
      <c r="I1771" s="51"/>
      <c r="J1771" s="51"/>
      <c r="P1771" s="46"/>
    </row>
    <row r="1772" spans="6:16" ht="12.75">
      <c r="F1772" s="53"/>
      <c r="I1772" s="51"/>
      <c r="J1772" s="51"/>
      <c r="P1772" s="46"/>
    </row>
    <row r="1773" spans="6:16" ht="12.75">
      <c r="F1773" s="53"/>
      <c r="I1773" s="51"/>
      <c r="J1773" s="51"/>
      <c r="P1773" s="46"/>
    </row>
    <row r="1774" spans="6:16" ht="12.75">
      <c r="F1774" s="53"/>
      <c r="I1774" s="51"/>
      <c r="J1774" s="51"/>
      <c r="P1774" s="46"/>
    </row>
    <row r="1775" spans="6:16" ht="12.75">
      <c r="F1775" s="53"/>
      <c r="I1775" s="51"/>
      <c r="J1775" s="51"/>
      <c r="P1775" s="46"/>
    </row>
    <row r="1776" spans="6:16" ht="12.75">
      <c r="F1776" s="53"/>
      <c r="I1776" s="51"/>
      <c r="J1776" s="51"/>
      <c r="P1776" s="46"/>
    </row>
    <row r="1777" spans="6:16" ht="12.75">
      <c r="F1777" s="53"/>
      <c r="I1777" s="51"/>
      <c r="J1777" s="51"/>
      <c r="P1777" s="46"/>
    </row>
    <row r="1778" spans="6:16" ht="12.75">
      <c r="F1778" s="53"/>
      <c r="I1778" s="51"/>
      <c r="J1778" s="51"/>
      <c r="P1778" s="46"/>
    </row>
    <row r="1779" spans="6:16" ht="12.75">
      <c r="F1779" s="53"/>
      <c r="I1779" s="51"/>
      <c r="J1779" s="51"/>
      <c r="P1779" s="46"/>
    </row>
    <row r="1780" spans="6:16" ht="12.75">
      <c r="F1780" s="53"/>
      <c r="I1780" s="51"/>
      <c r="J1780" s="51"/>
      <c r="P1780" s="46"/>
    </row>
    <row r="1781" spans="6:16" ht="12.75">
      <c r="F1781" s="53"/>
      <c r="I1781" s="51"/>
      <c r="J1781" s="51"/>
      <c r="P1781" s="46"/>
    </row>
    <row r="1782" spans="6:16" ht="12.75">
      <c r="F1782" s="53"/>
      <c r="I1782" s="51"/>
      <c r="J1782" s="51"/>
      <c r="P1782" s="46"/>
    </row>
    <row r="1783" spans="6:16" ht="12.75">
      <c r="F1783" s="53"/>
      <c r="I1783" s="51"/>
      <c r="J1783" s="51"/>
      <c r="P1783" s="46"/>
    </row>
    <row r="1784" spans="6:16" ht="12.75">
      <c r="F1784" s="53"/>
      <c r="I1784" s="51"/>
      <c r="J1784" s="51"/>
      <c r="P1784" s="46"/>
    </row>
    <row r="1785" spans="6:16" ht="12.75">
      <c r="F1785" s="53"/>
      <c r="I1785" s="51"/>
      <c r="J1785" s="51"/>
      <c r="P1785" s="46"/>
    </row>
    <row r="1786" spans="6:16" ht="12.75">
      <c r="F1786" s="53"/>
      <c r="I1786" s="51"/>
      <c r="J1786" s="51"/>
      <c r="P1786" s="46"/>
    </row>
    <row r="1787" spans="6:16" ht="12.75">
      <c r="F1787" s="53"/>
      <c r="I1787" s="51"/>
      <c r="J1787" s="51"/>
      <c r="P1787" s="46"/>
    </row>
    <row r="1788" spans="6:16" ht="12.75">
      <c r="F1788" s="53"/>
      <c r="I1788" s="51"/>
      <c r="J1788" s="51"/>
      <c r="P1788" s="46"/>
    </row>
    <row r="1789" spans="6:16" ht="12.75">
      <c r="F1789" s="53"/>
      <c r="I1789" s="51"/>
      <c r="J1789" s="51"/>
      <c r="P1789" s="46"/>
    </row>
    <row r="1790" spans="6:16" ht="12.75">
      <c r="F1790" s="53"/>
      <c r="I1790" s="51"/>
      <c r="J1790" s="51"/>
      <c r="P1790" s="46"/>
    </row>
    <row r="1791" spans="6:16" ht="12.75">
      <c r="F1791" s="53"/>
      <c r="I1791" s="51"/>
      <c r="J1791" s="51"/>
      <c r="P1791" s="46"/>
    </row>
    <row r="1792" spans="6:16" ht="12.75">
      <c r="F1792" s="53"/>
      <c r="I1792" s="51"/>
      <c r="J1792" s="51"/>
      <c r="P1792" s="46"/>
    </row>
    <row r="1793" spans="6:16" ht="12.75">
      <c r="F1793" s="53"/>
      <c r="I1793" s="51"/>
      <c r="J1793" s="51"/>
      <c r="P1793" s="46"/>
    </row>
    <row r="1794" spans="6:16" ht="12.75">
      <c r="F1794" s="53"/>
      <c r="I1794" s="51"/>
      <c r="J1794" s="51"/>
      <c r="P1794" s="46"/>
    </row>
    <row r="1795" spans="6:16" ht="12.75">
      <c r="F1795" s="53"/>
      <c r="I1795" s="51"/>
      <c r="J1795" s="51"/>
      <c r="P1795" s="46"/>
    </row>
    <row r="1796" spans="6:16" ht="12.75">
      <c r="F1796" s="53"/>
      <c r="I1796" s="51"/>
      <c r="J1796" s="51"/>
      <c r="P1796" s="46"/>
    </row>
    <row r="1797" spans="6:16" ht="12.75">
      <c r="F1797" s="53"/>
      <c r="I1797" s="51"/>
      <c r="J1797" s="51"/>
      <c r="P1797" s="46"/>
    </row>
    <row r="1798" spans="6:16" ht="12.75">
      <c r="F1798" s="53"/>
      <c r="I1798" s="51"/>
      <c r="J1798" s="51"/>
      <c r="P1798" s="46"/>
    </row>
    <row r="1799" spans="6:16" ht="12.75">
      <c r="F1799" s="53"/>
      <c r="I1799" s="51"/>
      <c r="J1799" s="51"/>
      <c r="P1799" s="46"/>
    </row>
    <row r="1800" spans="6:16" ht="12.75">
      <c r="F1800" s="53"/>
      <c r="I1800" s="51"/>
      <c r="J1800" s="51"/>
      <c r="P1800" s="46"/>
    </row>
    <row r="1801" spans="6:16" ht="12.75">
      <c r="F1801" s="53"/>
      <c r="I1801" s="51"/>
      <c r="J1801" s="51"/>
      <c r="P1801" s="46"/>
    </row>
    <row r="1802" spans="6:16" ht="12.75">
      <c r="F1802" s="53"/>
      <c r="I1802" s="51"/>
      <c r="J1802" s="51"/>
      <c r="P1802" s="46"/>
    </row>
    <row r="1803" spans="6:16" ht="12.75">
      <c r="F1803" s="53"/>
      <c r="I1803" s="51"/>
      <c r="J1803" s="51"/>
      <c r="P1803" s="46"/>
    </row>
    <row r="1804" spans="6:16" ht="12.75">
      <c r="F1804" s="53"/>
      <c r="I1804" s="51"/>
      <c r="J1804" s="51"/>
      <c r="P1804" s="46"/>
    </row>
    <row r="1805" spans="6:16" ht="12.75">
      <c r="F1805" s="53"/>
      <c r="I1805" s="51"/>
      <c r="J1805" s="51"/>
      <c r="P1805" s="46"/>
    </row>
    <row r="1806" spans="6:16" ht="12.75">
      <c r="F1806" s="53"/>
      <c r="I1806" s="51"/>
      <c r="J1806" s="51"/>
      <c r="P1806" s="46"/>
    </row>
    <row r="1807" spans="6:16" ht="12.75">
      <c r="F1807" s="53"/>
      <c r="I1807" s="51"/>
      <c r="J1807" s="51"/>
      <c r="P1807" s="46"/>
    </row>
    <row r="1808" spans="6:16" ht="12.75">
      <c r="F1808" s="53"/>
      <c r="I1808" s="51"/>
      <c r="J1808" s="51"/>
      <c r="P1808" s="46"/>
    </row>
    <row r="1809" spans="6:16" ht="12.75">
      <c r="F1809" s="53"/>
      <c r="I1809" s="51"/>
      <c r="J1809" s="51"/>
      <c r="P1809" s="46"/>
    </row>
    <row r="1810" spans="6:16" ht="12.75">
      <c r="F1810" s="53"/>
      <c r="I1810" s="51"/>
      <c r="J1810" s="51"/>
      <c r="P1810" s="46"/>
    </row>
    <row r="1811" spans="6:16" ht="12.75">
      <c r="F1811" s="53"/>
      <c r="I1811" s="51"/>
      <c r="J1811" s="51"/>
      <c r="P1811" s="46"/>
    </row>
    <row r="1812" spans="6:16" ht="12.75">
      <c r="F1812" s="53"/>
      <c r="I1812" s="51"/>
      <c r="J1812" s="51"/>
      <c r="P1812" s="46"/>
    </row>
    <row r="1813" spans="6:16" ht="12.75">
      <c r="F1813" s="53"/>
      <c r="I1813" s="51"/>
      <c r="J1813" s="51"/>
      <c r="P1813" s="46"/>
    </row>
    <row r="1814" spans="6:16" ht="12.75">
      <c r="F1814" s="53"/>
      <c r="I1814" s="51"/>
      <c r="J1814" s="51"/>
      <c r="P1814" s="46"/>
    </row>
    <row r="1815" spans="6:16" ht="12.75">
      <c r="F1815" s="53"/>
      <c r="I1815" s="51"/>
      <c r="J1815" s="51"/>
      <c r="P1815" s="46"/>
    </row>
    <row r="1816" spans="6:16" ht="12.75">
      <c r="F1816" s="53"/>
      <c r="I1816" s="51"/>
      <c r="J1816" s="51"/>
      <c r="P1816" s="46"/>
    </row>
    <row r="1817" spans="6:16" ht="12.75">
      <c r="F1817" s="53"/>
      <c r="I1817" s="51"/>
      <c r="J1817" s="51"/>
      <c r="P1817" s="46"/>
    </row>
    <row r="1818" spans="6:16" ht="12.75">
      <c r="F1818" s="53"/>
      <c r="I1818" s="51"/>
      <c r="J1818" s="51"/>
      <c r="P1818" s="46"/>
    </row>
    <row r="1819" spans="6:16" ht="12.75">
      <c r="F1819" s="53"/>
      <c r="I1819" s="51"/>
      <c r="J1819" s="51"/>
      <c r="P1819" s="46"/>
    </row>
    <row r="1820" spans="6:16" ht="12.75">
      <c r="F1820" s="53"/>
      <c r="I1820" s="51"/>
      <c r="J1820" s="51"/>
      <c r="P1820" s="46"/>
    </row>
    <row r="1821" spans="6:16" ht="12.75">
      <c r="F1821" s="53"/>
      <c r="I1821" s="51"/>
      <c r="J1821" s="51"/>
      <c r="P1821" s="46"/>
    </row>
    <row r="1822" spans="6:16" ht="12.75">
      <c r="F1822" s="53"/>
      <c r="I1822" s="51"/>
      <c r="J1822" s="51"/>
      <c r="P1822" s="46"/>
    </row>
    <row r="1823" spans="6:16" ht="12.75">
      <c r="F1823" s="53"/>
      <c r="I1823" s="51"/>
      <c r="J1823" s="51"/>
      <c r="P1823" s="46"/>
    </row>
    <row r="1824" spans="6:16" ht="12.75">
      <c r="F1824" s="53"/>
      <c r="I1824" s="51"/>
      <c r="J1824" s="51"/>
      <c r="P1824" s="46"/>
    </row>
    <row r="1825" spans="6:16" ht="12.75">
      <c r="F1825" s="53"/>
      <c r="I1825" s="51"/>
      <c r="J1825" s="51"/>
      <c r="P1825" s="46"/>
    </row>
    <row r="1826" spans="6:16" ht="12.75">
      <c r="F1826" s="53"/>
      <c r="I1826" s="51"/>
      <c r="J1826" s="51"/>
      <c r="P1826" s="46"/>
    </row>
    <row r="1827" spans="6:16" ht="12.75">
      <c r="F1827" s="53"/>
      <c r="I1827" s="51"/>
      <c r="J1827" s="51"/>
      <c r="P1827" s="46"/>
    </row>
    <row r="1828" spans="6:16" ht="12.75">
      <c r="F1828" s="53"/>
      <c r="I1828" s="51"/>
      <c r="J1828" s="51"/>
      <c r="P1828" s="46"/>
    </row>
    <row r="1829" spans="6:16" ht="12.75">
      <c r="F1829" s="53"/>
      <c r="I1829" s="51"/>
      <c r="J1829" s="51"/>
      <c r="P1829" s="46"/>
    </row>
    <row r="1830" spans="6:16" ht="12.75">
      <c r="F1830" s="53"/>
      <c r="I1830" s="51"/>
      <c r="J1830" s="51"/>
      <c r="P1830" s="46"/>
    </row>
    <row r="1831" spans="6:16" ht="12.75">
      <c r="F1831" s="53"/>
      <c r="I1831" s="51"/>
      <c r="J1831" s="51"/>
      <c r="P1831" s="46"/>
    </row>
    <row r="1832" spans="6:16" ht="12.75">
      <c r="F1832" s="53"/>
      <c r="I1832" s="51"/>
      <c r="J1832" s="51"/>
      <c r="P1832" s="46"/>
    </row>
    <row r="1833" spans="6:16" ht="12.75">
      <c r="F1833" s="53"/>
      <c r="I1833" s="51"/>
      <c r="J1833" s="51"/>
      <c r="P1833" s="46"/>
    </row>
    <row r="1834" spans="6:16" ht="12.75">
      <c r="F1834" s="53"/>
      <c r="I1834" s="51"/>
      <c r="J1834" s="51"/>
      <c r="P1834" s="46"/>
    </row>
    <row r="1835" spans="6:16" ht="12.75">
      <c r="F1835" s="53"/>
      <c r="I1835" s="51"/>
      <c r="J1835" s="51"/>
      <c r="P1835" s="46"/>
    </row>
    <row r="1836" spans="6:16" ht="12.75">
      <c r="F1836" s="53"/>
      <c r="I1836" s="51"/>
      <c r="J1836" s="51"/>
      <c r="P1836" s="46"/>
    </row>
    <row r="1837" spans="6:16" ht="12.75">
      <c r="F1837" s="53"/>
      <c r="I1837" s="51"/>
      <c r="J1837" s="51"/>
      <c r="P1837" s="46"/>
    </row>
    <row r="1838" spans="6:16" ht="12.75">
      <c r="F1838" s="53"/>
      <c r="I1838" s="51"/>
      <c r="J1838" s="51"/>
      <c r="P1838" s="46"/>
    </row>
    <row r="1839" spans="6:16" ht="12.75">
      <c r="F1839" s="53"/>
      <c r="I1839" s="51"/>
      <c r="J1839" s="51"/>
      <c r="P1839" s="46"/>
    </row>
    <row r="1840" spans="6:16" ht="12.75">
      <c r="F1840" s="53"/>
      <c r="I1840" s="51"/>
      <c r="J1840" s="51"/>
      <c r="P1840" s="46"/>
    </row>
    <row r="1841" spans="6:16" ht="12.75">
      <c r="F1841" s="53"/>
      <c r="I1841" s="51"/>
      <c r="J1841" s="51"/>
      <c r="P1841" s="46"/>
    </row>
    <row r="1842" spans="6:16" ht="12.75">
      <c r="F1842" s="53"/>
      <c r="I1842" s="51"/>
      <c r="J1842" s="51"/>
      <c r="P1842" s="46"/>
    </row>
    <row r="1843" spans="6:16" ht="12.75">
      <c r="F1843" s="53"/>
      <c r="I1843" s="51"/>
      <c r="J1843" s="51"/>
      <c r="P1843" s="46"/>
    </row>
    <row r="1844" spans="6:16" ht="12.75">
      <c r="F1844" s="53"/>
      <c r="I1844" s="51"/>
      <c r="J1844" s="51"/>
      <c r="P1844" s="46"/>
    </row>
    <row r="1845" spans="6:16" ht="12.75">
      <c r="F1845" s="53"/>
      <c r="I1845" s="51"/>
      <c r="J1845" s="51"/>
      <c r="P1845" s="46"/>
    </row>
    <row r="1846" spans="6:16" ht="12.75">
      <c r="F1846" s="53"/>
      <c r="I1846" s="51"/>
      <c r="J1846" s="51"/>
      <c r="P1846" s="46"/>
    </row>
    <row r="1847" spans="6:16" ht="12.75">
      <c r="F1847" s="53"/>
      <c r="I1847" s="51"/>
      <c r="J1847" s="51"/>
      <c r="P1847" s="46"/>
    </row>
    <row r="1848" spans="6:16" ht="12.75">
      <c r="F1848" s="53"/>
      <c r="I1848" s="51"/>
      <c r="J1848" s="51"/>
      <c r="P1848" s="46"/>
    </row>
    <row r="1849" spans="6:16" ht="12.75">
      <c r="F1849" s="53"/>
      <c r="I1849" s="51"/>
      <c r="J1849" s="51"/>
      <c r="P1849" s="46"/>
    </row>
    <row r="1850" spans="6:16" ht="12.75">
      <c r="F1850" s="53"/>
      <c r="I1850" s="51"/>
      <c r="J1850" s="51"/>
      <c r="P1850" s="46"/>
    </row>
    <row r="1851" spans="6:16" ht="12.75">
      <c r="F1851" s="53"/>
      <c r="I1851" s="51"/>
      <c r="J1851" s="51"/>
      <c r="P1851" s="46"/>
    </row>
    <row r="1852" spans="6:16" ht="12.75">
      <c r="F1852" s="53"/>
      <c r="I1852" s="51"/>
      <c r="J1852" s="51"/>
      <c r="P1852" s="46"/>
    </row>
    <row r="1853" spans="6:16" ht="12.75">
      <c r="F1853" s="53"/>
      <c r="I1853" s="51"/>
      <c r="J1853" s="51"/>
      <c r="P1853" s="46"/>
    </row>
    <row r="1854" spans="6:16" ht="12.75">
      <c r="F1854" s="53"/>
      <c r="I1854" s="51"/>
      <c r="J1854" s="51"/>
      <c r="P1854" s="46"/>
    </row>
    <row r="1855" spans="6:16" ht="12.75">
      <c r="F1855" s="53"/>
      <c r="I1855" s="51"/>
      <c r="J1855" s="51"/>
      <c r="P1855" s="46"/>
    </row>
    <row r="1856" spans="6:16" ht="12.75">
      <c r="F1856" s="53"/>
      <c r="I1856" s="51"/>
      <c r="J1856" s="51"/>
      <c r="P1856" s="46"/>
    </row>
    <row r="1857" spans="6:16" ht="12.75">
      <c r="F1857" s="53"/>
      <c r="I1857" s="51"/>
      <c r="J1857" s="51"/>
      <c r="P1857" s="46"/>
    </row>
    <row r="1858" spans="6:16" ht="12.75">
      <c r="F1858" s="53"/>
      <c r="I1858" s="51"/>
      <c r="J1858" s="51"/>
      <c r="P1858" s="46"/>
    </row>
    <row r="1859" spans="6:16" ht="12.75">
      <c r="F1859" s="53"/>
      <c r="I1859" s="51"/>
      <c r="J1859" s="51"/>
      <c r="P1859" s="46"/>
    </row>
    <row r="1860" spans="6:16" ht="12.75">
      <c r="F1860" s="53"/>
      <c r="I1860" s="51"/>
      <c r="J1860" s="51"/>
      <c r="P1860" s="46"/>
    </row>
    <row r="1861" spans="6:16" ht="12.75">
      <c r="F1861" s="53"/>
      <c r="I1861" s="51"/>
      <c r="J1861" s="51"/>
      <c r="P1861" s="46"/>
    </row>
    <row r="1862" spans="6:16" ht="12.75">
      <c r="F1862" s="53"/>
      <c r="I1862" s="51"/>
      <c r="J1862" s="51"/>
      <c r="P1862" s="46"/>
    </row>
    <row r="1863" spans="6:16" ht="12.75">
      <c r="F1863" s="53"/>
      <c r="I1863" s="51"/>
      <c r="J1863" s="51"/>
      <c r="P1863" s="46"/>
    </row>
    <row r="1864" spans="6:16" ht="12.75">
      <c r="F1864" s="53"/>
      <c r="I1864" s="51"/>
      <c r="J1864" s="51"/>
      <c r="P1864" s="46"/>
    </row>
    <row r="1865" spans="6:16" ht="12.75">
      <c r="F1865" s="53"/>
      <c r="I1865" s="51"/>
      <c r="J1865" s="51"/>
      <c r="P1865" s="46"/>
    </row>
    <row r="1866" spans="6:16" ht="12.75">
      <c r="F1866" s="53"/>
      <c r="I1866" s="51"/>
      <c r="J1866" s="51"/>
      <c r="P1866" s="46"/>
    </row>
    <row r="1867" spans="6:16" ht="12.75">
      <c r="F1867" s="53"/>
      <c r="I1867" s="51"/>
      <c r="J1867" s="51"/>
      <c r="P1867" s="46"/>
    </row>
    <row r="1868" spans="6:16" ht="12.75">
      <c r="F1868" s="53"/>
      <c r="I1868" s="51"/>
      <c r="J1868" s="51"/>
      <c r="P1868" s="46"/>
    </row>
    <row r="1869" spans="6:16" ht="12.75">
      <c r="F1869" s="53"/>
      <c r="I1869" s="51"/>
      <c r="J1869" s="51"/>
      <c r="P1869" s="46"/>
    </row>
    <row r="1870" spans="6:16" ht="12.75">
      <c r="F1870" s="53"/>
      <c r="I1870" s="51"/>
      <c r="J1870" s="51"/>
      <c r="P1870" s="46"/>
    </row>
    <row r="1871" spans="6:16" ht="12.75">
      <c r="F1871" s="53"/>
      <c r="I1871" s="51"/>
      <c r="J1871" s="51"/>
      <c r="P1871" s="46"/>
    </row>
    <row r="1872" spans="6:16" ht="12.75">
      <c r="F1872" s="53"/>
      <c r="I1872" s="51"/>
      <c r="J1872" s="51"/>
      <c r="P1872" s="46"/>
    </row>
    <row r="1873" spans="6:16" ht="12.75">
      <c r="F1873" s="53"/>
      <c r="I1873" s="51"/>
      <c r="J1873" s="51"/>
      <c r="P1873" s="46"/>
    </row>
    <row r="1874" spans="6:16" ht="12.75">
      <c r="F1874" s="53"/>
      <c r="I1874" s="51"/>
      <c r="J1874" s="51"/>
      <c r="P1874" s="46"/>
    </row>
    <row r="1875" spans="6:16" ht="12.75">
      <c r="F1875" s="53"/>
      <c r="I1875" s="51"/>
      <c r="J1875" s="51"/>
      <c r="P1875" s="46"/>
    </row>
    <row r="1876" spans="6:16" ht="12.75">
      <c r="F1876" s="53"/>
      <c r="I1876" s="51"/>
      <c r="J1876" s="51"/>
      <c r="P1876" s="46"/>
    </row>
    <row r="1877" spans="6:16" ht="12.75">
      <c r="F1877" s="53"/>
      <c r="I1877" s="51"/>
      <c r="J1877" s="51"/>
      <c r="P1877" s="46"/>
    </row>
    <row r="1878" spans="6:16" ht="12.75">
      <c r="F1878" s="53"/>
      <c r="I1878" s="51"/>
      <c r="J1878" s="51"/>
      <c r="P1878" s="46"/>
    </row>
    <row r="1879" spans="6:16" ht="12.75">
      <c r="F1879" s="53"/>
      <c r="I1879" s="51"/>
      <c r="J1879" s="51"/>
      <c r="P1879" s="46"/>
    </row>
    <row r="1880" spans="6:16" ht="12.75">
      <c r="F1880" s="53"/>
      <c r="I1880" s="51"/>
      <c r="J1880" s="51"/>
      <c r="P1880" s="46"/>
    </row>
    <row r="1881" spans="6:16" ht="12.75">
      <c r="F1881" s="53"/>
      <c r="I1881" s="51"/>
      <c r="J1881" s="51"/>
      <c r="P1881" s="46"/>
    </row>
    <row r="1882" spans="6:16" ht="12.75">
      <c r="F1882" s="53"/>
      <c r="I1882" s="51"/>
      <c r="J1882" s="51"/>
      <c r="P1882" s="46"/>
    </row>
    <row r="1883" spans="6:16" ht="12.75">
      <c r="F1883" s="53"/>
      <c r="I1883" s="51"/>
      <c r="J1883" s="51"/>
      <c r="P1883" s="46"/>
    </row>
    <row r="1884" spans="6:16" ht="12.75">
      <c r="F1884" s="53"/>
      <c r="I1884" s="51"/>
      <c r="J1884" s="51"/>
      <c r="P1884" s="46"/>
    </row>
    <row r="1885" spans="6:16" ht="12.75">
      <c r="F1885" s="53"/>
      <c r="I1885" s="51"/>
      <c r="J1885" s="51"/>
      <c r="P1885" s="46"/>
    </row>
    <row r="1886" spans="6:16" ht="12.75">
      <c r="F1886" s="53"/>
      <c r="I1886" s="51"/>
      <c r="J1886" s="51"/>
      <c r="P1886" s="46"/>
    </row>
    <row r="1887" spans="6:16" ht="12.75">
      <c r="F1887" s="53"/>
      <c r="I1887" s="51"/>
      <c r="J1887" s="51"/>
      <c r="P1887" s="46"/>
    </row>
    <row r="1888" spans="6:16" ht="12.75">
      <c r="F1888" s="53"/>
      <c r="I1888" s="51"/>
      <c r="J1888" s="51"/>
      <c r="P1888" s="46"/>
    </row>
    <row r="1889" spans="6:16" ht="12.75">
      <c r="F1889" s="53"/>
      <c r="I1889" s="51"/>
      <c r="J1889" s="51"/>
      <c r="P1889" s="46"/>
    </row>
    <row r="1890" spans="6:16" ht="12.75">
      <c r="F1890" s="53"/>
      <c r="I1890" s="51"/>
      <c r="J1890" s="51"/>
      <c r="P1890" s="46"/>
    </row>
    <row r="1891" spans="6:16" ht="12.75">
      <c r="F1891" s="53"/>
      <c r="I1891" s="51"/>
      <c r="J1891" s="51"/>
      <c r="P1891" s="46"/>
    </row>
    <row r="1892" spans="6:16" ht="12.75">
      <c r="F1892" s="53"/>
      <c r="I1892" s="51"/>
      <c r="J1892" s="51"/>
      <c r="P1892" s="46"/>
    </row>
    <row r="1893" spans="6:16" ht="12.75">
      <c r="F1893" s="53"/>
      <c r="I1893" s="51"/>
      <c r="J1893" s="51"/>
      <c r="P1893" s="46"/>
    </row>
    <row r="1894" spans="6:16" ht="12.75">
      <c r="F1894" s="53"/>
      <c r="I1894" s="51"/>
      <c r="J1894" s="51"/>
      <c r="P1894" s="46"/>
    </row>
    <row r="1895" spans="6:16" ht="12.75">
      <c r="F1895" s="53"/>
      <c r="I1895" s="51"/>
      <c r="J1895" s="51"/>
      <c r="P1895" s="46"/>
    </row>
    <row r="1896" spans="6:16" ht="12.75">
      <c r="F1896" s="53"/>
      <c r="I1896" s="51"/>
      <c r="J1896" s="51"/>
      <c r="P1896" s="46"/>
    </row>
    <row r="1897" spans="6:16" ht="12.75">
      <c r="F1897" s="53"/>
      <c r="I1897" s="51"/>
      <c r="J1897" s="51"/>
      <c r="P1897" s="46"/>
    </row>
    <row r="1898" spans="6:16" ht="12.75">
      <c r="F1898" s="53"/>
      <c r="I1898" s="51"/>
      <c r="J1898" s="51"/>
      <c r="P1898" s="46"/>
    </row>
    <row r="1899" spans="6:16" ht="12.75">
      <c r="F1899" s="53"/>
      <c r="I1899" s="51"/>
      <c r="J1899" s="51"/>
      <c r="P1899" s="46"/>
    </row>
    <row r="1900" spans="6:16" ht="12.75">
      <c r="F1900" s="53"/>
      <c r="I1900" s="51"/>
      <c r="J1900" s="51"/>
      <c r="P1900" s="46"/>
    </row>
    <row r="1901" spans="6:16" ht="12.75">
      <c r="F1901" s="53"/>
      <c r="I1901" s="51"/>
      <c r="J1901" s="51"/>
      <c r="P1901" s="46"/>
    </row>
    <row r="1902" spans="6:16" ht="12.75">
      <c r="F1902" s="53"/>
      <c r="I1902" s="51"/>
      <c r="J1902" s="51"/>
      <c r="P1902" s="46"/>
    </row>
    <row r="1903" spans="6:16" ht="12.75">
      <c r="F1903" s="53"/>
      <c r="I1903" s="51"/>
      <c r="J1903" s="51"/>
      <c r="P1903" s="46"/>
    </row>
    <row r="1904" spans="6:16" ht="12.75">
      <c r="F1904" s="53"/>
      <c r="I1904" s="51"/>
      <c r="J1904" s="51"/>
      <c r="P1904" s="46"/>
    </row>
    <row r="1905" spans="6:16" ht="12.75">
      <c r="F1905" s="53"/>
      <c r="I1905" s="51"/>
      <c r="J1905" s="51"/>
      <c r="P1905" s="46"/>
    </row>
    <row r="1906" spans="6:16" ht="12.75">
      <c r="F1906" s="53"/>
      <c r="I1906" s="51"/>
      <c r="J1906" s="51"/>
      <c r="P1906" s="46"/>
    </row>
    <row r="1907" spans="6:16" ht="12.75">
      <c r="F1907" s="53"/>
      <c r="I1907" s="51"/>
      <c r="J1907" s="51"/>
      <c r="P1907" s="46"/>
    </row>
    <row r="1908" spans="6:16" ht="12.75">
      <c r="F1908" s="53"/>
      <c r="I1908" s="51"/>
      <c r="J1908" s="51"/>
      <c r="P1908" s="46"/>
    </row>
    <row r="1909" spans="6:16" ht="12.75">
      <c r="F1909" s="53"/>
      <c r="I1909" s="51"/>
      <c r="J1909" s="51"/>
      <c r="P1909" s="46"/>
    </row>
    <row r="1910" spans="6:16" ht="12.75">
      <c r="F1910" s="53"/>
      <c r="I1910" s="51"/>
      <c r="J1910" s="51"/>
      <c r="P1910" s="46"/>
    </row>
    <row r="1911" spans="6:16" ht="12.75">
      <c r="F1911" s="53"/>
      <c r="I1911" s="51"/>
      <c r="J1911" s="51"/>
      <c r="P1911" s="46"/>
    </row>
    <row r="1912" spans="6:16" ht="12.75">
      <c r="F1912" s="53"/>
      <c r="I1912" s="51"/>
      <c r="J1912" s="51"/>
      <c r="P1912" s="46"/>
    </row>
    <row r="1913" spans="6:16" ht="12.75">
      <c r="F1913" s="53"/>
      <c r="I1913" s="51"/>
      <c r="J1913" s="51"/>
      <c r="P1913" s="46"/>
    </row>
    <row r="1914" spans="6:16" ht="12.75">
      <c r="F1914" s="53"/>
      <c r="I1914" s="51"/>
      <c r="J1914" s="51"/>
      <c r="P1914" s="46"/>
    </row>
    <row r="1915" spans="6:16" ht="12.75">
      <c r="F1915" s="53"/>
      <c r="I1915" s="51"/>
      <c r="J1915" s="51"/>
      <c r="P1915" s="46"/>
    </row>
    <row r="1916" spans="6:16" ht="12.75">
      <c r="F1916" s="53"/>
      <c r="I1916" s="51"/>
      <c r="J1916" s="51"/>
      <c r="P1916" s="46"/>
    </row>
    <row r="1917" spans="6:16" ht="12.75">
      <c r="F1917" s="53"/>
      <c r="I1917" s="51"/>
      <c r="J1917" s="51"/>
      <c r="P1917" s="46"/>
    </row>
    <row r="1918" spans="6:16" ht="12.75">
      <c r="F1918" s="53"/>
      <c r="I1918" s="51"/>
      <c r="J1918" s="51"/>
      <c r="P1918" s="46"/>
    </row>
    <row r="1919" spans="6:16" ht="12.75">
      <c r="F1919" s="53"/>
      <c r="I1919" s="51"/>
      <c r="J1919" s="51"/>
      <c r="P1919" s="46"/>
    </row>
    <row r="1920" spans="6:16" ht="12.75">
      <c r="F1920" s="53"/>
      <c r="I1920" s="51"/>
      <c r="J1920" s="51"/>
      <c r="P1920" s="46"/>
    </row>
    <row r="1921" spans="6:16" ht="12.75">
      <c r="F1921" s="53"/>
      <c r="I1921" s="51"/>
      <c r="J1921" s="51"/>
      <c r="P1921" s="46"/>
    </row>
    <row r="1922" spans="6:16" ht="12.75">
      <c r="F1922" s="53"/>
      <c r="I1922" s="51"/>
      <c r="J1922" s="51"/>
      <c r="P1922" s="46"/>
    </row>
    <row r="1923" spans="6:16" ht="12.75">
      <c r="F1923" s="53"/>
      <c r="I1923" s="51"/>
      <c r="J1923" s="51"/>
      <c r="P1923" s="46"/>
    </row>
    <row r="1924" spans="6:16" ht="12.75">
      <c r="F1924" s="53"/>
      <c r="I1924" s="51"/>
      <c r="J1924" s="51"/>
      <c r="P1924" s="46"/>
    </row>
    <row r="1925" spans="6:16" ht="12.75">
      <c r="F1925" s="53"/>
      <c r="I1925" s="51"/>
      <c r="J1925" s="51"/>
      <c r="P1925" s="46"/>
    </row>
    <row r="1926" spans="6:16" ht="12.75">
      <c r="F1926" s="53"/>
      <c r="I1926" s="51"/>
      <c r="J1926" s="51"/>
      <c r="P1926" s="46"/>
    </row>
    <row r="1927" spans="6:16" ht="12.75">
      <c r="F1927" s="53"/>
      <c r="I1927" s="51"/>
      <c r="J1927" s="51"/>
      <c r="P1927" s="46"/>
    </row>
    <row r="1928" spans="6:16" ht="12.75">
      <c r="F1928" s="53"/>
      <c r="I1928" s="51"/>
      <c r="J1928" s="51"/>
      <c r="P1928" s="46"/>
    </row>
    <row r="1929" spans="6:16" ht="12.75">
      <c r="F1929" s="53"/>
      <c r="I1929" s="51"/>
      <c r="J1929" s="51"/>
      <c r="P1929" s="46"/>
    </row>
    <row r="1930" spans="6:16" ht="12.75">
      <c r="F1930" s="53"/>
      <c r="I1930" s="51"/>
      <c r="J1930" s="51"/>
      <c r="P1930" s="46"/>
    </row>
    <row r="1931" spans="6:16" ht="12.75">
      <c r="F1931" s="53"/>
      <c r="I1931" s="51"/>
      <c r="J1931" s="51"/>
      <c r="P1931" s="46"/>
    </row>
    <row r="1932" spans="6:16" ht="12.75">
      <c r="F1932" s="53"/>
      <c r="I1932" s="51"/>
      <c r="J1932" s="51"/>
      <c r="P1932" s="46"/>
    </row>
    <row r="1933" spans="6:16" ht="12.75">
      <c r="F1933" s="53"/>
      <c r="I1933" s="51"/>
      <c r="J1933" s="51"/>
      <c r="P1933" s="46"/>
    </row>
    <row r="1934" spans="6:16" ht="12.75">
      <c r="F1934" s="53"/>
      <c r="I1934" s="51"/>
      <c r="J1934" s="51"/>
      <c r="P1934" s="46"/>
    </row>
    <row r="1935" spans="6:16" ht="12.75">
      <c r="F1935" s="53"/>
      <c r="I1935" s="51"/>
      <c r="J1935" s="51"/>
      <c r="P1935" s="46"/>
    </row>
    <row r="1936" spans="6:16" ht="12.75">
      <c r="F1936" s="53"/>
      <c r="I1936" s="51"/>
      <c r="J1936" s="51"/>
      <c r="P1936" s="46"/>
    </row>
    <row r="1937" spans="6:16" ht="12.75">
      <c r="F1937" s="53"/>
      <c r="I1937" s="51"/>
      <c r="J1937" s="51"/>
      <c r="P1937" s="46"/>
    </row>
    <row r="1938" spans="6:16" ht="12.75">
      <c r="F1938" s="53"/>
      <c r="I1938" s="51"/>
      <c r="J1938" s="51"/>
      <c r="P1938" s="46"/>
    </row>
    <row r="1939" spans="6:16" ht="12.75">
      <c r="F1939" s="53"/>
      <c r="I1939" s="51"/>
      <c r="J1939" s="51"/>
      <c r="P1939" s="46"/>
    </row>
    <row r="1940" spans="6:16" ht="12.75">
      <c r="F1940" s="53"/>
      <c r="I1940" s="51"/>
      <c r="J1940" s="51"/>
      <c r="P1940" s="46"/>
    </row>
    <row r="1941" spans="6:16" ht="12.75">
      <c r="F1941" s="53"/>
      <c r="I1941" s="51"/>
      <c r="J1941" s="51"/>
      <c r="P1941" s="46"/>
    </row>
    <row r="1942" spans="6:16" ht="12.75">
      <c r="F1942" s="53"/>
      <c r="I1942" s="51"/>
      <c r="J1942" s="51"/>
      <c r="P1942" s="46"/>
    </row>
    <row r="1943" spans="6:16" ht="12.75">
      <c r="F1943" s="53"/>
      <c r="I1943" s="51"/>
      <c r="J1943" s="51"/>
      <c r="P1943" s="46"/>
    </row>
    <row r="1944" spans="6:16" ht="12.75">
      <c r="F1944" s="53"/>
      <c r="I1944" s="51"/>
      <c r="J1944" s="51"/>
      <c r="P1944" s="46"/>
    </row>
    <row r="1945" spans="6:16" ht="12.75">
      <c r="F1945" s="53"/>
      <c r="I1945" s="51"/>
      <c r="J1945" s="51"/>
      <c r="P1945" s="46"/>
    </row>
    <row r="1946" spans="6:16" ht="12.75">
      <c r="F1946" s="53"/>
      <c r="I1946" s="51"/>
      <c r="J1946" s="51"/>
      <c r="P1946" s="46"/>
    </row>
    <row r="1947" spans="6:16" ht="12.75">
      <c r="F1947" s="53"/>
      <c r="I1947" s="51"/>
      <c r="J1947" s="51"/>
      <c r="P1947" s="46"/>
    </row>
    <row r="1948" spans="6:16" ht="12.75">
      <c r="F1948" s="53"/>
      <c r="I1948" s="51"/>
      <c r="J1948" s="51"/>
      <c r="P1948" s="46"/>
    </row>
    <row r="1949" spans="6:16" ht="12.75">
      <c r="F1949" s="53"/>
      <c r="I1949" s="51"/>
      <c r="J1949" s="51"/>
      <c r="P1949" s="46"/>
    </row>
    <row r="1950" spans="6:16" ht="12.75">
      <c r="F1950" s="53"/>
      <c r="I1950" s="51"/>
      <c r="J1950" s="51"/>
      <c r="P1950" s="46"/>
    </row>
    <row r="1951" spans="6:16" ht="12.75">
      <c r="F1951" s="53"/>
      <c r="I1951" s="51"/>
      <c r="J1951" s="51"/>
      <c r="P1951" s="46"/>
    </row>
    <row r="1952" spans="6:16" ht="12.75">
      <c r="F1952" s="53"/>
      <c r="I1952" s="51"/>
      <c r="J1952" s="51"/>
      <c r="P1952" s="46"/>
    </row>
    <row r="1953" spans="6:16" ht="12.75">
      <c r="F1953" s="53"/>
      <c r="I1953" s="51"/>
      <c r="J1953" s="51"/>
      <c r="P1953" s="46"/>
    </row>
    <row r="1954" spans="6:16" ht="12.75">
      <c r="F1954" s="53"/>
      <c r="I1954" s="51"/>
      <c r="J1954" s="51"/>
      <c r="P1954" s="46"/>
    </row>
    <row r="1955" spans="6:16" ht="12.75">
      <c r="F1955" s="53"/>
      <c r="I1955" s="51"/>
      <c r="J1955" s="51"/>
      <c r="P1955" s="46"/>
    </row>
    <row r="1956" spans="6:16" ht="12.75">
      <c r="F1956" s="53"/>
      <c r="I1956" s="51"/>
      <c r="J1956" s="51"/>
      <c r="P1956" s="46"/>
    </row>
    <row r="1957" spans="6:16" ht="12.75">
      <c r="F1957" s="53"/>
      <c r="I1957" s="51"/>
      <c r="J1957" s="51"/>
      <c r="P1957" s="46"/>
    </row>
    <row r="1958" spans="6:16" ht="12.75">
      <c r="F1958" s="53"/>
      <c r="I1958" s="51"/>
      <c r="J1958" s="51"/>
      <c r="P1958" s="46"/>
    </row>
    <row r="1959" spans="6:16" ht="12.75">
      <c r="F1959" s="53"/>
      <c r="I1959" s="51"/>
      <c r="J1959" s="51"/>
      <c r="P1959" s="46"/>
    </row>
    <row r="1960" spans="6:16" ht="12.75">
      <c r="F1960" s="53"/>
      <c r="I1960" s="51"/>
      <c r="J1960" s="51"/>
      <c r="P1960" s="46"/>
    </row>
    <row r="1961" spans="6:16" ht="12.75">
      <c r="F1961" s="53"/>
      <c r="I1961" s="51"/>
      <c r="J1961" s="51"/>
      <c r="P1961" s="46"/>
    </row>
    <row r="1962" spans="6:16" ht="12.75">
      <c r="F1962" s="53"/>
      <c r="I1962" s="51"/>
      <c r="J1962" s="51"/>
      <c r="P1962" s="46"/>
    </row>
    <row r="1963" spans="6:16" ht="12.75">
      <c r="F1963" s="53"/>
      <c r="I1963" s="51"/>
      <c r="J1963" s="51"/>
      <c r="P1963" s="46"/>
    </row>
    <row r="1964" spans="6:16" ht="12.75">
      <c r="F1964" s="53"/>
      <c r="I1964" s="51"/>
      <c r="J1964" s="51"/>
      <c r="P1964" s="46"/>
    </row>
    <row r="1965" spans="6:16" ht="12.75">
      <c r="F1965" s="53"/>
      <c r="I1965" s="51"/>
      <c r="J1965" s="51"/>
      <c r="P1965" s="46"/>
    </row>
    <row r="1966" spans="6:16" ht="12.75">
      <c r="F1966" s="53"/>
      <c r="I1966" s="51"/>
      <c r="J1966" s="51"/>
      <c r="P1966" s="46"/>
    </row>
    <row r="1967" spans="6:16" ht="12.75">
      <c r="F1967" s="53"/>
      <c r="I1967" s="51"/>
      <c r="J1967" s="51"/>
      <c r="P1967" s="46"/>
    </row>
    <row r="1968" spans="6:16" ht="12.75">
      <c r="F1968" s="53"/>
      <c r="I1968" s="51"/>
      <c r="J1968" s="51"/>
      <c r="P1968" s="46"/>
    </row>
    <row r="1969" spans="6:16" ht="12.75">
      <c r="F1969" s="53"/>
      <c r="I1969" s="51"/>
      <c r="J1969" s="51"/>
      <c r="P1969" s="46"/>
    </row>
    <row r="1970" spans="6:16" ht="12.75">
      <c r="F1970" s="53"/>
      <c r="I1970" s="51"/>
      <c r="J1970" s="51"/>
      <c r="P1970" s="46"/>
    </row>
    <row r="1971" spans="6:16" ht="12.75">
      <c r="F1971" s="53"/>
      <c r="I1971" s="51"/>
      <c r="J1971" s="51"/>
      <c r="P1971" s="46"/>
    </row>
    <row r="1972" spans="6:16" ht="12.75">
      <c r="F1972" s="53"/>
      <c r="I1972" s="51"/>
      <c r="J1972" s="51"/>
      <c r="P1972" s="46"/>
    </row>
    <row r="1973" spans="6:16" ht="12.75">
      <c r="F1973" s="53"/>
      <c r="I1973" s="51"/>
      <c r="J1973" s="51"/>
      <c r="P1973" s="46"/>
    </row>
    <row r="1974" spans="6:16" ht="12.75">
      <c r="F1974" s="53"/>
      <c r="I1974" s="51"/>
      <c r="J1974" s="51"/>
      <c r="P1974" s="46"/>
    </row>
    <row r="1975" spans="6:16" ht="12.75">
      <c r="F1975" s="53"/>
      <c r="I1975" s="51"/>
      <c r="J1975" s="51"/>
      <c r="P1975" s="46"/>
    </row>
    <row r="1976" spans="6:16" ht="12.75">
      <c r="F1976" s="53"/>
      <c r="I1976" s="51"/>
      <c r="J1976" s="51"/>
      <c r="P1976" s="46"/>
    </row>
    <row r="1977" spans="6:16" ht="12.75">
      <c r="F1977" s="53"/>
      <c r="I1977" s="51"/>
      <c r="J1977" s="51"/>
      <c r="P1977" s="46"/>
    </row>
    <row r="1978" spans="6:16" ht="12.75">
      <c r="F1978" s="53"/>
      <c r="I1978" s="51"/>
      <c r="J1978" s="51"/>
      <c r="P1978" s="46"/>
    </row>
    <row r="1979" spans="6:16" ht="12.75">
      <c r="F1979" s="53"/>
      <c r="I1979" s="51"/>
      <c r="J1979" s="51"/>
      <c r="P1979" s="46"/>
    </row>
    <row r="1980" spans="6:16" ht="12.75">
      <c r="F1980" s="53"/>
      <c r="I1980" s="51"/>
      <c r="J1980" s="51"/>
      <c r="P1980" s="46"/>
    </row>
    <row r="1981" spans="6:16" ht="12.75">
      <c r="F1981" s="53"/>
      <c r="I1981" s="51"/>
      <c r="J1981" s="51"/>
      <c r="P1981" s="46"/>
    </row>
    <row r="1982" spans="6:16" ht="12.75">
      <c r="F1982" s="53"/>
      <c r="I1982" s="51"/>
      <c r="J1982" s="51"/>
      <c r="P1982" s="46"/>
    </row>
    <row r="1983" spans="6:16" ht="12.75">
      <c r="F1983" s="53"/>
      <c r="I1983" s="51"/>
      <c r="J1983" s="51"/>
      <c r="P1983" s="46"/>
    </row>
    <row r="1984" spans="6:16" ht="12.75">
      <c r="F1984" s="53"/>
      <c r="I1984" s="51"/>
      <c r="J1984" s="51"/>
      <c r="P1984" s="46"/>
    </row>
    <row r="1985" spans="6:16" ht="12.75">
      <c r="F1985" s="53"/>
      <c r="I1985" s="51"/>
      <c r="J1985" s="51"/>
      <c r="P1985" s="46"/>
    </row>
    <row r="1986" spans="6:16" ht="12.75">
      <c r="F1986" s="53"/>
      <c r="I1986" s="51"/>
      <c r="J1986" s="51"/>
      <c r="P1986" s="46"/>
    </row>
    <row r="1987" spans="6:16" ht="12.75">
      <c r="F1987" s="53"/>
      <c r="I1987" s="51"/>
      <c r="J1987" s="51"/>
      <c r="P1987" s="46"/>
    </row>
    <row r="1988" spans="6:16" ht="12.75">
      <c r="F1988" s="53"/>
      <c r="I1988" s="51"/>
      <c r="J1988" s="51"/>
      <c r="P1988" s="46"/>
    </row>
    <row r="1989" spans="6:16" ht="12.75">
      <c r="F1989" s="53"/>
      <c r="I1989" s="51"/>
      <c r="J1989" s="51"/>
      <c r="P1989" s="46"/>
    </row>
    <row r="1990" spans="6:16" ht="12.75">
      <c r="F1990" s="53"/>
      <c r="I1990" s="51"/>
      <c r="J1990" s="51"/>
      <c r="P1990" s="46"/>
    </row>
    <row r="1991" spans="6:16" ht="12.75">
      <c r="F1991" s="53"/>
      <c r="I1991" s="51"/>
      <c r="J1991" s="51"/>
      <c r="P1991" s="46"/>
    </row>
    <row r="1992" spans="6:16" ht="12.75">
      <c r="F1992" s="53"/>
      <c r="I1992" s="51"/>
      <c r="J1992" s="51"/>
      <c r="P1992" s="46"/>
    </row>
    <row r="1993" spans="6:16" ht="12.75">
      <c r="F1993" s="53"/>
      <c r="I1993" s="51"/>
      <c r="J1993" s="51"/>
      <c r="P1993" s="46"/>
    </row>
    <row r="1994" spans="6:16" ht="12.75">
      <c r="F1994" s="53"/>
      <c r="I1994" s="51"/>
      <c r="J1994" s="51"/>
      <c r="P1994" s="46"/>
    </row>
    <row r="1995" spans="6:16" ht="12.75">
      <c r="F1995" s="53"/>
      <c r="I1995" s="51"/>
      <c r="J1995" s="51"/>
      <c r="P1995" s="46"/>
    </row>
    <row r="1996" spans="6:16" ht="12.75">
      <c r="F1996" s="53"/>
      <c r="I1996" s="51"/>
      <c r="J1996" s="51"/>
      <c r="P1996" s="46"/>
    </row>
    <row r="1997" spans="6:16" ht="12.75">
      <c r="F1997" s="53"/>
      <c r="I1997" s="51"/>
      <c r="J1997" s="51"/>
      <c r="P1997" s="46"/>
    </row>
    <row r="1998" spans="6:16" ht="12.75">
      <c r="F1998" s="53"/>
      <c r="I1998" s="51"/>
      <c r="J1998" s="51"/>
      <c r="P1998" s="46"/>
    </row>
    <row r="1999" spans="6:16" ht="12.75">
      <c r="F1999" s="53"/>
      <c r="I1999" s="51"/>
      <c r="J1999" s="51"/>
      <c r="P1999" s="46"/>
    </row>
    <row r="2000" spans="6:16" ht="12.75">
      <c r="F2000" s="53"/>
      <c r="I2000" s="51"/>
      <c r="J2000" s="51"/>
      <c r="P2000" s="46"/>
    </row>
    <row r="2001" spans="6:16" ht="12.75">
      <c r="F2001" s="53"/>
      <c r="I2001" s="51"/>
      <c r="J2001" s="51"/>
      <c r="P2001" s="46"/>
    </row>
    <row r="2002" spans="6:16" ht="12.75">
      <c r="F2002" s="53"/>
      <c r="I2002" s="51"/>
      <c r="J2002" s="51"/>
      <c r="P2002" s="46"/>
    </row>
    <row r="2003" spans="6:16" ht="12.75">
      <c r="F2003" s="53"/>
      <c r="I2003" s="51"/>
      <c r="J2003" s="51"/>
      <c r="P2003" s="46"/>
    </row>
    <row r="2004" spans="6:16" ht="12.75">
      <c r="F2004" s="53"/>
      <c r="I2004" s="51"/>
      <c r="J2004" s="51"/>
      <c r="P2004" s="46"/>
    </row>
    <row r="2005" spans="6:16" ht="12.75">
      <c r="F2005" s="53"/>
      <c r="I2005" s="51"/>
      <c r="J2005" s="51"/>
      <c r="P2005" s="46"/>
    </row>
    <row r="2006" spans="6:16" ht="12.75">
      <c r="F2006" s="53"/>
      <c r="I2006" s="51"/>
      <c r="J2006" s="51"/>
      <c r="P2006" s="46"/>
    </row>
    <row r="2007" spans="6:16" ht="12.75">
      <c r="F2007" s="53"/>
      <c r="I2007" s="51"/>
      <c r="J2007" s="51"/>
      <c r="P2007" s="46"/>
    </row>
    <row r="2008" spans="6:16" ht="12.75">
      <c r="F2008" s="53"/>
      <c r="I2008" s="51"/>
      <c r="J2008" s="51"/>
      <c r="P2008" s="46"/>
    </row>
    <row r="2009" spans="6:16" ht="12.75">
      <c r="F2009" s="53"/>
      <c r="I2009" s="51"/>
      <c r="J2009" s="51"/>
      <c r="P2009" s="46"/>
    </row>
    <row r="2010" spans="6:16" ht="12.75">
      <c r="F2010" s="53"/>
      <c r="I2010" s="51"/>
      <c r="J2010" s="51"/>
      <c r="P2010" s="46"/>
    </row>
    <row r="2011" spans="6:16" ht="12.75">
      <c r="F2011" s="53"/>
      <c r="I2011" s="51"/>
      <c r="J2011" s="51"/>
      <c r="P2011" s="46"/>
    </row>
    <row r="2012" spans="6:16" ht="12.75">
      <c r="F2012" s="53"/>
      <c r="I2012" s="51"/>
      <c r="J2012" s="51"/>
      <c r="P2012" s="46"/>
    </row>
    <row r="2013" spans="6:16" ht="12.75">
      <c r="F2013" s="53"/>
      <c r="I2013" s="51"/>
      <c r="J2013" s="51"/>
      <c r="P2013" s="46"/>
    </row>
    <row r="2014" spans="6:16" ht="12.75">
      <c r="F2014" s="53"/>
      <c r="I2014" s="51"/>
      <c r="J2014" s="51"/>
      <c r="P2014" s="46"/>
    </row>
    <row r="2015" spans="6:16" ht="12.75">
      <c r="F2015" s="53"/>
      <c r="I2015" s="51"/>
      <c r="J2015" s="51"/>
      <c r="P2015" s="46"/>
    </row>
    <row r="2016" spans="6:16" ht="12.75">
      <c r="F2016" s="53"/>
      <c r="I2016" s="51"/>
      <c r="J2016" s="51"/>
      <c r="P2016" s="46"/>
    </row>
    <row r="2017" spans="6:16" ht="12.75">
      <c r="F2017" s="53"/>
      <c r="I2017" s="51"/>
      <c r="J2017" s="51"/>
      <c r="P2017" s="46"/>
    </row>
    <row r="2018" spans="6:16" ht="12.75">
      <c r="F2018" s="53"/>
      <c r="I2018" s="51"/>
      <c r="J2018" s="51"/>
      <c r="P2018" s="46"/>
    </row>
    <row r="2019" spans="6:16" ht="12.75">
      <c r="F2019" s="53"/>
      <c r="I2019" s="51"/>
      <c r="J2019" s="51"/>
      <c r="P2019" s="46"/>
    </row>
    <row r="2020" spans="6:16" ht="12.75">
      <c r="F2020" s="53"/>
      <c r="I2020" s="51"/>
      <c r="J2020" s="51"/>
      <c r="P2020" s="46"/>
    </row>
    <row r="2021" spans="6:16" ht="12.75">
      <c r="F2021" s="53"/>
      <c r="I2021" s="51"/>
      <c r="J2021" s="51"/>
      <c r="P2021" s="46"/>
    </row>
    <row r="2022" spans="6:16" ht="12.75">
      <c r="F2022" s="53"/>
      <c r="I2022" s="51"/>
      <c r="J2022" s="51"/>
      <c r="P2022" s="46"/>
    </row>
    <row r="2023" spans="6:16" ht="12.75">
      <c r="F2023" s="53"/>
      <c r="I2023" s="51"/>
      <c r="J2023" s="51"/>
      <c r="P2023" s="46"/>
    </row>
    <row r="2024" spans="6:16" ht="12.75">
      <c r="F2024" s="53"/>
      <c r="I2024" s="51"/>
      <c r="J2024" s="51"/>
      <c r="P2024" s="46"/>
    </row>
    <row r="2025" spans="6:16" ht="12.75">
      <c r="F2025" s="53"/>
      <c r="I2025" s="51"/>
      <c r="J2025" s="51"/>
      <c r="P2025" s="46"/>
    </row>
    <row r="2026" spans="6:16" ht="12.75">
      <c r="F2026" s="53"/>
      <c r="I2026" s="51"/>
      <c r="J2026" s="51"/>
      <c r="P2026" s="46"/>
    </row>
    <row r="2027" spans="6:16" ht="12.75">
      <c r="F2027" s="53"/>
      <c r="I2027" s="51"/>
      <c r="J2027" s="51"/>
      <c r="P2027" s="46"/>
    </row>
    <row r="2028" spans="6:16" ht="12.75">
      <c r="F2028" s="53"/>
      <c r="I2028" s="51"/>
      <c r="J2028" s="51"/>
      <c r="P2028" s="46"/>
    </row>
    <row r="2029" spans="6:16" ht="12.75">
      <c r="F2029" s="53"/>
      <c r="I2029" s="51"/>
      <c r="J2029" s="51"/>
      <c r="P2029" s="46"/>
    </row>
    <row r="2030" spans="6:16" ht="12.75">
      <c r="F2030" s="53"/>
      <c r="I2030" s="51"/>
      <c r="J2030" s="51"/>
      <c r="P2030" s="46"/>
    </row>
    <row r="2031" spans="6:16" ht="12.75">
      <c r="F2031" s="53"/>
      <c r="I2031" s="51"/>
      <c r="J2031" s="51"/>
      <c r="P2031" s="46"/>
    </row>
    <row r="2032" spans="6:16" ht="12.75">
      <c r="F2032" s="53"/>
      <c r="I2032" s="51"/>
      <c r="J2032" s="51"/>
      <c r="P2032" s="46"/>
    </row>
    <row r="2033" spans="6:16" ht="12.75">
      <c r="F2033" s="53"/>
      <c r="I2033" s="51"/>
      <c r="J2033" s="51"/>
      <c r="P2033" s="46"/>
    </row>
    <row r="2034" spans="6:16" ht="12.75">
      <c r="F2034" s="53"/>
      <c r="I2034" s="51"/>
      <c r="J2034" s="51"/>
      <c r="P2034" s="46"/>
    </row>
    <row r="2035" spans="6:16" ht="12.75">
      <c r="F2035" s="53"/>
      <c r="I2035" s="51"/>
      <c r="J2035" s="51"/>
      <c r="P2035" s="46"/>
    </row>
    <row r="2036" spans="6:16" ht="12.75">
      <c r="F2036" s="53"/>
      <c r="I2036" s="51"/>
      <c r="J2036" s="51"/>
      <c r="P2036" s="46"/>
    </row>
    <row r="2037" spans="6:16" ht="12.75">
      <c r="F2037" s="53"/>
      <c r="I2037" s="51"/>
      <c r="J2037" s="51"/>
      <c r="P2037" s="46"/>
    </row>
    <row r="2038" spans="6:16" ht="12.75">
      <c r="F2038" s="53"/>
      <c r="I2038" s="51"/>
      <c r="J2038" s="51"/>
      <c r="P2038" s="46"/>
    </row>
    <row r="2039" spans="6:16" ht="12.75">
      <c r="F2039" s="53"/>
      <c r="I2039" s="51"/>
      <c r="J2039" s="51"/>
      <c r="P2039" s="46"/>
    </row>
    <row r="2040" spans="6:16" ht="12.75">
      <c r="F2040" s="53"/>
      <c r="I2040" s="51"/>
      <c r="J2040" s="51"/>
      <c r="P2040" s="46"/>
    </row>
    <row r="2041" spans="6:16" ht="12.75">
      <c r="F2041" s="53"/>
      <c r="I2041" s="51"/>
      <c r="J2041" s="51"/>
      <c r="P2041" s="46"/>
    </row>
    <row r="2042" spans="6:16" ht="12.75">
      <c r="F2042" s="53"/>
      <c r="I2042" s="51"/>
      <c r="J2042" s="51"/>
      <c r="P2042" s="46"/>
    </row>
    <row r="2043" spans="6:16" ht="12.75">
      <c r="F2043" s="53"/>
      <c r="I2043" s="51"/>
      <c r="J2043" s="51"/>
      <c r="P2043" s="46"/>
    </row>
    <row r="2044" spans="6:16" ht="12.75">
      <c r="F2044" s="53"/>
      <c r="I2044" s="51"/>
      <c r="J2044" s="51"/>
      <c r="P2044" s="46"/>
    </row>
    <row r="2045" spans="6:16" ht="12.75">
      <c r="F2045" s="53"/>
      <c r="I2045" s="51"/>
      <c r="J2045" s="51"/>
      <c r="P2045" s="46"/>
    </row>
    <row r="2046" spans="6:16" ht="12.75">
      <c r="F2046" s="53"/>
      <c r="I2046" s="51"/>
      <c r="J2046" s="51"/>
      <c r="P2046" s="46"/>
    </row>
    <row r="2047" spans="6:16" ht="12.75">
      <c r="F2047" s="53"/>
      <c r="I2047" s="51"/>
      <c r="J2047" s="51"/>
      <c r="P2047" s="46"/>
    </row>
    <row r="2048" spans="6:16" ht="12.75">
      <c r="F2048" s="53"/>
      <c r="I2048" s="51"/>
      <c r="J2048" s="51"/>
      <c r="P2048" s="46"/>
    </row>
    <row r="2049" spans="6:16" ht="12.75">
      <c r="F2049" s="53"/>
      <c r="I2049" s="51"/>
      <c r="J2049" s="51"/>
      <c r="P2049" s="46"/>
    </row>
    <row r="2050" spans="6:16" ht="12.75">
      <c r="F2050" s="53"/>
      <c r="I2050" s="51"/>
      <c r="J2050" s="51"/>
      <c r="P2050" s="46"/>
    </row>
    <row r="2051" spans="6:16" ht="12.75">
      <c r="F2051" s="53"/>
      <c r="I2051" s="51"/>
      <c r="J2051" s="51"/>
      <c r="P2051" s="46"/>
    </row>
    <row r="2052" spans="6:16" ht="12.75">
      <c r="F2052" s="53"/>
      <c r="I2052" s="51"/>
      <c r="J2052" s="51"/>
      <c r="P2052" s="46"/>
    </row>
    <row r="2053" spans="6:16" ht="12.75">
      <c r="F2053" s="53"/>
      <c r="I2053" s="51"/>
      <c r="J2053" s="51"/>
      <c r="P2053" s="46"/>
    </row>
    <row r="2054" spans="6:16" ht="12.75">
      <c r="F2054" s="53"/>
      <c r="I2054" s="51"/>
      <c r="J2054" s="51"/>
      <c r="P2054" s="46"/>
    </row>
    <row r="2055" spans="6:16" ht="12.75">
      <c r="F2055" s="53"/>
      <c r="I2055" s="51"/>
      <c r="J2055" s="51"/>
      <c r="P2055" s="46"/>
    </row>
    <row r="2056" spans="6:16" ht="12.75">
      <c r="F2056" s="53"/>
      <c r="I2056" s="51"/>
      <c r="J2056" s="51"/>
      <c r="P2056" s="46"/>
    </row>
    <row r="2057" spans="6:16" ht="12.75">
      <c r="F2057" s="53"/>
      <c r="I2057" s="51"/>
      <c r="J2057" s="51"/>
      <c r="P2057" s="46"/>
    </row>
    <row r="2058" spans="6:16" ht="12.75">
      <c r="F2058" s="53"/>
      <c r="I2058" s="51"/>
      <c r="J2058" s="51"/>
      <c r="P2058" s="46"/>
    </row>
    <row r="2059" spans="6:16" ht="12.75">
      <c r="F2059" s="53"/>
      <c r="I2059" s="51"/>
      <c r="J2059" s="51"/>
      <c r="P2059" s="46"/>
    </row>
    <row r="2060" spans="6:16" ht="12.75">
      <c r="F2060" s="53"/>
      <c r="I2060" s="51"/>
      <c r="J2060" s="51"/>
      <c r="P2060" s="46"/>
    </row>
    <row r="2061" spans="6:16" ht="12.75">
      <c r="F2061" s="53"/>
      <c r="I2061" s="51"/>
      <c r="J2061" s="51"/>
      <c r="P2061" s="46"/>
    </row>
    <row r="2062" spans="6:16" ht="12.75">
      <c r="F2062" s="53"/>
      <c r="I2062" s="51"/>
      <c r="J2062" s="51"/>
      <c r="P2062" s="46"/>
    </row>
    <row r="2063" spans="6:16" ht="12.75">
      <c r="F2063" s="53"/>
      <c r="I2063" s="51"/>
      <c r="J2063" s="51"/>
      <c r="P2063" s="46"/>
    </row>
    <row r="2064" spans="6:16" ht="12.75">
      <c r="F2064" s="53"/>
      <c r="I2064" s="51"/>
      <c r="J2064" s="51"/>
      <c r="P2064" s="46"/>
    </row>
    <row r="2065" spans="6:16" ht="12.75">
      <c r="F2065" s="53"/>
      <c r="I2065" s="51"/>
      <c r="J2065" s="51"/>
      <c r="P2065" s="46"/>
    </row>
    <row r="2066" spans="6:16" ht="12.75">
      <c r="F2066" s="53"/>
      <c r="I2066" s="51"/>
      <c r="J2066" s="51"/>
      <c r="P2066" s="46"/>
    </row>
    <row r="2067" spans="6:16" ht="12.75">
      <c r="F2067" s="53"/>
      <c r="I2067" s="51"/>
      <c r="J2067" s="51"/>
      <c r="P2067" s="46"/>
    </row>
    <row r="2068" spans="6:16" ht="12.75">
      <c r="F2068" s="53"/>
      <c r="I2068" s="51"/>
      <c r="J2068" s="51"/>
      <c r="P2068" s="46"/>
    </row>
    <row r="2069" spans="6:16" ht="12.75">
      <c r="F2069" s="53"/>
      <c r="I2069" s="51"/>
      <c r="J2069" s="51"/>
      <c r="P2069" s="46"/>
    </row>
    <row r="2070" spans="6:16" ht="12.75">
      <c r="F2070" s="53"/>
      <c r="I2070" s="51"/>
      <c r="J2070" s="51"/>
      <c r="P2070" s="46"/>
    </row>
    <row r="2071" spans="6:16" ht="12.75">
      <c r="F2071" s="53"/>
      <c r="I2071" s="51"/>
      <c r="J2071" s="51"/>
      <c r="P2071" s="46"/>
    </row>
    <row r="2072" spans="6:16" ht="12.75">
      <c r="F2072" s="53"/>
      <c r="I2072" s="51"/>
      <c r="J2072" s="51"/>
      <c r="P2072" s="46"/>
    </row>
    <row r="2073" spans="6:16" ht="12.75">
      <c r="F2073" s="53"/>
      <c r="I2073" s="51"/>
      <c r="J2073" s="51"/>
      <c r="P2073" s="46"/>
    </row>
    <row r="2074" spans="6:16" ht="12.75">
      <c r="F2074" s="53"/>
      <c r="I2074" s="51"/>
      <c r="J2074" s="51"/>
      <c r="P2074" s="46"/>
    </row>
    <row r="2075" spans="6:16" ht="12.75">
      <c r="F2075" s="53"/>
      <c r="I2075" s="51"/>
      <c r="J2075" s="51"/>
      <c r="P2075" s="46"/>
    </row>
    <row r="2076" spans="6:16" ht="12.75">
      <c r="F2076" s="53"/>
      <c r="I2076" s="51"/>
      <c r="J2076" s="51"/>
      <c r="P2076" s="46"/>
    </row>
    <row r="2077" spans="6:16" ht="12.75">
      <c r="F2077" s="53"/>
      <c r="I2077" s="51"/>
      <c r="J2077" s="51"/>
      <c r="P2077" s="46"/>
    </row>
    <row r="2078" spans="6:16" ht="12.75">
      <c r="F2078" s="53"/>
      <c r="I2078" s="51"/>
      <c r="J2078" s="51"/>
      <c r="P2078" s="46"/>
    </row>
    <row r="2079" spans="6:16" ht="12.75">
      <c r="F2079" s="53"/>
      <c r="I2079" s="51"/>
      <c r="J2079" s="51"/>
      <c r="P2079" s="46"/>
    </row>
    <row r="2080" spans="6:16" ht="12.75">
      <c r="F2080" s="53"/>
      <c r="I2080" s="51"/>
      <c r="J2080" s="51"/>
      <c r="P2080" s="46"/>
    </row>
    <row r="2081" spans="6:16" ht="12.75">
      <c r="F2081" s="53"/>
      <c r="I2081" s="51"/>
      <c r="J2081" s="51"/>
      <c r="P2081" s="46"/>
    </row>
    <row r="2082" spans="6:16" ht="12.75">
      <c r="F2082" s="53"/>
      <c r="I2082" s="51"/>
      <c r="J2082" s="51"/>
      <c r="P2082" s="46"/>
    </row>
    <row r="2083" spans="6:16" ht="12.75">
      <c r="F2083" s="53"/>
      <c r="I2083" s="51"/>
      <c r="J2083" s="51"/>
      <c r="P2083" s="46"/>
    </row>
    <row r="2084" spans="6:16" ht="12.75">
      <c r="F2084" s="53"/>
      <c r="I2084" s="51"/>
      <c r="J2084" s="51"/>
      <c r="P2084" s="46"/>
    </row>
    <row r="2085" spans="6:16" ht="12.75">
      <c r="F2085" s="53"/>
      <c r="I2085" s="51"/>
      <c r="J2085" s="51"/>
      <c r="P2085" s="46"/>
    </row>
    <row r="2086" spans="6:16" ht="12.75">
      <c r="F2086" s="53"/>
      <c r="I2086" s="51"/>
      <c r="J2086" s="51"/>
      <c r="P2086" s="46"/>
    </row>
    <row r="2087" spans="6:16" ht="12.75">
      <c r="F2087" s="53"/>
      <c r="I2087" s="51"/>
      <c r="J2087" s="51"/>
      <c r="P2087" s="46"/>
    </row>
    <row r="2088" spans="6:16" ht="12.75">
      <c r="F2088" s="53"/>
      <c r="I2088" s="51"/>
      <c r="J2088" s="51"/>
      <c r="P2088" s="46"/>
    </row>
    <row r="2089" spans="6:16" ht="12.75">
      <c r="F2089" s="53"/>
      <c r="I2089" s="51"/>
      <c r="J2089" s="51"/>
      <c r="P2089" s="46"/>
    </row>
    <row r="2090" spans="6:16" ht="12.75">
      <c r="F2090" s="53"/>
      <c r="I2090" s="51"/>
      <c r="J2090" s="51"/>
      <c r="P2090" s="46"/>
    </row>
    <row r="2091" spans="6:16" ht="12.75">
      <c r="F2091" s="53"/>
      <c r="I2091" s="51"/>
      <c r="J2091" s="51"/>
      <c r="P2091" s="46"/>
    </row>
    <row r="2092" spans="6:16" ht="12.75">
      <c r="F2092" s="53"/>
      <c r="I2092" s="51"/>
      <c r="J2092" s="51"/>
      <c r="P2092" s="46"/>
    </row>
    <row r="2093" spans="6:16" ht="12.75">
      <c r="F2093" s="53"/>
      <c r="I2093" s="51"/>
      <c r="J2093" s="51"/>
      <c r="P2093" s="46"/>
    </row>
    <row r="2094" spans="6:16" ht="12.75">
      <c r="F2094" s="53"/>
      <c r="I2094" s="51"/>
      <c r="J2094" s="51"/>
      <c r="P2094" s="46"/>
    </row>
    <row r="2095" spans="6:16" ht="12.75">
      <c r="F2095" s="53"/>
      <c r="I2095" s="51"/>
      <c r="J2095" s="51"/>
      <c r="P2095" s="46"/>
    </row>
    <row r="2096" spans="6:16" ht="12.75">
      <c r="F2096" s="53"/>
      <c r="I2096" s="51"/>
      <c r="J2096" s="51"/>
      <c r="P2096" s="46"/>
    </row>
    <row r="2097" spans="6:16" ht="12.75">
      <c r="F2097" s="53"/>
      <c r="I2097" s="51"/>
      <c r="J2097" s="51"/>
      <c r="P2097" s="46"/>
    </row>
    <row r="2098" spans="6:16" ht="12.75">
      <c r="F2098" s="53"/>
      <c r="I2098" s="51"/>
      <c r="J2098" s="51"/>
      <c r="P2098" s="46"/>
    </row>
    <row r="2099" spans="6:16" ht="12.75">
      <c r="F2099" s="53"/>
      <c r="I2099" s="51"/>
      <c r="J2099" s="51"/>
      <c r="P2099" s="46"/>
    </row>
    <row r="2100" spans="6:16" ht="12.75">
      <c r="F2100" s="53"/>
      <c r="I2100" s="51"/>
      <c r="J2100" s="51"/>
      <c r="P2100" s="46"/>
    </row>
    <row r="2101" spans="6:16" ht="12.75">
      <c r="F2101" s="53"/>
      <c r="I2101" s="51"/>
      <c r="J2101" s="51"/>
      <c r="P2101" s="46"/>
    </row>
    <row r="2102" spans="6:16" ht="12.75">
      <c r="F2102" s="53"/>
      <c r="I2102" s="51"/>
      <c r="J2102" s="51"/>
      <c r="P2102" s="46"/>
    </row>
    <row r="2103" spans="6:16" ht="12.75">
      <c r="F2103" s="53"/>
      <c r="I2103" s="51"/>
      <c r="J2103" s="51"/>
      <c r="P2103" s="46"/>
    </row>
    <row r="2104" spans="6:16" ht="12.75">
      <c r="F2104" s="53"/>
      <c r="I2104" s="51"/>
      <c r="J2104" s="51"/>
      <c r="P2104" s="46"/>
    </row>
    <row r="2105" spans="6:16" ht="12.75">
      <c r="F2105" s="53"/>
      <c r="I2105" s="51"/>
      <c r="J2105" s="51"/>
      <c r="P2105" s="46"/>
    </row>
    <row r="2106" spans="6:16" ht="12.75">
      <c r="F2106" s="53"/>
      <c r="I2106" s="51"/>
      <c r="J2106" s="51"/>
      <c r="P2106" s="46"/>
    </row>
    <row r="2107" spans="6:16" ht="12.75">
      <c r="F2107" s="53"/>
      <c r="I2107" s="51"/>
      <c r="J2107" s="51"/>
      <c r="P2107" s="46"/>
    </row>
    <row r="2108" spans="6:16" ht="12.75">
      <c r="F2108" s="53"/>
      <c r="I2108" s="51"/>
      <c r="J2108" s="51"/>
      <c r="P2108" s="46"/>
    </row>
    <row r="2109" spans="6:16" ht="12.75">
      <c r="F2109" s="53"/>
      <c r="I2109" s="51"/>
      <c r="J2109" s="51"/>
      <c r="P2109" s="46"/>
    </row>
    <row r="2110" spans="6:16" ht="12.75">
      <c r="F2110" s="53"/>
      <c r="I2110" s="51"/>
      <c r="J2110" s="51"/>
      <c r="P2110" s="46"/>
    </row>
    <row r="2111" spans="6:16" ht="12.75">
      <c r="F2111" s="53"/>
      <c r="I2111" s="51"/>
      <c r="J2111" s="51"/>
      <c r="P2111" s="46"/>
    </row>
    <row r="2112" spans="6:16" ht="12.75">
      <c r="F2112" s="53"/>
      <c r="I2112" s="51"/>
      <c r="J2112" s="51"/>
      <c r="P2112" s="46"/>
    </row>
    <row r="2113" spans="6:16" ht="12.75">
      <c r="F2113" s="53"/>
      <c r="I2113" s="51"/>
      <c r="J2113" s="51"/>
      <c r="P2113" s="46"/>
    </row>
    <row r="2114" spans="6:16" ht="12.75">
      <c r="F2114" s="53"/>
      <c r="I2114" s="51"/>
      <c r="J2114" s="51"/>
      <c r="P2114" s="46"/>
    </row>
    <row r="2115" spans="6:16" ht="12.75">
      <c r="F2115" s="53"/>
      <c r="I2115" s="51"/>
      <c r="J2115" s="51"/>
      <c r="P2115" s="46"/>
    </row>
    <row r="2116" spans="6:16" ht="12.75">
      <c r="F2116" s="53"/>
      <c r="I2116" s="51"/>
      <c r="J2116" s="51"/>
      <c r="P2116" s="46"/>
    </row>
    <row r="2117" spans="6:16" ht="12.75">
      <c r="F2117" s="53"/>
      <c r="I2117" s="51"/>
      <c r="J2117" s="51"/>
      <c r="P2117" s="46"/>
    </row>
    <row r="2118" spans="6:16" ht="12.75">
      <c r="F2118" s="53"/>
      <c r="I2118" s="51"/>
      <c r="J2118" s="51"/>
      <c r="P2118" s="46"/>
    </row>
    <row r="2119" spans="6:16" ht="12.75">
      <c r="F2119" s="53"/>
      <c r="I2119" s="51"/>
      <c r="J2119" s="51"/>
      <c r="P2119" s="46"/>
    </row>
    <row r="2120" spans="6:16" ht="12.75">
      <c r="F2120" s="53"/>
      <c r="I2120" s="51"/>
      <c r="J2120" s="51"/>
      <c r="P2120" s="46"/>
    </row>
    <row r="2121" spans="6:16" ht="12.75">
      <c r="F2121" s="53"/>
      <c r="P2121" s="46"/>
    </row>
    <row r="2122" spans="6:16" ht="12.75">
      <c r="F2122" s="53"/>
      <c r="P2122" s="46"/>
    </row>
    <row r="2123" spans="6:16" ht="12.75">
      <c r="F2123" s="53"/>
      <c r="P2123" s="46"/>
    </row>
    <row r="2124" spans="6:16" ht="12.75">
      <c r="F2124" s="53"/>
      <c r="P2124" s="46"/>
    </row>
    <row r="2125" spans="6:16" ht="12.75">
      <c r="F2125" s="53"/>
      <c r="P2125" s="46"/>
    </row>
    <row r="2126" spans="6:16" ht="12.75">
      <c r="F2126" s="53"/>
      <c r="P2126" s="46"/>
    </row>
    <row r="2127" spans="6:16" ht="12.75">
      <c r="F2127" s="53"/>
      <c r="P2127" s="46"/>
    </row>
    <row r="2128" spans="6:16" ht="12.75">
      <c r="F2128" s="53"/>
      <c r="P2128" s="46"/>
    </row>
    <row r="2129" spans="6:16" ht="12.75">
      <c r="F2129" s="53"/>
      <c r="P2129" s="46"/>
    </row>
    <row r="2130" spans="6:16" ht="12.75">
      <c r="F2130" s="53"/>
      <c r="P2130" s="46"/>
    </row>
    <row r="2131" spans="6:16" ht="12.75">
      <c r="F2131" s="53"/>
      <c r="P2131" s="46"/>
    </row>
    <row r="2132" spans="6:16" ht="12.75">
      <c r="F2132" s="53"/>
      <c r="P2132" s="46"/>
    </row>
    <row r="2133" spans="6:16" ht="12.75">
      <c r="F2133" s="53"/>
      <c r="P2133" s="46"/>
    </row>
    <row r="2134" spans="6:16" ht="12.75">
      <c r="F2134" s="53"/>
      <c r="P2134" s="46"/>
    </row>
    <row r="2135" spans="6:16" ht="12.75">
      <c r="F2135" s="53"/>
      <c r="P2135" s="46"/>
    </row>
    <row r="2136" spans="6:16" ht="12.75">
      <c r="F2136" s="53"/>
      <c r="P2136" s="46"/>
    </row>
    <row r="2137" spans="6:16" ht="12.75">
      <c r="F2137" s="53"/>
      <c r="P2137" s="46"/>
    </row>
    <row r="2138" spans="6:16" ht="12.75">
      <c r="F2138" s="53"/>
      <c r="P2138" s="46"/>
    </row>
    <row r="2139" spans="6:16" ht="12.75">
      <c r="F2139" s="53"/>
      <c r="P2139" s="46"/>
    </row>
    <row r="2140" spans="6:16" ht="12.75">
      <c r="F2140" s="53"/>
      <c r="P2140" s="46"/>
    </row>
    <row r="2141" spans="6:16" ht="12.75">
      <c r="F2141" s="53"/>
      <c r="P2141" s="46"/>
    </row>
    <row r="2142" spans="6:16" ht="12.75">
      <c r="F2142" s="53"/>
      <c r="P2142" s="46"/>
    </row>
    <row r="2143" spans="6:16" ht="12.75">
      <c r="F2143" s="53"/>
      <c r="P2143" s="46"/>
    </row>
    <row r="2144" spans="6:16" ht="12.75">
      <c r="F2144" s="53"/>
      <c r="P2144" s="46"/>
    </row>
    <row r="2145" spans="6:16" ht="12.75">
      <c r="F2145" s="53"/>
      <c r="P2145" s="46"/>
    </row>
    <row r="2146" spans="6:16" ht="12.75">
      <c r="F2146" s="53"/>
      <c r="P2146" s="46"/>
    </row>
    <row r="2147" spans="6:16" ht="12.75">
      <c r="F2147" s="53"/>
      <c r="P2147" s="46"/>
    </row>
    <row r="2148" spans="6:16" ht="12.75">
      <c r="F2148" s="53"/>
      <c r="P2148" s="46"/>
    </row>
    <row r="2149" spans="6:16" ht="12.75">
      <c r="F2149" s="53"/>
      <c r="P2149" s="46"/>
    </row>
    <row r="2150" spans="6:16" ht="12.75">
      <c r="F2150" s="53"/>
      <c r="P2150" s="46"/>
    </row>
    <row r="2151" spans="6:16" ht="12.75">
      <c r="F2151" s="53"/>
      <c r="P2151" s="46"/>
    </row>
    <row r="2152" spans="6:16" ht="12.75">
      <c r="F2152" s="53"/>
      <c r="P2152" s="46"/>
    </row>
    <row r="2153" spans="6:16" ht="12.75">
      <c r="F2153" s="53"/>
      <c r="P2153" s="46"/>
    </row>
    <row r="2154" spans="6:16" ht="12.75">
      <c r="F2154" s="53"/>
      <c r="P2154" s="46"/>
    </row>
    <row r="2155" spans="6:16" ht="12.75">
      <c r="F2155" s="53"/>
      <c r="P2155" s="46"/>
    </row>
    <row r="2156" spans="6:16" ht="12.75">
      <c r="F2156" s="53"/>
      <c r="P2156" s="46"/>
    </row>
    <row r="2157" spans="6:16" ht="12.75">
      <c r="F2157" s="53"/>
      <c r="P2157" s="46"/>
    </row>
    <row r="2158" spans="6:16" ht="12.75">
      <c r="F2158" s="53"/>
      <c r="P2158" s="46"/>
    </row>
    <row r="2159" spans="6:16" ht="12.75">
      <c r="F2159" s="53"/>
      <c r="P2159" s="46"/>
    </row>
    <row r="2160" spans="6:16" ht="12.75">
      <c r="F2160" s="53"/>
      <c r="P2160" s="46"/>
    </row>
    <row r="2161" spans="6:16" ht="12.75">
      <c r="F2161" s="53"/>
      <c r="P2161" s="46"/>
    </row>
    <row r="2162" spans="6:16" ht="12.75">
      <c r="F2162" s="53"/>
      <c r="P2162" s="46"/>
    </row>
    <row r="2163" spans="6:16" ht="12.75">
      <c r="F2163" s="53"/>
      <c r="P2163" s="46"/>
    </row>
    <row r="2164" spans="6:16" ht="12.75">
      <c r="F2164" s="53"/>
      <c r="P2164" s="46"/>
    </row>
    <row r="2165" spans="6:16" ht="12.75">
      <c r="F2165" s="53"/>
      <c r="P2165" s="46"/>
    </row>
    <row r="2166" spans="6:16" ht="12.75">
      <c r="F2166" s="53"/>
      <c r="P2166" s="46"/>
    </row>
    <row r="2167" spans="6:16" ht="12.75">
      <c r="F2167" s="53"/>
      <c r="P2167" s="46"/>
    </row>
    <row r="2168" spans="6:16" ht="12.75">
      <c r="F2168" s="53"/>
      <c r="P2168" s="46"/>
    </row>
    <row r="2169" spans="6:16" ht="12.75">
      <c r="F2169" s="53"/>
      <c r="P2169" s="46"/>
    </row>
    <row r="2170" spans="6:16" ht="12.75">
      <c r="F2170" s="53"/>
      <c r="P2170" s="46"/>
    </row>
    <row r="2171" spans="6:16" ht="12.75">
      <c r="F2171" s="53"/>
      <c r="P2171" s="46"/>
    </row>
    <row r="2172" spans="6:16" ht="12.75">
      <c r="F2172" s="53"/>
      <c r="P2172" s="46"/>
    </row>
    <row r="2173" spans="6:16" ht="12.75">
      <c r="F2173" s="53"/>
      <c r="P2173" s="46"/>
    </row>
    <row r="2174" spans="6:16" ht="12.75">
      <c r="F2174" s="53"/>
      <c r="P2174" s="46"/>
    </row>
    <row r="2175" spans="6:16" ht="12.75">
      <c r="F2175" s="53"/>
      <c r="P2175" s="46"/>
    </row>
    <row r="2176" spans="6:16" ht="12.75">
      <c r="F2176" s="53"/>
      <c r="P2176" s="46"/>
    </row>
    <row r="2177" spans="6:16" ht="12.75">
      <c r="F2177" s="53"/>
      <c r="P2177" s="46"/>
    </row>
    <row r="2178" spans="6:16" ht="12.75">
      <c r="F2178" s="53"/>
      <c r="P2178" s="46"/>
    </row>
    <row r="2179" spans="6:16" ht="12.75">
      <c r="F2179" s="53"/>
      <c r="P2179" s="46"/>
    </row>
    <row r="2180" spans="6:16" ht="12.75">
      <c r="F2180" s="53"/>
      <c r="P2180" s="46"/>
    </row>
    <row r="2181" spans="6:16" ht="12.75">
      <c r="F2181" s="53"/>
      <c r="P2181" s="46"/>
    </row>
    <row r="2182" spans="6:16" ht="12.75">
      <c r="F2182" s="53"/>
      <c r="P2182" s="46"/>
    </row>
    <row r="2183" spans="6:16" ht="12.75">
      <c r="F2183" s="53"/>
      <c r="P2183" s="46"/>
    </row>
    <row r="2184" spans="6:16" ht="12.75">
      <c r="F2184" s="53"/>
      <c r="P2184" s="46"/>
    </row>
    <row r="2185" spans="6:16" ht="12.75">
      <c r="F2185" s="53"/>
      <c r="P2185" s="46"/>
    </row>
    <row r="2186" spans="6:16" ht="12.75">
      <c r="F2186" s="53"/>
      <c r="P2186" s="46"/>
    </row>
    <row r="2187" spans="6:16" ht="12.75">
      <c r="F2187" s="53"/>
      <c r="P2187" s="46"/>
    </row>
    <row r="2188" spans="6:16" ht="12.75">
      <c r="F2188" s="53"/>
      <c r="P2188" s="46"/>
    </row>
    <row r="2189" spans="6:16" ht="12.75">
      <c r="F2189" s="53"/>
      <c r="P2189" s="46"/>
    </row>
    <row r="2190" spans="6:16" ht="12.75">
      <c r="F2190" s="53"/>
      <c r="P2190" s="46"/>
    </row>
    <row r="2191" spans="6:16" ht="12.75">
      <c r="F2191" s="53"/>
      <c r="P2191" s="46"/>
    </row>
    <row r="2192" spans="6:16" ht="12.75">
      <c r="F2192" s="53"/>
      <c r="P2192" s="46"/>
    </row>
    <row r="2193" spans="6:16" ht="12.75">
      <c r="F2193" s="53"/>
      <c r="P2193" s="46"/>
    </row>
    <row r="2194" spans="6:16" ht="12.75">
      <c r="F2194" s="53"/>
      <c r="P2194" s="46"/>
    </row>
    <row r="2195" spans="6:16" ht="12.75">
      <c r="F2195" s="53"/>
      <c r="P2195" s="46"/>
    </row>
    <row r="2196" spans="6:16" ht="12.75">
      <c r="F2196" s="53"/>
      <c r="P2196" s="46"/>
    </row>
    <row r="2197" spans="6:16" ht="12.75">
      <c r="F2197" s="53"/>
      <c r="P2197" s="46"/>
    </row>
    <row r="2198" spans="6:16" ht="12.75">
      <c r="F2198" s="53"/>
      <c r="P2198" s="46"/>
    </row>
    <row r="2199" spans="6:16" ht="12.75">
      <c r="F2199" s="53"/>
      <c r="P2199" s="46"/>
    </row>
    <row r="2200" spans="6:16" ht="12.75">
      <c r="F2200" s="53"/>
      <c r="P2200" s="46"/>
    </row>
    <row r="2201" spans="6:16" ht="12.75">
      <c r="F2201" s="53"/>
      <c r="P2201" s="46"/>
    </row>
    <row r="2202" spans="6:16" ht="12.75">
      <c r="F2202" s="53"/>
      <c r="P2202" s="46"/>
    </row>
    <row r="2203" spans="6:16" ht="12.75">
      <c r="F2203" s="53"/>
      <c r="P2203" s="46"/>
    </row>
    <row r="2204" spans="6:16" ht="12.75">
      <c r="F2204" s="53"/>
      <c r="P2204" s="46"/>
    </row>
    <row r="2205" spans="6:16" ht="12.75">
      <c r="F2205" s="53"/>
      <c r="P2205" s="46"/>
    </row>
    <row r="2206" spans="6:16" ht="12.75">
      <c r="F2206" s="53"/>
      <c r="P2206" s="46"/>
    </row>
    <row r="2207" spans="6:16" ht="12.75">
      <c r="F2207" s="53"/>
      <c r="P2207" s="46"/>
    </row>
    <row r="2208" spans="6:16" ht="12.75">
      <c r="F2208" s="53"/>
      <c r="P2208" s="46"/>
    </row>
    <row r="2209" spans="6:16" ht="12.75">
      <c r="F2209" s="53"/>
      <c r="P2209" s="46"/>
    </row>
    <row r="2210" spans="6:16" ht="12.75">
      <c r="F2210" s="53"/>
      <c r="P2210" s="46"/>
    </row>
    <row r="2211" spans="6:16" ht="12.75">
      <c r="F2211" s="53"/>
      <c r="P2211" s="46"/>
    </row>
    <row r="2212" spans="6:16" ht="12.75">
      <c r="F2212" s="53"/>
      <c r="P2212" s="46"/>
    </row>
    <row r="2213" spans="6:16" ht="12.75">
      <c r="F2213" s="53"/>
      <c r="P2213" s="46"/>
    </row>
    <row r="2214" spans="6:16" ht="12.75">
      <c r="F2214" s="53"/>
      <c r="P2214" s="46"/>
    </row>
    <row r="2215" spans="6:16" ht="12.75">
      <c r="F2215" s="53"/>
      <c r="P2215" s="46"/>
    </row>
    <row r="2216" spans="6:16" ht="12.75">
      <c r="F2216" s="53"/>
      <c r="P2216" s="46"/>
    </row>
    <row r="2217" spans="6:16" ht="12.75">
      <c r="F2217" s="53"/>
      <c r="P2217" s="46"/>
    </row>
    <row r="2218" spans="6:16" ht="12.75">
      <c r="F2218" s="53"/>
      <c r="P2218" s="46"/>
    </row>
    <row r="2219" spans="6:16" ht="12.75">
      <c r="F2219" s="53"/>
      <c r="P2219" s="46"/>
    </row>
    <row r="2220" spans="6:16" ht="12.75">
      <c r="F2220" s="53"/>
      <c r="P2220" s="46"/>
    </row>
    <row r="2221" spans="6:16" ht="12.75">
      <c r="F2221" s="53"/>
      <c r="P2221" s="46"/>
    </row>
    <row r="2222" spans="6:16" ht="12.75">
      <c r="F2222" s="53"/>
      <c r="P2222" s="46"/>
    </row>
    <row r="2223" spans="6:16" ht="12.75">
      <c r="F2223" s="53"/>
      <c r="P2223" s="46"/>
    </row>
    <row r="2224" spans="6:16" ht="12.75">
      <c r="F2224" s="53"/>
      <c r="P2224" s="46"/>
    </row>
    <row r="2225" spans="6:16" ht="12.75">
      <c r="F2225" s="53"/>
      <c r="P2225" s="46"/>
    </row>
    <row r="2226" spans="6:16" ht="12.75">
      <c r="F2226" s="53"/>
      <c r="P2226" s="46"/>
    </row>
    <row r="2227" spans="6:16" ht="12.75">
      <c r="F2227" s="53"/>
      <c r="P2227" s="46"/>
    </row>
    <row r="2228" spans="6:16" ht="12.75">
      <c r="F2228" s="53"/>
      <c r="P2228" s="46"/>
    </row>
    <row r="2229" spans="6:16" ht="12.75">
      <c r="F2229" s="53"/>
      <c r="P2229" s="46"/>
    </row>
    <row r="2230" spans="6:16" ht="12.75">
      <c r="F2230" s="53"/>
      <c r="P2230" s="46"/>
    </row>
    <row r="2231" spans="6:16" ht="12.75">
      <c r="F2231" s="53"/>
      <c r="P2231" s="46"/>
    </row>
    <row r="2232" spans="6:16" ht="12.75">
      <c r="F2232" s="53"/>
      <c r="P2232" s="46"/>
    </row>
    <row r="2233" spans="6:16" ht="12.75">
      <c r="F2233" s="53"/>
      <c r="P2233" s="46"/>
    </row>
    <row r="2234" spans="6:16" ht="12.75">
      <c r="F2234" s="53"/>
      <c r="P2234" s="46"/>
    </row>
    <row r="2235" spans="6:16" ht="12.75">
      <c r="F2235" s="53"/>
      <c r="P2235" s="46"/>
    </row>
    <row r="2236" spans="6:16" ht="12.75">
      <c r="F2236" s="53"/>
      <c r="P2236" s="46"/>
    </row>
    <row r="2237" spans="6:16" ht="12.75">
      <c r="F2237" s="53"/>
      <c r="P2237" s="46"/>
    </row>
    <row r="2238" spans="6:16" ht="12.75">
      <c r="F2238" s="53"/>
      <c r="P2238" s="46"/>
    </row>
    <row r="2239" spans="6:16" ht="12.75">
      <c r="F2239" s="53"/>
      <c r="P2239" s="46"/>
    </row>
    <row r="2240" spans="6:16" ht="12.75">
      <c r="F2240" s="53"/>
      <c r="P2240" s="46"/>
    </row>
    <row r="2241" spans="6:16" ht="12.75">
      <c r="F2241" s="53"/>
      <c r="P2241" s="46"/>
    </row>
    <row r="2242" spans="6:16" ht="12.75">
      <c r="F2242" s="53"/>
      <c r="P2242" s="46"/>
    </row>
    <row r="2243" spans="6:16" ht="12.75">
      <c r="F2243" s="53"/>
      <c r="P2243" s="46"/>
    </row>
    <row r="2244" spans="6:16" ht="12.75">
      <c r="F2244" s="53"/>
      <c r="P2244" s="46"/>
    </row>
    <row r="2245" spans="6:16" ht="12.75">
      <c r="F2245" s="53"/>
      <c r="P2245" s="46"/>
    </row>
    <row r="2246" spans="6:16" ht="12.75">
      <c r="F2246" s="53"/>
      <c r="P2246" s="46"/>
    </row>
    <row r="2247" spans="6:16" ht="12.75">
      <c r="F2247" s="53"/>
      <c r="P2247" s="46"/>
    </row>
    <row r="2248" spans="6:16" ht="12.75">
      <c r="F2248" s="53"/>
      <c r="P2248" s="46"/>
    </row>
    <row r="2249" spans="6:16" ht="12.75">
      <c r="F2249" s="53"/>
      <c r="P2249" s="46"/>
    </row>
    <row r="2250" spans="6:16" ht="12.75">
      <c r="F2250" s="53"/>
      <c r="P2250" s="46"/>
    </row>
    <row r="2251" spans="6:16" ht="12.75">
      <c r="F2251" s="53"/>
      <c r="P2251" s="46"/>
    </row>
    <row r="2252" spans="6:16" ht="12.75">
      <c r="F2252" s="53"/>
      <c r="P2252" s="46"/>
    </row>
    <row r="2253" spans="6:16" ht="12.75">
      <c r="F2253" s="53"/>
      <c r="P2253" s="46"/>
    </row>
    <row r="2254" spans="6:16" ht="12.75">
      <c r="F2254" s="53"/>
      <c r="P2254" s="46"/>
    </row>
    <row r="2255" spans="6:16" ht="12.75">
      <c r="F2255" s="53"/>
      <c r="P2255" s="46"/>
    </row>
    <row r="2256" spans="6:16" ht="12.75">
      <c r="F2256" s="53"/>
      <c r="P2256" s="46"/>
    </row>
    <row r="2257" spans="6:16" ht="12.75">
      <c r="F2257" s="53"/>
      <c r="P2257" s="46"/>
    </row>
    <row r="2258" spans="6:16" ht="12.75">
      <c r="F2258" s="53"/>
      <c r="P2258" s="46"/>
    </row>
    <row r="2259" spans="6:16" ht="12.75">
      <c r="F2259" s="53"/>
      <c r="P2259" s="46"/>
    </row>
    <row r="2260" spans="6:16" ht="12.75">
      <c r="F2260" s="53"/>
      <c r="P2260" s="46"/>
    </row>
    <row r="2261" spans="6:16" ht="12.75">
      <c r="F2261" s="53"/>
      <c r="P2261" s="46"/>
    </row>
    <row r="2262" spans="6:16" ht="12.75">
      <c r="F2262" s="53"/>
      <c r="P2262" s="46"/>
    </row>
    <row r="2263" spans="6:16" ht="12.75">
      <c r="F2263" s="53"/>
      <c r="P2263" s="46"/>
    </row>
    <row r="2264" spans="6:16" ht="12.75">
      <c r="F2264" s="53"/>
      <c r="P2264" s="46"/>
    </row>
    <row r="2265" spans="6:16" ht="12.75">
      <c r="F2265" s="53"/>
      <c r="P2265" s="46"/>
    </row>
    <row r="2266" spans="6:16" ht="12.75">
      <c r="F2266" s="53"/>
      <c r="P2266" s="46"/>
    </row>
    <row r="2267" spans="6:16" ht="12.75">
      <c r="F2267" s="53"/>
      <c r="P2267" s="46"/>
    </row>
    <row r="2268" spans="6:16" ht="12.75">
      <c r="F2268" s="53"/>
      <c r="P2268" s="46"/>
    </row>
    <row r="2269" spans="6:16" ht="12.75">
      <c r="F2269" s="53"/>
      <c r="P2269" s="46"/>
    </row>
    <row r="2270" spans="6:16" ht="12.75">
      <c r="F2270" s="53"/>
      <c r="P2270" s="46"/>
    </row>
    <row r="2271" spans="6:16" ht="12.75">
      <c r="F2271" s="53"/>
      <c r="P2271" s="46"/>
    </row>
    <row r="2272" spans="6:16" ht="12.75">
      <c r="F2272" s="53"/>
      <c r="P2272" s="46"/>
    </row>
    <row r="2273" spans="6:16" ht="12.75">
      <c r="F2273" s="53"/>
      <c r="P2273" s="46"/>
    </row>
    <row r="2274" spans="6:16" ht="12.75">
      <c r="F2274" s="53"/>
      <c r="P2274" s="46"/>
    </row>
    <row r="2275" spans="6:16" ht="12.75">
      <c r="F2275" s="53"/>
      <c r="P2275" s="46"/>
    </row>
    <row r="2276" spans="6:16" ht="12.75">
      <c r="F2276" s="53"/>
      <c r="P2276" s="46"/>
    </row>
    <row r="2277" spans="6:16" ht="12.75">
      <c r="F2277" s="53"/>
      <c r="P2277" s="46"/>
    </row>
    <row r="2278" spans="6:16" ht="12.75">
      <c r="F2278" s="53"/>
      <c r="P2278" s="46"/>
    </row>
    <row r="2279" spans="6:16" ht="12.75">
      <c r="F2279" s="53"/>
      <c r="P2279" s="46"/>
    </row>
    <row r="2280" spans="6:16" ht="12.75">
      <c r="F2280" s="53"/>
      <c r="P2280" s="46"/>
    </row>
    <row r="2281" spans="6:16" ht="12.75">
      <c r="F2281" s="53"/>
      <c r="P2281" s="46"/>
    </row>
    <row r="2282" spans="6:16" ht="12.75">
      <c r="F2282" s="53"/>
      <c r="P2282" s="46"/>
    </row>
    <row r="2283" spans="6:16" ht="12.75">
      <c r="F2283" s="53"/>
      <c r="P2283" s="46"/>
    </row>
    <row r="2284" spans="6:16" ht="12.75">
      <c r="F2284" s="53"/>
      <c r="P2284" s="46"/>
    </row>
    <row r="2285" spans="6:16" ht="12.75">
      <c r="F2285" s="53"/>
      <c r="P2285" s="46"/>
    </row>
    <row r="2286" spans="6:16" ht="12.75">
      <c r="F2286" s="53"/>
      <c r="P2286" s="46"/>
    </row>
    <row r="2287" spans="6:16" ht="12.75">
      <c r="F2287" s="53"/>
      <c r="P2287" s="46"/>
    </row>
    <row r="2288" spans="6:16" ht="12.75">
      <c r="F2288" s="53"/>
      <c r="P2288" s="46"/>
    </row>
    <row r="2289" spans="6:16" ht="12.75">
      <c r="F2289" s="53"/>
      <c r="P2289" s="46"/>
    </row>
    <row r="2290" spans="6:16" ht="12.75">
      <c r="F2290" s="53"/>
      <c r="P2290" s="46"/>
    </row>
    <row r="2291" spans="6:16" ht="12.75">
      <c r="F2291" s="53"/>
      <c r="P2291" s="46"/>
    </row>
    <row r="2292" spans="6:16" ht="12.75">
      <c r="F2292" s="53"/>
      <c r="P2292" s="46"/>
    </row>
    <row r="2293" spans="6:16" ht="12.75">
      <c r="F2293" s="53"/>
      <c r="P2293" s="46"/>
    </row>
    <row r="2294" spans="6:16" ht="12.75">
      <c r="F2294" s="53"/>
      <c r="P2294" s="46"/>
    </row>
    <row r="2295" spans="6:16" ht="12.75">
      <c r="F2295" s="53"/>
      <c r="P2295" s="46"/>
    </row>
    <row r="2296" spans="6:16" ht="12.75">
      <c r="F2296" s="53"/>
      <c r="P2296" s="46"/>
    </row>
    <row r="2297" spans="6:16" ht="12.75">
      <c r="F2297" s="53"/>
      <c r="P2297" s="46"/>
    </row>
    <row r="2298" spans="6:16" ht="12.75">
      <c r="F2298" s="53"/>
      <c r="P2298" s="46"/>
    </row>
    <row r="2299" spans="6:16" ht="12.75">
      <c r="F2299" s="53"/>
      <c r="P2299" s="46"/>
    </row>
    <row r="2300" spans="6:16" ht="12.75">
      <c r="F2300" s="53"/>
      <c r="P2300" s="46"/>
    </row>
    <row r="2301" spans="6:16" ht="12.75">
      <c r="F2301" s="53"/>
      <c r="P2301" s="46"/>
    </row>
    <row r="2302" spans="6:16" ht="12.75">
      <c r="F2302" s="53"/>
      <c r="P2302" s="46"/>
    </row>
    <row r="2303" spans="6:16" ht="12.75">
      <c r="F2303" s="53"/>
      <c r="P2303" s="46"/>
    </row>
    <row r="2304" spans="6:16" ht="12.75">
      <c r="F2304" s="53"/>
      <c r="P2304" s="46"/>
    </row>
    <row r="2305" spans="6:16" ht="12.75">
      <c r="F2305" s="53"/>
      <c r="P2305" s="46"/>
    </row>
    <row r="2306" spans="6:16" ht="12.75">
      <c r="F2306" s="53"/>
      <c r="P2306" s="46"/>
    </row>
    <row r="2307" spans="6:16" ht="12.75">
      <c r="F2307" s="53"/>
      <c r="P2307" s="46"/>
    </row>
    <row r="2308" spans="6:16" ht="12.75">
      <c r="F2308" s="53"/>
      <c r="P2308" s="46"/>
    </row>
    <row r="2309" spans="6:16" ht="12.75">
      <c r="F2309" s="53"/>
      <c r="P2309" s="46"/>
    </row>
    <row r="2310" spans="6:16" ht="12.75">
      <c r="F2310" s="53"/>
      <c r="P2310" s="46"/>
    </row>
    <row r="2311" spans="6:16" ht="12.75">
      <c r="F2311" s="53"/>
      <c r="P2311" s="46"/>
    </row>
    <row r="2312" spans="6:16" ht="12.75">
      <c r="F2312" s="53"/>
      <c r="P2312" s="46"/>
    </row>
    <row r="2313" spans="6:16" ht="12.75">
      <c r="F2313" s="53"/>
      <c r="P2313" s="46"/>
    </row>
    <row r="2314" spans="6:16" ht="12.75">
      <c r="F2314" s="53"/>
      <c r="P2314" s="46"/>
    </row>
    <row r="2315" spans="6:16" ht="12.75">
      <c r="F2315" s="53"/>
      <c r="P2315" s="46"/>
    </row>
    <row r="2316" spans="6:16" ht="12.75">
      <c r="F2316" s="53"/>
      <c r="P2316" s="46"/>
    </row>
    <row r="2317" spans="6:16" ht="12.75">
      <c r="F2317" s="53"/>
      <c r="P2317" s="46"/>
    </row>
    <row r="2318" spans="6:16" ht="12.75">
      <c r="F2318" s="53"/>
      <c r="P2318" s="46"/>
    </row>
    <row r="2319" spans="6:16" ht="12.75">
      <c r="F2319" s="53"/>
      <c r="P2319" s="46"/>
    </row>
    <row r="2320" spans="6:16" ht="12.75">
      <c r="F2320" s="53"/>
      <c r="P2320" s="46"/>
    </row>
    <row r="2321" spans="6:16" ht="12.75">
      <c r="F2321" s="53"/>
      <c r="P2321" s="46"/>
    </row>
    <row r="2322" spans="6:16" ht="12.75">
      <c r="F2322" s="53"/>
      <c r="P2322" s="46"/>
    </row>
    <row r="2323" spans="6:16" ht="12.75">
      <c r="F2323" s="53"/>
      <c r="P2323" s="46"/>
    </row>
    <row r="2324" spans="6:16" ht="12.75">
      <c r="F2324" s="53"/>
      <c r="P2324" s="46"/>
    </row>
    <row r="2325" spans="6:16" ht="12.75">
      <c r="F2325" s="53"/>
      <c r="P2325" s="46"/>
    </row>
    <row r="2326" spans="6:16" ht="12.75">
      <c r="F2326" s="53"/>
      <c r="P2326" s="46"/>
    </row>
    <row r="2327" spans="6:16" ht="12.75">
      <c r="F2327" s="53"/>
      <c r="P2327" s="46"/>
    </row>
    <row r="2328" spans="6:16" ht="12.75">
      <c r="F2328" s="53"/>
      <c r="P2328" s="46"/>
    </row>
    <row r="2329" spans="6:16" ht="12.75">
      <c r="F2329" s="53"/>
      <c r="P2329" s="46"/>
    </row>
    <row r="2330" spans="6:16" ht="12.75">
      <c r="F2330" s="53"/>
      <c r="P2330" s="46"/>
    </row>
    <row r="2331" spans="6:16" ht="12.75">
      <c r="F2331" s="53"/>
      <c r="P2331" s="46"/>
    </row>
    <row r="2332" spans="6:16" ht="12.75">
      <c r="F2332" s="53"/>
      <c r="P2332" s="46"/>
    </row>
    <row r="2333" spans="6:16" ht="12.75">
      <c r="F2333" s="53"/>
      <c r="P2333" s="46"/>
    </row>
    <row r="2334" spans="6:16" ht="12.75">
      <c r="F2334" s="53"/>
      <c r="P2334" s="46"/>
    </row>
    <row r="2335" spans="6:16" ht="12.75">
      <c r="F2335" s="53"/>
      <c r="P2335" s="46"/>
    </row>
    <row r="2336" spans="6:16" ht="12.75">
      <c r="F2336" s="53"/>
      <c r="P2336" s="46"/>
    </row>
    <row r="2337" spans="6:16" ht="12.75">
      <c r="F2337" s="53"/>
      <c r="P2337" s="46"/>
    </row>
    <row r="2338" spans="6:16" ht="12.75">
      <c r="F2338" s="53"/>
      <c r="P2338" s="46"/>
    </row>
    <row r="2339" spans="6:16" ht="12.75">
      <c r="F2339" s="53"/>
      <c r="P2339" s="46"/>
    </row>
    <row r="2340" spans="6:16" ht="12.75">
      <c r="F2340" s="53"/>
      <c r="P2340" s="46"/>
    </row>
    <row r="2341" spans="6:16" ht="12.75">
      <c r="F2341" s="53"/>
      <c r="P2341" s="46"/>
    </row>
    <row r="2342" spans="6:16" ht="12.75">
      <c r="F2342" s="53"/>
      <c r="P2342" s="46"/>
    </row>
    <row r="2343" spans="6:16" ht="12.75">
      <c r="F2343" s="53"/>
      <c r="P2343" s="46"/>
    </row>
    <row r="2344" spans="6:16" ht="12.75">
      <c r="F2344" s="53"/>
      <c r="P2344" s="46"/>
    </row>
    <row r="2345" spans="6:16" ht="12.75">
      <c r="F2345" s="53"/>
      <c r="P2345" s="46"/>
    </row>
    <row r="2346" spans="6:16" ht="12.75">
      <c r="F2346" s="53"/>
      <c r="P2346" s="46"/>
    </row>
    <row r="2347" spans="6:16" ht="12.75">
      <c r="F2347" s="53"/>
      <c r="P2347" s="46"/>
    </row>
    <row r="2348" spans="6:16" ht="12.75">
      <c r="F2348" s="53"/>
      <c r="P2348" s="46"/>
    </row>
    <row r="2349" spans="6:16" ht="12.75">
      <c r="F2349" s="53"/>
      <c r="P2349" s="46"/>
    </row>
    <row r="2350" spans="6:16" ht="12.75">
      <c r="F2350" s="53"/>
      <c r="P2350" s="46"/>
    </row>
    <row r="2351" spans="6:16" ht="12.75">
      <c r="F2351" s="53"/>
      <c r="P2351" s="46"/>
    </row>
    <row r="2352" spans="6:16" ht="12.75">
      <c r="F2352" s="53"/>
      <c r="P2352" s="46"/>
    </row>
    <row r="2353" spans="6:16" ht="12.75">
      <c r="F2353" s="53"/>
      <c r="P2353" s="46"/>
    </row>
    <row r="2354" spans="6:16" ht="12.75">
      <c r="F2354" s="53"/>
      <c r="P2354" s="46"/>
    </row>
    <row r="2355" spans="6:16" ht="12.75">
      <c r="F2355" s="53"/>
      <c r="P2355" s="46"/>
    </row>
    <row r="2356" spans="6:16" ht="12.75">
      <c r="F2356" s="53"/>
      <c r="P2356" s="46"/>
    </row>
    <row r="2357" spans="6:16" ht="12.75">
      <c r="F2357" s="53"/>
      <c r="P2357" s="46"/>
    </row>
    <row r="2358" spans="6:16" ht="12.75">
      <c r="F2358" s="53"/>
      <c r="P2358" s="46"/>
    </row>
    <row r="2359" spans="6:16" ht="12.75">
      <c r="F2359" s="53"/>
      <c r="P2359" s="46"/>
    </row>
    <row r="2360" spans="6:16" ht="12.75">
      <c r="F2360" s="53"/>
      <c r="P2360" s="46"/>
    </row>
    <row r="2361" spans="6:16" ht="12.75">
      <c r="F2361" s="53"/>
      <c r="P2361" s="46"/>
    </row>
    <row r="2362" spans="6:16" ht="12.75">
      <c r="F2362" s="53"/>
      <c r="P2362" s="46"/>
    </row>
    <row r="2363" spans="6:16" ht="12.75">
      <c r="F2363" s="53"/>
      <c r="P2363" s="46"/>
    </row>
    <row r="2364" spans="6:16" ht="12.75">
      <c r="F2364" s="53"/>
      <c r="P2364" s="46"/>
    </row>
    <row r="2365" spans="6:16" ht="12.75">
      <c r="F2365" s="53"/>
      <c r="P2365" s="46"/>
    </row>
    <row r="2366" spans="6:16" ht="12.75">
      <c r="F2366" s="53"/>
      <c r="P2366" s="46"/>
    </row>
    <row r="2367" spans="6:16" ht="12.75">
      <c r="F2367" s="53"/>
      <c r="P2367" s="46"/>
    </row>
    <row r="2368" spans="6:16" ht="12.75">
      <c r="F2368" s="53"/>
      <c r="P2368" s="46"/>
    </row>
    <row r="2369" spans="6:16" ht="12.75">
      <c r="F2369" s="53"/>
      <c r="P2369" s="46"/>
    </row>
    <row r="2370" spans="6:16" ht="12.75">
      <c r="F2370" s="53"/>
      <c r="P2370" s="46"/>
    </row>
    <row r="2371" spans="6:16" ht="12.75">
      <c r="F2371" s="53"/>
      <c r="P2371" s="46"/>
    </row>
    <row r="2372" spans="6:16" ht="12.75">
      <c r="F2372" s="53"/>
      <c r="P2372" s="46"/>
    </row>
    <row r="2373" spans="6:16" ht="12.75">
      <c r="F2373" s="53"/>
      <c r="P2373" s="46"/>
    </row>
    <row r="2374" spans="6:16" ht="12.75">
      <c r="F2374" s="53"/>
      <c r="P2374" s="46"/>
    </row>
    <row r="2375" spans="6:16" ht="12.75">
      <c r="F2375" s="53"/>
      <c r="P2375" s="46"/>
    </row>
    <row r="2376" spans="6:16" ht="12.75">
      <c r="F2376" s="53"/>
      <c r="P2376" s="46"/>
    </row>
    <row r="2377" spans="6:16" ht="12.75">
      <c r="F2377" s="53"/>
      <c r="P2377" s="46"/>
    </row>
    <row r="2378" spans="6:16" ht="12.75">
      <c r="F2378" s="53"/>
      <c r="P2378" s="46"/>
    </row>
    <row r="2379" spans="6:16" ht="12.75">
      <c r="F2379" s="53"/>
      <c r="P2379" s="46"/>
    </row>
    <row r="2380" spans="6:16" ht="12.75">
      <c r="F2380" s="53"/>
      <c r="P2380" s="46"/>
    </row>
    <row r="2381" spans="6:16" ht="12.75">
      <c r="F2381" s="53"/>
      <c r="P2381" s="46"/>
    </row>
    <row r="2382" spans="6:16" ht="12.75">
      <c r="F2382" s="53"/>
      <c r="P2382" s="46"/>
    </row>
    <row r="2383" spans="6:16" ht="12.75">
      <c r="F2383" s="53"/>
      <c r="P2383" s="46"/>
    </row>
    <row r="2384" spans="6:16" ht="12.75">
      <c r="F2384" s="53"/>
      <c r="P2384" s="46"/>
    </row>
    <row r="2385" spans="6:16" ht="12.75">
      <c r="F2385" s="53"/>
      <c r="P2385" s="46"/>
    </row>
    <row r="2386" spans="6:16" ht="12.75">
      <c r="F2386" s="53"/>
      <c r="P2386" s="46"/>
    </row>
    <row r="2387" spans="6:16" ht="12.75">
      <c r="F2387" s="53"/>
      <c r="P2387" s="46"/>
    </row>
    <row r="2388" spans="6:16" ht="12.75">
      <c r="F2388" s="53"/>
      <c r="P2388" s="46"/>
    </row>
    <row r="2389" spans="6:16" ht="12.75">
      <c r="F2389" s="53"/>
      <c r="P2389" s="46"/>
    </row>
    <row r="2390" spans="6:16" ht="12.75">
      <c r="F2390" s="53"/>
      <c r="P2390" s="46"/>
    </row>
    <row r="2391" spans="6:16" ht="12.75">
      <c r="F2391" s="53"/>
      <c r="P2391" s="46"/>
    </row>
    <row r="2392" spans="6:16" ht="12.75">
      <c r="F2392" s="53"/>
      <c r="P2392" s="46"/>
    </row>
    <row r="2393" spans="6:16" ht="12.75">
      <c r="F2393" s="53"/>
      <c r="P2393" s="46"/>
    </row>
    <row r="2394" spans="6:16" ht="12.75">
      <c r="F2394" s="53"/>
      <c r="P2394" s="46"/>
    </row>
    <row r="2395" spans="6:16" ht="12.75">
      <c r="F2395" s="53"/>
      <c r="P2395" s="46"/>
    </row>
    <row r="2396" spans="6:16" ht="12.75">
      <c r="F2396" s="53"/>
      <c r="P2396" s="46"/>
    </row>
    <row r="2397" spans="6:16" ht="12.75">
      <c r="F2397" s="53"/>
      <c r="P2397" s="46"/>
    </row>
    <row r="2398" spans="6:16" ht="12.75">
      <c r="F2398" s="53"/>
      <c r="P2398" s="46"/>
    </row>
    <row r="2399" spans="6:16" ht="12.75">
      <c r="F2399" s="53"/>
      <c r="P2399" s="46"/>
    </row>
    <row r="2400" spans="6:16" ht="12.75">
      <c r="F2400" s="53"/>
      <c r="P2400" s="46"/>
    </row>
    <row r="2401" spans="6:16" ht="12.75">
      <c r="F2401" s="53"/>
      <c r="P2401" s="46"/>
    </row>
    <row r="2402" spans="6:16" ht="12.75">
      <c r="F2402" s="53"/>
      <c r="P2402" s="46"/>
    </row>
    <row r="2403" spans="6:16" ht="12.75">
      <c r="F2403" s="53"/>
      <c r="P2403" s="46"/>
    </row>
    <row r="2404" spans="6:16" ht="12.75">
      <c r="F2404" s="53"/>
      <c r="P2404" s="46"/>
    </row>
    <row r="2405" spans="6:16" ht="12.75">
      <c r="F2405" s="53"/>
      <c r="P2405" s="46"/>
    </row>
    <row r="2406" spans="6:16" ht="12.75">
      <c r="F2406" s="53"/>
      <c r="P2406" s="46"/>
    </row>
    <row r="2407" spans="6:16" ht="12.75">
      <c r="F2407" s="53"/>
      <c r="P2407" s="46"/>
    </row>
    <row r="2408" spans="6:16" ht="12.75">
      <c r="F2408" s="53"/>
      <c r="P2408" s="46"/>
    </row>
    <row r="2409" spans="6:16" ht="12.75">
      <c r="F2409" s="53"/>
      <c r="P2409" s="46"/>
    </row>
    <row r="2410" spans="6:16" ht="12.75">
      <c r="F2410" s="53"/>
      <c r="P2410" s="46"/>
    </row>
    <row r="2411" spans="6:16" ht="12.75">
      <c r="F2411" s="53"/>
      <c r="P2411" s="46"/>
    </row>
    <row r="2412" spans="6:16" ht="12.75">
      <c r="F2412" s="53"/>
      <c r="P2412" s="46"/>
    </row>
    <row r="2413" spans="6:16" ht="12.75">
      <c r="F2413" s="53"/>
      <c r="P2413" s="46"/>
    </row>
    <row r="2414" spans="6:16" ht="12.75">
      <c r="F2414" s="53"/>
      <c r="P2414" s="46"/>
    </row>
    <row r="2415" spans="6:16" ht="12.75">
      <c r="F2415" s="53"/>
      <c r="P2415" s="46"/>
    </row>
    <row r="2416" spans="6:16" ht="12.75">
      <c r="F2416" s="53"/>
      <c r="P2416" s="46"/>
    </row>
    <row r="2417" spans="6:16" ht="12.75">
      <c r="F2417" s="53"/>
      <c r="P2417" s="46"/>
    </row>
    <row r="2418" spans="6:16" ht="12.75">
      <c r="F2418" s="53"/>
      <c r="P2418" s="46"/>
    </row>
    <row r="2419" spans="6:16" ht="12.75">
      <c r="F2419" s="53"/>
      <c r="P2419" s="46"/>
    </row>
    <row r="2420" spans="6:16" ht="12.75">
      <c r="F2420" s="53"/>
      <c r="P2420" s="46"/>
    </row>
    <row r="2421" spans="6:16" ht="12.75">
      <c r="F2421" s="53"/>
      <c r="P2421" s="46"/>
    </row>
    <row r="2422" spans="6:16" ht="12.75">
      <c r="F2422" s="53"/>
      <c r="P2422" s="46"/>
    </row>
    <row r="2423" spans="6:16" ht="12.75">
      <c r="F2423" s="53"/>
      <c r="P2423" s="46"/>
    </row>
    <row r="2424" spans="6:16" ht="12.75">
      <c r="F2424" s="53"/>
      <c r="P2424" s="46"/>
    </row>
    <row r="2425" spans="6:16" ht="12.75">
      <c r="F2425" s="53"/>
      <c r="P2425" s="46"/>
    </row>
    <row r="2426" spans="6:16" ht="12.75">
      <c r="F2426" s="53"/>
      <c r="P2426" s="46"/>
    </row>
    <row r="2427" spans="6:16" ht="12.75">
      <c r="F2427" s="53"/>
      <c r="P2427" s="46"/>
    </row>
    <row r="2428" spans="6:16" ht="12.75">
      <c r="F2428" s="53"/>
      <c r="P2428" s="46"/>
    </row>
    <row r="2429" spans="6:16" ht="12.75">
      <c r="F2429" s="53"/>
      <c r="P2429" s="46"/>
    </row>
    <row r="2430" spans="6:16" ht="12.75">
      <c r="F2430" s="53"/>
      <c r="P2430" s="46"/>
    </row>
    <row r="2431" spans="6:16" ht="12.75">
      <c r="F2431" s="53"/>
      <c r="P2431" s="46"/>
    </row>
    <row r="2432" spans="6:16" ht="12.75">
      <c r="F2432" s="53"/>
      <c r="P2432" s="46"/>
    </row>
    <row r="2433" spans="6:16" ht="12.75">
      <c r="F2433" s="53"/>
      <c r="P2433" s="46"/>
    </row>
    <row r="2434" spans="6:16" ht="12.75">
      <c r="F2434" s="53"/>
      <c r="P2434" s="46"/>
    </row>
    <row r="2435" spans="6:16" ht="12.75">
      <c r="F2435" s="53"/>
      <c r="P2435" s="46"/>
    </row>
    <row r="2436" spans="6:16" ht="12.75">
      <c r="F2436" s="53"/>
      <c r="P2436" s="46"/>
    </row>
    <row r="2437" spans="6:16" ht="12.75">
      <c r="F2437" s="53"/>
      <c r="P2437" s="46"/>
    </row>
    <row r="2438" spans="6:16" ht="12.75">
      <c r="F2438" s="53"/>
      <c r="P2438" s="46"/>
    </row>
    <row r="2439" spans="6:16" ht="12.75">
      <c r="F2439" s="53"/>
      <c r="P2439" s="46"/>
    </row>
    <row r="2440" spans="6:16" ht="12.75">
      <c r="F2440" s="53"/>
      <c r="P2440" s="46"/>
    </row>
    <row r="2441" spans="6:16" ht="12.75">
      <c r="F2441" s="53"/>
      <c r="P2441" s="46"/>
    </row>
    <row r="2442" spans="6:16" ht="12.75">
      <c r="F2442" s="53"/>
      <c r="P2442" s="46"/>
    </row>
    <row r="2443" spans="6:16" ht="12.75">
      <c r="F2443" s="53"/>
      <c r="P2443" s="46"/>
    </row>
    <row r="2444" spans="6:16" ht="12.75">
      <c r="F2444" s="53"/>
      <c r="P2444" s="46"/>
    </row>
    <row r="2445" spans="6:16" ht="12.75">
      <c r="F2445" s="53"/>
      <c r="P2445" s="46"/>
    </row>
    <row r="2446" spans="6:16" ht="12.75">
      <c r="F2446" s="53"/>
      <c r="P2446" s="46"/>
    </row>
    <row r="2447" spans="6:16" ht="12.75">
      <c r="F2447" s="53"/>
      <c r="P2447" s="46"/>
    </row>
    <row r="2448" spans="6:16" ht="12.75">
      <c r="F2448" s="53"/>
      <c r="P2448" s="46"/>
    </row>
    <row r="2449" spans="6:16" ht="12.75">
      <c r="F2449" s="53"/>
      <c r="P2449" s="46"/>
    </row>
    <row r="2450" spans="6:16" ht="12.75">
      <c r="F2450" s="53"/>
      <c r="P2450" s="46"/>
    </row>
    <row r="2451" spans="6:16" ht="12.75">
      <c r="F2451" s="53"/>
      <c r="P2451" s="46"/>
    </row>
    <row r="2452" spans="6:16" ht="12.75">
      <c r="F2452" s="53"/>
      <c r="P2452" s="46"/>
    </row>
    <row r="2453" spans="6:16" ht="12.75">
      <c r="F2453" s="53"/>
      <c r="P2453" s="46"/>
    </row>
    <row r="2454" spans="6:16" ht="12.75">
      <c r="F2454" s="53"/>
      <c r="P2454" s="46"/>
    </row>
    <row r="2455" spans="6:16" ht="12.75">
      <c r="F2455" s="53"/>
      <c r="P2455" s="46"/>
    </row>
    <row r="2456" spans="6:16" ht="12.75">
      <c r="F2456" s="53"/>
      <c r="P2456" s="46"/>
    </row>
    <row r="2457" spans="6:16" ht="12.75">
      <c r="F2457" s="53"/>
      <c r="P2457" s="46"/>
    </row>
    <row r="2458" spans="6:16" ht="12.75">
      <c r="F2458" s="53"/>
      <c r="P2458" s="46"/>
    </row>
    <row r="2459" spans="6:16" ht="12.75">
      <c r="F2459" s="53"/>
      <c r="P2459" s="46"/>
    </row>
    <row r="2460" spans="6:16" ht="12.75">
      <c r="F2460" s="53"/>
      <c r="P2460" s="46"/>
    </row>
    <row r="2461" spans="6:16" ht="12.75">
      <c r="F2461" s="53"/>
      <c r="P2461" s="46"/>
    </row>
    <row r="2462" spans="6:16" ht="12.75">
      <c r="F2462" s="53"/>
      <c r="P2462" s="46"/>
    </row>
    <row r="2463" spans="6:16" ht="12.75">
      <c r="F2463" s="53"/>
      <c r="P2463" s="46"/>
    </row>
    <row r="2464" spans="6:16" ht="12.75">
      <c r="F2464" s="53"/>
      <c r="P2464" s="46"/>
    </row>
    <row r="2465" spans="6:16" ht="12.75">
      <c r="F2465" s="53"/>
      <c r="P2465" s="46"/>
    </row>
    <row r="2466" spans="6:16" ht="12.75">
      <c r="F2466" s="53"/>
      <c r="P2466" s="46"/>
    </row>
    <row r="2467" spans="6:16" ht="12.75">
      <c r="F2467" s="53"/>
      <c r="P2467" s="46"/>
    </row>
    <row r="2468" spans="6:16" ht="12.75">
      <c r="F2468" s="53"/>
      <c r="P2468" s="46"/>
    </row>
    <row r="2469" spans="6:16" ht="12.75">
      <c r="F2469" s="53"/>
      <c r="P2469" s="46"/>
    </row>
    <row r="2470" spans="6:16" ht="12.75">
      <c r="F2470" s="53"/>
      <c r="P2470" s="46"/>
    </row>
    <row r="2471" spans="6:16" ht="12.75">
      <c r="F2471" s="53"/>
      <c r="P2471" s="46"/>
    </row>
    <row r="2472" spans="6:16" ht="12.75">
      <c r="F2472" s="53"/>
      <c r="P2472" s="46"/>
    </row>
    <row r="2473" spans="6:16" ht="12.75">
      <c r="F2473" s="53"/>
      <c r="P2473" s="46"/>
    </row>
    <row r="2474" spans="6:16" ht="12.75">
      <c r="F2474" s="53"/>
      <c r="P2474" s="46"/>
    </row>
    <row r="2475" spans="6:16" ht="12.75">
      <c r="F2475" s="53"/>
      <c r="P2475" s="46"/>
    </row>
    <row r="2476" spans="6:16" ht="12.75">
      <c r="F2476" s="53"/>
      <c r="P2476" s="46"/>
    </row>
    <row r="2477" spans="6:16" ht="12.75">
      <c r="F2477" s="53"/>
      <c r="P2477" s="46"/>
    </row>
    <row r="2478" spans="6:16" ht="12.75">
      <c r="F2478" s="53"/>
      <c r="P2478" s="46"/>
    </row>
    <row r="2479" spans="6:16" ht="12.75">
      <c r="F2479" s="53"/>
      <c r="P2479" s="46"/>
    </row>
    <row r="2480" spans="6:16" ht="12.75">
      <c r="F2480" s="53"/>
      <c r="P2480" s="46"/>
    </row>
    <row r="2481" spans="6:16" ht="12.75">
      <c r="F2481" s="53"/>
      <c r="P2481" s="46"/>
    </row>
    <row r="2482" spans="6:16" ht="12.75">
      <c r="F2482" s="53"/>
      <c r="P2482" s="46"/>
    </row>
    <row r="2483" spans="6:16" ht="12.75">
      <c r="F2483" s="53"/>
      <c r="P2483" s="46"/>
    </row>
    <row r="2484" spans="6:16" ht="12.75">
      <c r="F2484" s="53"/>
      <c r="P2484" s="46"/>
    </row>
    <row r="2485" spans="6:16" ht="12.75">
      <c r="F2485" s="53"/>
      <c r="P2485" s="46"/>
    </row>
    <row r="2486" spans="6:16" ht="12.75">
      <c r="F2486" s="53"/>
      <c r="P2486" s="46"/>
    </row>
    <row r="2487" spans="6:16" ht="12.75">
      <c r="F2487" s="53"/>
      <c r="P2487" s="46"/>
    </row>
    <row r="2488" spans="6:16" ht="12.75">
      <c r="F2488" s="53"/>
      <c r="P2488" s="46"/>
    </row>
    <row r="2489" spans="6:16" ht="12.75">
      <c r="F2489" s="53"/>
      <c r="P2489" s="46"/>
    </row>
    <row r="2490" spans="6:16" ht="12.75">
      <c r="F2490" s="53"/>
      <c r="P2490" s="46"/>
    </row>
    <row r="2491" spans="6:16" ht="12.75">
      <c r="F2491" s="53"/>
      <c r="P2491" s="46"/>
    </row>
    <row r="2492" spans="6:16" ht="12.75">
      <c r="F2492" s="53"/>
      <c r="P2492" s="46"/>
    </row>
    <row r="2493" spans="6:16" ht="12.75">
      <c r="F2493" s="53"/>
      <c r="P2493" s="46"/>
    </row>
    <row r="2494" spans="6:16" ht="12.75">
      <c r="F2494" s="53"/>
      <c r="P2494" s="46"/>
    </row>
    <row r="2495" spans="6:16" ht="12.75">
      <c r="F2495" s="53"/>
      <c r="P2495" s="46"/>
    </row>
    <row r="2496" spans="6:16" ht="12.75">
      <c r="F2496" s="53"/>
      <c r="P2496" s="46"/>
    </row>
    <row r="2497" spans="6:16" ht="12.75">
      <c r="F2497" s="53"/>
      <c r="P2497" s="46"/>
    </row>
    <row r="2498" spans="6:16" ht="12.75">
      <c r="F2498" s="53"/>
      <c r="P2498" s="46"/>
    </row>
    <row r="2499" spans="6:16" ht="12.75">
      <c r="F2499" s="53"/>
      <c r="P2499" s="46"/>
    </row>
    <row r="2500" spans="6:16" ht="12.75">
      <c r="F2500" s="53"/>
      <c r="P2500" s="46"/>
    </row>
    <row r="2501" spans="6:16" ht="12.75">
      <c r="F2501" s="53"/>
      <c r="P2501" s="46"/>
    </row>
    <row r="2502" spans="6:16" ht="12.75">
      <c r="F2502" s="53"/>
      <c r="P2502" s="46"/>
    </row>
    <row r="2503" spans="6:16" ht="12.75">
      <c r="F2503" s="53"/>
      <c r="P2503" s="46"/>
    </row>
    <row r="2504" spans="6:16" ht="12.75">
      <c r="F2504" s="53"/>
      <c r="P2504" s="46"/>
    </row>
    <row r="2505" spans="6:16" ht="12.75">
      <c r="F2505" s="53"/>
      <c r="P2505" s="46"/>
    </row>
    <row r="2506" spans="6:16" ht="12.75">
      <c r="F2506" s="53"/>
      <c r="P2506" s="46"/>
    </row>
    <row r="2507" spans="6:16" ht="12.75">
      <c r="F2507" s="53"/>
      <c r="P2507" s="46"/>
    </row>
    <row r="2508" spans="6:16" ht="12.75">
      <c r="F2508" s="53"/>
      <c r="P2508" s="46"/>
    </row>
    <row r="2509" spans="6:16" ht="12.75">
      <c r="F2509" s="53"/>
      <c r="P2509" s="46"/>
    </row>
    <row r="2510" spans="6:16" ht="12.75">
      <c r="F2510" s="53"/>
      <c r="P2510" s="46"/>
    </row>
    <row r="2511" spans="6:16" ht="12.75">
      <c r="F2511" s="53"/>
      <c r="P2511" s="46"/>
    </row>
    <row r="2512" spans="6:16" ht="12.75">
      <c r="F2512" s="53"/>
      <c r="P2512" s="46"/>
    </row>
    <row r="2513" spans="6:16" ht="12.75">
      <c r="F2513" s="53"/>
      <c r="P2513" s="46"/>
    </row>
    <row r="2514" spans="6:16" ht="12.75">
      <c r="F2514" s="53"/>
      <c r="P2514" s="46"/>
    </row>
    <row r="2515" spans="6:16" ht="12.75">
      <c r="F2515" s="53"/>
      <c r="P2515" s="46"/>
    </row>
    <row r="2516" spans="6:16" ht="12.75">
      <c r="F2516" s="53"/>
      <c r="P2516" s="46"/>
    </row>
    <row r="2517" spans="6:16" ht="12.75">
      <c r="F2517" s="53"/>
      <c r="P2517" s="46"/>
    </row>
    <row r="2518" spans="6:16" ht="12.75">
      <c r="F2518" s="53"/>
      <c r="P2518" s="46"/>
    </row>
    <row r="2519" spans="6:16" ht="12.75">
      <c r="F2519" s="53"/>
      <c r="P2519" s="46"/>
    </row>
    <row r="2520" spans="6:16" ht="12.75">
      <c r="F2520" s="53"/>
      <c r="P2520" s="46"/>
    </row>
    <row r="2521" spans="6:16" ht="12.75">
      <c r="F2521" s="53"/>
      <c r="P2521" s="46"/>
    </row>
    <row r="2522" spans="6:16" ht="12.75">
      <c r="F2522" s="53"/>
      <c r="P2522" s="46"/>
    </row>
    <row r="2523" spans="6:16" ht="12.75">
      <c r="F2523" s="53"/>
      <c r="P2523" s="46"/>
    </row>
    <row r="2524" spans="6:16" ht="12.75">
      <c r="F2524" s="53"/>
      <c r="P2524" s="46"/>
    </row>
    <row r="2525" spans="6:16" ht="12.75">
      <c r="F2525" s="53"/>
      <c r="P2525" s="46"/>
    </row>
    <row r="2526" spans="6:16" ht="12.75">
      <c r="F2526" s="53"/>
      <c r="P2526" s="46"/>
    </row>
    <row r="2527" spans="6:16" ht="12.75">
      <c r="F2527" s="53"/>
      <c r="P2527" s="46"/>
    </row>
    <row r="2528" spans="6:16" ht="12.75">
      <c r="F2528" s="53"/>
      <c r="P2528" s="46"/>
    </row>
    <row r="2529" spans="6:16" ht="12.75">
      <c r="F2529" s="53"/>
      <c r="P2529" s="46"/>
    </row>
    <row r="2530" spans="6:16" ht="12.75">
      <c r="F2530" s="53"/>
      <c r="P2530" s="46"/>
    </row>
    <row r="2531" spans="6:16" ht="12.75">
      <c r="F2531" s="53"/>
      <c r="P2531" s="46"/>
    </row>
    <row r="2532" spans="6:16" ht="12.75">
      <c r="F2532" s="53"/>
      <c r="P2532" s="46"/>
    </row>
    <row r="2533" spans="6:16" ht="12.75">
      <c r="F2533" s="53"/>
      <c r="P2533" s="46"/>
    </row>
    <row r="2534" spans="6:16" ht="12.75">
      <c r="F2534" s="53"/>
      <c r="P2534" s="46"/>
    </row>
    <row r="2535" spans="6:16" ht="12.75">
      <c r="F2535" s="53"/>
      <c r="P2535" s="46"/>
    </row>
    <row r="2536" spans="6:16" ht="12.75">
      <c r="F2536" s="53"/>
      <c r="P2536" s="46"/>
    </row>
    <row r="2537" spans="6:16" ht="12.75">
      <c r="F2537" s="53"/>
      <c r="P2537" s="46"/>
    </row>
    <row r="2538" spans="6:16" ht="12.75">
      <c r="F2538" s="53"/>
      <c r="P2538" s="46"/>
    </row>
    <row r="2539" spans="6:16" ht="12.75">
      <c r="F2539" s="53"/>
      <c r="P2539" s="46"/>
    </row>
    <row r="2540" spans="6:16" ht="12.75">
      <c r="F2540" s="53"/>
      <c r="P2540" s="46"/>
    </row>
    <row r="2541" spans="6:16" ht="12.75">
      <c r="F2541" s="53"/>
      <c r="P2541" s="46"/>
    </row>
    <row r="2542" spans="6:16" ht="12.75">
      <c r="F2542" s="53"/>
      <c r="P2542" s="46"/>
    </row>
    <row r="2543" spans="6:16" ht="12.75">
      <c r="F2543" s="53"/>
      <c r="P2543" s="46"/>
    </row>
    <row r="2544" spans="6:16" ht="12.75">
      <c r="F2544" s="53"/>
      <c r="P2544" s="46"/>
    </row>
    <row r="2545" spans="6:16" ht="12.75">
      <c r="F2545" s="53"/>
      <c r="P2545" s="46"/>
    </row>
    <row r="2546" spans="6:16" ht="12.75">
      <c r="F2546" s="53"/>
      <c r="P2546" s="46"/>
    </row>
    <row r="2547" spans="6:16" ht="12.75">
      <c r="F2547" s="53"/>
      <c r="P2547" s="46"/>
    </row>
    <row r="2548" spans="6:16" ht="12.75">
      <c r="F2548" s="53"/>
      <c r="P2548" s="46"/>
    </row>
    <row r="2549" spans="6:16" ht="12.75">
      <c r="F2549" s="53"/>
      <c r="P2549" s="46"/>
    </row>
    <row r="2550" spans="6:16" ht="12.75">
      <c r="F2550" s="53"/>
      <c r="P2550" s="46"/>
    </row>
    <row r="2551" spans="6:16" ht="12.75">
      <c r="F2551" s="53"/>
      <c r="P2551" s="46"/>
    </row>
    <row r="2552" spans="6:16" ht="12.75">
      <c r="F2552" s="53"/>
      <c r="P2552" s="46"/>
    </row>
    <row r="2553" spans="6:16" ht="12.75">
      <c r="F2553" s="53"/>
      <c r="P2553" s="46"/>
    </row>
    <row r="2554" spans="6:16" ht="12.75">
      <c r="F2554" s="53"/>
      <c r="P2554" s="46"/>
    </row>
    <row r="2555" spans="6:16" ht="12.75">
      <c r="F2555" s="53"/>
      <c r="P2555" s="46"/>
    </row>
    <row r="2556" spans="6:16" ht="12.75">
      <c r="F2556" s="53"/>
      <c r="P2556" s="46"/>
    </row>
    <row r="2557" spans="6:16" ht="12.75">
      <c r="F2557" s="53"/>
      <c r="P2557" s="46"/>
    </row>
    <row r="2558" spans="6:16" ht="12.75">
      <c r="F2558" s="53"/>
      <c r="P2558" s="46"/>
    </row>
    <row r="2559" spans="6:16" ht="12.75">
      <c r="F2559" s="53"/>
      <c r="P2559" s="46"/>
    </row>
    <row r="2560" spans="6:16" ht="12.75">
      <c r="F2560" s="53"/>
      <c r="P2560" s="46"/>
    </row>
    <row r="2561" spans="6:16" ht="12.75">
      <c r="F2561" s="53"/>
      <c r="P2561" s="46"/>
    </row>
    <row r="2562" spans="6:16" ht="12.75">
      <c r="F2562" s="53"/>
      <c r="P2562" s="46"/>
    </row>
    <row r="2563" spans="6:16" ht="12.75">
      <c r="F2563" s="53"/>
      <c r="P2563" s="46"/>
    </row>
    <row r="2564" spans="6:16" ht="12.75">
      <c r="F2564" s="53"/>
      <c r="P2564" s="46"/>
    </row>
    <row r="2565" spans="6:16" ht="12.75">
      <c r="F2565" s="53"/>
      <c r="P2565" s="46"/>
    </row>
    <row r="2566" spans="6:16" ht="12.75">
      <c r="F2566" s="53"/>
      <c r="P2566" s="46"/>
    </row>
    <row r="2567" spans="6:16" ht="12.75">
      <c r="F2567" s="53"/>
      <c r="P2567" s="46"/>
    </row>
    <row r="2568" spans="6:16" ht="12.75">
      <c r="F2568" s="53"/>
      <c r="P2568" s="46"/>
    </row>
    <row r="2569" spans="6:16" ht="12.75">
      <c r="F2569" s="53"/>
      <c r="P2569" s="46"/>
    </row>
    <row r="2570" spans="6:16" ht="12.75">
      <c r="F2570" s="53"/>
      <c r="P2570" s="46"/>
    </row>
    <row r="2571" spans="6:16" ht="12.75">
      <c r="F2571" s="53"/>
      <c r="P2571" s="46"/>
    </row>
    <row r="2572" spans="6:16" ht="12.75">
      <c r="F2572" s="53"/>
      <c r="P2572" s="46"/>
    </row>
    <row r="2573" spans="6:16" ht="12.75">
      <c r="F2573" s="53"/>
      <c r="P2573" s="46"/>
    </row>
    <row r="2574" spans="6:16" ht="12.75">
      <c r="F2574" s="53"/>
      <c r="P2574" s="46"/>
    </row>
    <row r="2575" spans="6:16" ht="12.75">
      <c r="F2575" s="53"/>
      <c r="P2575" s="46"/>
    </row>
    <row r="2576" spans="6:16" ht="12.75">
      <c r="F2576" s="53"/>
      <c r="P2576" s="46"/>
    </row>
    <row r="2577" spans="6:16" ht="12.75">
      <c r="F2577" s="53"/>
      <c r="P2577" s="46"/>
    </row>
    <row r="2578" spans="6:16" ht="12.75">
      <c r="F2578" s="53"/>
      <c r="P2578" s="46"/>
    </row>
    <row r="2579" spans="6:16" ht="12.75">
      <c r="F2579" s="53"/>
      <c r="P2579" s="46"/>
    </row>
    <row r="2580" spans="6:16" ht="12.75">
      <c r="F2580" s="53"/>
      <c r="P2580" s="46"/>
    </row>
    <row r="2581" spans="6:16" ht="12.75">
      <c r="F2581" s="53"/>
      <c r="P2581" s="46"/>
    </row>
    <row r="2582" spans="6:16" ht="12.75">
      <c r="F2582" s="53"/>
      <c r="P2582" s="46"/>
    </row>
    <row r="2583" spans="6:16" ht="12.75">
      <c r="F2583" s="53"/>
      <c r="P2583" s="46"/>
    </row>
    <row r="2584" spans="6:16" ht="12.75">
      <c r="F2584" s="53"/>
      <c r="P2584" s="46"/>
    </row>
    <row r="2585" spans="6:16" ht="12.75">
      <c r="F2585" s="53"/>
      <c r="P2585" s="46"/>
    </row>
    <row r="2586" spans="6:16" ht="12.75">
      <c r="F2586" s="53"/>
      <c r="P2586" s="46"/>
    </row>
    <row r="2587" spans="6:16" ht="12.75">
      <c r="F2587" s="53"/>
      <c r="P2587" s="46"/>
    </row>
    <row r="2588" spans="6:16" ht="12.75">
      <c r="F2588" s="53"/>
      <c r="P2588" s="46"/>
    </row>
    <row r="2589" spans="6:16" ht="12.75">
      <c r="F2589" s="53"/>
      <c r="P2589" s="46"/>
    </row>
    <row r="2590" spans="6:16" ht="12.75">
      <c r="F2590" s="53"/>
      <c r="P2590" s="46"/>
    </row>
    <row r="2591" spans="6:16" ht="12.75">
      <c r="F2591" s="53"/>
      <c r="P2591" s="46"/>
    </row>
    <row r="2592" spans="6:16" ht="12.75">
      <c r="F2592" s="53"/>
      <c r="P2592" s="46"/>
    </row>
    <row r="2593" spans="6:16" ht="12.75">
      <c r="F2593" s="53"/>
      <c r="P2593" s="46"/>
    </row>
    <row r="2594" spans="6:16" ht="12.75">
      <c r="F2594" s="53"/>
      <c r="P2594" s="46"/>
    </row>
    <row r="2595" spans="6:16" ht="12.75">
      <c r="F2595" s="53"/>
      <c r="P2595" s="46"/>
    </row>
    <row r="2596" spans="6:16" ht="12.75">
      <c r="F2596" s="53"/>
      <c r="P2596" s="46"/>
    </row>
    <row r="2597" spans="6:16" ht="12.75">
      <c r="F2597" s="53"/>
      <c r="P2597" s="46"/>
    </row>
    <row r="2598" spans="6:16" ht="12.75">
      <c r="F2598" s="53"/>
      <c r="P2598" s="46"/>
    </row>
    <row r="2599" spans="6:16" ht="12.75">
      <c r="F2599" s="53"/>
      <c r="P2599" s="46"/>
    </row>
    <row r="2600" spans="6:16" ht="12.75">
      <c r="F2600" s="53"/>
      <c r="P2600" s="46"/>
    </row>
    <row r="2601" spans="6:16" ht="12.75">
      <c r="F2601" s="53"/>
      <c r="P2601" s="46"/>
    </row>
    <row r="2602" spans="6:16" ht="12.75">
      <c r="F2602" s="53"/>
      <c r="P2602" s="46"/>
    </row>
    <row r="2603" spans="6:16" ht="12.75">
      <c r="F2603" s="53"/>
      <c r="P2603" s="46"/>
    </row>
    <row r="2604" spans="6:16" ht="12.75">
      <c r="F2604" s="53"/>
      <c r="P2604" s="46"/>
    </row>
    <row r="2605" spans="6:16" ht="12.75">
      <c r="F2605" s="53"/>
      <c r="P2605" s="46"/>
    </row>
    <row r="2606" spans="6:16" ht="12.75">
      <c r="F2606" s="53"/>
      <c r="P2606" s="46"/>
    </row>
    <row r="2607" spans="6:16" ht="12.75">
      <c r="F2607" s="53"/>
      <c r="P2607" s="46"/>
    </row>
    <row r="2608" spans="6:16" ht="12.75">
      <c r="F2608" s="53"/>
      <c r="P2608" s="46"/>
    </row>
    <row r="2609" spans="6:16" ht="12.75">
      <c r="F2609" s="53"/>
      <c r="P2609" s="46"/>
    </row>
    <row r="2610" spans="6:16" ht="12.75">
      <c r="F2610" s="53"/>
      <c r="P2610" s="46"/>
    </row>
    <row r="2611" spans="6:16" ht="12.75">
      <c r="F2611" s="53"/>
      <c r="P2611" s="46"/>
    </row>
    <row r="2612" spans="6:16" ht="12.75">
      <c r="F2612" s="53"/>
      <c r="P2612" s="46"/>
    </row>
    <row r="2613" spans="6:16" ht="12.75">
      <c r="F2613" s="53"/>
      <c r="P2613" s="46"/>
    </row>
    <row r="2614" spans="6:16" ht="12.75">
      <c r="F2614" s="53"/>
      <c r="P2614" s="46"/>
    </row>
    <row r="2615" spans="6:16" ht="12.75">
      <c r="F2615" s="53"/>
      <c r="P2615" s="46"/>
    </row>
    <row r="2616" spans="6:16" ht="12.75">
      <c r="F2616" s="53"/>
      <c r="P2616" s="46"/>
    </row>
    <row r="2617" spans="6:16" ht="12.75">
      <c r="F2617" s="53"/>
      <c r="P2617" s="46"/>
    </row>
    <row r="2618" spans="6:16" ht="12.75">
      <c r="F2618" s="53"/>
      <c r="P2618" s="46"/>
    </row>
    <row r="2619" spans="6:16" ht="12.75">
      <c r="F2619" s="53"/>
      <c r="P2619" s="46"/>
    </row>
    <row r="2620" spans="6:16" ht="12.75">
      <c r="F2620" s="53"/>
      <c r="P2620" s="46"/>
    </row>
    <row r="2621" spans="6:16" ht="12.75">
      <c r="F2621" s="53"/>
      <c r="P2621" s="46"/>
    </row>
    <row r="2622" spans="6:16" ht="12.75">
      <c r="F2622" s="53"/>
      <c r="P2622" s="46"/>
    </row>
    <row r="2623" spans="6:16" ht="12.75">
      <c r="F2623" s="53"/>
      <c r="P2623" s="46"/>
    </row>
    <row r="2624" spans="6:16" ht="12.75">
      <c r="F2624" s="53"/>
      <c r="P2624" s="46"/>
    </row>
    <row r="2625" spans="6:16" ht="12.75">
      <c r="F2625" s="53"/>
      <c r="P2625" s="46"/>
    </row>
    <row r="2626" spans="6:16" ht="12.75">
      <c r="F2626" s="53"/>
      <c r="P2626" s="46"/>
    </row>
    <row r="2627" spans="6:16" ht="12.75">
      <c r="F2627" s="53"/>
      <c r="P2627" s="46"/>
    </row>
    <row r="2628" spans="6:16" ht="12.75">
      <c r="F2628" s="53"/>
      <c r="P2628" s="46"/>
    </row>
    <row r="2629" spans="6:16" ht="12.75">
      <c r="F2629" s="53"/>
      <c r="P2629" s="46"/>
    </row>
    <row r="2630" spans="6:16" ht="12.75">
      <c r="F2630" s="53"/>
      <c r="P2630" s="46"/>
    </row>
    <row r="2631" spans="6:16" ht="12.75">
      <c r="F2631" s="53"/>
      <c r="P2631" s="46"/>
    </row>
    <row r="2632" spans="6:16" ht="12.75">
      <c r="F2632" s="53"/>
      <c r="P2632" s="46"/>
    </row>
    <row r="2633" spans="6:16" ht="12.75">
      <c r="F2633" s="53"/>
      <c r="P2633" s="46"/>
    </row>
    <row r="2634" spans="6:16" ht="12.75">
      <c r="F2634" s="53"/>
      <c r="P2634" s="46"/>
    </row>
    <row r="2635" spans="6:16" ht="12.75">
      <c r="F2635" s="53"/>
      <c r="P2635" s="46"/>
    </row>
    <row r="2636" spans="6:16" ht="12.75">
      <c r="F2636" s="53"/>
      <c r="P2636" s="46"/>
    </row>
    <row r="2637" spans="6:16" ht="12.75">
      <c r="F2637" s="53"/>
      <c r="P2637" s="46"/>
    </row>
    <row r="2638" spans="6:16" ht="12.75">
      <c r="F2638" s="53"/>
      <c r="P2638" s="46"/>
    </row>
    <row r="2639" spans="6:16" ht="12.75">
      <c r="F2639" s="53"/>
      <c r="P2639" s="46"/>
    </row>
    <row r="2640" spans="6:16" ht="12.75">
      <c r="F2640" s="53"/>
      <c r="P2640" s="46"/>
    </row>
    <row r="2641" spans="6:16" ht="12.75">
      <c r="F2641" s="53"/>
      <c r="P2641" s="46"/>
    </row>
    <row r="2642" spans="6:16" ht="12.75">
      <c r="F2642" s="53"/>
      <c r="P2642" s="46"/>
    </row>
    <row r="2643" spans="6:16" ht="12.75">
      <c r="F2643" s="53"/>
      <c r="P2643" s="46"/>
    </row>
    <row r="2644" spans="6:16" ht="12.75">
      <c r="F2644" s="53"/>
      <c r="P2644" s="46"/>
    </row>
    <row r="2645" spans="6:16" ht="12.75">
      <c r="F2645" s="53"/>
      <c r="P2645" s="46"/>
    </row>
    <row r="2646" spans="6:16" ht="12.75">
      <c r="F2646" s="53"/>
      <c r="P2646" s="46"/>
    </row>
    <row r="2647" spans="6:16" ht="12.75">
      <c r="F2647" s="53"/>
      <c r="P2647" s="46"/>
    </row>
    <row r="2648" spans="6:16" ht="12.75">
      <c r="F2648" s="53"/>
      <c r="P2648" s="46"/>
    </row>
    <row r="2649" spans="6:16" ht="12.75">
      <c r="F2649" s="53"/>
      <c r="P2649" s="46"/>
    </row>
    <row r="2650" spans="6:16" ht="12.75">
      <c r="F2650" s="53"/>
      <c r="P2650" s="46"/>
    </row>
    <row r="2651" spans="6:16" ht="12.75">
      <c r="F2651" s="53"/>
      <c r="P2651" s="46"/>
    </row>
    <row r="2652" spans="6:16" ht="12.75">
      <c r="F2652" s="53"/>
      <c r="P2652" s="46"/>
    </row>
    <row r="2653" spans="6:16" ht="12.75">
      <c r="F2653" s="53"/>
      <c r="P2653" s="46"/>
    </row>
    <row r="2654" spans="6:16" ht="12.75">
      <c r="F2654" s="53"/>
      <c r="P2654" s="46"/>
    </row>
    <row r="2655" spans="6:16" ht="12.75">
      <c r="F2655" s="53"/>
      <c r="P2655" s="46"/>
    </row>
    <row r="2656" spans="6:16" ht="12.75">
      <c r="F2656" s="53"/>
      <c r="P2656" s="46"/>
    </row>
    <row r="2657" spans="6:16" ht="12.75">
      <c r="F2657" s="53"/>
      <c r="P2657" s="46"/>
    </row>
    <row r="2658" spans="6:16" ht="12.75">
      <c r="F2658" s="53"/>
      <c r="P2658" s="46"/>
    </row>
    <row r="2659" spans="6:16" ht="12.75">
      <c r="F2659" s="53"/>
      <c r="P2659" s="46"/>
    </row>
    <row r="2660" spans="6:16" ht="12.75">
      <c r="F2660" s="53"/>
      <c r="P2660" s="46"/>
    </row>
    <row r="2661" spans="6:16" ht="12.75">
      <c r="F2661" s="53"/>
      <c r="P2661" s="46"/>
    </row>
    <row r="2662" spans="6:16" ht="12.75">
      <c r="F2662" s="53"/>
      <c r="P2662" s="46"/>
    </row>
    <row r="2663" spans="6:16" ht="12.75">
      <c r="F2663" s="53"/>
      <c r="P2663" s="46"/>
    </row>
    <row r="2664" spans="6:16" ht="12.75">
      <c r="F2664" s="53"/>
      <c r="P2664" s="46"/>
    </row>
    <row r="2665" spans="6:16" ht="12.75">
      <c r="F2665" s="53"/>
      <c r="P2665" s="46"/>
    </row>
    <row r="2666" spans="6:16" ht="12.75">
      <c r="F2666" s="53"/>
      <c r="P2666" s="46"/>
    </row>
    <row r="2667" spans="6:16" ht="12.75">
      <c r="F2667" s="53"/>
      <c r="P2667" s="46"/>
    </row>
    <row r="2668" spans="6:16" ht="12.75">
      <c r="F2668" s="53"/>
      <c r="P2668" s="46"/>
    </row>
    <row r="2669" spans="6:16" ht="12.75">
      <c r="F2669" s="53"/>
      <c r="P2669" s="46"/>
    </row>
    <row r="2670" spans="6:16" ht="12.75">
      <c r="F2670" s="53"/>
      <c r="P2670" s="46"/>
    </row>
    <row r="2671" spans="6:16" ht="12.75">
      <c r="F2671" s="53"/>
      <c r="P2671" s="46"/>
    </row>
    <row r="2672" spans="6:16" ht="12.75">
      <c r="F2672" s="53"/>
      <c r="P2672" s="46"/>
    </row>
    <row r="2673" spans="6:16" ht="12.75">
      <c r="F2673" s="53"/>
      <c r="P2673" s="46"/>
    </row>
    <row r="2674" spans="6:16" ht="12.75">
      <c r="F2674" s="53"/>
      <c r="P2674" s="46"/>
    </row>
    <row r="2675" spans="6:16" ht="12.75">
      <c r="F2675" s="53"/>
      <c r="P2675" s="46"/>
    </row>
    <row r="2676" spans="6:16" ht="12.75">
      <c r="F2676" s="53"/>
      <c r="P2676" s="46"/>
    </row>
    <row r="2677" spans="6:16" ht="12.75">
      <c r="F2677" s="53"/>
      <c r="P2677" s="46"/>
    </row>
    <row r="2678" spans="6:16" ht="12.75">
      <c r="F2678" s="53"/>
      <c r="P2678" s="46"/>
    </row>
    <row r="2679" spans="6:16" ht="12.75">
      <c r="F2679" s="53"/>
      <c r="P2679" s="46"/>
    </row>
    <row r="2680" spans="6:16" ht="12.75">
      <c r="F2680" s="53"/>
      <c r="P2680" s="46"/>
    </row>
    <row r="2681" spans="6:16" ht="12.75">
      <c r="F2681" s="53"/>
      <c r="P2681" s="46"/>
    </row>
    <row r="2682" spans="6:16" ht="12.75">
      <c r="F2682" s="53"/>
      <c r="P2682" s="46"/>
    </row>
    <row r="2683" spans="6:16" ht="12.75">
      <c r="F2683" s="53"/>
      <c r="P2683" s="46"/>
    </row>
    <row r="2684" spans="6:16" ht="12.75">
      <c r="F2684" s="53"/>
      <c r="P2684" s="46"/>
    </row>
    <row r="2685" spans="6:16" ht="12.75">
      <c r="F2685" s="53"/>
      <c r="P2685" s="46"/>
    </row>
    <row r="2686" spans="6:16" ht="12.75">
      <c r="F2686" s="53"/>
      <c r="P2686" s="46"/>
    </row>
    <row r="2687" spans="6:16" ht="12.75">
      <c r="F2687" s="53"/>
      <c r="P2687" s="46"/>
    </row>
    <row r="2688" spans="6:16" ht="12.75">
      <c r="F2688" s="53"/>
      <c r="P2688" s="46"/>
    </row>
    <row r="2689" spans="6:16" ht="12.75">
      <c r="F2689" s="53"/>
      <c r="P2689" s="46"/>
    </row>
    <row r="2690" spans="6:16" ht="12.75">
      <c r="F2690" s="53"/>
      <c r="P2690" s="46"/>
    </row>
    <row r="2691" spans="6:16" ht="12.75">
      <c r="F2691" s="53"/>
      <c r="P2691" s="46"/>
    </row>
    <row r="2692" spans="6:16" ht="12.75">
      <c r="F2692" s="53"/>
      <c r="P2692" s="46"/>
    </row>
    <row r="2693" spans="6:16" ht="12.75">
      <c r="F2693" s="53"/>
      <c r="P2693" s="46"/>
    </row>
    <row r="2694" spans="6:16" ht="12.75">
      <c r="F2694" s="53"/>
      <c r="P2694" s="46"/>
    </row>
    <row r="2695" spans="6:16" ht="12.75">
      <c r="F2695" s="53"/>
      <c r="P2695" s="46"/>
    </row>
    <row r="2696" spans="6:16" ht="12.75">
      <c r="F2696" s="53"/>
      <c r="P2696" s="46"/>
    </row>
    <row r="2697" spans="6:16" ht="12.75">
      <c r="F2697" s="53"/>
      <c r="P2697" s="46"/>
    </row>
    <row r="2698" spans="6:16" ht="12.75">
      <c r="F2698" s="53"/>
      <c r="P2698" s="46"/>
    </row>
    <row r="2699" spans="6:16" ht="12.75">
      <c r="F2699" s="53"/>
      <c r="P2699" s="46"/>
    </row>
    <row r="2700" spans="6:16" ht="12.75">
      <c r="F2700" s="53"/>
      <c r="P2700" s="46"/>
    </row>
    <row r="2701" spans="6:16" ht="12.75">
      <c r="F2701" s="53"/>
      <c r="P2701" s="46"/>
    </row>
    <row r="2702" spans="6:16" ht="12.75">
      <c r="F2702" s="53"/>
      <c r="P2702" s="46"/>
    </row>
    <row r="2703" spans="6:16" ht="12.75">
      <c r="F2703" s="53"/>
      <c r="P2703" s="46"/>
    </row>
    <row r="2704" spans="6:16" ht="12.75">
      <c r="F2704" s="53"/>
      <c r="P2704" s="46"/>
    </row>
    <row r="2705" spans="6:16" ht="12.75">
      <c r="F2705" s="53"/>
      <c r="P2705" s="46"/>
    </row>
    <row r="2706" spans="6:16" ht="12.75">
      <c r="F2706" s="53"/>
      <c r="P2706" s="46"/>
    </row>
    <row r="2707" spans="6:16" ht="12.75">
      <c r="F2707" s="53"/>
      <c r="P2707" s="46"/>
    </row>
    <row r="2708" spans="6:16" ht="12.75">
      <c r="F2708" s="53"/>
      <c r="P2708" s="46"/>
    </row>
    <row r="2709" spans="6:16" ht="12.75">
      <c r="F2709" s="53"/>
      <c r="P2709" s="46"/>
    </row>
    <row r="2710" spans="6:16" ht="12.75">
      <c r="F2710" s="53"/>
      <c r="P2710" s="46"/>
    </row>
    <row r="2711" spans="6:16" ht="12.75">
      <c r="F2711" s="53"/>
      <c r="P2711" s="46"/>
    </row>
    <row r="2712" spans="6:16" ht="12.75">
      <c r="F2712" s="53"/>
      <c r="P2712" s="46"/>
    </row>
    <row r="2713" spans="6:16" ht="12.75">
      <c r="F2713" s="53"/>
      <c r="P2713" s="46"/>
    </row>
    <row r="2714" spans="6:16" ht="12.75">
      <c r="F2714" s="53"/>
      <c r="P2714" s="46"/>
    </row>
    <row r="2715" spans="6:16" ht="12.75">
      <c r="F2715" s="53"/>
      <c r="P2715" s="46"/>
    </row>
    <row r="2716" spans="6:16" ht="12.75">
      <c r="F2716" s="53"/>
      <c r="P2716" s="46"/>
    </row>
    <row r="2717" spans="6:16" ht="12.75">
      <c r="F2717" s="53"/>
      <c r="P2717" s="46"/>
    </row>
    <row r="2718" spans="6:16" ht="12.75">
      <c r="F2718" s="53"/>
      <c r="P2718" s="46"/>
    </row>
    <row r="2719" spans="6:16" ht="12.75">
      <c r="F2719" s="53"/>
      <c r="P2719" s="46"/>
    </row>
    <row r="2720" spans="6:16" ht="12.75">
      <c r="F2720" s="53"/>
      <c r="P2720" s="46"/>
    </row>
    <row r="2721" spans="6:16" ht="12.75">
      <c r="F2721" s="53"/>
      <c r="P2721" s="46"/>
    </row>
    <row r="2722" spans="6:16" ht="12.75">
      <c r="F2722" s="53"/>
      <c r="P2722" s="46"/>
    </row>
    <row r="2723" spans="6:16" ht="12.75">
      <c r="F2723" s="53"/>
      <c r="P2723" s="46"/>
    </row>
    <row r="2724" spans="6:16" ht="12.75">
      <c r="F2724" s="53"/>
      <c r="P2724" s="46"/>
    </row>
    <row r="2725" spans="6:16" ht="12.75">
      <c r="F2725" s="53"/>
      <c r="P2725" s="46"/>
    </row>
    <row r="2726" spans="6:16" ht="12.75">
      <c r="F2726" s="53"/>
      <c r="P2726" s="46"/>
    </row>
    <row r="2727" spans="6:16" ht="12.75">
      <c r="F2727" s="53"/>
      <c r="P2727" s="46"/>
    </row>
    <row r="2728" spans="6:16" ht="12.75">
      <c r="F2728" s="53"/>
      <c r="P2728" s="46"/>
    </row>
    <row r="2729" spans="6:16" ht="12.75">
      <c r="F2729" s="53"/>
      <c r="P2729" s="46"/>
    </row>
    <row r="2730" spans="6:16" ht="12.75">
      <c r="F2730" s="53"/>
      <c r="P2730" s="46"/>
    </row>
    <row r="2731" spans="6:16" ht="12.75">
      <c r="F2731" s="53"/>
      <c r="P2731" s="46"/>
    </row>
    <row r="2732" spans="6:16" ht="12.75">
      <c r="F2732" s="53"/>
      <c r="P2732" s="46"/>
    </row>
    <row r="2733" spans="6:16" ht="12.75">
      <c r="F2733" s="53"/>
      <c r="P2733" s="46"/>
    </row>
    <row r="2734" spans="6:16" ht="12.75">
      <c r="F2734" s="53"/>
      <c r="P2734" s="46"/>
    </row>
    <row r="2735" spans="6:16" ht="12.75">
      <c r="F2735" s="53"/>
      <c r="P2735" s="46"/>
    </row>
    <row r="2736" spans="6:16" ht="12.75">
      <c r="F2736" s="53"/>
      <c r="P2736" s="46"/>
    </row>
    <row r="2737" spans="6:16" ht="12.75">
      <c r="F2737" s="53"/>
      <c r="P2737" s="46"/>
    </row>
    <row r="2738" spans="6:16" ht="12.75">
      <c r="F2738" s="53"/>
      <c r="P2738" s="46"/>
    </row>
    <row r="2739" spans="6:16" ht="12.75">
      <c r="F2739" s="53"/>
      <c r="P2739" s="46"/>
    </row>
    <row r="2740" spans="6:16" ht="12.75">
      <c r="F2740" s="53"/>
      <c r="P2740" s="46"/>
    </row>
    <row r="2741" spans="6:16" ht="12.75">
      <c r="F2741" s="53"/>
      <c r="P2741" s="46"/>
    </row>
    <row r="2742" spans="6:16" ht="12.75">
      <c r="F2742" s="53"/>
      <c r="P2742" s="46"/>
    </row>
    <row r="2743" spans="6:16" ht="12.75">
      <c r="F2743" s="53"/>
      <c r="P2743" s="46"/>
    </row>
    <row r="2744" spans="6:16" ht="12.75">
      <c r="F2744" s="53"/>
      <c r="P2744" s="46"/>
    </row>
    <row r="2745" spans="6:16" ht="12.75">
      <c r="F2745" s="53"/>
      <c r="P2745" s="46"/>
    </row>
    <row r="2746" spans="6:16" ht="12.75">
      <c r="F2746" s="53"/>
      <c r="P2746" s="46"/>
    </row>
    <row r="2747" spans="6:16" ht="12.75">
      <c r="F2747" s="53"/>
      <c r="P2747" s="46"/>
    </row>
    <row r="2748" spans="6:16" ht="12.75">
      <c r="F2748" s="53"/>
      <c r="P2748" s="46"/>
    </row>
    <row r="2749" spans="6:16" ht="12.75">
      <c r="F2749" s="53"/>
      <c r="P2749" s="46"/>
    </row>
    <row r="2750" spans="6:16" ht="12.75">
      <c r="F2750" s="53"/>
      <c r="P2750" s="46"/>
    </row>
    <row r="2751" spans="6:16" ht="12.75">
      <c r="F2751" s="53"/>
      <c r="P2751" s="46"/>
    </row>
    <row r="2752" spans="6:16" ht="12.75">
      <c r="F2752" s="53"/>
      <c r="P2752" s="46"/>
    </row>
    <row r="2753" spans="6:16" ht="12.75">
      <c r="F2753" s="53"/>
      <c r="P2753" s="46"/>
    </row>
    <row r="2754" spans="6:16" ht="12.75">
      <c r="F2754" s="53"/>
      <c r="P2754" s="46"/>
    </row>
    <row r="2755" spans="6:16" ht="12.75">
      <c r="F2755" s="53"/>
      <c r="P2755" s="46"/>
    </row>
    <row r="2756" spans="6:16" ht="12.75">
      <c r="F2756" s="53"/>
      <c r="P2756" s="46"/>
    </row>
    <row r="2757" spans="6:16" ht="12.75">
      <c r="F2757" s="53"/>
      <c r="P2757" s="46"/>
    </row>
    <row r="2758" spans="6:16" ht="12.75">
      <c r="F2758" s="53"/>
      <c r="P2758" s="46"/>
    </row>
    <row r="2759" spans="6:16" ht="12.75">
      <c r="F2759" s="53"/>
      <c r="P2759" s="46"/>
    </row>
    <row r="2760" spans="6:16" ht="12.75">
      <c r="F2760" s="53"/>
      <c r="P2760" s="46"/>
    </row>
    <row r="2761" spans="6:16" ht="12.75">
      <c r="F2761" s="53"/>
      <c r="P2761" s="46"/>
    </row>
    <row r="2762" spans="6:16" ht="12.75">
      <c r="F2762" s="53"/>
      <c r="P2762" s="46"/>
    </row>
    <row r="2763" spans="6:16" ht="12.75">
      <c r="F2763" s="53"/>
      <c r="P2763" s="46"/>
    </row>
    <row r="2764" spans="6:16" ht="12.75">
      <c r="F2764" s="53"/>
      <c r="P2764" s="46"/>
    </row>
    <row r="2765" spans="6:16" ht="12.75">
      <c r="F2765" s="53"/>
      <c r="P2765" s="46"/>
    </row>
    <row r="2766" spans="6:16" ht="12.75">
      <c r="F2766" s="53"/>
      <c r="P2766" s="46"/>
    </row>
    <row r="2767" spans="6:16" ht="12.75">
      <c r="F2767" s="53"/>
      <c r="P2767" s="46"/>
    </row>
    <row r="2768" spans="6:16" ht="12.75">
      <c r="F2768" s="53"/>
      <c r="P2768" s="46"/>
    </row>
    <row r="2769" spans="6:16" ht="12.75">
      <c r="F2769" s="53"/>
      <c r="P2769" s="46"/>
    </row>
    <row r="2770" spans="6:16" ht="12.75">
      <c r="F2770" s="53"/>
      <c r="P2770" s="46"/>
    </row>
    <row r="2771" spans="6:16" ht="12.75">
      <c r="F2771" s="53"/>
      <c r="P2771" s="46"/>
    </row>
    <row r="2772" spans="6:16" ht="12.75">
      <c r="F2772" s="53"/>
      <c r="P2772" s="46"/>
    </row>
    <row r="2773" spans="6:16" ht="12.75">
      <c r="F2773" s="53"/>
      <c r="P2773" s="46"/>
    </row>
    <row r="2774" spans="6:16" ht="12.75">
      <c r="F2774" s="53"/>
      <c r="P2774" s="46"/>
    </row>
    <row r="2775" spans="6:16" ht="12.75">
      <c r="F2775" s="53"/>
      <c r="P2775" s="46"/>
    </row>
    <row r="2776" spans="6:16" ht="12.75">
      <c r="F2776" s="53"/>
      <c r="P2776" s="46"/>
    </row>
    <row r="2777" spans="6:16" ht="12.75">
      <c r="F2777" s="53"/>
      <c r="P2777" s="46"/>
    </row>
    <row r="2778" spans="6:16" ht="12.75">
      <c r="F2778" s="53"/>
      <c r="P2778" s="46"/>
    </row>
    <row r="2779" spans="6:16" ht="12.75">
      <c r="F2779" s="53"/>
      <c r="P2779" s="46"/>
    </row>
    <row r="2780" spans="6:16" ht="12.75">
      <c r="F2780" s="53"/>
      <c r="P2780" s="46"/>
    </row>
    <row r="2781" spans="6:16" ht="12.75">
      <c r="F2781" s="53"/>
      <c r="P2781" s="46"/>
    </row>
    <row r="2782" spans="6:16" ht="12.75">
      <c r="F2782" s="53"/>
      <c r="P2782" s="46"/>
    </row>
    <row r="2783" spans="6:16" ht="12.75">
      <c r="F2783" s="53"/>
      <c r="P2783" s="46"/>
    </row>
    <row r="2784" spans="6:16" ht="12.75">
      <c r="F2784" s="53"/>
      <c r="P2784" s="46"/>
    </row>
    <row r="2785" spans="6:16" ht="12.75">
      <c r="F2785" s="53"/>
      <c r="P2785" s="46"/>
    </row>
    <row r="2786" spans="6:16" ht="12.75">
      <c r="F2786" s="53"/>
      <c r="P2786" s="46"/>
    </row>
    <row r="2787" spans="6:16" ht="12.75">
      <c r="F2787" s="53"/>
      <c r="P2787" s="46"/>
    </row>
    <row r="2788" spans="6:16" ht="12.75">
      <c r="F2788" s="53"/>
      <c r="P2788" s="46"/>
    </row>
    <row r="2789" spans="6:16" ht="12.75">
      <c r="F2789" s="53"/>
      <c r="P2789" s="46"/>
    </row>
    <row r="2790" spans="6:16" ht="12.75">
      <c r="F2790" s="53"/>
      <c r="P2790" s="46"/>
    </row>
    <row r="2791" spans="6:16" ht="12.75">
      <c r="F2791" s="53"/>
      <c r="P2791" s="46"/>
    </row>
    <row r="2792" spans="6:16" ht="12.75">
      <c r="F2792" s="53"/>
      <c r="P2792" s="46"/>
    </row>
    <row r="2793" spans="6:16" ht="12.75">
      <c r="F2793" s="53"/>
      <c r="P2793" s="46"/>
    </row>
    <row r="2794" spans="6:16" ht="12.75">
      <c r="F2794" s="53"/>
      <c r="P2794" s="46"/>
    </row>
    <row r="2795" spans="6:16" ht="12.75">
      <c r="F2795" s="53"/>
      <c r="P2795" s="46"/>
    </row>
    <row r="2796" spans="6:16" ht="12.75">
      <c r="F2796" s="53"/>
      <c r="P2796" s="46"/>
    </row>
    <row r="2797" spans="6:16" ht="12.75">
      <c r="F2797" s="53"/>
      <c r="P2797" s="46"/>
    </row>
    <row r="2798" spans="6:16" ht="12.75">
      <c r="F2798" s="53"/>
      <c r="P2798" s="46"/>
    </row>
    <row r="2799" spans="6:16" ht="12.75">
      <c r="F2799" s="53"/>
      <c r="P2799" s="46"/>
    </row>
    <row r="2800" spans="6:16" ht="12.75">
      <c r="F2800" s="53"/>
      <c r="P2800" s="46"/>
    </row>
    <row r="2801" spans="6:16" ht="12.75">
      <c r="F2801" s="53"/>
      <c r="P2801" s="46"/>
    </row>
    <row r="2802" spans="6:16" ht="12.75">
      <c r="F2802" s="53"/>
      <c r="P2802" s="46"/>
    </row>
    <row r="2803" spans="6:16" ht="12.75">
      <c r="F2803" s="53"/>
      <c r="P2803" s="46"/>
    </row>
    <row r="2804" spans="6:16" ht="12.75">
      <c r="F2804" s="53"/>
      <c r="P2804" s="46"/>
    </row>
    <row r="2805" spans="6:16" ht="12.75">
      <c r="F2805" s="53"/>
      <c r="P2805" s="46"/>
    </row>
    <row r="2806" spans="6:16" ht="12.75">
      <c r="F2806" s="53"/>
      <c r="P2806" s="46"/>
    </row>
    <row r="2807" spans="6:16" ht="12.75">
      <c r="F2807" s="53"/>
      <c r="P2807" s="46"/>
    </row>
    <row r="2808" spans="6:16" ht="12.75">
      <c r="F2808" s="53"/>
      <c r="P2808" s="46"/>
    </row>
    <row r="2809" spans="6:16" ht="12.75">
      <c r="F2809" s="53"/>
      <c r="P2809" s="46"/>
    </row>
    <row r="2810" spans="6:16" ht="12.75">
      <c r="F2810" s="53"/>
      <c r="P2810" s="46"/>
    </row>
    <row r="2811" spans="6:16" ht="12.75">
      <c r="F2811" s="53"/>
      <c r="P2811" s="46"/>
    </row>
    <row r="2812" spans="6:16" ht="12.75">
      <c r="F2812" s="53"/>
      <c r="P2812" s="46"/>
    </row>
    <row r="2813" spans="6:16" ht="12.75">
      <c r="F2813" s="53"/>
      <c r="P2813" s="46"/>
    </row>
    <row r="2814" spans="6:16" ht="12.75">
      <c r="F2814" s="53"/>
      <c r="P2814" s="46"/>
    </row>
    <row r="2815" spans="6:16" ht="12.75">
      <c r="F2815" s="53"/>
      <c r="P2815" s="46"/>
    </row>
    <row r="2816" spans="6:16" ht="12.75">
      <c r="F2816" s="53"/>
      <c r="P2816" s="46"/>
    </row>
    <row r="2817" spans="6:16" ht="12.75">
      <c r="F2817" s="53"/>
      <c r="P2817" s="46"/>
    </row>
    <row r="2818" spans="6:16" ht="12.75">
      <c r="F2818" s="53"/>
      <c r="P2818" s="46"/>
    </row>
    <row r="2819" spans="6:16" ht="12.75">
      <c r="F2819" s="53"/>
      <c r="P2819" s="46"/>
    </row>
    <row r="2820" spans="6:16" ht="12.75">
      <c r="F2820" s="53"/>
      <c r="P2820" s="46"/>
    </row>
    <row r="2821" spans="6:16" ht="12.75">
      <c r="F2821" s="53"/>
      <c r="P2821" s="46"/>
    </row>
    <row r="2822" spans="6:16" ht="12.75">
      <c r="F2822" s="53"/>
      <c r="P2822" s="46"/>
    </row>
    <row r="2823" spans="6:16" ht="12.75">
      <c r="F2823" s="53"/>
      <c r="P2823" s="46"/>
    </row>
    <row r="2824" spans="6:16" ht="12.75">
      <c r="F2824" s="53"/>
      <c r="P2824" s="46"/>
    </row>
    <row r="2825" spans="6:16" ht="12.75">
      <c r="F2825" s="53"/>
      <c r="P2825" s="46"/>
    </row>
    <row r="2826" spans="6:16" ht="12.75">
      <c r="F2826" s="53"/>
      <c r="P2826" s="46"/>
    </row>
    <row r="2827" spans="6:16" ht="12.75">
      <c r="F2827" s="53"/>
      <c r="P2827" s="46"/>
    </row>
    <row r="2828" spans="6:16" ht="12.75">
      <c r="F2828" s="53"/>
      <c r="P2828" s="46"/>
    </row>
    <row r="2829" spans="6:16" ht="12.75">
      <c r="F2829" s="53"/>
      <c r="P2829" s="46"/>
    </row>
    <row r="2830" spans="6:16" ht="12.75">
      <c r="F2830" s="53"/>
      <c r="P2830" s="46"/>
    </row>
    <row r="2831" spans="6:16" ht="12.75">
      <c r="F2831" s="53"/>
      <c r="P2831" s="46"/>
    </row>
    <row r="2832" spans="6:16" ht="12.75">
      <c r="F2832" s="53"/>
      <c r="P2832" s="46"/>
    </row>
    <row r="2833" spans="6:16" ht="12.75">
      <c r="F2833" s="53"/>
      <c r="P2833" s="46"/>
    </row>
    <row r="2834" spans="6:16" ht="12.75">
      <c r="F2834" s="53"/>
      <c r="P2834" s="46"/>
    </row>
    <row r="2835" spans="6:16" ht="12.75">
      <c r="F2835" s="53"/>
      <c r="P2835" s="46"/>
    </row>
    <row r="2836" spans="6:16" ht="12.75">
      <c r="F2836" s="53"/>
      <c r="P2836" s="46"/>
    </row>
    <row r="2837" spans="6:16" ht="12.75">
      <c r="F2837" s="53"/>
      <c r="P2837" s="46"/>
    </row>
    <row r="2838" spans="6:16" ht="12.75">
      <c r="F2838" s="53"/>
      <c r="P2838" s="46"/>
    </row>
    <row r="2839" spans="6:16" ht="12.75">
      <c r="F2839" s="53"/>
      <c r="P2839" s="46"/>
    </row>
    <row r="2840" spans="6:16" ht="12.75">
      <c r="F2840" s="53"/>
      <c r="P2840" s="46"/>
    </row>
    <row r="2841" spans="6:16" ht="12.75">
      <c r="F2841" s="53"/>
      <c r="P2841" s="46"/>
    </row>
    <row r="2842" spans="6:16" ht="12.75">
      <c r="F2842" s="53"/>
      <c r="P2842" s="46"/>
    </row>
    <row r="2843" spans="6:16" ht="12.75">
      <c r="F2843" s="53"/>
      <c r="P2843" s="46"/>
    </row>
    <row r="2844" spans="6:16" ht="12.75">
      <c r="F2844" s="53"/>
      <c r="P2844" s="46"/>
    </row>
    <row r="2845" spans="6:16" ht="12.75">
      <c r="F2845" s="53"/>
      <c r="P2845" s="46"/>
    </row>
    <row r="2846" spans="6:16" ht="12.75">
      <c r="F2846" s="53"/>
      <c r="P2846" s="46"/>
    </row>
    <row r="2847" spans="6:16" ht="12.75">
      <c r="F2847" s="53"/>
      <c r="P2847" s="46"/>
    </row>
    <row r="2848" spans="6:16" ht="12.75">
      <c r="F2848" s="53"/>
      <c r="P2848" s="46"/>
    </row>
    <row r="2849" spans="6:16" ht="12.75">
      <c r="F2849" s="53"/>
      <c r="P2849" s="46"/>
    </row>
    <row r="2850" spans="6:16" ht="12.75">
      <c r="F2850" s="53"/>
      <c r="P2850" s="46"/>
    </row>
    <row r="2851" spans="6:16" ht="12.75">
      <c r="F2851" s="53"/>
      <c r="P2851" s="46"/>
    </row>
    <row r="2852" spans="6:16" ht="12.75">
      <c r="F2852" s="53"/>
      <c r="P2852" s="46"/>
    </row>
    <row r="2853" spans="6:16" ht="12.75">
      <c r="F2853" s="53"/>
      <c r="P2853" s="46"/>
    </row>
    <row r="2854" spans="6:16" ht="12.75">
      <c r="F2854" s="53"/>
      <c r="P2854" s="46"/>
    </row>
    <row r="2855" spans="6:16" ht="12.75">
      <c r="F2855" s="53"/>
      <c r="P2855" s="46"/>
    </row>
    <row r="2856" spans="6:16" ht="12.75">
      <c r="F2856" s="53"/>
      <c r="P2856" s="46"/>
    </row>
    <row r="2857" spans="6:16" ht="12.75">
      <c r="F2857" s="53"/>
      <c r="P2857" s="46"/>
    </row>
    <row r="2858" spans="6:16" ht="12.75">
      <c r="F2858" s="53"/>
      <c r="P2858" s="46"/>
    </row>
    <row r="2859" spans="6:16" ht="12.75">
      <c r="F2859" s="53"/>
      <c r="P2859" s="46"/>
    </row>
    <row r="2860" spans="6:16" ht="12.75">
      <c r="F2860" s="53"/>
      <c r="P2860" s="46"/>
    </row>
    <row r="2861" spans="6:16" ht="12.75">
      <c r="F2861" s="53"/>
      <c r="P2861" s="46"/>
    </row>
    <row r="2862" spans="6:16" ht="12.75">
      <c r="F2862" s="53"/>
      <c r="P2862" s="46"/>
    </row>
    <row r="2863" spans="6:16" ht="12.75">
      <c r="F2863" s="53"/>
      <c r="P2863" s="46"/>
    </row>
    <row r="2864" spans="6:16" ht="12.75">
      <c r="F2864" s="53"/>
      <c r="P2864" s="46"/>
    </row>
    <row r="2865" spans="6:16" ht="12.75">
      <c r="F2865" s="53"/>
      <c r="P2865" s="46"/>
    </row>
    <row r="2866" spans="6:16" ht="12.75">
      <c r="F2866" s="53"/>
      <c r="P2866" s="46"/>
    </row>
    <row r="2867" spans="6:16" ht="12.75">
      <c r="F2867" s="53"/>
      <c r="P2867" s="46"/>
    </row>
    <row r="2868" spans="6:16" ht="12.75">
      <c r="F2868" s="53"/>
      <c r="P2868" s="46"/>
    </row>
    <row r="2869" spans="6:16" ht="12.75">
      <c r="F2869" s="53"/>
      <c r="P2869" s="46"/>
    </row>
    <row r="2870" spans="6:16" ht="12.75">
      <c r="F2870" s="53"/>
      <c r="P2870" s="46"/>
    </row>
    <row r="2871" spans="6:16" ht="12.75">
      <c r="F2871" s="53"/>
      <c r="P2871" s="46"/>
    </row>
    <row r="2872" spans="6:16" ht="12.75">
      <c r="F2872" s="53"/>
      <c r="P2872" s="46"/>
    </row>
    <row r="2873" spans="6:16" ht="12.75">
      <c r="F2873" s="53"/>
      <c r="P2873" s="46"/>
    </row>
    <row r="2874" spans="6:16" ht="12.75">
      <c r="F2874" s="53"/>
      <c r="P2874" s="46"/>
    </row>
    <row r="2875" spans="6:16" ht="12.75">
      <c r="F2875" s="53"/>
      <c r="P2875" s="46"/>
    </row>
    <row r="2876" spans="6:16" ht="12.75">
      <c r="F2876" s="53"/>
      <c r="P2876" s="46"/>
    </row>
    <row r="2877" spans="6:16" ht="12.75">
      <c r="F2877" s="53"/>
      <c r="P2877" s="46"/>
    </row>
    <row r="2878" spans="6:16" ht="12.75">
      <c r="F2878" s="53"/>
      <c r="P2878" s="46"/>
    </row>
    <row r="2879" spans="6:16" ht="12.75">
      <c r="F2879" s="53"/>
      <c r="P2879" s="46"/>
    </row>
    <row r="2880" spans="6:16" ht="12.75">
      <c r="F2880" s="53"/>
      <c r="P2880" s="46"/>
    </row>
    <row r="2881" spans="6:16" ht="12.75">
      <c r="F2881" s="53"/>
      <c r="P2881" s="46"/>
    </row>
    <row r="2882" spans="6:16" ht="12.75">
      <c r="F2882" s="53"/>
      <c r="P2882" s="46"/>
    </row>
    <row r="2883" spans="6:16" ht="12.75">
      <c r="F2883" s="53"/>
      <c r="P2883" s="46"/>
    </row>
    <row r="2884" spans="6:16" ht="12.75">
      <c r="F2884" s="53"/>
      <c r="P2884" s="46"/>
    </row>
    <row r="2885" spans="6:16" ht="12.75">
      <c r="F2885" s="53"/>
      <c r="P2885" s="46"/>
    </row>
    <row r="2886" spans="6:16" ht="12.75">
      <c r="F2886" s="53"/>
      <c r="P2886" s="46"/>
    </row>
    <row r="2887" spans="6:16" ht="12.75">
      <c r="F2887" s="53"/>
      <c r="P2887" s="46"/>
    </row>
    <row r="2888" spans="6:16" ht="12.75">
      <c r="F2888" s="53"/>
      <c r="P2888" s="46"/>
    </row>
    <row r="2889" spans="6:16" ht="12.75">
      <c r="F2889" s="53"/>
      <c r="P2889" s="46"/>
    </row>
    <row r="2890" spans="6:16" ht="12.75">
      <c r="F2890" s="53"/>
      <c r="P2890" s="46"/>
    </row>
    <row r="2891" spans="6:16" ht="12.75">
      <c r="F2891" s="53"/>
      <c r="P2891" s="46"/>
    </row>
    <row r="2892" spans="6:16" ht="12.75">
      <c r="F2892" s="53"/>
      <c r="P2892" s="46"/>
    </row>
    <row r="2893" spans="6:16" ht="12.75">
      <c r="F2893" s="53"/>
      <c r="P2893" s="46"/>
    </row>
    <row r="2894" spans="6:16" ht="12.75">
      <c r="F2894" s="53"/>
      <c r="P2894" s="46"/>
    </row>
    <row r="2895" spans="6:16" ht="12.75">
      <c r="F2895" s="53"/>
      <c r="P2895" s="46"/>
    </row>
    <row r="2896" spans="6:16" ht="12.75">
      <c r="F2896" s="53"/>
      <c r="P2896" s="46"/>
    </row>
    <row r="2897" spans="6:16" ht="12.75">
      <c r="F2897" s="53"/>
      <c r="P2897" s="46"/>
    </row>
    <row r="2898" spans="6:16" ht="12.75">
      <c r="F2898" s="53"/>
      <c r="P2898" s="46"/>
    </row>
    <row r="2899" spans="6:16" ht="12.75">
      <c r="F2899" s="53"/>
      <c r="P2899" s="46"/>
    </row>
    <row r="2900" spans="6:16" ht="12.75">
      <c r="F2900" s="53"/>
      <c r="P2900" s="46"/>
    </row>
    <row r="2901" spans="6:16" ht="12.75">
      <c r="F2901" s="53"/>
      <c r="P2901" s="46"/>
    </row>
    <row r="2902" spans="6:16" ht="12.75">
      <c r="F2902" s="53"/>
      <c r="P2902" s="46"/>
    </row>
    <row r="2903" spans="6:16" ht="12.75">
      <c r="F2903" s="53"/>
      <c r="P2903" s="46"/>
    </row>
    <row r="2904" spans="6:16" ht="12.75">
      <c r="F2904" s="53"/>
      <c r="P2904" s="46"/>
    </row>
    <row r="2905" spans="6:16" ht="12.75">
      <c r="F2905" s="53"/>
      <c r="P2905" s="46"/>
    </row>
    <row r="2906" spans="6:16" ht="12.75">
      <c r="F2906" s="53"/>
      <c r="P2906" s="46"/>
    </row>
    <row r="2907" spans="6:16" ht="12.75">
      <c r="F2907" s="53"/>
      <c r="P2907" s="46"/>
    </row>
    <row r="2908" spans="6:16" ht="12.75">
      <c r="F2908" s="53"/>
      <c r="P2908" s="46"/>
    </row>
    <row r="2909" spans="6:16" ht="12.75">
      <c r="F2909" s="53"/>
      <c r="P2909" s="46"/>
    </row>
    <row r="2910" spans="6:16" ht="12.75">
      <c r="F2910" s="53"/>
      <c r="P2910" s="46"/>
    </row>
    <row r="2911" spans="6:16" ht="12.75">
      <c r="F2911" s="53"/>
      <c r="P2911" s="46"/>
    </row>
    <row r="2912" spans="6:16" ht="12.75">
      <c r="F2912" s="53"/>
      <c r="P2912" s="46"/>
    </row>
    <row r="2913" spans="6:16" ht="12.75">
      <c r="F2913" s="53"/>
      <c r="P2913" s="46"/>
    </row>
    <row r="2914" spans="6:16" ht="12.75">
      <c r="F2914" s="53"/>
      <c r="P2914" s="46"/>
    </row>
    <row r="2915" spans="6:16" ht="12.75">
      <c r="F2915" s="53"/>
      <c r="P2915" s="46"/>
    </row>
    <row r="2916" spans="6:16" ht="12.75">
      <c r="F2916" s="53"/>
      <c r="P2916" s="46"/>
    </row>
    <row r="2917" spans="6:16" ht="12.75">
      <c r="F2917" s="53"/>
      <c r="P2917" s="46"/>
    </row>
    <row r="2918" spans="6:16" ht="12.75">
      <c r="F2918" s="53"/>
      <c r="P2918" s="46"/>
    </row>
    <row r="2919" spans="6:16" ht="12.75">
      <c r="F2919" s="53"/>
      <c r="P2919" s="46"/>
    </row>
    <row r="2920" spans="6:16" ht="12.75">
      <c r="F2920" s="53"/>
      <c r="P2920" s="46"/>
    </row>
    <row r="2921" spans="6:16" ht="12.75">
      <c r="F2921" s="53"/>
      <c r="P2921" s="46"/>
    </row>
    <row r="2922" spans="6:16" ht="12.75">
      <c r="F2922" s="53"/>
      <c r="P2922" s="46"/>
    </row>
    <row r="2923" spans="6:16" ht="12.75">
      <c r="F2923" s="53"/>
      <c r="P2923" s="46"/>
    </row>
    <row r="2924" spans="6:16" ht="12.75">
      <c r="F2924" s="53"/>
      <c r="P2924" s="46"/>
    </row>
    <row r="2925" spans="6:16" ht="12.75">
      <c r="F2925" s="53"/>
      <c r="P2925" s="46"/>
    </row>
    <row r="2926" spans="6:16" ht="12.75">
      <c r="F2926" s="53"/>
      <c r="P2926" s="46"/>
    </row>
    <row r="2927" spans="6:16" ht="12.75">
      <c r="F2927" s="53"/>
      <c r="P2927" s="46"/>
    </row>
    <row r="2928" spans="6:16" ht="12.75">
      <c r="F2928" s="53"/>
      <c r="P2928" s="46"/>
    </row>
    <row r="2929" spans="6:16" ht="12.75">
      <c r="F2929" s="53"/>
      <c r="P2929" s="46"/>
    </row>
    <row r="2930" spans="6:16" ht="12.75">
      <c r="F2930" s="53"/>
      <c r="P2930" s="46"/>
    </row>
    <row r="2931" spans="6:16" ht="12.75">
      <c r="F2931" s="53"/>
      <c r="P2931" s="46"/>
    </row>
    <row r="2932" spans="6:16" ht="12.75">
      <c r="F2932" s="53"/>
      <c r="P2932" s="46"/>
    </row>
    <row r="2933" spans="6:16" ht="12.75">
      <c r="F2933" s="53"/>
      <c r="P2933" s="46"/>
    </row>
    <row r="2934" spans="6:16" ht="12.75">
      <c r="F2934" s="53"/>
      <c r="P2934" s="46"/>
    </row>
    <row r="2935" spans="6:16" ht="12.75">
      <c r="F2935" s="53"/>
      <c r="P2935" s="46"/>
    </row>
    <row r="2936" spans="6:16" ht="12.75">
      <c r="F2936" s="53"/>
      <c r="P2936" s="46"/>
    </row>
    <row r="2937" spans="6:16" ht="12.75">
      <c r="F2937" s="53"/>
      <c r="P2937" s="46"/>
    </row>
    <row r="2938" spans="6:16" ht="12.75">
      <c r="F2938" s="53"/>
      <c r="P2938" s="46"/>
    </row>
    <row r="2939" spans="6:16" ht="12.75">
      <c r="F2939" s="53"/>
      <c r="P2939" s="46"/>
    </row>
    <row r="2940" spans="6:16" ht="12.75">
      <c r="F2940" s="53"/>
      <c r="P2940" s="46"/>
    </row>
    <row r="2941" spans="6:16" ht="12.75">
      <c r="F2941" s="53"/>
      <c r="P2941" s="46"/>
    </row>
    <row r="2942" spans="6:16" ht="12.75">
      <c r="F2942" s="53"/>
      <c r="P2942" s="46"/>
    </row>
    <row r="2943" spans="6:16" ht="12.75">
      <c r="F2943" s="53"/>
      <c r="P2943" s="46"/>
    </row>
    <row r="2944" spans="6:16" ht="12.75">
      <c r="F2944" s="53"/>
      <c r="P2944" s="46"/>
    </row>
    <row r="2945" spans="6:16" ht="12.75">
      <c r="F2945" s="53"/>
      <c r="P2945" s="46"/>
    </row>
    <row r="2946" spans="6:16" ht="12.75">
      <c r="F2946" s="53"/>
      <c r="P2946" s="46"/>
    </row>
    <row r="2947" spans="6:16" ht="12.75">
      <c r="F2947" s="53"/>
      <c r="P2947" s="46"/>
    </row>
    <row r="2948" spans="6:16" ht="12.75">
      <c r="F2948" s="53"/>
      <c r="P2948" s="46"/>
    </row>
    <row r="2949" spans="6:16" ht="12.75">
      <c r="F2949" s="53"/>
      <c r="P2949" s="46"/>
    </row>
    <row r="2950" spans="6:16" ht="12.75">
      <c r="F2950" s="53"/>
      <c r="P2950" s="46"/>
    </row>
    <row r="2951" spans="6:16" ht="12.75">
      <c r="F2951" s="53"/>
      <c r="P2951" s="46"/>
    </row>
    <row r="2952" spans="6:16" ht="12.75">
      <c r="F2952" s="53"/>
      <c r="P2952" s="46"/>
    </row>
    <row r="2953" spans="6:16" ht="12.75">
      <c r="F2953" s="53"/>
      <c r="P2953" s="46"/>
    </row>
    <row r="2954" spans="6:16" ht="12.75">
      <c r="F2954" s="53"/>
      <c r="P2954" s="46"/>
    </row>
    <row r="2955" spans="6:16" ht="12.75">
      <c r="F2955" s="53"/>
      <c r="P2955" s="46"/>
    </row>
    <row r="2956" spans="6:16" ht="12.75">
      <c r="F2956" s="53"/>
      <c r="P2956" s="46"/>
    </row>
    <row r="2957" spans="6:16" ht="12.75">
      <c r="F2957" s="53"/>
      <c r="P2957" s="46"/>
    </row>
    <row r="2958" spans="6:16" ht="12.75">
      <c r="F2958" s="53"/>
      <c r="P2958" s="46"/>
    </row>
    <row r="2959" spans="6:16" ht="12.75">
      <c r="F2959" s="53"/>
      <c r="P2959" s="46"/>
    </row>
    <row r="2960" spans="6:16" ht="12.75">
      <c r="F2960" s="53"/>
      <c r="P2960" s="46"/>
    </row>
    <row r="2961" spans="6:16" ht="12.75">
      <c r="F2961" s="53"/>
      <c r="P2961" s="46"/>
    </row>
    <row r="2962" spans="6:16" ht="12.75">
      <c r="F2962" s="53"/>
      <c r="P2962" s="46"/>
    </row>
    <row r="2963" spans="6:16" ht="12.75">
      <c r="F2963" s="53"/>
      <c r="P2963" s="46"/>
    </row>
    <row r="2964" spans="6:16" ht="12.75">
      <c r="F2964" s="53"/>
      <c r="P2964" s="46"/>
    </row>
    <row r="2965" spans="6:16" ht="12.75">
      <c r="F2965" s="53"/>
      <c r="P2965" s="46"/>
    </row>
    <row r="2966" spans="6:16" ht="12.75">
      <c r="F2966" s="53"/>
      <c r="P2966" s="46"/>
    </row>
    <row r="2967" spans="6:16" ht="12.75">
      <c r="F2967" s="53"/>
      <c r="P2967" s="46"/>
    </row>
    <row r="2968" spans="6:16" ht="12.75">
      <c r="F2968" s="53"/>
      <c r="P2968" s="46"/>
    </row>
    <row r="2969" spans="6:16" ht="12.75">
      <c r="F2969" s="53"/>
      <c r="P2969" s="46"/>
    </row>
    <row r="2970" spans="6:16" ht="12.75">
      <c r="F2970" s="53"/>
      <c r="P2970" s="46"/>
    </row>
    <row r="2971" spans="6:16" ht="12.75">
      <c r="F2971" s="53"/>
      <c r="P2971" s="46"/>
    </row>
    <row r="2972" spans="6:16" ht="12.75">
      <c r="F2972" s="53"/>
      <c r="P2972" s="46"/>
    </row>
    <row r="2973" spans="6:16" ht="12.75">
      <c r="F2973" s="53"/>
      <c r="P2973" s="46"/>
    </row>
    <row r="2974" spans="6:16" ht="12.75">
      <c r="F2974" s="53"/>
      <c r="P2974" s="46"/>
    </row>
    <row r="2975" spans="6:16" ht="12.75">
      <c r="F2975" s="53"/>
      <c r="P2975" s="46"/>
    </row>
    <row r="2976" spans="6:16" ht="12.75">
      <c r="F2976" s="53"/>
      <c r="P2976" s="46"/>
    </row>
    <row r="2977" spans="6:16" ht="12.75">
      <c r="F2977" s="53"/>
      <c r="P2977" s="46"/>
    </row>
    <row r="2978" spans="6:16" ht="12.75">
      <c r="F2978" s="53"/>
      <c r="P2978" s="46"/>
    </row>
    <row r="2979" spans="6:16" ht="12.75">
      <c r="F2979" s="53"/>
      <c r="P2979" s="46"/>
    </row>
    <row r="2980" spans="6:16" ht="12.75">
      <c r="F2980" s="53"/>
      <c r="P2980" s="46"/>
    </row>
    <row r="2981" spans="6:16" ht="12.75">
      <c r="F2981" s="53"/>
      <c r="P2981" s="46"/>
    </row>
    <row r="2982" spans="6:16" ht="12.75">
      <c r="F2982" s="53"/>
      <c r="P2982" s="46"/>
    </row>
    <row r="2983" spans="6:16" ht="12.75">
      <c r="F2983" s="53"/>
      <c r="P2983" s="46"/>
    </row>
    <row r="2984" spans="6:16" ht="12.75">
      <c r="F2984" s="53"/>
      <c r="P2984" s="46"/>
    </row>
    <row r="2985" spans="6:16" ht="12.75">
      <c r="F2985" s="53"/>
      <c r="P2985" s="46"/>
    </row>
    <row r="2986" spans="6:16" ht="12.75">
      <c r="F2986" s="53"/>
      <c r="P2986" s="46"/>
    </row>
    <row r="2987" spans="6:16" ht="12.75">
      <c r="F2987" s="53"/>
      <c r="P2987" s="46"/>
    </row>
    <row r="2988" spans="6:16" ht="12.75">
      <c r="F2988" s="53"/>
      <c r="P2988" s="46"/>
    </row>
    <row r="2989" spans="6:16" ht="12.75">
      <c r="F2989" s="53"/>
      <c r="P2989" s="46"/>
    </row>
    <row r="2990" spans="6:16" ht="12.75">
      <c r="F2990" s="53"/>
      <c r="P2990" s="46"/>
    </row>
    <row r="2991" spans="6:16" ht="12.75">
      <c r="F2991" s="53"/>
      <c r="P2991" s="46"/>
    </row>
    <row r="2992" spans="6:16" ht="12.75">
      <c r="F2992" s="53"/>
      <c r="P2992" s="46"/>
    </row>
    <row r="2993" spans="6:16" ht="12.75">
      <c r="F2993" s="53"/>
      <c r="P2993" s="46"/>
    </row>
    <row r="2994" spans="6:16" ht="12.75">
      <c r="F2994" s="53"/>
      <c r="P2994" s="46"/>
    </row>
    <row r="2995" spans="6:16" ht="12.75">
      <c r="F2995" s="53"/>
      <c r="P2995" s="46"/>
    </row>
    <row r="2996" spans="6:16" ht="12.75">
      <c r="F2996" s="53"/>
      <c r="P2996" s="46"/>
    </row>
    <row r="2997" spans="6:16" ht="12.75">
      <c r="F2997" s="53"/>
      <c r="P2997" s="46"/>
    </row>
    <row r="2998" spans="6:16" ht="12.75">
      <c r="F2998" s="53"/>
      <c r="P2998" s="46"/>
    </row>
    <row r="2999" spans="6:16" ht="12.75">
      <c r="F2999" s="53"/>
      <c r="P2999" s="46"/>
    </row>
    <row r="3000" spans="6:16" ht="12.75">
      <c r="F3000" s="53"/>
      <c r="P3000" s="46"/>
    </row>
    <row r="3001" spans="6:16" ht="12.75">
      <c r="F3001" s="53"/>
      <c r="P3001" s="46"/>
    </row>
    <row r="3002" spans="6:16" ht="12.75">
      <c r="F3002" s="53"/>
      <c r="P3002" s="46"/>
    </row>
    <row r="3003" spans="6:16" ht="12.75">
      <c r="F3003" s="53"/>
      <c r="P3003" s="46"/>
    </row>
    <row r="3004" spans="6:16" ht="12.75">
      <c r="F3004" s="53"/>
      <c r="P3004" s="46"/>
    </row>
    <row r="3005" spans="6:16" ht="12.75">
      <c r="F3005" s="53"/>
      <c r="P3005" s="46"/>
    </row>
    <row r="3006" spans="6:16" ht="12.75">
      <c r="F3006" s="53"/>
      <c r="P3006" s="46"/>
    </row>
    <row r="3007" spans="6:16" ht="12.75">
      <c r="F3007" s="53"/>
      <c r="P3007" s="46"/>
    </row>
    <row r="3008" spans="6:16" ht="12.75">
      <c r="F3008" s="53"/>
      <c r="P3008" s="46"/>
    </row>
    <row r="3009" spans="6:16" ht="12.75">
      <c r="F3009" s="53"/>
      <c r="P3009" s="46"/>
    </row>
    <row r="3010" spans="6:16" ht="12.75">
      <c r="F3010" s="53"/>
      <c r="P3010" s="46"/>
    </row>
    <row r="3011" spans="6:16" ht="12.75">
      <c r="F3011" s="53"/>
      <c r="P3011" s="46"/>
    </row>
    <row r="3012" spans="6:16" ht="12.75">
      <c r="F3012" s="53"/>
      <c r="P3012" s="46"/>
    </row>
    <row r="3013" spans="6:16" ht="12.75">
      <c r="F3013" s="53"/>
      <c r="P3013" s="46"/>
    </row>
    <row r="3014" spans="6:16" ht="12.75">
      <c r="F3014" s="53"/>
      <c r="P3014" s="46"/>
    </row>
    <row r="3015" spans="6:16" ht="12.75">
      <c r="F3015" s="53"/>
      <c r="P3015" s="46"/>
    </row>
    <row r="3016" spans="6:16" ht="12.75">
      <c r="F3016" s="53"/>
      <c r="P3016" s="46"/>
    </row>
    <row r="3017" spans="6:16" ht="12.75">
      <c r="F3017" s="53"/>
      <c r="P3017" s="46"/>
    </row>
    <row r="3018" spans="6:16" ht="12.75">
      <c r="F3018" s="53"/>
      <c r="P3018" s="46"/>
    </row>
    <row r="3019" spans="6:16" ht="12.75">
      <c r="F3019" s="53"/>
      <c r="P3019" s="46"/>
    </row>
    <row r="3020" spans="6:16" ht="12.75">
      <c r="F3020" s="53"/>
      <c r="P3020" s="46"/>
    </row>
    <row r="3021" spans="6:16" ht="12.75">
      <c r="F3021" s="53"/>
      <c r="P3021" s="46"/>
    </row>
    <row r="3022" spans="6:16" ht="12.75">
      <c r="F3022" s="53"/>
      <c r="P3022" s="46"/>
    </row>
    <row r="3023" spans="6:16" ht="12.75">
      <c r="F3023" s="53"/>
      <c r="P3023" s="46"/>
    </row>
    <row r="3024" spans="6:16" ht="12.75">
      <c r="F3024" s="53"/>
      <c r="P3024" s="46"/>
    </row>
    <row r="3025" spans="6:16" ht="12.75">
      <c r="F3025" s="53"/>
      <c r="P3025" s="46"/>
    </row>
    <row r="3026" spans="6:16" ht="12.75">
      <c r="F3026" s="53"/>
      <c r="P3026" s="46"/>
    </row>
    <row r="3027" spans="6:16" ht="12.75">
      <c r="F3027" s="53"/>
      <c r="P3027" s="46"/>
    </row>
    <row r="3028" spans="6:16" ht="12.75">
      <c r="F3028" s="53"/>
      <c r="P3028" s="46"/>
    </row>
    <row r="3029" spans="6:16" ht="12.75">
      <c r="F3029" s="53"/>
      <c r="P3029" s="46"/>
    </row>
    <row r="3030" spans="6:16" ht="12.75">
      <c r="F3030" s="53"/>
      <c r="P3030" s="46"/>
    </row>
    <row r="3031" spans="6:16" ht="12.75">
      <c r="F3031" s="53"/>
      <c r="P3031" s="46"/>
    </row>
    <row r="3032" spans="6:16" ht="12.75">
      <c r="F3032" s="53"/>
      <c r="P3032" s="46"/>
    </row>
    <row r="3033" spans="6:16" ht="12.75">
      <c r="F3033" s="53"/>
      <c r="P3033" s="46"/>
    </row>
    <row r="3034" spans="6:16" ht="12.75">
      <c r="F3034" s="53"/>
      <c r="P3034" s="46"/>
    </row>
    <row r="3035" spans="6:16" ht="12.75">
      <c r="F3035" s="53"/>
      <c r="P3035" s="46"/>
    </row>
    <row r="3036" spans="6:16" ht="12.75">
      <c r="F3036" s="53"/>
      <c r="P3036" s="46"/>
    </row>
    <row r="3037" spans="6:16" ht="12.75">
      <c r="F3037" s="53"/>
      <c r="P3037" s="46"/>
    </row>
    <row r="3038" spans="6:16" ht="12.75">
      <c r="F3038" s="53"/>
      <c r="P3038" s="46"/>
    </row>
    <row r="3039" spans="6:16" ht="12.75">
      <c r="F3039" s="53"/>
      <c r="P3039" s="46"/>
    </row>
    <row r="3040" spans="6:16" ht="12.75">
      <c r="F3040" s="53"/>
      <c r="P3040" s="46"/>
    </row>
    <row r="3041" spans="6:16" ht="12.75">
      <c r="F3041" s="53"/>
      <c r="P3041" s="46"/>
    </row>
    <row r="3042" spans="6:16" ht="12.75">
      <c r="F3042" s="53"/>
      <c r="P3042" s="46"/>
    </row>
    <row r="3043" spans="6:16" ht="12.75">
      <c r="F3043" s="53"/>
      <c r="P3043" s="46"/>
    </row>
    <row r="3044" spans="6:16" ht="12.75">
      <c r="F3044" s="53"/>
      <c r="P3044" s="46"/>
    </row>
    <row r="3045" spans="6:16" ht="12.75">
      <c r="F3045" s="53"/>
      <c r="P3045" s="46"/>
    </row>
    <row r="3046" spans="6:16" ht="12.75">
      <c r="F3046" s="53"/>
      <c r="P3046" s="46"/>
    </row>
    <row r="3047" spans="6:16" ht="12.75">
      <c r="F3047" s="53"/>
      <c r="P3047" s="46"/>
    </row>
    <row r="3048" spans="6:16" ht="12.75">
      <c r="F3048" s="53"/>
      <c r="P3048" s="46"/>
    </row>
    <row r="3049" spans="6:16" ht="12.75">
      <c r="F3049" s="53"/>
      <c r="P3049" s="46"/>
    </row>
    <row r="3050" spans="6:16" ht="12.75">
      <c r="F3050" s="53"/>
      <c r="P3050" s="46"/>
    </row>
    <row r="3051" spans="6:16" ht="12.75">
      <c r="F3051" s="53"/>
      <c r="P3051" s="46"/>
    </row>
    <row r="3052" spans="6:16" ht="12.75">
      <c r="F3052" s="53"/>
      <c r="P3052" s="46"/>
    </row>
    <row r="3053" spans="6:16" ht="12.75">
      <c r="F3053" s="53"/>
      <c r="P3053" s="46"/>
    </row>
    <row r="3054" spans="6:16" ht="12.75">
      <c r="F3054" s="53"/>
      <c r="P3054" s="46"/>
    </row>
    <row r="3055" spans="6:16" ht="12.75">
      <c r="F3055" s="53"/>
      <c r="P3055" s="46"/>
    </row>
    <row r="3056" spans="6:16" ht="12.75">
      <c r="F3056" s="53"/>
      <c r="P3056" s="46"/>
    </row>
    <row r="3057" spans="6:16" ht="12.75">
      <c r="F3057" s="53"/>
      <c r="P3057" s="46"/>
    </row>
    <row r="3058" spans="6:16" ht="12.75">
      <c r="F3058" s="53"/>
      <c r="P3058" s="46"/>
    </row>
    <row r="3059" spans="6:16" ht="12.75">
      <c r="F3059" s="53"/>
      <c r="P3059" s="46"/>
    </row>
    <row r="3060" spans="6:16" ht="12.75">
      <c r="F3060" s="53"/>
      <c r="P3060" s="46"/>
    </row>
    <row r="3061" spans="6:16" ht="12.75">
      <c r="F3061" s="53"/>
      <c r="P3061" s="46"/>
    </row>
    <row r="3062" spans="6:16" ht="12.75">
      <c r="F3062" s="53"/>
      <c r="P3062" s="46"/>
    </row>
    <row r="3063" spans="6:16" ht="12.75">
      <c r="F3063" s="53"/>
      <c r="P3063" s="46"/>
    </row>
    <row r="3064" spans="6:16" ht="12.75">
      <c r="F3064" s="53"/>
      <c r="P3064" s="46"/>
    </row>
    <row r="3065" spans="6:16" ht="12.75">
      <c r="F3065" s="53"/>
      <c r="P3065" s="46"/>
    </row>
    <row r="3066" spans="6:16" ht="12.75">
      <c r="F3066" s="53"/>
      <c r="P3066" s="46"/>
    </row>
    <row r="3067" spans="6:16" ht="12.75">
      <c r="F3067" s="53"/>
      <c r="P3067" s="46"/>
    </row>
    <row r="3068" spans="6:16" ht="12.75">
      <c r="F3068" s="53"/>
      <c r="P3068" s="46"/>
    </row>
    <row r="3069" spans="6:16" ht="12.75">
      <c r="F3069" s="53"/>
      <c r="P3069" s="46"/>
    </row>
    <row r="3070" spans="6:16" ht="12.75">
      <c r="F3070" s="53"/>
      <c r="P3070" s="46"/>
    </row>
    <row r="3071" spans="6:16" ht="12.75">
      <c r="F3071" s="53"/>
      <c r="P3071" s="46"/>
    </row>
    <row r="3072" spans="6:16" ht="12.75">
      <c r="F3072" s="53"/>
      <c r="P3072" s="46"/>
    </row>
    <row r="3073" spans="6:16" ht="12.75">
      <c r="F3073" s="53"/>
      <c r="P3073" s="46"/>
    </row>
    <row r="3074" spans="6:16" ht="12.75">
      <c r="F3074" s="53"/>
      <c r="P3074" s="46"/>
    </row>
    <row r="3075" spans="6:16" ht="12.75">
      <c r="F3075" s="53"/>
      <c r="P3075" s="46"/>
    </row>
    <row r="3076" spans="6:16" ht="12.75">
      <c r="F3076" s="53"/>
      <c r="P3076" s="46"/>
    </row>
    <row r="3077" spans="6:16" ht="12.75">
      <c r="F3077" s="53"/>
      <c r="P3077" s="46"/>
    </row>
    <row r="3078" spans="6:16" ht="12.75">
      <c r="F3078" s="53"/>
      <c r="P3078" s="46"/>
    </row>
    <row r="3079" spans="6:16" ht="12.75">
      <c r="F3079" s="53"/>
      <c r="P3079" s="46"/>
    </row>
    <row r="3080" spans="6:16" ht="12.75">
      <c r="F3080" s="53"/>
      <c r="P3080" s="46"/>
    </row>
    <row r="3081" spans="6:16" ht="12.75">
      <c r="F3081" s="53"/>
      <c r="P3081" s="46"/>
    </row>
    <row r="3082" spans="6:16" ht="12.75">
      <c r="F3082" s="53"/>
      <c r="P3082" s="46"/>
    </row>
    <row r="3083" spans="6:16" ht="12.75">
      <c r="F3083" s="53"/>
      <c r="P3083" s="46"/>
    </row>
    <row r="3084" spans="6:16" ht="12.75">
      <c r="F3084" s="53"/>
      <c r="P3084" s="46"/>
    </row>
    <row r="3085" spans="6:16" ht="12.75">
      <c r="F3085" s="53"/>
      <c r="P3085" s="46"/>
    </row>
    <row r="3086" spans="6:16" ht="12.75">
      <c r="F3086" s="53"/>
      <c r="P3086" s="46"/>
    </row>
    <row r="3087" spans="6:16" ht="12.75">
      <c r="F3087" s="53"/>
      <c r="P3087" s="46"/>
    </row>
    <row r="3088" spans="6:16" ht="12.75">
      <c r="F3088" s="53"/>
      <c r="P3088" s="46"/>
    </row>
    <row r="3089" spans="6:16" ht="12.75">
      <c r="F3089" s="53"/>
      <c r="P3089" s="46"/>
    </row>
    <row r="3090" spans="6:16" ht="12.75">
      <c r="F3090" s="53"/>
      <c r="P3090" s="46"/>
    </row>
    <row r="3091" spans="6:16" ht="12.75">
      <c r="F3091" s="53"/>
      <c r="P3091" s="46"/>
    </row>
    <row r="3092" spans="6:16" ht="12.75">
      <c r="F3092" s="53"/>
      <c r="P3092" s="46"/>
    </row>
    <row r="3093" spans="6:16" ht="12.75">
      <c r="F3093" s="53"/>
      <c r="P3093" s="46"/>
    </row>
    <row r="3094" spans="6:16" ht="12.75">
      <c r="F3094" s="53"/>
      <c r="P3094" s="46"/>
    </row>
    <row r="3095" spans="6:16" ht="12.75">
      <c r="F3095" s="53"/>
      <c r="P3095" s="46"/>
    </row>
    <row r="3096" spans="6:16" ht="12.75">
      <c r="F3096" s="53"/>
      <c r="P3096" s="46"/>
    </row>
    <row r="3097" spans="6:16" ht="12.75">
      <c r="F3097" s="53"/>
      <c r="P3097" s="46"/>
    </row>
    <row r="3098" spans="6:16" ht="12.75">
      <c r="F3098" s="53"/>
      <c r="P3098" s="46"/>
    </row>
    <row r="3099" spans="6:16" ht="12.75">
      <c r="F3099" s="53"/>
      <c r="P3099" s="46"/>
    </row>
    <row r="3100" spans="6:16" ht="12.75">
      <c r="F3100" s="53"/>
      <c r="P3100" s="46"/>
    </row>
    <row r="3101" spans="6:16" ht="12.75">
      <c r="F3101" s="53"/>
      <c r="P3101" s="46"/>
    </row>
    <row r="3102" spans="6:16" ht="12.75">
      <c r="F3102" s="53"/>
      <c r="P3102" s="46"/>
    </row>
    <row r="3103" spans="6:16" ht="12.75">
      <c r="F3103" s="53"/>
      <c r="P3103" s="46"/>
    </row>
    <row r="3104" spans="6:16" ht="12.75">
      <c r="F3104" s="53"/>
      <c r="P3104" s="46"/>
    </row>
    <row r="3105" spans="6:16" ht="12.75">
      <c r="F3105" s="53"/>
      <c r="P3105" s="46"/>
    </row>
    <row r="3106" spans="6:16" ht="12.75">
      <c r="F3106" s="53"/>
      <c r="P3106" s="46"/>
    </row>
    <row r="3107" spans="6:16" ht="12.75">
      <c r="F3107" s="53"/>
      <c r="P3107" s="46"/>
    </row>
    <row r="3108" spans="6:16" ht="12.75">
      <c r="F3108" s="53"/>
      <c r="P3108" s="46"/>
    </row>
    <row r="3109" spans="6:16" ht="12.75">
      <c r="F3109" s="53"/>
      <c r="P3109" s="46"/>
    </row>
    <row r="3110" spans="6:16" ht="12.75">
      <c r="F3110" s="53"/>
      <c r="P3110" s="46"/>
    </row>
    <row r="3111" spans="6:16" ht="12.75">
      <c r="F3111" s="53"/>
      <c r="P3111" s="46"/>
    </row>
    <row r="3112" spans="6:16" ht="12.75">
      <c r="F3112" s="53"/>
      <c r="P3112" s="46"/>
    </row>
    <row r="3113" spans="6:16" ht="12.75">
      <c r="F3113" s="53"/>
      <c r="P3113" s="46"/>
    </row>
    <row r="3114" spans="6:16" ht="12.75">
      <c r="F3114" s="53"/>
      <c r="P3114" s="46"/>
    </row>
    <row r="3115" spans="6:16" ht="12.75">
      <c r="F3115" s="53"/>
      <c r="P3115" s="46"/>
    </row>
    <row r="3116" spans="6:16" ht="12.75">
      <c r="F3116" s="53"/>
      <c r="P3116" s="46"/>
    </row>
    <row r="3117" spans="6:16" ht="12.75">
      <c r="F3117" s="53"/>
      <c r="P3117" s="46"/>
    </row>
    <row r="3118" spans="6:16" ht="12.75">
      <c r="F3118" s="53"/>
      <c r="P3118" s="46"/>
    </row>
    <row r="3119" spans="6:16" ht="12.75">
      <c r="F3119" s="53"/>
      <c r="P3119" s="46"/>
    </row>
    <row r="3120" spans="6:16" ht="12.75">
      <c r="F3120" s="53"/>
      <c r="P3120" s="46"/>
    </row>
    <row r="3121" spans="6:16" ht="12.75">
      <c r="F3121" s="53"/>
      <c r="P3121" s="46"/>
    </row>
    <row r="3122" spans="6:16" ht="12.75">
      <c r="F3122" s="53"/>
      <c r="P3122" s="46"/>
    </row>
    <row r="3123" spans="6:16" ht="12.75">
      <c r="F3123" s="53"/>
      <c r="P3123" s="46"/>
    </row>
    <row r="3124" spans="6:16" ht="12.75">
      <c r="F3124" s="53"/>
      <c r="P3124" s="46"/>
    </row>
    <row r="3125" spans="6:16" ht="12.75">
      <c r="F3125" s="53"/>
      <c r="P3125" s="46"/>
    </row>
    <row r="3126" spans="6:16" ht="12.75">
      <c r="F3126" s="53"/>
      <c r="P3126" s="46"/>
    </row>
    <row r="3127" spans="6:16" ht="12.75">
      <c r="F3127" s="53"/>
      <c r="P3127" s="46"/>
    </row>
    <row r="3128" spans="6:16" ht="12.75">
      <c r="F3128" s="53"/>
      <c r="P3128" s="46"/>
    </row>
    <row r="3129" spans="6:16" ht="12.75">
      <c r="F3129" s="53"/>
      <c r="P3129" s="46"/>
    </row>
    <row r="3130" spans="6:16" ht="12.75">
      <c r="F3130" s="53"/>
      <c r="P3130" s="46"/>
    </row>
    <row r="3131" spans="6:16" ht="12.75">
      <c r="F3131" s="53"/>
      <c r="P3131" s="46"/>
    </row>
    <row r="3132" spans="6:16" ht="12.75">
      <c r="F3132" s="53"/>
      <c r="P3132" s="46"/>
    </row>
    <row r="3133" spans="6:16" ht="12.75">
      <c r="F3133" s="53"/>
      <c r="P3133" s="46"/>
    </row>
    <row r="3134" spans="6:16" ht="12.75">
      <c r="F3134" s="53"/>
      <c r="P3134" s="46"/>
    </row>
    <row r="3135" spans="6:16" ht="12.75">
      <c r="F3135" s="53"/>
      <c r="P3135" s="46"/>
    </row>
    <row r="3136" spans="6:16" ht="12.75">
      <c r="F3136" s="53"/>
      <c r="P3136" s="46"/>
    </row>
    <row r="3137" spans="6:16" ht="12.75">
      <c r="F3137" s="53"/>
      <c r="P3137" s="46"/>
    </row>
    <row r="3138" spans="6:16" ht="12.75">
      <c r="F3138" s="53"/>
      <c r="P3138" s="46"/>
    </row>
    <row r="3139" spans="6:16" ht="12.75">
      <c r="F3139" s="53"/>
      <c r="P3139" s="46"/>
    </row>
    <row r="3140" spans="6:16" ht="12.75">
      <c r="F3140" s="53"/>
      <c r="P3140" s="46"/>
    </row>
    <row r="3141" spans="6:16" ht="12.75">
      <c r="F3141" s="53"/>
      <c r="P3141" s="46"/>
    </row>
    <row r="3142" spans="6:16" ht="12.75">
      <c r="F3142" s="53"/>
      <c r="P3142" s="46"/>
    </row>
    <row r="3143" spans="6:16" ht="12.75">
      <c r="F3143" s="53"/>
      <c r="P3143" s="46"/>
    </row>
    <row r="3144" spans="6:16" ht="12.75">
      <c r="F3144" s="53"/>
      <c r="P3144" s="46"/>
    </row>
    <row r="3145" spans="6:16" ht="12.75">
      <c r="F3145" s="53"/>
      <c r="P3145" s="46"/>
    </row>
    <row r="3146" spans="6:16" ht="12.75">
      <c r="F3146" s="53"/>
      <c r="P3146" s="46"/>
    </row>
    <row r="3147" spans="6:16" ht="12.75">
      <c r="F3147" s="53"/>
      <c r="P3147" s="46"/>
    </row>
    <row r="3148" spans="6:16" ht="12.75">
      <c r="F3148" s="53"/>
      <c r="P3148" s="46"/>
    </row>
    <row r="3149" spans="6:16" ht="12.75">
      <c r="F3149" s="53"/>
      <c r="P3149" s="46"/>
    </row>
    <row r="3150" spans="6:16" ht="12.75">
      <c r="F3150" s="53"/>
      <c r="P3150" s="46"/>
    </row>
    <row r="3151" spans="6:16" ht="12.75">
      <c r="F3151" s="53"/>
      <c r="P3151" s="46"/>
    </row>
    <row r="3152" spans="6:16" ht="12.75">
      <c r="F3152" s="53"/>
      <c r="P3152" s="46"/>
    </row>
    <row r="3153" spans="6:16" ht="12.75">
      <c r="F3153" s="53"/>
      <c r="P3153" s="46"/>
    </row>
    <row r="3154" spans="6:16" ht="12.75">
      <c r="F3154" s="53"/>
      <c r="P3154" s="46"/>
    </row>
    <row r="3155" spans="6:16" ht="12.75">
      <c r="F3155" s="53"/>
      <c r="P3155" s="46"/>
    </row>
    <row r="3156" spans="6:16" ht="12.75">
      <c r="F3156" s="53"/>
      <c r="P3156" s="46"/>
    </row>
    <row r="3157" spans="6:16" ht="12.75">
      <c r="F3157" s="53"/>
      <c r="P3157" s="46"/>
    </row>
    <row r="3158" spans="6:16" ht="12.75">
      <c r="F3158" s="53"/>
      <c r="P3158" s="46"/>
    </row>
    <row r="3159" spans="6:16" ht="12.75">
      <c r="F3159" s="53"/>
      <c r="P3159" s="46"/>
    </row>
    <row r="3160" spans="6:16" ht="12.75">
      <c r="F3160" s="53"/>
      <c r="P3160" s="46"/>
    </row>
    <row r="3161" spans="6:16" ht="12.75">
      <c r="F3161" s="53"/>
      <c r="P3161" s="46"/>
    </row>
    <row r="3162" spans="6:16" ht="12.75">
      <c r="F3162" s="53"/>
      <c r="P3162" s="46"/>
    </row>
    <row r="3163" spans="6:16" ht="12.75">
      <c r="F3163" s="53"/>
      <c r="P3163" s="46"/>
    </row>
    <row r="3164" spans="6:16" ht="12.75">
      <c r="F3164" s="53"/>
      <c r="P3164" s="46"/>
    </row>
    <row r="3165" spans="6:16" ht="12.75">
      <c r="F3165" s="53"/>
      <c r="P3165" s="46"/>
    </row>
    <row r="3166" spans="6:16" ht="12.75">
      <c r="F3166" s="53"/>
      <c r="P3166" s="46"/>
    </row>
    <row r="3167" spans="6:16" ht="12.75">
      <c r="F3167" s="53"/>
      <c r="P3167" s="46"/>
    </row>
    <row r="3168" spans="6:16" ht="12.75">
      <c r="F3168" s="53"/>
      <c r="P3168" s="46"/>
    </row>
    <row r="3169" spans="6:16" ht="12.75">
      <c r="F3169" s="53"/>
      <c r="P3169" s="46"/>
    </row>
    <row r="3170" spans="6:16" ht="12.75">
      <c r="F3170" s="53"/>
      <c r="P3170" s="46"/>
    </row>
    <row r="3171" spans="6:16" ht="12.75">
      <c r="F3171" s="53"/>
      <c r="P3171" s="46"/>
    </row>
    <row r="3172" spans="6:16" ht="12.75">
      <c r="F3172" s="53"/>
      <c r="P3172" s="46"/>
    </row>
    <row r="3173" spans="6:16" ht="12.75">
      <c r="F3173" s="53"/>
      <c r="P3173" s="46"/>
    </row>
    <row r="3174" spans="6:16" ht="12.75">
      <c r="F3174" s="53"/>
      <c r="P3174" s="46"/>
    </row>
    <row r="3175" spans="6:16" ht="12.75">
      <c r="F3175" s="53"/>
      <c r="P3175" s="46"/>
    </row>
    <row r="3176" spans="6:16" ht="12.75">
      <c r="F3176" s="53"/>
      <c r="P3176" s="46"/>
    </row>
    <row r="3177" spans="6:16" ht="12.75">
      <c r="F3177" s="53"/>
      <c r="P3177" s="46"/>
    </row>
    <row r="3178" spans="6:16" ht="12.75">
      <c r="F3178" s="53"/>
      <c r="P3178" s="46"/>
    </row>
    <row r="3179" spans="6:16" ht="12.75">
      <c r="F3179" s="53"/>
      <c r="P3179" s="46"/>
    </row>
    <row r="3180" spans="6:16" ht="12.75">
      <c r="F3180" s="53"/>
      <c r="P3180" s="46"/>
    </row>
    <row r="3181" spans="6:16" ht="12.75">
      <c r="F3181" s="53"/>
      <c r="P3181" s="46"/>
    </row>
    <row r="3182" spans="6:16" ht="12.75">
      <c r="F3182" s="53"/>
      <c r="P3182" s="46"/>
    </row>
    <row r="3183" spans="6:16" ht="12.75">
      <c r="F3183" s="53"/>
      <c r="P3183" s="46"/>
    </row>
    <row r="3184" spans="6:16" ht="12.75">
      <c r="F3184" s="53"/>
      <c r="P3184" s="46"/>
    </row>
    <row r="3185" spans="6:16" ht="12.75">
      <c r="F3185" s="53"/>
      <c r="P3185" s="46"/>
    </row>
    <row r="3186" spans="6:16" ht="12.75">
      <c r="F3186" s="53"/>
      <c r="P3186" s="46"/>
    </row>
    <row r="3187" spans="6:16" ht="12.75">
      <c r="F3187" s="53"/>
      <c r="P3187" s="46"/>
    </row>
    <row r="3188" spans="6:16" ht="12.75">
      <c r="F3188" s="53"/>
      <c r="P3188" s="46"/>
    </row>
    <row r="3189" spans="6:16" ht="12.75">
      <c r="F3189" s="53"/>
      <c r="P3189" s="46"/>
    </row>
    <row r="3190" spans="6:16" ht="12.75">
      <c r="F3190" s="53"/>
      <c r="P3190" s="46"/>
    </row>
    <row r="3191" spans="6:16" ht="12.75">
      <c r="F3191" s="53"/>
      <c r="P3191" s="46"/>
    </row>
    <row r="3192" spans="6:16" ht="12.75">
      <c r="F3192" s="53"/>
      <c r="P3192" s="46"/>
    </row>
    <row r="3193" spans="6:16" ht="12.75">
      <c r="F3193" s="53"/>
      <c r="P3193" s="46"/>
    </row>
    <row r="3194" spans="6:16" ht="12.75">
      <c r="F3194" s="53"/>
      <c r="P3194" s="46"/>
    </row>
    <row r="3195" spans="6:16" ht="12.75">
      <c r="F3195" s="53"/>
      <c r="P3195" s="46"/>
    </row>
    <row r="3196" spans="6:16" ht="12.75">
      <c r="F3196" s="53"/>
      <c r="P3196" s="46"/>
    </row>
    <row r="3197" spans="6:16" ht="12.75">
      <c r="F3197" s="53"/>
      <c r="P3197" s="46"/>
    </row>
    <row r="3198" spans="6:16" ht="12.75">
      <c r="F3198" s="53"/>
      <c r="P3198" s="46"/>
    </row>
    <row r="3199" spans="6:16" ht="12.75">
      <c r="F3199" s="53"/>
      <c r="P3199" s="46"/>
    </row>
    <row r="3200" spans="6:16" ht="12.75">
      <c r="F3200" s="53"/>
      <c r="P3200" s="46"/>
    </row>
    <row r="3201" spans="6:16" ht="12.75">
      <c r="F3201" s="53"/>
      <c r="P3201" s="46"/>
    </row>
    <row r="3202" spans="6:16" ht="12.75">
      <c r="F3202" s="53"/>
      <c r="P3202" s="46"/>
    </row>
    <row r="3203" spans="6:16" ht="12.75">
      <c r="F3203" s="53"/>
      <c r="P3203" s="46"/>
    </row>
    <row r="3204" spans="6:16" ht="12.75">
      <c r="F3204" s="53"/>
      <c r="P3204" s="46"/>
    </row>
    <row r="3205" spans="6:16" ht="12.75">
      <c r="F3205" s="53"/>
      <c r="P3205" s="46"/>
    </row>
    <row r="3206" spans="6:16" ht="12.75">
      <c r="F3206" s="53"/>
      <c r="P3206" s="46"/>
    </row>
    <row r="3207" spans="6:16" ht="12.75">
      <c r="F3207" s="53"/>
      <c r="P3207" s="46"/>
    </row>
    <row r="3208" spans="6:16" ht="12.75">
      <c r="F3208" s="53"/>
      <c r="P3208" s="46"/>
    </row>
    <row r="3209" spans="6:16" ht="12.75">
      <c r="F3209" s="53"/>
      <c r="P3209" s="46"/>
    </row>
    <row r="3210" spans="6:16" ht="12.75">
      <c r="F3210" s="53"/>
      <c r="P3210" s="46"/>
    </row>
    <row r="3211" spans="6:16" ht="12.75">
      <c r="F3211" s="53"/>
      <c r="P3211" s="46"/>
    </row>
    <row r="3212" spans="6:16" ht="12.75">
      <c r="F3212" s="53"/>
      <c r="P3212" s="46"/>
    </row>
    <row r="3213" spans="6:16" ht="12.75">
      <c r="F3213" s="53"/>
      <c r="P3213" s="46"/>
    </row>
    <row r="3214" spans="6:16" ht="12.75">
      <c r="F3214" s="53"/>
      <c r="P3214" s="46"/>
    </row>
    <row r="3215" spans="6:16" ht="12.75">
      <c r="F3215" s="53"/>
      <c r="P3215" s="46"/>
    </row>
    <row r="3216" spans="6:16" ht="12.75">
      <c r="F3216" s="53"/>
      <c r="P3216" s="46"/>
    </row>
    <row r="3217" spans="6:16" ht="12.75">
      <c r="F3217" s="53"/>
      <c r="P3217" s="46"/>
    </row>
    <row r="3218" spans="6:16" ht="12.75">
      <c r="F3218" s="53"/>
      <c r="P3218" s="46"/>
    </row>
    <row r="3219" spans="6:16" ht="12.75">
      <c r="F3219" s="53"/>
      <c r="P3219" s="46"/>
    </row>
    <row r="3220" spans="6:16" ht="12.75">
      <c r="F3220" s="53"/>
      <c r="P3220" s="46"/>
    </row>
    <row r="3221" spans="6:16" ht="12.75">
      <c r="F3221" s="53"/>
      <c r="P3221" s="46"/>
    </row>
    <row r="3222" spans="6:16" ht="12.75">
      <c r="F3222" s="53"/>
      <c r="P3222" s="46"/>
    </row>
    <row r="3223" spans="6:16" ht="12.75">
      <c r="F3223" s="53"/>
      <c r="P3223" s="46"/>
    </row>
    <row r="3224" spans="6:16" ht="12.75">
      <c r="F3224" s="53"/>
      <c r="P3224" s="46"/>
    </row>
    <row r="3225" spans="6:16" ht="12.75">
      <c r="F3225" s="53"/>
      <c r="P3225" s="46"/>
    </row>
    <row r="3226" spans="6:16" ht="12.75">
      <c r="F3226" s="53"/>
      <c r="P3226" s="46"/>
    </row>
    <row r="3227" spans="6:16" ht="12.75">
      <c r="F3227" s="53"/>
      <c r="P3227" s="46"/>
    </row>
    <row r="3228" spans="6:16" ht="12.75">
      <c r="F3228" s="53"/>
      <c r="P3228" s="46"/>
    </row>
    <row r="3229" spans="6:16" ht="12.75">
      <c r="F3229" s="53"/>
      <c r="P3229" s="46"/>
    </row>
    <row r="3230" spans="6:16" ht="12.75">
      <c r="F3230" s="53"/>
      <c r="P3230" s="46"/>
    </row>
    <row r="3231" spans="6:16" ht="12.75">
      <c r="F3231" s="53"/>
      <c r="P3231" s="46"/>
    </row>
    <row r="3232" spans="6:16" ht="12.75">
      <c r="F3232" s="53"/>
      <c r="P3232" s="46"/>
    </row>
    <row r="3233" spans="6:16" ht="12.75">
      <c r="F3233" s="53"/>
      <c r="P3233" s="46"/>
    </row>
    <row r="3234" spans="6:16" ht="12.75">
      <c r="F3234" s="53"/>
      <c r="P3234" s="46"/>
    </row>
    <row r="3235" spans="6:16" ht="12.75">
      <c r="F3235" s="53"/>
      <c r="P3235" s="46"/>
    </row>
    <row r="3236" spans="6:16" ht="12.75">
      <c r="F3236" s="53"/>
      <c r="P3236" s="46"/>
    </row>
    <row r="3237" spans="6:16" ht="12.75">
      <c r="F3237" s="53"/>
      <c r="P3237" s="46"/>
    </row>
    <row r="3238" spans="6:16" ht="12.75">
      <c r="F3238" s="53"/>
      <c r="P3238" s="46"/>
    </row>
    <row r="3239" spans="6:16" ht="12.75">
      <c r="F3239" s="53"/>
      <c r="P3239" s="46"/>
    </row>
    <row r="3240" spans="6:16" ht="12.75">
      <c r="F3240" s="53"/>
      <c r="P3240" s="46"/>
    </row>
    <row r="3241" spans="6:16" ht="12.75">
      <c r="F3241" s="53"/>
      <c r="P3241" s="46"/>
    </row>
    <row r="3242" spans="6:16" ht="12.75">
      <c r="F3242" s="53"/>
      <c r="P3242" s="46"/>
    </row>
    <row r="3243" spans="6:16" ht="12.75">
      <c r="F3243" s="53"/>
      <c r="P3243" s="46"/>
    </row>
    <row r="3244" spans="6:16" ht="12.75">
      <c r="F3244" s="53"/>
      <c r="P3244" s="46"/>
    </row>
    <row r="3245" spans="6:16" ht="12.75">
      <c r="F3245" s="53"/>
      <c r="P3245" s="46"/>
    </row>
    <row r="3246" spans="6:16" ht="12.75">
      <c r="F3246" s="53"/>
      <c r="P3246" s="46"/>
    </row>
    <row r="3247" spans="6:16" ht="12.75">
      <c r="F3247" s="53"/>
      <c r="P3247" s="46"/>
    </row>
    <row r="3248" spans="6:16" ht="12.75">
      <c r="F3248" s="53"/>
      <c r="P3248" s="46"/>
    </row>
    <row r="3249" spans="6:16" ht="12.75">
      <c r="F3249" s="53"/>
      <c r="P3249" s="46"/>
    </row>
    <row r="3250" spans="6:16" ht="12.75">
      <c r="F3250" s="53"/>
      <c r="P3250" s="46"/>
    </row>
    <row r="3251" spans="6:16" ht="12.75">
      <c r="F3251" s="53"/>
      <c r="P3251" s="46"/>
    </row>
    <row r="3252" spans="6:16" ht="12.75">
      <c r="F3252" s="53"/>
      <c r="P3252" s="46"/>
    </row>
    <row r="3253" spans="6:16" ht="12.75">
      <c r="F3253" s="53"/>
      <c r="P3253" s="46"/>
    </row>
    <row r="3254" spans="6:16" ht="12.75">
      <c r="F3254" s="53"/>
      <c r="P3254" s="46"/>
    </row>
    <row r="3255" spans="6:16" ht="12.75">
      <c r="F3255" s="53"/>
      <c r="P3255" s="46"/>
    </row>
    <row r="3256" spans="6:16" ht="12.75">
      <c r="F3256" s="53"/>
      <c r="P3256" s="46"/>
    </row>
    <row r="3257" spans="6:16" ht="12.75">
      <c r="F3257" s="53"/>
      <c r="P3257" s="46"/>
    </row>
    <row r="3258" spans="6:16" ht="12.75">
      <c r="F3258" s="53"/>
      <c r="P3258" s="46"/>
    </row>
    <row r="3259" spans="6:16" ht="12.75">
      <c r="F3259" s="53"/>
      <c r="P3259" s="46"/>
    </row>
    <row r="3260" spans="6:16" ht="12.75">
      <c r="F3260" s="53"/>
      <c r="P3260" s="46"/>
    </row>
    <row r="3261" spans="6:16" ht="12.75">
      <c r="F3261" s="53"/>
      <c r="P3261" s="46"/>
    </row>
    <row r="3262" spans="6:16" ht="12.75">
      <c r="F3262" s="53"/>
      <c r="P3262" s="46"/>
    </row>
    <row r="3263" spans="6:16" ht="12.75">
      <c r="F3263" s="53"/>
      <c r="P3263" s="46"/>
    </row>
    <row r="3264" spans="6:16" ht="12.75">
      <c r="F3264" s="53"/>
      <c r="P3264" s="46"/>
    </row>
    <row r="3265" spans="6:16" ht="12.75">
      <c r="F3265" s="53"/>
      <c r="P3265" s="46"/>
    </row>
    <row r="3266" spans="6:16" ht="12.75">
      <c r="F3266" s="53"/>
      <c r="P3266" s="46"/>
    </row>
    <row r="3267" spans="6:16" ht="12.75">
      <c r="F3267" s="53"/>
      <c r="P3267" s="46"/>
    </row>
    <row r="3268" spans="6:16" ht="12.75">
      <c r="F3268" s="53"/>
      <c r="P3268" s="46"/>
    </row>
    <row r="3269" spans="6:16" ht="12.75">
      <c r="F3269" s="53"/>
      <c r="P3269" s="46"/>
    </row>
    <row r="3270" spans="6:16" ht="12.75">
      <c r="F3270" s="53"/>
      <c r="P3270" s="46"/>
    </row>
    <row r="3271" spans="6:16" ht="12.75">
      <c r="F3271" s="53"/>
      <c r="P3271" s="46"/>
    </row>
    <row r="3272" spans="6:16" ht="12.75">
      <c r="F3272" s="53"/>
      <c r="P3272" s="46"/>
    </row>
    <row r="3273" spans="6:16" ht="12.75">
      <c r="F3273" s="53"/>
      <c r="P3273" s="46"/>
    </row>
    <row r="3274" spans="6:16" ht="12.75">
      <c r="F3274" s="53"/>
      <c r="P3274" s="46"/>
    </row>
    <row r="3275" spans="6:16" ht="12.75">
      <c r="F3275" s="53"/>
      <c r="P3275" s="46"/>
    </row>
    <row r="3276" spans="6:16" ht="12.75">
      <c r="F3276" s="53"/>
      <c r="P3276" s="46"/>
    </row>
    <row r="3277" spans="6:16" ht="12.75">
      <c r="F3277" s="53"/>
      <c r="P3277" s="46"/>
    </row>
    <row r="3278" spans="6:16" ht="12.75">
      <c r="F3278" s="53"/>
      <c r="P3278" s="46"/>
    </row>
    <row r="3279" spans="6:16" ht="12.75">
      <c r="F3279" s="53"/>
      <c r="P3279" s="46"/>
    </row>
    <row r="3280" spans="6:16" ht="12.75">
      <c r="F3280" s="53"/>
      <c r="P3280" s="46"/>
    </row>
    <row r="3281" spans="6:16" ht="12.75">
      <c r="F3281" s="53"/>
      <c r="P3281" s="46"/>
    </row>
    <row r="3282" spans="6:16" ht="12.75">
      <c r="F3282" s="53"/>
      <c r="P3282" s="46"/>
    </row>
    <row r="3283" spans="6:16" ht="12.75">
      <c r="F3283" s="53"/>
      <c r="P3283" s="46"/>
    </row>
    <row r="3284" spans="6:16" ht="12.75">
      <c r="F3284" s="53"/>
      <c r="P3284" s="46"/>
    </row>
    <row r="3285" spans="6:16" ht="12.75">
      <c r="F3285" s="53"/>
      <c r="P3285" s="46"/>
    </row>
    <row r="3286" spans="6:16" ht="12.75">
      <c r="F3286" s="53"/>
      <c r="P3286" s="46"/>
    </row>
    <row r="3287" spans="6:16" ht="12.75">
      <c r="F3287" s="53"/>
      <c r="P3287" s="46"/>
    </row>
    <row r="3288" spans="6:16" ht="12.75">
      <c r="F3288" s="53"/>
      <c r="P3288" s="46"/>
    </row>
    <row r="3289" spans="6:16" ht="12.75">
      <c r="F3289" s="53"/>
      <c r="P3289" s="46"/>
    </row>
    <row r="3290" spans="6:16" ht="12.75">
      <c r="F3290" s="53"/>
      <c r="P3290" s="46"/>
    </row>
    <row r="3291" spans="6:16" ht="12.75">
      <c r="F3291" s="53"/>
      <c r="P3291" s="46"/>
    </row>
    <row r="3292" spans="6:16" ht="12.75">
      <c r="F3292" s="53"/>
      <c r="P3292" s="46"/>
    </row>
    <row r="3293" spans="6:16" ht="12.75">
      <c r="F3293" s="53"/>
      <c r="P3293" s="46"/>
    </row>
    <row r="3294" spans="6:16" ht="12.75">
      <c r="F3294" s="53"/>
      <c r="P3294" s="46"/>
    </row>
    <row r="3295" spans="6:16" ht="12.75">
      <c r="F3295" s="53"/>
      <c r="P3295" s="46"/>
    </row>
    <row r="3296" spans="6:16" ht="12.75">
      <c r="F3296" s="53"/>
      <c r="P3296" s="46"/>
    </row>
    <row r="3297" spans="6:16" ht="12.75">
      <c r="F3297" s="53"/>
      <c r="P3297" s="46"/>
    </row>
    <row r="3298" spans="6:16" ht="12.75">
      <c r="F3298" s="53"/>
      <c r="P3298" s="46"/>
    </row>
    <row r="3299" spans="6:16" ht="12.75">
      <c r="F3299" s="53"/>
      <c r="P3299" s="46"/>
    </row>
    <row r="3300" spans="6:16" ht="12.75">
      <c r="F3300" s="53"/>
      <c r="P3300" s="46"/>
    </row>
    <row r="3301" spans="6:16" ht="12.75">
      <c r="F3301" s="53"/>
      <c r="P3301" s="46"/>
    </row>
    <row r="3302" spans="6:16" ht="12.75">
      <c r="F3302" s="53"/>
      <c r="P3302" s="46"/>
    </row>
    <row r="3303" spans="6:16" ht="12.75">
      <c r="F3303" s="53"/>
      <c r="P3303" s="46"/>
    </row>
    <row r="3304" spans="6:16" ht="12.75">
      <c r="F3304" s="53"/>
      <c r="P3304" s="46"/>
    </row>
    <row r="3305" spans="6:16" ht="12.75">
      <c r="F3305" s="53"/>
      <c r="P3305" s="46"/>
    </row>
    <row r="3306" spans="6:16" ht="12.75">
      <c r="F3306" s="53"/>
      <c r="P3306" s="46"/>
    </row>
    <row r="3307" spans="6:16" ht="12.75">
      <c r="F3307" s="53"/>
      <c r="P3307" s="46"/>
    </row>
    <row r="3308" spans="6:16" ht="12.75">
      <c r="F3308" s="53"/>
      <c r="P3308" s="46"/>
    </row>
    <row r="3309" spans="6:16" ht="12.75">
      <c r="F3309" s="53"/>
      <c r="P3309" s="46"/>
    </row>
    <row r="3310" spans="6:16" ht="12.75">
      <c r="F3310" s="53"/>
      <c r="P3310" s="46"/>
    </row>
    <row r="3311" spans="6:16" ht="12.75">
      <c r="F3311" s="53"/>
      <c r="P3311" s="46"/>
    </row>
    <row r="3312" spans="6:16" ht="12.75">
      <c r="F3312" s="53"/>
      <c r="P3312" s="46"/>
    </row>
    <row r="3313" spans="6:16" ht="12.75">
      <c r="F3313" s="53"/>
      <c r="P3313" s="46"/>
    </row>
    <row r="3314" spans="6:16" ht="12.75">
      <c r="F3314" s="53"/>
      <c r="P3314" s="46"/>
    </row>
    <row r="3315" spans="6:16" ht="12.75">
      <c r="F3315" s="53"/>
      <c r="P3315" s="46"/>
    </row>
    <row r="3316" spans="6:16" ht="12.75">
      <c r="F3316" s="53"/>
      <c r="P3316" s="46"/>
    </row>
    <row r="3317" spans="6:16" ht="12.75">
      <c r="F3317" s="53"/>
      <c r="P3317" s="46"/>
    </row>
    <row r="3318" spans="6:16" ht="12.75">
      <c r="F3318" s="53"/>
      <c r="P3318" s="46"/>
    </row>
    <row r="3319" spans="6:16" ht="12.75">
      <c r="F3319" s="53"/>
      <c r="P3319" s="46"/>
    </row>
    <row r="3320" spans="6:16" ht="12.75">
      <c r="F3320" s="53"/>
      <c r="P3320" s="46"/>
    </row>
    <row r="3321" spans="6:16" ht="12.75">
      <c r="F3321" s="53"/>
      <c r="P3321" s="46"/>
    </row>
    <row r="3322" spans="6:16" ht="12.75">
      <c r="F3322" s="53"/>
      <c r="P3322" s="46"/>
    </row>
    <row r="3323" spans="6:16" ht="12.75">
      <c r="F3323" s="53"/>
      <c r="P3323" s="46"/>
    </row>
    <row r="3324" spans="6:16" ht="12.75">
      <c r="F3324" s="53"/>
      <c r="P3324" s="46"/>
    </row>
    <row r="3325" spans="6:16" ht="12.75">
      <c r="F3325" s="53"/>
      <c r="P3325" s="46"/>
    </row>
    <row r="3326" spans="6:16" ht="12.75">
      <c r="F3326" s="53"/>
      <c r="P3326" s="46"/>
    </row>
    <row r="3327" spans="6:16" ht="12.75">
      <c r="F3327" s="53"/>
      <c r="P3327" s="46"/>
    </row>
    <row r="3328" spans="6:16" ht="12.75">
      <c r="F3328" s="53"/>
      <c r="P3328" s="46"/>
    </row>
    <row r="3329" spans="6:16" ht="12.75">
      <c r="F3329" s="53"/>
      <c r="P3329" s="46"/>
    </row>
    <row r="3330" spans="6:16" ht="12.75">
      <c r="F3330" s="53"/>
      <c r="P3330" s="46"/>
    </row>
    <row r="3331" spans="6:16" ht="12.75">
      <c r="F3331" s="53"/>
      <c r="P3331" s="46"/>
    </row>
    <row r="3332" spans="6:16" ht="12.75">
      <c r="F3332" s="53"/>
      <c r="P3332" s="46"/>
    </row>
    <row r="3333" spans="6:16" ht="12.75">
      <c r="F3333" s="53"/>
      <c r="P3333" s="46"/>
    </row>
    <row r="3334" spans="6:16" ht="12.75">
      <c r="F3334" s="53"/>
      <c r="P3334" s="46"/>
    </row>
    <row r="3335" spans="6:16" ht="12.75">
      <c r="F3335" s="53"/>
      <c r="P3335" s="46"/>
    </row>
    <row r="3336" spans="6:16" ht="12.75">
      <c r="F3336" s="53"/>
      <c r="P3336" s="46"/>
    </row>
    <row r="3337" spans="6:16" ht="12.75">
      <c r="F3337" s="53"/>
      <c r="P3337" s="46"/>
    </row>
    <row r="3338" spans="6:16" ht="12.75">
      <c r="F3338" s="53"/>
      <c r="P3338" s="46"/>
    </row>
    <row r="3339" spans="6:16" ht="12.75">
      <c r="F3339" s="53"/>
      <c r="P3339" s="46"/>
    </row>
    <row r="3340" spans="6:16" ht="12.75">
      <c r="F3340" s="53"/>
      <c r="P3340" s="46"/>
    </row>
    <row r="3341" spans="6:16" ht="12.75">
      <c r="F3341" s="53"/>
      <c r="P3341" s="46"/>
    </row>
    <row r="3342" spans="6:16" ht="12.75">
      <c r="F3342" s="53"/>
      <c r="P3342" s="46"/>
    </row>
    <row r="3343" spans="6:16" ht="12.75">
      <c r="F3343" s="53"/>
      <c r="P3343" s="46"/>
    </row>
    <row r="3344" spans="6:16" ht="12.75">
      <c r="F3344" s="53"/>
      <c r="P3344" s="46"/>
    </row>
    <row r="3345" spans="6:16" ht="12.75">
      <c r="F3345" s="53"/>
      <c r="P3345" s="46"/>
    </row>
    <row r="3346" spans="6:16" ht="12.75">
      <c r="F3346" s="53"/>
      <c r="P3346" s="46"/>
    </row>
    <row r="3347" spans="6:16" ht="12.75">
      <c r="F3347" s="53"/>
      <c r="P3347" s="46"/>
    </row>
    <row r="3348" spans="6:16" ht="12.75">
      <c r="F3348" s="53"/>
      <c r="P3348" s="46"/>
    </row>
    <row r="3349" spans="6:16" ht="12.75">
      <c r="F3349" s="53"/>
      <c r="P3349" s="46"/>
    </row>
    <row r="3350" spans="6:16" ht="12.75">
      <c r="F3350" s="53"/>
      <c r="P3350" s="46"/>
    </row>
    <row r="3351" spans="6:16" ht="12.75">
      <c r="F3351" s="53"/>
      <c r="P3351" s="46"/>
    </row>
    <row r="3352" spans="6:16" ht="12.75">
      <c r="F3352" s="53"/>
      <c r="P3352" s="46"/>
    </row>
    <row r="3353" spans="6:16" ht="12.75">
      <c r="F3353" s="53"/>
      <c r="P3353" s="46"/>
    </row>
    <row r="3354" spans="6:16" ht="12.75">
      <c r="F3354" s="53"/>
      <c r="P3354" s="46"/>
    </row>
    <row r="3355" spans="6:16" ht="12.75">
      <c r="F3355" s="53"/>
      <c r="P3355" s="46"/>
    </row>
    <row r="3356" spans="6:16" ht="12.75">
      <c r="F3356" s="53"/>
      <c r="P3356" s="46"/>
    </row>
    <row r="3357" spans="6:16" ht="12.75">
      <c r="F3357" s="53"/>
      <c r="P3357" s="46"/>
    </row>
    <row r="3358" spans="6:16" ht="12.75">
      <c r="F3358" s="53"/>
      <c r="P3358" s="46"/>
    </row>
    <row r="3359" spans="6:16" ht="12.75">
      <c r="F3359" s="53"/>
      <c r="P3359" s="46"/>
    </row>
    <row r="3360" spans="6:16" ht="12.75">
      <c r="F3360" s="53"/>
      <c r="P3360" s="46"/>
    </row>
    <row r="3361" spans="6:16" ht="12.75">
      <c r="F3361" s="53"/>
      <c r="P3361" s="46"/>
    </row>
    <row r="3362" spans="6:16" ht="12.75">
      <c r="F3362" s="53"/>
      <c r="P3362" s="46"/>
    </row>
    <row r="3363" spans="6:16" ht="12.75">
      <c r="F3363" s="53"/>
      <c r="P3363" s="46"/>
    </row>
    <row r="3364" spans="6:16" ht="12.75">
      <c r="F3364" s="53"/>
      <c r="P3364" s="46"/>
    </row>
    <row r="3365" spans="6:16" ht="12.75">
      <c r="F3365" s="53"/>
      <c r="P3365" s="46"/>
    </row>
    <row r="3366" spans="6:16" ht="12.75">
      <c r="F3366" s="53"/>
      <c r="P3366" s="46"/>
    </row>
    <row r="3367" spans="6:16" ht="12.75">
      <c r="F3367" s="53"/>
      <c r="P3367" s="46"/>
    </row>
    <row r="3368" spans="6:16" ht="12.75">
      <c r="F3368" s="53"/>
      <c r="P3368" s="46"/>
    </row>
    <row r="3369" spans="6:16" ht="12.75">
      <c r="F3369" s="53"/>
      <c r="P3369" s="46"/>
    </row>
    <row r="3370" spans="6:16" ht="12.75">
      <c r="F3370" s="53"/>
      <c r="P3370" s="46"/>
    </row>
    <row r="3371" spans="6:16" ht="12.75">
      <c r="F3371" s="53"/>
      <c r="P3371" s="46"/>
    </row>
    <row r="3372" spans="6:16" ht="12.75">
      <c r="F3372" s="53"/>
      <c r="P3372" s="46"/>
    </row>
    <row r="3373" spans="6:16" ht="12.75">
      <c r="F3373" s="53"/>
      <c r="P3373" s="46"/>
    </row>
    <row r="3374" spans="6:16" ht="12.75">
      <c r="F3374" s="53"/>
      <c r="P3374" s="46"/>
    </row>
    <row r="3375" spans="6:16" ht="12.75">
      <c r="F3375" s="53"/>
      <c r="P3375" s="46"/>
    </row>
    <row r="3376" spans="6:16" ht="12.75">
      <c r="F3376" s="53"/>
      <c r="P3376" s="46"/>
    </row>
    <row r="3377" spans="6:16" ht="12.75">
      <c r="F3377" s="53"/>
      <c r="P3377" s="46"/>
    </row>
    <row r="3378" spans="6:16" ht="12.75">
      <c r="F3378" s="53"/>
      <c r="P3378" s="46"/>
    </row>
    <row r="3379" spans="6:16" ht="12.75">
      <c r="F3379" s="53"/>
      <c r="P3379" s="46"/>
    </row>
    <row r="3380" spans="6:16" ht="12.75">
      <c r="F3380" s="53"/>
      <c r="P3380" s="46"/>
    </row>
    <row r="3381" spans="6:16" ht="12.75">
      <c r="F3381" s="53"/>
      <c r="P3381" s="46"/>
    </row>
    <row r="3382" spans="6:16" ht="12.75">
      <c r="F3382" s="53"/>
      <c r="P3382" s="46"/>
    </row>
    <row r="3383" spans="6:16" ht="12.75">
      <c r="F3383" s="53"/>
      <c r="P3383" s="46"/>
    </row>
    <row r="3384" spans="6:16" ht="12.75">
      <c r="F3384" s="53"/>
      <c r="P3384" s="46"/>
    </row>
    <row r="3385" spans="6:16" ht="12.75">
      <c r="F3385" s="53"/>
      <c r="P3385" s="46"/>
    </row>
    <row r="3386" spans="6:16" ht="12.75">
      <c r="F3386" s="53"/>
      <c r="P3386" s="46"/>
    </row>
    <row r="3387" spans="6:16" ht="12.75">
      <c r="F3387" s="53"/>
      <c r="P3387" s="46"/>
    </row>
    <row r="3388" spans="6:16" ht="12.75">
      <c r="F3388" s="53"/>
      <c r="P3388" s="46"/>
    </row>
    <row r="3389" spans="6:16" ht="12.75">
      <c r="F3389" s="53"/>
      <c r="P3389" s="46"/>
    </row>
    <row r="3390" spans="6:16" ht="12.75">
      <c r="F3390" s="53"/>
      <c r="P3390" s="46"/>
    </row>
    <row r="3391" spans="6:16" ht="12.75">
      <c r="F3391" s="53"/>
      <c r="P3391" s="46"/>
    </row>
    <row r="3392" spans="6:16" ht="12.75">
      <c r="F3392" s="53"/>
      <c r="P3392" s="46"/>
    </row>
    <row r="3393" spans="6:16" ht="12.75">
      <c r="F3393" s="53"/>
      <c r="P3393" s="46"/>
    </row>
    <row r="3394" spans="6:16" ht="12.75">
      <c r="F3394" s="53"/>
      <c r="P3394" s="46"/>
    </row>
    <row r="3395" spans="6:16" ht="12.75">
      <c r="F3395" s="53"/>
      <c r="P3395" s="46"/>
    </row>
    <row r="3396" spans="6:16" ht="12.75">
      <c r="F3396" s="53"/>
      <c r="P3396" s="46"/>
    </row>
    <row r="3397" spans="6:16" ht="12.75">
      <c r="F3397" s="53"/>
      <c r="P3397" s="46"/>
    </row>
    <row r="3398" spans="6:16" ht="12.75">
      <c r="F3398" s="53"/>
      <c r="P3398" s="46"/>
    </row>
    <row r="3399" spans="6:16" ht="12.75">
      <c r="F3399" s="53"/>
      <c r="P3399" s="46"/>
    </row>
    <row r="3400" spans="6:16" ht="12.75">
      <c r="F3400" s="53"/>
      <c r="P3400" s="46"/>
    </row>
    <row r="3401" spans="6:16" ht="12.75">
      <c r="F3401" s="53"/>
      <c r="P3401" s="46"/>
    </row>
    <row r="3402" spans="6:16" ht="12.75">
      <c r="F3402" s="53"/>
      <c r="P3402" s="46"/>
    </row>
    <row r="3403" spans="6:16" ht="12.75">
      <c r="F3403" s="53"/>
      <c r="P3403" s="46"/>
    </row>
    <row r="3404" spans="6:16" ht="12.75">
      <c r="F3404" s="53"/>
      <c r="P3404" s="46"/>
    </row>
    <row r="3405" spans="6:16" ht="12.75">
      <c r="F3405" s="53"/>
      <c r="P3405" s="46"/>
    </row>
    <row r="3406" spans="6:16" ht="12.75">
      <c r="F3406" s="53"/>
      <c r="P3406" s="46"/>
    </row>
    <row r="3407" spans="6:16" ht="12.75">
      <c r="F3407" s="53"/>
      <c r="P3407" s="46"/>
    </row>
    <row r="3408" spans="6:16" ht="12.75">
      <c r="F3408" s="53"/>
      <c r="P3408" s="46"/>
    </row>
    <row r="3409" spans="6:16" ht="12.75">
      <c r="F3409" s="53"/>
      <c r="P3409" s="46"/>
    </row>
    <row r="3410" spans="6:16" ht="12.75">
      <c r="F3410" s="53"/>
      <c r="P3410" s="46"/>
    </row>
    <row r="3411" spans="6:16" ht="12.75">
      <c r="F3411" s="53"/>
      <c r="P3411" s="46"/>
    </row>
    <row r="3412" spans="6:16" ht="12.75">
      <c r="F3412" s="53"/>
      <c r="P3412" s="46"/>
    </row>
    <row r="3413" spans="6:16" ht="12.75">
      <c r="F3413" s="53"/>
      <c r="P3413" s="46"/>
    </row>
    <row r="3414" spans="6:16" ht="12.75">
      <c r="F3414" s="53"/>
      <c r="P3414" s="46"/>
    </row>
    <row r="3415" spans="6:16" ht="12.75">
      <c r="F3415" s="53"/>
      <c r="P3415" s="46"/>
    </row>
    <row r="3416" spans="6:16" ht="12.75">
      <c r="F3416" s="53"/>
      <c r="P3416" s="46"/>
    </row>
    <row r="3417" spans="6:16" ht="12.75">
      <c r="F3417" s="53"/>
      <c r="P3417" s="46"/>
    </row>
    <row r="3418" spans="6:16" ht="12.75">
      <c r="F3418" s="53"/>
      <c r="P3418" s="46"/>
    </row>
    <row r="3419" spans="6:16" ht="12.75">
      <c r="F3419" s="53"/>
      <c r="P3419" s="46"/>
    </row>
    <row r="3420" spans="6:16" ht="12.75">
      <c r="F3420" s="53"/>
      <c r="P3420" s="46"/>
    </row>
    <row r="3421" spans="6:16" ht="12.75">
      <c r="F3421" s="53"/>
      <c r="P3421" s="46"/>
    </row>
    <row r="3422" spans="6:16" ht="12.75">
      <c r="F3422" s="53"/>
      <c r="P3422" s="46"/>
    </row>
    <row r="3423" spans="6:16" ht="12.75">
      <c r="F3423" s="53"/>
      <c r="P3423" s="46"/>
    </row>
    <row r="3424" spans="6:16" ht="12.75">
      <c r="F3424" s="53"/>
      <c r="P3424" s="46"/>
    </row>
    <row r="3425" spans="6:16" ht="12.75">
      <c r="F3425" s="53"/>
      <c r="P3425" s="46"/>
    </row>
    <row r="3426" spans="6:16" ht="12.75">
      <c r="F3426" s="53"/>
      <c r="P3426" s="46"/>
    </row>
    <row r="3427" spans="6:16" ht="12.75">
      <c r="F3427" s="53"/>
      <c r="P3427" s="46"/>
    </row>
    <row r="3428" spans="6:16" ht="12.75">
      <c r="F3428" s="53"/>
      <c r="P3428" s="46"/>
    </row>
    <row r="3429" spans="6:16" ht="12.75">
      <c r="F3429" s="53"/>
      <c r="P3429" s="46"/>
    </row>
    <row r="3430" spans="6:16" ht="12.75">
      <c r="F3430" s="53"/>
      <c r="P3430" s="46"/>
    </row>
    <row r="3431" spans="6:16" ht="12.75">
      <c r="F3431" s="53"/>
      <c r="P3431" s="46"/>
    </row>
    <row r="3432" spans="6:16" ht="12.75">
      <c r="F3432" s="53"/>
      <c r="P3432" s="46"/>
    </row>
    <row r="3433" spans="6:16" ht="12.75">
      <c r="F3433" s="53"/>
      <c r="P3433" s="46"/>
    </row>
    <row r="3434" spans="6:16" ht="12.75">
      <c r="F3434" s="53"/>
      <c r="P3434" s="46"/>
    </row>
    <row r="3435" spans="6:16" ht="12.75">
      <c r="F3435" s="53"/>
      <c r="P3435" s="46"/>
    </row>
    <row r="3436" spans="6:16" ht="12.75">
      <c r="F3436" s="53"/>
      <c r="P3436" s="46"/>
    </row>
    <row r="3437" spans="6:16" ht="12.75">
      <c r="F3437" s="53"/>
      <c r="P3437" s="46"/>
    </row>
    <row r="3438" spans="6:16" ht="12.75">
      <c r="F3438" s="53"/>
      <c r="P3438" s="46"/>
    </row>
    <row r="3439" spans="6:16" ht="12.75">
      <c r="F3439" s="53"/>
      <c r="P3439" s="46"/>
    </row>
    <row r="3440" spans="6:16" ht="12.75">
      <c r="F3440" s="53"/>
      <c r="P3440" s="46"/>
    </row>
    <row r="3441" spans="6:16" ht="12.75">
      <c r="F3441" s="53"/>
      <c r="P3441" s="46"/>
    </row>
    <row r="3442" spans="6:16" ht="12.75">
      <c r="F3442" s="53"/>
      <c r="P3442" s="46"/>
    </row>
    <row r="3443" spans="6:16" ht="12.75">
      <c r="F3443" s="53"/>
      <c r="P3443" s="46"/>
    </row>
    <row r="3444" spans="6:16" ht="12.75">
      <c r="F3444" s="53"/>
      <c r="P3444" s="46"/>
    </row>
    <row r="3445" spans="6:16" ht="12.75">
      <c r="F3445" s="53"/>
      <c r="P3445" s="46"/>
    </row>
    <row r="3446" spans="6:16" ht="12.75">
      <c r="F3446" s="53"/>
      <c r="P3446" s="46"/>
    </row>
    <row r="3447" spans="6:16" ht="12.75">
      <c r="F3447" s="53"/>
      <c r="P3447" s="46"/>
    </row>
    <row r="3448" spans="6:16" ht="12.75">
      <c r="F3448" s="53"/>
      <c r="P3448" s="46"/>
    </row>
    <row r="3449" spans="6:16" ht="12.75">
      <c r="F3449" s="53"/>
      <c r="P3449" s="46"/>
    </row>
    <row r="3450" spans="6:16" ht="12.75">
      <c r="F3450" s="53"/>
      <c r="P3450" s="46"/>
    </row>
    <row r="3451" spans="6:16" ht="12.75">
      <c r="F3451" s="53"/>
      <c r="P3451" s="46"/>
    </row>
    <row r="3452" spans="6:16" ht="12.75">
      <c r="F3452" s="53"/>
      <c r="P3452" s="46"/>
    </row>
    <row r="3453" spans="6:16" ht="12.75">
      <c r="F3453" s="53"/>
      <c r="P3453" s="46"/>
    </row>
    <row r="3454" spans="6:16" ht="12.75">
      <c r="F3454" s="53"/>
      <c r="P3454" s="46"/>
    </row>
    <row r="3455" spans="6:16" ht="12.75">
      <c r="F3455" s="53"/>
      <c r="P3455" s="46"/>
    </row>
    <row r="3456" spans="6:16" ht="12.75">
      <c r="F3456" s="53"/>
      <c r="P3456" s="46"/>
    </row>
    <row r="3457" spans="6:16" ht="12.75">
      <c r="F3457" s="53"/>
      <c r="P3457" s="46"/>
    </row>
    <row r="3458" spans="6:16" ht="12.75">
      <c r="F3458" s="53"/>
      <c r="P3458" s="46"/>
    </row>
    <row r="3459" spans="6:16" ht="12.75">
      <c r="F3459" s="53"/>
      <c r="P3459" s="46"/>
    </row>
    <row r="3460" spans="6:16" ht="12.75">
      <c r="F3460" s="53"/>
      <c r="P3460" s="46"/>
    </row>
    <row r="3461" spans="6:16" ht="12.75">
      <c r="F3461" s="53"/>
      <c r="P3461" s="46"/>
    </row>
    <row r="3462" spans="6:16" ht="12.75">
      <c r="F3462" s="53"/>
      <c r="P3462" s="46"/>
    </row>
    <row r="3463" spans="6:16" ht="12.75">
      <c r="F3463" s="53"/>
      <c r="P3463" s="46"/>
    </row>
    <row r="3464" spans="6:16" ht="12.75">
      <c r="F3464" s="53"/>
      <c r="P3464" s="46"/>
    </row>
    <row r="3465" spans="6:16" ht="12.75">
      <c r="F3465" s="53"/>
      <c r="P3465" s="46"/>
    </row>
    <row r="3466" spans="6:16" ht="12.75">
      <c r="F3466" s="53"/>
      <c r="P3466" s="46"/>
    </row>
    <row r="3467" spans="6:16" ht="12.75">
      <c r="F3467" s="53"/>
      <c r="P3467" s="46"/>
    </row>
    <row r="3468" spans="6:16" ht="12.75">
      <c r="F3468" s="53"/>
      <c r="P3468" s="46"/>
    </row>
    <row r="3469" spans="6:16" ht="12.75">
      <c r="F3469" s="53"/>
      <c r="P3469" s="46"/>
    </row>
    <row r="3470" spans="6:16" ht="12.75">
      <c r="F3470" s="53"/>
      <c r="P3470" s="46"/>
    </row>
    <row r="3471" spans="6:16" ht="12.75">
      <c r="F3471" s="53"/>
      <c r="P3471" s="46"/>
    </row>
    <row r="3472" spans="6:16" ht="12.75">
      <c r="F3472" s="53"/>
      <c r="P3472" s="46"/>
    </row>
    <row r="3473" spans="6:16" ht="12.75">
      <c r="F3473" s="53"/>
      <c r="P3473" s="46"/>
    </row>
    <row r="3474" spans="6:16" ht="12.75">
      <c r="F3474" s="53"/>
      <c r="P3474" s="46"/>
    </row>
    <row r="3475" spans="6:16" ht="12.75">
      <c r="F3475" s="53"/>
      <c r="P3475" s="46"/>
    </row>
    <row r="3476" spans="6:16" ht="12.75">
      <c r="F3476" s="53"/>
      <c r="P3476" s="46"/>
    </row>
    <row r="3477" spans="6:16" ht="12.75">
      <c r="F3477" s="53"/>
      <c r="P3477" s="46"/>
    </row>
    <row r="3478" spans="6:16" ht="12.75">
      <c r="F3478" s="53"/>
      <c r="P3478" s="46"/>
    </row>
    <row r="3479" spans="6:16" ht="12.75">
      <c r="F3479" s="53"/>
      <c r="P3479" s="46"/>
    </row>
    <row r="3480" spans="6:16" ht="12.75">
      <c r="F3480" s="53"/>
      <c r="P3480" s="46"/>
    </row>
    <row r="3481" spans="6:16" ht="12.75">
      <c r="F3481" s="53"/>
      <c r="P3481" s="46"/>
    </row>
    <row r="3482" spans="6:16" ht="12.75">
      <c r="F3482" s="53"/>
      <c r="P3482" s="46"/>
    </row>
    <row r="3483" spans="6:16" ht="12.75">
      <c r="F3483" s="53"/>
      <c r="P3483" s="46"/>
    </row>
    <row r="3484" spans="6:16" ht="12.75">
      <c r="F3484" s="53"/>
      <c r="P3484" s="46"/>
    </row>
    <row r="3485" spans="6:16" ht="12.75">
      <c r="F3485" s="53"/>
      <c r="P3485" s="46"/>
    </row>
    <row r="3486" spans="6:16" ht="12.75">
      <c r="F3486" s="53"/>
      <c r="P3486" s="46"/>
    </row>
    <row r="3487" spans="6:16" ht="12.75">
      <c r="F3487" s="53"/>
      <c r="P3487" s="46"/>
    </row>
    <row r="3488" spans="6:16" ht="12.75">
      <c r="F3488" s="53"/>
      <c r="P3488" s="46"/>
    </row>
    <row r="3489" spans="6:16" ht="12.75">
      <c r="F3489" s="53"/>
      <c r="P3489" s="46"/>
    </row>
    <row r="3490" spans="6:16" ht="12.75">
      <c r="F3490" s="53"/>
      <c r="P3490" s="46"/>
    </row>
    <row r="3491" spans="6:16" ht="12.75">
      <c r="F3491" s="53"/>
      <c r="P3491" s="46"/>
    </row>
    <row r="3492" spans="6:16" ht="12.75">
      <c r="F3492" s="53"/>
      <c r="P3492" s="46"/>
    </row>
    <row r="3493" spans="6:16" ht="12.75">
      <c r="F3493" s="53"/>
      <c r="P3493" s="46"/>
    </row>
    <row r="3494" spans="6:16" ht="12.75">
      <c r="F3494" s="53"/>
      <c r="P3494" s="46"/>
    </row>
    <row r="3495" spans="6:16" ht="12.75">
      <c r="F3495" s="53"/>
      <c r="P3495" s="46"/>
    </row>
    <row r="3496" spans="6:16" ht="12.75">
      <c r="F3496" s="53"/>
      <c r="P3496" s="46"/>
    </row>
    <row r="3497" spans="6:16" ht="12.75">
      <c r="F3497" s="53"/>
      <c r="P3497" s="46"/>
    </row>
    <row r="3498" spans="6:16" ht="12.75">
      <c r="F3498" s="53"/>
      <c r="P3498" s="46"/>
    </row>
    <row r="3499" spans="6:16" ht="12.75">
      <c r="F3499" s="53"/>
      <c r="P3499" s="46"/>
    </row>
    <row r="3500" spans="6:16" ht="12.75">
      <c r="F3500" s="53"/>
      <c r="P3500" s="46"/>
    </row>
    <row r="3501" spans="6:16" ht="12.75">
      <c r="F3501" s="53"/>
      <c r="P3501" s="46"/>
    </row>
    <row r="3502" spans="6:16" ht="12.75">
      <c r="F3502" s="53"/>
      <c r="P3502" s="46"/>
    </row>
    <row r="3503" spans="6:16" ht="12.75">
      <c r="F3503" s="53"/>
      <c r="P3503" s="46"/>
    </row>
    <row r="3504" spans="6:16" ht="12.75">
      <c r="F3504" s="53"/>
      <c r="P3504" s="46"/>
    </row>
    <row r="3505" spans="6:16" ht="12.75">
      <c r="F3505" s="53"/>
      <c r="P3505" s="46"/>
    </row>
    <row r="3506" spans="6:16" ht="12.75">
      <c r="F3506" s="53"/>
      <c r="P3506" s="46"/>
    </row>
    <row r="3507" spans="6:16" ht="12.75">
      <c r="F3507" s="53"/>
      <c r="P3507" s="46"/>
    </row>
    <row r="3508" spans="6:16" ht="12.75">
      <c r="F3508" s="53"/>
      <c r="P3508" s="46"/>
    </row>
    <row r="3509" spans="6:16" ht="12.75">
      <c r="F3509" s="53"/>
      <c r="P3509" s="46"/>
    </row>
    <row r="3510" spans="6:16" ht="12.75">
      <c r="F3510" s="53"/>
      <c r="P3510" s="46"/>
    </row>
    <row r="3511" spans="6:16" ht="12.75">
      <c r="F3511" s="53"/>
      <c r="P3511" s="46"/>
    </row>
    <row r="3512" spans="6:16" ht="12.75">
      <c r="F3512" s="53"/>
      <c r="P3512" s="46"/>
    </row>
    <row r="3513" spans="6:16" ht="12.75">
      <c r="F3513" s="53"/>
      <c r="P3513" s="46"/>
    </row>
    <row r="3514" spans="6:16" ht="12.75">
      <c r="F3514" s="53"/>
      <c r="P3514" s="46"/>
    </row>
    <row r="3515" spans="6:16" ht="12.75">
      <c r="F3515" s="53"/>
      <c r="P3515" s="46"/>
    </row>
    <row r="3516" spans="6:16" ht="12.75">
      <c r="F3516" s="53"/>
      <c r="P3516" s="46"/>
    </row>
    <row r="3517" spans="6:16" ht="12.75">
      <c r="F3517" s="53"/>
      <c r="P3517" s="46"/>
    </row>
    <row r="3518" spans="6:16" ht="12.75">
      <c r="F3518" s="53"/>
      <c r="P3518" s="46"/>
    </row>
    <row r="3519" spans="6:16" ht="12.75">
      <c r="F3519" s="53"/>
      <c r="P3519" s="46"/>
    </row>
    <row r="3520" spans="6:16" ht="12.75">
      <c r="F3520" s="53"/>
      <c r="P3520" s="46"/>
    </row>
    <row r="3521" spans="6:16" ht="12.75">
      <c r="F3521" s="53"/>
      <c r="P3521" s="46"/>
    </row>
    <row r="3522" spans="6:16" ht="12.75">
      <c r="F3522" s="53"/>
      <c r="P3522" s="46"/>
    </row>
    <row r="3523" spans="6:16" ht="12.75">
      <c r="F3523" s="53"/>
      <c r="P3523" s="46"/>
    </row>
    <row r="3524" spans="6:16" ht="12.75">
      <c r="F3524" s="53"/>
      <c r="P3524" s="46"/>
    </row>
    <row r="3525" spans="6:16" ht="12.75">
      <c r="F3525" s="53"/>
      <c r="P3525" s="46"/>
    </row>
    <row r="3526" spans="6:16" ht="12.75">
      <c r="F3526" s="53"/>
      <c r="P3526" s="46"/>
    </row>
    <row r="3527" spans="6:16" ht="12.75">
      <c r="F3527" s="53"/>
      <c r="P3527" s="46"/>
    </row>
    <row r="3528" spans="6:16" ht="12.75">
      <c r="F3528" s="53"/>
      <c r="P3528" s="46"/>
    </row>
    <row r="3529" spans="6:16" ht="12.75">
      <c r="F3529" s="53"/>
      <c r="P3529" s="46"/>
    </row>
    <row r="3530" spans="6:16" ht="12.75">
      <c r="F3530" s="53"/>
      <c r="P3530" s="46"/>
    </row>
    <row r="3531" spans="6:16" ht="12.75">
      <c r="F3531" s="53"/>
      <c r="P3531" s="46"/>
    </row>
    <row r="3532" spans="6:16" ht="12.75">
      <c r="F3532" s="53"/>
      <c r="P3532" s="46"/>
    </row>
    <row r="3533" spans="6:16" ht="12.75">
      <c r="F3533" s="53"/>
      <c r="P3533" s="46"/>
    </row>
    <row r="3534" spans="6:16" ht="12.75">
      <c r="F3534" s="53"/>
      <c r="P3534" s="46"/>
    </row>
    <row r="3535" spans="6:16" ht="12.75">
      <c r="F3535" s="53"/>
      <c r="P3535" s="46"/>
    </row>
    <row r="3536" spans="6:16" ht="12.75">
      <c r="F3536" s="53"/>
      <c r="P3536" s="46"/>
    </row>
    <row r="3537" spans="6:16" ht="12.75">
      <c r="F3537" s="53"/>
      <c r="P3537" s="46"/>
    </row>
    <row r="3538" spans="6:16" ht="12.75">
      <c r="F3538" s="53"/>
      <c r="P3538" s="46"/>
    </row>
    <row r="3539" spans="6:16" ht="12.75">
      <c r="F3539" s="53"/>
      <c r="P3539" s="46"/>
    </row>
    <row r="3540" spans="6:16" ht="12.75">
      <c r="F3540" s="53"/>
      <c r="P3540" s="46"/>
    </row>
    <row r="3541" spans="6:16" ht="12.75">
      <c r="F3541" s="53"/>
      <c r="P3541" s="46"/>
    </row>
    <row r="3542" spans="6:16" ht="12.75">
      <c r="F3542" s="53"/>
      <c r="P3542" s="46"/>
    </row>
    <row r="3543" spans="6:16" ht="12.75">
      <c r="F3543" s="53"/>
      <c r="P3543" s="46"/>
    </row>
    <row r="3544" spans="6:16" ht="12.75">
      <c r="F3544" s="53"/>
      <c r="P3544" s="46"/>
    </row>
    <row r="3545" spans="6:16" ht="12.75">
      <c r="F3545" s="53"/>
      <c r="P3545" s="46"/>
    </row>
    <row r="3546" spans="6:16" ht="12.75">
      <c r="F3546" s="53"/>
      <c r="P3546" s="46"/>
    </row>
    <row r="3547" spans="6:16" ht="12.75">
      <c r="F3547" s="53"/>
      <c r="P3547" s="46"/>
    </row>
    <row r="3548" spans="6:16" ht="12.75">
      <c r="F3548" s="53"/>
      <c r="P3548" s="46"/>
    </row>
    <row r="3549" spans="6:16" ht="12.75">
      <c r="F3549" s="53"/>
      <c r="P3549" s="46"/>
    </row>
    <row r="3550" spans="6:16" ht="12.75">
      <c r="F3550" s="53"/>
      <c r="P3550" s="46"/>
    </row>
    <row r="3551" spans="6:16" ht="12.75">
      <c r="F3551" s="53"/>
      <c r="P3551" s="46"/>
    </row>
    <row r="3552" spans="6:16" ht="12.75">
      <c r="F3552" s="53"/>
      <c r="P3552" s="46"/>
    </row>
    <row r="3553" spans="6:16" ht="12.75">
      <c r="F3553" s="53"/>
      <c r="P3553" s="46"/>
    </row>
    <row r="3554" spans="6:16" ht="12.75">
      <c r="F3554" s="53"/>
      <c r="P3554" s="46"/>
    </row>
    <row r="3555" spans="6:16" ht="12.75">
      <c r="F3555" s="53"/>
      <c r="P3555" s="46"/>
    </row>
    <row r="3556" spans="6:16" ht="12.75">
      <c r="F3556" s="53"/>
      <c r="P3556" s="46"/>
    </row>
    <row r="3557" spans="6:16" ht="12.75">
      <c r="F3557" s="53"/>
      <c r="P3557" s="46"/>
    </row>
    <row r="3558" spans="6:16" ht="12.75">
      <c r="F3558" s="53"/>
      <c r="P3558" s="46"/>
    </row>
    <row r="3559" spans="6:16" ht="12.75">
      <c r="F3559" s="53"/>
      <c r="P3559" s="46"/>
    </row>
    <row r="3560" spans="6:16" ht="12.75">
      <c r="F3560" s="53"/>
      <c r="P3560" s="46"/>
    </row>
    <row r="3561" spans="6:16" ht="12.75">
      <c r="F3561" s="53"/>
      <c r="P3561" s="46"/>
    </row>
    <row r="3562" spans="6:16" ht="12.75">
      <c r="F3562" s="53"/>
      <c r="P3562" s="46"/>
    </row>
    <row r="3563" spans="6:16" ht="12.75">
      <c r="F3563" s="53"/>
      <c r="P3563" s="46"/>
    </row>
    <row r="3564" spans="6:16" ht="12.75">
      <c r="F3564" s="53"/>
      <c r="P3564" s="46"/>
    </row>
    <row r="3565" spans="6:16" ht="12.75">
      <c r="F3565" s="53"/>
      <c r="P3565" s="46"/>
    </row>
    <row r="3566" spans="6:16" ht="12.75">
      <c r="F3566" s="53"/>
      <c r="P3566" s="46"/>
    </row>
    <row r="3567" spans="6:16" ht="12.75">
      <c r="F3567" s="53"/>
      <c r="P3567" s="46"/>
    </row>
    <row r="3568" spans="6:16" ht="12.75">
      <c r="F3568" s="53"/>
      <c r="P3568" s="46"/>
    </row>
    <row r="3569" spans="6:16" ht="12.75">
      <c r="F3569" s="53"/>
      <c r="P3569" s="46"/>
    </row>
    <row r="3570" spans="6:16" ht="12.75">
      <c r="F3570" s="53"/>
      <c r="P3570" s="46"/>
    </row>
    <row r="3571" spans="6:16" ht="12.75">
      <c r="F3571" s="53"/>
      <c r="P3571" s="46"/>
    </row>
    <row r="3572" spans="6:16" ht="12.75">
      <c r="F3572" s="53"/>
      <c r="P3572" s="46"/>
    </row>
    <row r="3573" spans="6:16" ht="12.75">
      <c r="F3573" s="53"/>
      <c r="P3573" s="46"/>
    </row>
    <row r="3574" spans="6:16" ht="12.75">
      <c r="F3574" s="53"/>
      <c r="P3574" s="46"/>
    </row>
    <row r="3575" spans="6:16" ht="12.75">
      <c r="F3575" s="53"/>
      <c r="P3575" s="46"/>
    </row>
    <row r="3576" spans="6:16" ht="12.75">
      <c r="F3576" s="53"/>
      <c r="P3576" s="46"/>
    </row>
    <row r="3577" spans="6:16" ht="12.75">
      <c r="F3577" s="53"/>
      <c r="P3577" s="46"/>
    </row>
    <row r="3578" spans="6:16" ht="12.75">
      <c r="F3578" s="53"/>
      <c r="P3578" s="46"/>
    </row>
    <row r="3579" spans="6:16" ht="12.75">
      <c r="F3579" s="53"/>
      <c r="P3579" s="46"/>
    </row>
    <row r="3580" spans="6:16" ht="12.75">
      <c r="F3580" s="53"/>
      <c r="P3580" s="46"/>
    </row>
    <row r="3581" spans="6:16" ht="12.75">
      <c r="F3581" s="53"/>
      <c r="P3581" s="46"/>
    </row>
    <row r="3582" spans="6:16" ht="12.75">
      <c r="F3582" s="53"/>
      <c r="P3582" s="46"/>
    </row>
    <row r="3583" spans="6:16" ht="12.75">
      <c r="F3583" s="53"/>
      <c r="P3583" s="46"/>
    </row>
    <row r="3584" spans="6:16" ht="12.75">
      <c r="F3584" s="53"/>
      <c r="P3584" s="46"/>
    </row>
    <row r="3585" spans="6:16" ht="12.75">
      <c r="F3585" s="53"/>
      <c r="P3585" s="46"/>
    </row>
    <row r="3586" spans="6:16" ht="12.75">
      <c r="F3586" s="53"/>
      <c r="P3586" s="46"/>
    </row>
    <row r="3587" spans="6:16" ht="12.75">
      <c r="F3587" s="53"/>
      <c r="P3587" s="46"/>
    </row>
    <row r="3588" spans="6:16" ht="12.75">
      <c r="F3588" s="53"/>
      <c r="P3588" s="46"/>
    </row>
    <row r="3589" spans="6:16" ht="12.75">
      <c r="F3589" s="53"/>
      <c r="P3589" s="46"/>
    </row>
    <row r="3590" spans="6:16" ht="12.75">
      <c r="F3590" s="53"/>
      <c r="P3590" s="46"/>
    </row>
    <row r="3591" spans="6:16" ht="12.75">
      <c r="F3591" s="53"/>
      <c r="P3591" s="46"/>
    </row>
    <row r="3592" spans="6:16" ht="12.75">
      <c r="F3592" s="53"/>
      <c r="P3592" s="46"/>
    </row>
    <row r="3593" spans="6:16" ht="12.75">
      <c r="F3593" s="53"/>
      <c r="P3593" s="46"/>
    </row>
    <row r="3594" spans="6:16" ht="12.75">
      <c r="F3594" s="53"/>
      <c r="P3594" s="46"/>
    </row>
    <row r="3595" spans="6:16" ht="12.75">
      <c r="F3595" s="53"/>
      <c r="P3595" s="46"/>
    </row>
    <row r="3596" spans="6:16" ht="12.75">
      <c r="F3596" s="53"/>
      <c r="P3596" s="46"/>
    </row>
    <row r="3597" spans="6:16" ht="12.75">
      <c r="F3597" s="53"/>
      <c r="P3597" s="46"/>
    </row>
    <row r="3598" spans="6:16" ht="12.75">
      <c r="F3598" s="53"/>
      <c r="P3598" s="46"/>
    </row>
    <row r="3599" spans="6:16" ht="12.75">
      <c r="F3599" s="53"/>
      <c r="P3599" s="46"/>
    </row>
    <row r="3600" spans="6:16" ht="12.75">
      <c r="F3600" s="53"/>
      <c r="P3600" s="46"/>
    </row>
    <row r="3601" spans="6:16" ht="12.75">
      <c r="F3601" s="53"/>
      <c r="P3601" s="46"/>
    </row>
    <row r="3602" spans="6:16" ht="12.75">
      <c r="F3602" s="53"/>
      <c r="P3602" s="46"/>
    </row>
    <row r="3603" spans="6:16" ht="12.75">
      <c r="F3603" s="53"/>
      <c r="P3603" s="46"/>
    </row>
    <row r="3604" spans="6:16" ht="12.75">
      <c r="F3604" s="53"/>
      <c r="P3604" s="46"/>
    </row>
    <row r="3605" spans="6:16" ht="12.75">
      <c r="F3605" s="53"/>
      <c r="P3605" s="46"/>
    </row>
    <row r="3606" spans="6:16" ht="12.75">
      <c r="F3606" s="53"/>
      <c r="P3606" s="46"/>
    </row>
    <row r="3607" spans="6:16" ht="12.75">
      <c r="F3607" s="53"/>
      <c r="P3607" s="46"/>
    </row>
    <row r="3608" spans="6:16" ht="12.75">
      <c r="F3608" s="53"/>
      <c r="P3608" s="46"/>
    </row>
    <row r="3609" spans="6:16" ht="12.75">
      <c r="F3609" s="53"/>
      <c r="P3609" s="46"/>
    </row>
    <row r="3610" spans="6:16" ht="12.75">
      <c r="F3610" s="53"/>
      <c r="P3610" s="46"/>
    </row>
    <row r="3611" spans="6:16" ht="12.75">
      <c r="F3611" s="53"/>
      <c r="P3611" s="46"/>
    </row>
    <row r="3612" spans="6:16" ht="12.75">
      <c r="F3612" s="53"/>
      <c r="P3612" s="46"/>
    </row>
    <row r="3613" spans="6:16" ht="12.75">
      <c r="F3613" s="53"/>
      <c r="P3613" s="46"/>
    </row>
    <row r="3614" spans="6:16" ht="12.75">
      <c r="F3614" s="53"/>
      <c r="P3614" s="46"/>
    </row>
    <row r="3615" spans="6:16" ht="12.75">
      <c r="F3615" s="53"/>
      <c r="P3615" s="46"/>
    </row>
    <row r="3616" spans="6:16" ht="12.75">
      <c r="F3616" s="53"/>
      <c r="P3616" s="46"/>
    </row>
    <row r="3617" spans="6:16" ht="12.75">
      <c r="F3617" s="53"/>
      <c r="P3617" s="46"/>
    </row>
    <row r="3618" spans="6:16" ht="12.75">
      <c r="F3618" s="53"/>
      <c r="P3618" s="46"/>
    </row>
    <row r="3619" spans="6:16" ht="12.75">
      <c r="F3619" s="53"/>
      <c r="P3619" s="46"/>
    </row>
    <row r="3620" spans="6:16" ht="12.75">
      <c r="F3620" s="53"/>
      <c r="P3620" s="46"/>
    </row>
    <row r="3621" spans="6:16" ht="12.75">
      <c r="F3621" s="53"/>
      <c r="P3621" s="46"/>
    </row>
    <row r="3622" spans="6:16" ht="12.75">
      <c r="F3622" s="53"/>
      <c r="P3622" s="46"/>
    </row>
    <row r="3623" spans="6:16" ht="12.75">
      <c r="F3623" s="53"/>
      <c r="P3623" s="46"/>
    </row>
    <row r="3624" spans="6:16" ht="12.75">
      <c r="F3624" s="53"/>
      <c r="P3624" s="46"/>
    </row>
    <row r="3625" spans="6:16" ht="12.75">
      <c r="F3625" s="53"/>
      <c r="P3625" s="46"/>
    </row>
    <row r="3626" spans="6:16" ht="12.75">
      <c r="F3626" s="53"/>
      <c r="P3626" s="46"/>
    </row>
    <row r="3627" spans="6:16" ht="12.75">
      <c r="F3627" s="53"/>
      <c r="P3627" s="46"/>
    </row>
    <row r="3628" spans="6:16" ht="12.75">
      <c r="F3628" s="53"/>
      <c r="P3628" s="46"/>
    </row>
    <row r="3629" spans="6:16" ht="12.75">
      <c r="F3629" s="53"/>
      <c r="P3629" s="46"/>
    </row>
    <row r="3630" spans="6:16" ht="12.75">
      <c r="F3630" s="53"/>
      <c r="P3630" s="46"/>
    </row>
    <row r="3631" spans="6:16" ht="12.75">
      <c r="F3631" s="53"/>
      <c r="P3631" s="46"/>
    </row>
    <row r="3632" spans="6:16" ht="12.75">
      <c r="F3632" s="53"/>
      <c r="P3632" s="46"/>
    </row>
    <row r="3633" spans="6:16" ht="12.75">
      <c r="F3633" s="53"/>
      <c r="P3633" s="46"/>
    </row>
    <row r="3634" spans="6:16" ht="12.75">
      <c r="F3634" s="53"/>
      <c r="P3634" s="46"/>
    </row>
    <row r="3635" spans="6:16" ht="12.75">
      <c r="F3635" s="53"/>
      <c r="P3635" s="46"/>
    </row>
    <row r="3636" spans="6:16" ht="12.75">
      <c r="F3636" s="53"/>
      <c r="P3636" s="46"/>
    </row>
    <row r="3637" spans="6:16" ht="12.75">
      <c r="F3637" s="53"/>
      <c r="P3637" s="46"/>
    </row>
    <row r="3638" spans="6:16" ht="12.75">
      <c r="F3638" s="53"/>
      <c r="P3638" s="46"/>
    </row>
    <row r="3639" spans="6:16" ht="12.75">
      <c r="F3639" s="53"/>
      <c r="P3639" s="46"/>
    </row>
    <row r="3640" spans="6:16" ht="12.75">
      <c r="F3640" s="53"/>
      <c r="P3640" s="46"/>
    </row>
    <row r="3641" spans="6:16" ht="12.75">
      <c r="F3641" s="53"/>
      <c r="P3641" s="46"/>
    </row>
    <row r="3642" spans="6:16" ht="12.75">
      <c r="F3642" s="53"/>
      <c r="P3642" s="46"/>
    </row>
    <row r="3643" spans="6:16" ht="12.75">
      <c r="F3643" s="53"/>
      <c r="P3643" s="46"/>
    </row>
    <row r="3644" spans="6:16" ht="12.75">
      <c r="F3644" s="53"/>
      <c r="P3644" s="46"/>
    </row>
    <row r="3645" spans="6:16" ht="12.75">
      <c r="F3645" s="53"/>
      <c r="P3645" s="46"/>
    </row>
    <row r="3646" spans="6:16" ht="12.75">
      <c r="F3646" s="53"/>
      <c r="P3646" s="46"/>
    </row>
    <row r="3647" spans="6:16" ht="12.75">
      <c r="F3647" s="53"/>
      <c r="P3647" s="46"/>
    </row>
    <row r="3648" spans="6:16" ht="12.75">
      <c r="F3648" s="53"/>
      <c r="P3648" s="46"/>
    </row>
    <row r="3649" spans="6:16" ht="12.75">
      <c r="F3649" s="53"/>
      <c r="P3649" s="46"/>
    </row>
    <row r="3650" spans="6:16" ht="12.75">
      <c r="F3650" s="53"/>
      <c r="P3650" s="46"/>
    </row>
    <row r="3651" spans="6:16" ht="12.75">
      <c r="F3651" s="53"/>
      <c r="P3651" s="46"/>
    </row>
    <row r="3652" spans="6:16" ht="12.75">
      <c r="F3652" s="53"/>
      <c r="P3652" s="46"/>
    </row>
    <row r="3653" spans="6:16" ht="12.75">
      <c r="F3653" s="53"/>
      <c r="P3653" s="46"/>
    </row>
    <row r="3654" spans="6:16" ht="12.75">
      <c r="F3654" s="53"/>
      <c r="P3654" s="46"/>
    </row>
    <row r="3655" spans="6:16" ht="12.75">
      <c r="F3655" s="53"/>
      <c r="P3655" s="46"/>
    </row>
    <row r="3656" spans="6:16" ht="12.75">
      <c r="F3656" s="53"/>
      <c r="P3656" s="46"/>
    </row>
    <row r="3657" spans="6:16" ht="12.75">
      <c r="F3657" s="53"/>
      <c r="P3657" s="46"/>
    </row>
    <row r="3658" spans="6:16" ht="12.75">
      <c r="F3658" s="53"/>
      <c r="P3658" s="46"/>
    </row>
    <row r="3659" spans="6:16" ht="12.75">
      <c r="F3659" s="53"/>
      <c r="P3659" s="46"/>
    </row>
    <row r="3660" spans="6:16" ht="12.75">
      <c r="F3660" s="53"/>
      <c r="P3660" s="46"/>
    </row>
    <row r="3661" spans="6:16" ht="12.75">
      <c r="F3661" s="53"/>
      <c r="P3661" s="46"/>
    </row>
    <row r="3662" spans="6:16" ht="12.75">
      <c r="F3662" s="53"/>
      <c r="P3662" s="46"/>
    </row>
    <row r="3663" spans="6:16" ht="12.75">
      <c r="F3663" s="53"/>
      <c r="P3663" s="46"/>
    </row>
    <row r="3664" spans="6:16" ht="12.75">
      <c r="F3664" s="53"/>
      <c r="P3664" s="46"/>
    </row>
    <row r="3665" spans="6:16" ht="12.75">
      <c r="F3665" s="53"/>
      <c r="P3665" s="46"/>
    </row>
    <row r="3666" spans="6:16" ht="12.75">
      <c r="F3666" s="53"/>
      <c r="P3666" s="46"/>
    </row>
    <row r="3667" spans="6:16" ht="12.75">
      <c r="F3667" s="53"/>
      <c r="P3667" s="46"/>
    </row>
    <row r="3668" spans="6:16" ht="12.75">
      <c r="F3668" s="53"/>
      <c r="P3668" s="46"/>
    </row>
    <row r="3669" spans="6:16" ht="12.75">
      <c r="F3669" s="53"/>
      <c r="P3669" s="46"/>
    </row>
    <row r="3670" spans="6:16" ht="12.75">
      <c r="F3670" s="53"/>
      <c r="P3670" s="46"/>
    </row>
    <row r="3671" spans="6:16" ht="12.75">
      <c r="F3671" s="53"/>
      <c r="P3671" s="46"/>
    </row>
    <row r="3672" spans="6:16" ht="12.75">
      <c r="F3672" s="53"/>
      <c r="P3672" s="46"/>
    </row>
    <row r="3673" spans="6:16" ht="12.75">
      <c r="F3673" s="53"/>
      <c r="P3673" s="46"/>
    </row>
    <row r="3674" spans="6:16" ht="12.75">
      <c r="F3674" s="53"/>
      <c r="P3674" s="46"/>
    </row>
    <row r="3675" spans="6:16" ht="12.75">
      <c r="F3675" s="53"/>
      <c r="P3675" s="46"/>
    </row>
    <row r="3676" spans="6:16" ht="12.75">
      <c r="F3676" s="53"/>
      <c r="P3676" s="46"/>
    </row>
    <row r="3677" spans="6:16" ht="12.75">
      <c r="F3677" s="53"/>
      <c r="P3677" s="46"/>
    </row>
    <row r="3678" spans="6:16" ht="12.75">
      <c r="F3678" s="53"/>
      <c r="P3678" s="46"/>
    </row>
    <row r="3679" spans="6:16" ht="12.75">
      <c r="F3679" s="53"/>
      <c r="P3679" s="46"/>
    </row>
    <row r="3680" spans="6:16" ht="12.75">
      <c r="F3680" s="53"/>
      <c r="P3680" s="46"/>
    </row>
    <row r="3681" spans="6:16" ht="12.75">
      <c r="F3681" s="53"/>
      <c r="P3681" s="46"/>
    </row>
    <row r="3682" spans="6:16" ht="12.75">
      <c r="F3682" s="53"/>
      <c r="P3682" s="46"/>
    </row>
    <row r="3683" spans="6:16" ht="12.75">
      <c r="F3683" s="53"/>
      <c r="P3683" s="46"/>
    </row>
    <row r="3684" spans="6:16" ht="12.75">
      <c r="F3684" s="53"/>
      <c r="P3684" s="46"/>
    </row>
    <row r="3685" spans="6:16" ht="12.75">
      <c r="F3685" s="53"/>
      <c r="P3685" s="46"/>
    </row>
    <row r="3686" spans="6:16" ht="12.75">
      <c r="F3686" s="53"/>
      <c r="P3686" s="46"/>
    </row>
    <row r="3687" spans="6:16" ht="12.75">
      <c r="F3687" s="53"/>
      <c r="P3687" s="46"/>
    </row>
    <row r="3688" spans="6:16" ht="12.75">
      <c r="F3688" s="53"/>
      <c r="P3688" s="46"/>
    </row>
    <row r="3689" spans="6:16" ht="12.75">
      <c r="F3689" s="53"/>
      <c r="P3689" s="46"/>
    </row>
    <row r="3690" spans="6:16" ht="12.75">
      <c r="F3690" s="53"/>
      <c r="P3690" s="46"/>
    </row>
    <row r="3691" spans="6:16" ht="12.75">
      <c r="F3691" s="53"/>
      <c r="P3691" s="46"/>
    </row>
    <row r="3692" spans="6:16" ht="12.75">
      <c r="F3692" s="53"/>
      <c r="P3692" s="46"/>
    </row>
    <row r="3693" spans="6:16" ht="12.75">
      <c r="F3693" s="53"/>
      <c r="P3693" s="46"/>
    </row>
    <row r="3694" spans="6:16" ht="12.75">
      <c r="F3694" s="53"/>
      <c r="P3694" s="46"/>
    </row>
    <row r="3695" spans="6:16" ht="12.75">
      <c r="F3695" s="53"/>
      <c r="P3695" s="46"/>
    </row>
    <row r="3696" spans="6:16" ht="12.75">
      <c r="F3696" s="53"/>
      <c r="P3696" s="46"/>
    </row>
    <row r="3697" spans="6:16" ht="12.75">
      <c r="F3697" s="53"/>
      <c r="P3697" s="46"/>
    </row>
    <row r="3698" spans="6:16" ht="12.75">
      <c r="F3698" s="53"/>
      <c r="P3698" s="46"/>
    </row>
    <row r="3699" spans="6:16" ht="12.75">
      <c r="F3699" s="53"/>
      <c r="P3699" s="46"/>
    </row>
    <row r="3700" spans="6:16" ht="12.75">
      <c r="F3700" s="53"/>
      <c r="P3700" s="46"/>
    </row>
    <row r="3701" spans="6:16" ht="12.75">
      <c r="F3701" s="53"/>
      <c r="P3701" s="46"/>
    </row>
    <row r="3702" spans="6:16" ht="12.75">
      <c r="F3702" s="53"/>
      <c r="P3702" s="46"/>
    </row>
    <row r="3703" spans="6:16" ht="12.75">
      <c r="F3703" s="53"/>
      <c r="P3703" s="46"/>
    </row>
    <row r="3704" spans="6:16" ht="12.75">
      <c r="F3704" s="53"/>
      <c r="P3704" s="46"/>
    </row>
    <row r="3705" spans="6:16" ht="12.75">
      <c r="F3705" s="53"/>
      <c r="P3705" s="46"/>
    </row>
    <row r="3706" spans="6:16" ht="12.75">
      <c r="F3706" s="53"/>
      <c r="P3706" s="46"/>
    </row>
    <row r="3707" spans="6:16" ht="12.75">
      <c r="F3707" s="53"/>
      <c r="P3707" s="46"/>
    </row>
    <row r="3708" spans="6:16" ht="12.75">
      <c r="F3708" s="53"/>
      <c r="P3708" s="46"/>
    </row>
    <row r="3709" spans="6:16" ht="12.75">
      <c r="F3709" s="53"/>
      <c r="P3709" s="46"/>
    </row>
    <row r="3710" spans="6:16" ht="12.75">
      <c r="F3710" s="53"/>
      <c r="P3710" s="46"/>
    </row>
    <row r="3711" spans="6:16" ht="12.75">
      <c r="F3711" s="53"/>
      <c r="P3711" s="46"/>
    </row>
    <row r="3712" spans="6:16" ht="12.75">
      <c r="F3712" s="53"/>
      <c r="P3712" s="46"/>
    </row>
    <row r="3713" spans="6:16" ht="12.75">
      <c r="F3713" s="53"/>
      <c r="P3713" s="46"/>
    </row>
    <row r="3714" spans="6:16" ht="12.75">
      <c r="F3714" s="53"/>
      <c r="P3714" s="46"/>
    </row>
    <row r="3715" spans="6:16" ht="12.75">
      <c r="F3715" s="53"/>
      <c r="P3715" s="46"/>
    </row>
    <row r="3716" spans="6:16" ht="12.75">
      <c r="F3716" s="53"/>
      <c r="P3716" s="46"/>
    </row>
    <row r="3717" spans="6:16" ht="12.75">
      <c r="F3717" s="53"/>
      <c r="P3717" s="46"/>
    </row>
    <row r="3718" spans="6:16" ht="12.75">
      <c r="F3718" s="53"/>
      <c r="P3718" s="46"/>
    </row>
    <row r="3719" spans="6:16" ht="12.75">
      <c r="F3719" s="53"/>
      <c r="P3719" s="46"/>
    </row>
    <row r="3720" spans="6:16" ht="12.75">
      <c r="F3720" s="53"/>
      <c r="P3720" s="46"/>
    </row>
    <row r="3721" spans="6:16" ht="12.75">
      <c r="F3721" s="53"/>
      <c r="P3721" s="46"/>
    </row>
    <row r="3722" spans="6:16" ht="12.75">
      <c r="F3722" s="53"/>
      <c r="P3722" s="46"/>
    </row>
    <row r="3723" spans="6:16" ht="12.75">
      <c r="F3723" s="53"/>
      <c r="P3723" s="46"/>
    </row>
    <row r="3724" spans="6:16" ht="12.75">
      <c r="F3724" s="53"/>
      <c r="P3724" s="46"/>
    </row>
    <row r="3725" spans="6:16" ht="12.75">
      <c r="F3725" s="53"/>
      <c r="P3725" s="46"/>
    </row>
    <row r="3726" spans="6:16" ht="12.75">
      <c r="F3726" s="53"/>
      <c r="P3726" s="46"/>
    </row>
    <row r="3727" spans="6:16" ht="12.75">
      <c r="F3727" s="53"/>
      <c r="P3727" s="46"/>
    </row>
    <row r="3728" spans="6:16" ht="12.75">
      <c r="F3728" s="53"/>
      <c r="P3728" s="46"/>
    </row>
    <row r="3729" spans="6:16" ht="12.75">
      <c r="F3729" s="53"/>
      <c r="P3729" s="46"/>
    </row>
    <row r="3730" spans="6:16" ht="12.75">
      <c r="F3730" s="53"/>
      <c r="P3730" s="46"/>
    </row>
    <row r="3731" spans="6:16" ht="12.75">
      <c r="F3731" s="53"/>
      <c r="P3731" s="46"/>
    </row>
    <row r="3732" spans="6:16" ht="12.75">
      <c r="F3732" s="53"/>
      <c r="P3732" s="46"/>
    </row>
    <row r="3733" spans="6:16" ht="12.75">
      <c r="F3733" s="53"/>
      <c r="P3733" s="46"/>
    </row>
    <row r="3734" spans="6:16" ht="12.75">
      <c r="F3734" s="53"/>
      <c r="P3734" s="46"/>
    </row>
    <row r="3735" spans="6:16" ht="12.75">
      <c r="F3735" s="53"/>
      <c r="P3735" s="46"/>
    </row>
    <row r="3736" spans="6:16" ht="12.75">
      <c r="F3736" s="53"/>
      <c r="P3736" s="46"/>
    </row>
    <row r="3737" spans="6:16" ht="12.75">
      <c r="F3737" s="53"/>
      <c r="P3737" s="46"/>
    </row>
    <row r="3738" spans="6:16" ht="12.75">
      <c r="F3738" s="53"/>
      <c r="P3738" s="46"/>
    </row>
    <row r="3739" spans="6:16" ht="12.75">
      <c r="F3739" s="53"/>
      <c r="P3739" s="46"/>
    </row>
    <row r="3740" spans="6:16" ht="12.75">
      <c r="F3740" s="53"/>
      <c r="P3740" s="46"/>
    </row>
    <row r="3741" spans="6:16" ht="12.75">
      <c r="F3741" s="53"/>
      <c r="P3741" s="46"/>
    </row>
    <row r="3742" spans="6:16" ht="12.75">
      <c r="F3742" s="53"/>
      <c r="P3742" s="46"/>
    </row>
    <row r="3743" spans="6:16" ht="12.75">
      <c r="F3743" s="53"/>
      <c r="P3743" s="46"/>
    </row>
    <row r="3744" spans="6:16" ht="12.75">
      <c r="F3744" s="53"/>
      <c r="P3744" s="46"/>
    </row>
    <row r="3745" spans="6:16" ht="12.75">
      <c r="F3745" s="53"/>
      <c r="P3745" s="46"/>
    </row>
    <row r="3746" spans="6:16" ht="12.75">
      <c r="F3746" s="53"/>
      <c r="P3746" s="46"/>
    </row>
    <row r="3747" spans="6:16" ht="12.75">
      <c r="F3747" s="53"/>
      <c r="P3747" s="46"/>
    </row>
    <row r="3748" spans="6:16" ht="12.75">
      <c r="F3748" s="53"/>
      <c r="P3748" s="46"/>
    </row>
    <row r="3749" spans="6:16" ht="12.75">
      <c r="F3749" s="53"/>
      <c r="P3749" s="46"/>
    </row>
    <row r="3750" spans="6:16" ht="12.75">
      <c r="F3750" s="53"/>
      <c r="P3750" s="46"/>
    </row>
    <row r="3751" spans="6:16" ht="12.75">
      <c r="F3751" s="53"/>
      <c r="P3751" s="46"/>
    </row>
    <row r="3752" spans="6:16" ht="12.75">
      <c r="F3752" s="53"/>
      <c r="P3752" s="46"/>
    </row>
    <row r="3753" spans="6:16" ht="12.75">
      <c r="F3753" s="53"/>
      <c r="P3753" s="46"/>
    </row>
    <row r="3754" spans="6:16" ht="12.75">
      <c r="F3754" s="53"/>
      <c r="P3754" s="46"/>
    </row>
    <row r="3755" spans="6:16" ht="12.75">
      <c r="F3755" s="53"/>
      <c r="P3755" s="46"/>
    </row>
    <row r="3756" spans="6:16" ht="12.75">
      <c r="F3756" s="53"/>
      <c r="P3756" s="46"/>
    </row>
    <row r="3757" spans="6:16" ht="12.75">
      <c r="F3757" s="53"/>
      <c r="P3757" s="46"/>
    </row>
    <row r="3758" spans="6:16" ht="12.75">
      <c r="F3758" s="53"/>
      <c r="P3758" s="46"/>
    </row>
    <row r="3759" spans="6:16" ht="12.75">
      <c r="F3759" s="53"/>
      <c r="P3759" s="46"/>
    </row>
    <row r="3760" spans="6:16" ht="12.75">
      <c r="F3760" s="53"/>
      <c r="P3760" s="46"/>
    </row>
    <row r="3761" spans="6:16" ht="12.75">
      <c r="F3761" s="53"/>
      <c r="P3761" s="46"/>
    </row>
    <row r="3762" spans="6:16" ht="12.75">
      <c r="F3762" s="53"/>
      <c r="P3762" s="46"/>
    </row>
    <row r="3763" spans="6:16" ht="12.75">
      <c r="F3763" s="53"/>
      <c r="P3763" s="46"/>
    </row>
    <row r="3764" spans="6:16" ht="12.75">
      <c r="F3764" s="53"/>
      <c r="P3764" s="46"/>
    </row>
    <row r="3765" spans="6:16" ht="12.75">
      <c r="F3765" s="53"/>
      <c r="P3765" s="46"/>
    </row>
    <row r="3766" spans="6:16" ht="12.75">
      <c r="F3766" s="53"/>
      <c r="P3766" s="46"/>
    </row>
    <row r="3767" spans="6:16" ht="12.75">
      <c r="F3767" s="53"/>
      <c r="P3767" s="46"/>
    </row>
    <row r="3768" spans="6:16" ht="12.75">
      <c r="F3768" s="53"/>
      <c r="P3768" s="46"/>
    </row>
    <row r="3769" spans="6:16" ht="12.75">
      <c r="F3769" s="53"/>
      <c r="P3769" s="46"/>
    </row>
    <row r="3770" spans="6:16" ht="12.75">
      <c r="F3770" s="53"/>
      <c r="P3770" s="46"/>
    </row>
    <row r="3771" spans="6:16" ht="12.75">
      <c r="F3771" s="53"/>
      <c r="P3771" s="46"/>
    </row>
    <row r="3772" spans="6:16" ht="12.75">
      <c r="F3772" s="53"/>
      <c r="P3772" s="46"/>
    </row>
    <row r="3773" spans="6:16" ht="12.75">
      <c r="F3773" s="53"/>
      <c r="P3773" s="46"/>
    </row>
    <row r="3774" spans="6:16" ht="12.75">
      <c r="F3774" s="53"/>
      <c r="P3774" s="46"/>
    </row>
    <row r="3775" spans="6:16" ht="12.75">
      <c r="F3775" s="53"/>
      <c r="P3775" s="46"/>
    </row>
    <row r="3776" spans="6:16" ht="12.75">
      <c r="F3776" s="53"/>
      <c r="P3776" s="46"/>
    </row>
    <row r="3777" spans="6:16" ht="12.75">
      <c r="F3777" s="53"/>
      <c r="P3777" s="46"/>
    </row>
    <row r="3778" spans="6:16" ht="12.75">
      <c r="F3778" s="53"/>
      <c r="P3778" s="46"/>
    </row>
    <row r="3779" spans="6:16" ht="12.75">
      <c r="F3779" s="53"/>
      <c r="P3779" s="46"/>
    </row>
    <row r="3780" spans="6:16" ht="12.75">
      <c r="F3780" s="53"/>
      <c r="P3780" s="46"/>
    </row>
    <row r="3781" spans="6:16" ht="12.75">
      <c r="F3781" s="53"/>
      <c r="P3781" s="46"/>
    </row>
    <row r="3782" spans="6:16" ht="12.75">
      <c r="F3782" s="53"/>
      <c r="P3782" s="46"/>
    </row>
    <row r="3783" spans="6:16" ht="12.75">
      <c r="F3783" s="53"/>
      <c r="P3783" s="46"/>
    </row>
    <row r="3784" spans="6:16" ht="12.75">
      <c r="F3784" s="53"/>
      <c r="P3784" s="46"/>
    </row>
    <row r="3785" spans="6:16" ht="12.75">
      <c r="F3785" s="53"/>
      <c r="P3785" s="46"/>
    </row>
    <row r="3786" spans="6:16" ht="12.75">
      <c r="F3786" s="53"/>
      <c r="P3786" s="46"/>
    </row>
    <row r="3787" spans="6:16" ht="12.75">
      <c r="F3787" s="53"/>
      <c r="P3787" s="46"/>
    </row>
    <row r="3788" spans="6:16" ht="12.75">
      <c r="F3788" s="53"/>
      <c r="P3788" s="46"/>
    </row>
    <row r="3789" spans="6:16" ht="12.75">
      <c r="F3789" s="53"/>
      <c r="P3789" s="46"/>
    </row>
    <row r="3790" spans="6:16" ht="12.75">
      <c r="F3790" s="53"/>
      <c r="P3790" s="46"/>
    </row>
    <row r="3791" spans="6:16" ht="12.75">
      <c r="F3791" s="53"/>
      <c r="P3791" s="46"/>
    </row>
    <row r="3792" spans="6:16" ht="12.75">
      <c r="F3792" s="53"/>
      <c r="P3792" s="46"/>
    </row>
    <row r="3793" spans="6:16" ht="12.75">
      <c r="F3793" s="53"/>
      <c r="P3793" s="46"/>
    </row>
    <row r="3794" spans="6:16" ht="12.75">
      <c r="F3794" s="53"/>
      <c r="P3794" s="46"/>
    </row>
    <row r="3795" spans="6:16" ht="12.75">
      <c r="F3795" s="53"/>
      <c r="P3795" s="46"/>
    </row>
    <row r="3796" spans="6:16" ht="12.75">
      <c r="F3796" s="53"/>
      <c r="P3796" s="46"/>
    </row>
    <row r="3797" spans="6:16" ht="12.75">
      <c r="F3797" s="53"/>
      <c r="P3797" s="46"/>
    </row>
    <row r="3798" spans="6:16" ht="12.75">
      <c r="F3798" s="53"/>
      <c r="P3798" s="46"/>
    </row>
    <row r="3799" spans="6:16" ht="12.75">
      <c r="F3799" s="53"/>
      <c r="P3799" s="46"/>
    </row>
    <row r="3800" spans="6:16" ht="12.75">
      <c r="F3800" s="53"/>
      <c r="P3800" s="46"/>
    </row>
    <row r="3801" spans="6:16" ht="12.75">
      <c r="F3801" s="53"/>
      <c r="P3801" s="46"/>
    </row>
    <row r="3802" spans="6:16" ht="12.75">
      <c r="F3802" s="53"/>
      <c r="P3802" s="46"/>
    </row>
    <row r="3803" spans="6:16" ht="12.75">
      <c r="F3803" s="53"/>
      <c r="P3803" s="46"/>
    </row>
    <row r="3804" spans="6:16" ht="12.75">
      <c r="F3804" s="53"/>
      <c r="P3804" s="46"/>
    </row>
    <row r="3805" spans="6:16" ht="12.75">
      <c r="F3805" s="53"/>
      <c r="P3805" s="46"/>
    </row>
    <row r="3806" spans="6:16" ht="12.75">
      <c r="F3806" s="53"/>
      <c r="P3806" s="46"/>
    </row>
    <row r="3807" spans="6:16" ht="12.75">
      <c r="F3807" s="53"/>
      <c r="P3807" s="46"/>
    </row>
    <row r="3808" spans="6:16" ht="12.75">
      <c r="F3808" s="53"/>
      <c r="P3808" s="46"/>
    </row>
    <row r="3809" spans="6:16" ht="12.75">
      <c r="F3809" s="53"/>
      <c r="P3809" s="46"/>
    </row>
    <row r="3810" spans="6:16" ht="12.75">
      <c r="F3810" s="53"/>
      <c r="P3810" s="46"/>
    </row>
    <row r="3811" spans="6:16" ht="12.75">
      <c r="F3811" s="53"/>
      <c r="P3811" s="46"/>
    </row>
    <row r="3812" spans="6:16" ht="12.75">
      <c r="F3812" s="53"/>
      <c r="P3812" s="46"/>
    </row>
    <row r="3813" spans="6:16" ht="12.75">
      <c r="F3813" s="53"/>
      <c r="P3813" s="46"/>
    </row>
    <row r="3814" spans="6:16" ht="12.75">
      <c r="F3814" s="53"/>
      <c r="P3814" s="46"/>
    </row>
    <row r="3815" spans="6:16" ht="12.75">
      <c r="F3815" s="53"/>
      <c r="P3815" s="46"/>
    </row>
    <row r="3816" spans="6:16" ht="12.75">
      <c r="F3816" s="53"/>
      <c r="P3816" s="46"/>
    </row>
    <row r="3817" spans="6:16" ht="12.75">
      <c r="F3817" s="53"/>
      <c r="P3817" s="46"/>
    </row>
    <row r="3818" spans="6:16" ht="12.75">
      <c r="F3818" s="53"/>
      <c r="P3818" s="46"/>
    </row>
    <row r="3819" spans="6:16" ht="12.75">
      <c r="F3819" s="53"/>
      <c r="P3819" s="46"/>
    </row>
    <row r="3820" spans="6:16" ht="12.75">
      <c r="F3820" s="53"/>
      <c r="P3820" s="46"/>
    </row>
    <row r="3821" spans="6:16" ht="12.75">
      <c r="F3821" s="53"/>
      <c r="P3821" s="46"/>
    </row>
    <row r="3822" spans="6:16" ht="12.75">
      <c r="F3822" s="53"/>
      <c r="P3822" s="46"/>
    </row>
    <row r="3823" spans="6:16" ht="12.75">
      <c r="F3823" s="53"/>
      <c r="P3823" s="46"/>
    </row>
    <row r="3824" spans="6:16" ht="12.75">
      <c r="F3824" s="53"/>
      <c r="P3824" s="46"/>
    </row>
    <row r="3825" spans="6:16" ht="12.75">
      <c r="F3825" s="53"/>
      <c r="P3825" s="46"/>
    </row>
    <row r="3826" spans="6:16" ht="12.75">
      <c r="F3826" s="53"/>
      <c r="P3826" s="46"/>
    </row>
    <row r="3827" spans="6:16" ht="12.75">
      <c r="F3827" s="53"/>
      <c r="P3827" s="46"/>
    </row>
    <row r="3828" spans="6:16" ht="12.75">
      <c r="F3828" s="53"/>
      <c r="P3828" s="46"/>
    </row>
    <row r="3829" spans="6:16" ht="12.75">
      <c r="F3829" s="53"/>
      <c r="P3829" s="46"/>
    </row>
    <row r="3830" spans="6:16" ht="12.75">
      <c r="F3830" s="53"/>
      <c r="P3830" s="46"/>
    </row>
    <row r="3831" spans="6:16" ht="12.75">
      <c r="F3831" s="53"/>
      <c r="P3831" s="46"/>
    </row>
    <row r="3832" spans="6:16" ht="12.75">
      <c r="F3832" s="53"/>
      <c r="P3832" s="46"/>
    </row>
    <row r="3833" spans="6:16" ht="12.75">
      <c r="F3833" s="53"/>
      <c r="P3833" s="46"/>
    </row>
    <row r="3834" spans="6:16" ht="12.75">
      <c r="F3834" s="53"/>
      <c r="P3834" s="46"/>
    </row>
    <row r="3835" spans="6:16" ht="12.75">
      <c r="F3835" s="53"/>
      <c r="P3835" s="46"/>
    </row>
    <row r="3836" spans="6:16" ht="12.75">
      <c r="F3836" s="53"/>
      <c r="P3836" s="46"/>
    </row>
    <row r="3837" spans="6:16" ht="12.75">
      <c r="F3837" s="53"/>
      <c r="P3837" s="46"/>
    </row>
    <row r="3838" spans="6:16" ht="12.75">
      <c r="F3838" s="53"/>
      <c r="P3838" s="46"/>
    </row>
    <row r="3839" spans="6:16" ht="12.75">
      <c r="F3839" s="53"/>
      <c r="P3839" s="46"/>
    </row>
    <row r="3840" spans="6:16" ht="12.75">
      <c r="F3840" s="53"/>
      <c r="P3840" s="46"/>
    </row>
    <row r="3841" spans="6:16" ht="12.75">
      <c r="F3841" s="53"/>
      <c r="P3841" s="46"/>
    </row>
    <row r="3842" spans="6:16" ht="12.75">
      <c r="F3842" s="53"/>
      <c r="P3842" s="46"/>
    </row>
    <row r="3843" spans="6:16" ht="12.75">
      <c r="F3843" s="53"/>
      <c r="P3843" s="46"/>
    </row>
    <row r="3844" spans="6:16" ht="12.75">
      <c r="F3844" s="53"/>
      <c r="P3844" s="46"/>
    </row>
    <row r="3845" spans="6:16" ht="12.75">
      <c r="F3845" s="53"/>
      <c r="P3845" s="46"/>
    </row>
    <row r="3846" spans="6:16" ht="12.75">
      <c r="F3846" s="53"/>
      <c r="P3846" s="46"/>
    </row>
    <row r="3847" spans="6:16" ht="12.75">
      <c r="F3847" s="53"/>
      <c r="P3847" s="46"/>
    </row>
    <row r="3848" spans="6:16" ht="12.75">
      <c r="F3848" s="53"/>
      <c r="P3848" s="46"/>
    </row>
    <row r="3849" spans="6:16" ht="12.75">
      <c r="F3849" s="53"/>
      <c r="P3849" s="46"/>
    </row>
    <row r="3850" spans="6:16" ht="12.75">
      <c r="F3850" s="53"/>
      <c r="P3850" s="46"/>
    </row>
    <row r="3851" spans="6:16" ht="12.75">
      <c r="F3851" s="53"/>
      <c r="P3851" s="46"/>
    </row>
    <row r="3852" spans="6:16" ht="12.75">
      <c r="F3852" s="53"/>
      <c r="P3852" s="46"/>
    </row>
    <row r="3853" spans="6:16" ht="12.75">
      <c r="F3853" s="53"/>
      <c r="P3853" s="46"/>
    </row>
    <row r="3854" spans="6:16" ht="12.75">
      <c r="F3854" s="53"/>
      <c r="P3854" s="46"/>
    </row>
    <row r="3855" spans="6:16" ht="12.75">
      <c r="F3855" s="53"/>
      <c r="P3855" s="46"/>
    </row>
    <row r="3856" spans="6:16" ht="12.75">
      <c r="F3856" s="53"/>
      <c r="P3856" s="46"/>
    </row>
    <row r="3857" spans="6:16" ht="12.75">
      <c r="F3857" s="53"/>
      <c r="P3857" s="46"/>
    </row>
    <row r="3858" spans="6:16" ht="12.75">
      <c r="F3858" s="53"/>
      <c r="P3858" s="46"/>
    </row>
    <row r="3859" spans="6:16" ht="12.75">
      <c r="F3859" s="53"/>
      <c r="P3859" s="46"/>
    </row>
    <row r="3860" spans="6:16" ht="12.75">
      <c r="F3860" s="53"/>
      <c r="P3860" s="46"/>
    </row>
    <row r="3861" spans="6:16" ht="12.75">
      <c r="F3861" s="53"/>
      <c r="P3861" s="46"/>
    </row>
    <row r="3862" spans="6:16" ht="12.75">
      <c r="F3862" s="53"/>
      <c r="P3862" s="46"/>
    </row>
    <row r="3863" spans="6:16" ht="12.75">
      <c r="F3863" s="53"/>
      <c r="P3863" s="46"/>
    </row>
    <row r="3864" spans="6:16" ht="12.75">
      <c r="F3864" s="53"/>
      <c r="P3864" s="46"/>
    </row>
    <row r="3865" spans="6:16" ht="12.75">
      <c r="F3865" s="53"/>
      <c r="P3865" s="46"/>
    </row>
    <row r="3866" spans="6:16" ht="12.75">
      <c r="F3866" s="53"/>
      <c r="P3866" s="46"/>
    </row>
    <row r="3867" spans="6:16" ht="12.75">
      <c r="F3867" s="53"/>
      <c r="P3867" s="46"/>
    </row>
    <row r="3868" spans="6:16" ht="12.75">
      <c r="F3868" s="53"/>
      <c r="P3868" s="46"/>
    </row>
    <row r="3869" spans="6:16" ht="12.75">
      <c r="F3869" s="53"/>
      <c r="P3869" s="46"/>
    </row>
    <row r="3870" spans="6:16" ht="12.75">
      <c r="F3870" s="53"/>
      <c r="P3870" s="46"/>
    </row>
    <row r="3871" spans="6:16" ht="12.75">
      <c r="F3871" s="53"/>
      <c r="P3871" s="46"/>
    </row>
    <row r="3872" spans="6:16" ht="12.75">
      <c r="F3872" s="53"/>
      <c r="P3872" s="46"/>
    </row>
    <row r="3873" spans="6:16" ht="12.75">
      <c r="F3873" s="53"/>
      <c r="P3873" s="46"/>
    </row>
    <row r="3874" spans="6:16" ht="12.75">
      <c r="F3874" s="53"/>
      <c r="P3874" s="46"/>
    </row>
    <row r="3875" spans="6:16" ht="12.75">
      <c r="F3875" s="53"/>
      <c r="P3875" s="46"/>
    </row>
    <row r="3876" spans="6:16" ht="12.75">
      <c r="F3876" s="53"/>
      <c r="P3876" s="46"/>
    </row>
    <row r="3877" spans="6:16" ht="12.75">
      <c r="F3877" s="53"/>
      <c r="P3877" s="46"/>
    </row>
    <row r="3878" spans="6:16" ht="12.75">
      <c r="F3878" s="53"/>
      <c r="P3878" s="46"/>
    </row>
    <row r="3879" spans="6:16" ht="12.75">
      <c r="F3879" s="53"/>
      <c r="P3879" s="46"/>
    </row>
    <row r="3880" spans="6:16" ht="12.75">
      <c r="F3880" s="53"/>
      <c r="P3880" s="46"/>
    </row>
    <row r="3881" spans="6:16" ht="12.75">
      <c r="F3881" s="53"/>
      <c r="P3881" s="46"/>
    </row>
    <row r="3882" spans="6:16" ht="12.75">
      <c r="F3882" s="53"/>
      <c r="P3882" s="46"/>
    </row>
    <row r="3883" spans="6:16" ht="12.75">
      <c r="F3883" s="53"/>
      <c r="P3883" s="46"/>
    </row>
    <row r="3884" spans="6:16" ht="12.75">
      <c r="F3884" s="53"/>
      <c r="P3884" s="46"/>
    </row>
    <row r="3885" spans="6:16" ht="12.75">
      <c r="F3885" s="53"/>
      <c r="P3885" s="46"/>
    </row>
    <row r="3886" spans="6:16" ht="12.75">
      <c r="F3886" s="53"/>
      <c r="P3886" s="46"/>
    </row>
    <row r="3887" spans="6:16" ht="12.75">
      <c r="F3887" s="53"/>
      <c r="P3887" s="46"/>
    </row>
    <row r="3888" spans="6:16" ht="12.75">
      <c r="F3888" s="53"/>
      <c r="P3888" s="46"/>
    </row>
    <row r="3889" spans="6:16" ht="12.75">
      <c r="F3889" s="53"/>
      <c r="P3889" s="46"/>
    </row>
    <row r="3890" spans="6:16" ht="12.75">
      <c r="F3890" s="53"/>
      <c r="P3890" s="46"/>
    </row>
    <row r="3891" spans="6:16" ht="12.75">
      <c r="F3891" s="53"/>
      <c r="P3891" s="46"/>
    </row>
    <row r="3892" spans="6:16" ht="12.75">
      <c r="F3892" s="53"/>
      <c r="P3892" s="46"/>
    </row>
    <row r="3893" spans="6:16" ht="12.75">
      <c r="F3893" s="53"/>
      <c r="P3893" s="46"/>
    </row>
    <row r="3894" spans="6:16" ht="12.75">
      <c r="F3894" s="53"/>
      <c r="P3894" s="46"/>
    </row>
    <row r="3895" spans="6:16" ht="12.75">
      <c r="F3895" s="53"/>
      <c r="P3895" s="46"/>
    </row>
    <row r="3896" spans="6:16" ht="12.75">
      <c r="F3896" s="53"/>
      <c r="P3896" s="46"/>
    </row>
    <row r="3897" spans="6:16" ht="12.75">
      <c r="F3897" s="53"/>
      <c r="P3897" s="46"/>
    </row>
    <row r="3898" spans="6:16" ht="12.75">
      <c r="F3898" s="53"/>
      <c r="P3898" s="46"/>
    </row>
    <row r="3899" spans="6:16" ht="12.75">
      <c r="F3899" s="53"/>
      <c r="P3899" s="46"/>
    </row>
    <row r="3900" spans="6:16" ht="12.75">
      <c r="F3900" s="53"/>
      <c r="P3900" s="46"/>
    </row>
    <row r="3901" spans="6:16" ht="12.75">
      <c r="F3901" s="53"/>
      <c r="P3901" s="46"/>
    </row>
    <row r="3902" spans="6:16" ht="12.75">
      <c r="F3902" s="53"/>
      <c r="P3902" s="46"/>
    </row>
    <row r="3903" spans="6:16" ht="12.75">
      <c r="F3903" s="53"/>
      <c r="P3903" s="46"/>
    </row>
    <row r="3904" spans="6:16" ht="12.75">
      <c r="F3904" s="53"/>
      <c r="P3904" s="46"/>
    </row>
    <row r="3905" spans="6:16" ht="12.75">
      <c r="F3905" s="53"/>
      <c r="P3905" s="46"/>
    </row>
    <row r="3906" spans="6:16" ht="12.75">
      <c r="F3906" s="53"/>
      <c r="P3906" s="46"/>
    </row>
    <row r="3907" spans="6:16" ht="12.75">
      <c r="F3907" s="53"/>
      <c r="P3907" s="46"/>
    </row>
    <row r="3908" spans="6:16" ht="12.75">
      <c r="F3908" s="53"/>
      <c r="P3908" s="46"/>
    </row>
    <row r="3909" spans="6:16" ht="12.75">
      <c r="F3909" s="53"/>
      <c r="P3909" s="46"/>
    </row>
    <row r="3910" spans="6:16" ht="12.75">
      <c r="F3910" s="53"/>
      <c r="P3910" s="46"/>
    </row>
    <row r="3911" spans="6:16" ht="12.75">
      <c r="F3911" s="53"/>
      <c r="P3911" s="46"/>
    </row>
    <row r="3912" spans="6:16" ht="12.75">
      <c r="F3912" s="53"/>
      <c r="P3912" s="46"/>
    </row>
    <row r="3913" spans="6:16" ht="12.75">
      <c r="F3913" s="53"/>
      <c r="P3913" s="46"/>
    </row>
    <row r="3914" spans="6:16" ht="12.75">
      <c r="F3914" s="53"/>
      <c r="P3914" s="46"/>
    </row>
    <row r="3915" spans="6:16" ht="12.75">
      <c r="F3915" s="53"/>
      <c r="P3915" s="46"/>
    </row>
    <row r="3916" spans="6:16" ht="12.75">
      <c r="F3916" s="53"/>
      <c r="P3916" s="46"/>
    </row>
    <row r="3917" spans="6:16" ht="12.75">
      <c r="F3917" s="53"/>
      <c r="P3917" s="46"/>
    </row>
    <row r="3918" spans="6:16" ht="12.75">
      <c r="F3918" s="53"/>
      <c r="P3918" s="46"/>
    </row>
    <row r="3919" spans="6:16" ht="12.75">
      <c r="F3919" s="53"/>
      <c r="P3919" s="46"/>
    </row>
    <row r="3920" spans="6:16" ht="12.75">
      <c r="F3920" s="53"/>
      <c r="P3920" s="46"/>
    </row>
    <row r="3921" spans="6:16" ht="12.75">
      <c r="F3921" s="53"/>
      <c r="P3921" s="46"/>
    </row>
    <row r="3922" spans="6:16" ht="12.75">
      <c r="F3922" s="53"/>
      <c r="P3922" s="46"/>
    </row>
    <row r="3923" spans="6:16" ht="12.75">
      <c r="F3923" s="53"/>
      <c r="P3923" s="46"/>
    </row>
    <row r="3924" spans="6:16" ht="12.75">
      <c r="F3924" s="53"/>
      <c r="P3924" s="46"/>
    </row>
    <row r="3925" spans="6:16" ht="12.75">
      <c r="F3925" s="53"/>
      <c r="P3925" s="46"/>
    </row>
    <row r="3926" spans="6:16" ht="12.75">
      <c r="F3926" s="53"/>
      <c r="P3926" s="46"/>
    </row>
    <row r="3927" spans="6:16" ht="12.75">
      <c r="F3927" s="53"/>
      <c r="P3927" s="46"/>
    </row>
    <row r="3928" spans="6:16" ht="12.75">
      <c r="F3928" s="53"/>
      <c r="P3928" s="46"/>
    </row>
    <row r="3929" spans="6:16" ht="12.75">
      <c r="F3929" s="53"/>
      <c r="P3929" s="46"/>
    </row>
    <row r="3930" spans="6:16" ht="12.75">
      <c r="F3930" s="53"/>
      <c r="P3930" s="46"/>
    </row>
    <row r="3931" spans="6:16" ht="12.75">
      <c r="F3931" s="53"/>
      <c r="P3931" s="46"/>
    </row>
    <row r="3932" spans="6:16" ht="12.75">
      <c r="F3932" s="53"/>
      <c r="P3932" s="46"/>
    </row>
    <row r="3933" spans="6:16" ht="12.75">
      <c r="F3933" s="53"/>
      <c r="P3933" s="46"/>
    </row>
    <row r="3934" spans="6:16" ht="12.75">
      <c r="F3934" s="53"/>
      <c r="P3934" s="46"/>
    </row>
    <row r="3935" spans="6:16" ht="12.75">
      <c r="F3935" s="53"/>
      <c r="P3935" s="46"/>
    </row>
    <row r="3936" spans="6:16" ht="12.75">
      <c r="F3936" s="53"/>
      <c r="P3936" s="46"/>
    </row>
    <row r="3937" spans="6:16" ht="12.75">
      <c r="F3937" s="53"/>
      <c r="P3937" s="46"/>
    </row>
    <row r="3938" spans="6:16" ht="12.75">
      <c r="F3938" s="53"/>
      <c r="P3938" s="46"/>
    </row>
    <row r="3939" spans="6:16" ht="12.75">
      <c r="F3939" s="53"/>
      <c r="P3939" s="46"/>
    </row>
    <row r="3940" spans="6:16" ht="12.75">
      <c r="F3940" s="53"/>
      <c r="P3940" s="46"/>
    </row>
    <row r="3941" spans="6:16" ht="12.75">
      <c r="F3941" s="53"/>
      <c r="P3941" s="46"/>
    </row>
    <row r="3942" spans="6:16" ht="12.75">
      <c r="F3942" s="53"/>
      <c r="P3942" s="46"/>
    </row>
    <row r="3943" spans="6:16" ht="12.75">
      <c r="F3943" s="53"/>
      <c r="P3943" s="46"/>
    </row>
    <row r="3944" spans="6:16" ht="12.75">
      <c r="F3944" s="53"/>
      <c r="P3944" s="46"/>
    </row>
    <row r="3945" spans="6:16" ht="12.75">
      <c r="F3945" s="53"/>
      <c r="P3945" s="46"/>
    </row>
    <row r="3946" spans="6:16" ht="12.75">
      <c r="F3946" s="53"/>
      <c r="P3946" s="46"/>
    </row>
    <row r="3947" spans="6:16" ht="12.75">
      <c r="F3947" s="53"/>
      <c r="P3947" s="46"/>
    </row>
    <row r="3948" spans="6:16" ht="12.75">
      <c r="F3948" s="53"/>
      <c r="P3948" s="46"/>
    </row>
    <row r="3949" spans="6:16" ht="12.75">
      <c r="F3949" s="53"/>
      <c r="P3949" s="46"/>
    </row>
    <row r="3950" spans="6:16" ht="12.75">
      <c r="F3950" s="53"/>
      <c r="P3950" s="46"/>
    </row>
    <row r="3951" spans="6:16" ht="12.75">
      <c r="F3951" s="53"/>
      <c r="P3951" s="46"/>
    </row>
    <row r="3952" spans="6:16" ht="12.75">
      <c r="F3952" s="53"/>
      <c r="P3952" s="46"/>
    </row>
    <row r="3953" spans="6:16" ht="12.75">
      <c r="F3953" s="53"/>
      <c r="P3953" s="46"/>
    </row>
    <row r="3954" spans="6:16" ht="12.75">
      <c r="F3954" s="53"/>
      <c r="P3954" s="46"/>
    </row>
    <row r="3955" spans="6:16" ht="12.75">
      <c r="F3955" s="53"/>
      <c r="P3955" s="46"/>
    </row>
    <row r="3956" spans="6:16" ht="12.75">
      <c r="F3956" s="53"/>
      <c r="P3956" s="46"/>
    </row>
    <row r="3957" spans="6:16" ht="12.75">
      <c r="F3957" s="53"/>
      <c r="P3957" s="46"/>
    </row>
    <row r="3958" spans="6:16" ht="12.75">
      <c r="F3958" s="53"/>
      <c r="P3958" s="46"/>
    </row>
    <row r="3959" spans="6:16" ht="12.75">
      <c r="F3959" s="53"/>
      <c r="P3959" s="46"/>
    </row>
    <row r="3960" spans="6:16" ht="12.75">
      <c r="F3960" s="53"/>
      <c r="P3960" s="46"/>
    </row>
    <row r="3961" spans="6:16" ht="12.75">
      <c r="F3961" s="53"/>
      <c r="P3961" s="46"/>
    </row>
    <row r="3962" spans="6:16" ht="12.75">
      <c r="F3962" s="53"/>
      <c r="P3962" s="46"/>
    </row>
    <row r="3963" spans="6:16" ht="12.75">
      <c r="F3963" s="53"/>
      <c r="P3963" s="46"/>
    </row>
    <row r="3964" spans="6:16" ht="12.75">
      <c r="F3964" s="53"/>
      <c r="P3964" s="46"/>
    </row>
    <row r="3965" spans="6:16" ht="12.75">
      <c r="F3965" s="53"/>
      <c r="P3965" s="46"/>
    </row>
    <row r="3966" spans="6:16" ht="12.75">
      <c r="F3966" s="53"/>
      <c r="P3966" s="46"/>
    </row>
    <row r="3967" spans="6:16" ht="12.75">
      <c r="F3967" s="53"/>
      <c r="P3967" s="46"/>
    </row>
    <row r="3968" spans="6:16" ht="12.75">
      <c r="F3968" s="53"/>
      <c r="P3968" s="46"/>
    </row>
    <row r="3969" spans="6:16" ht="12.75">
      <c r="F3969" s="53"/>
      <c r="P3969" s="46"/>
    </row>
    <row r="3970" spans="6:16" ht="12.75">
      <c r="F3970" s="53"/>
      <c r="P3970" s="46"/>
    </row>
    <row r="3971" spans="6:16" ht="12.75">
      <c r="F3971" s="53"/>
      <c r="P3971" s="46"/>
    </row>
    <row r="3972" spans="6:16" ht="12.75">
      <c r="F3972" s="53"/>
      <c r="P3972" s="46"/>
    </row>
    <row r="3973" spans="6:16" ht="12.75">
      <c r="F3973" s="53"/>
      <c r="P3973" s="46"/>
    </row>
    <row r="3974" spans="6:16" ht="12.75">
      <c r="F3974" s="53"/>
      <c r="P3974" s="46"/>
    </row>
    <row r="3975" spans="6:16" ht="12.75">
      <c r="F3975" s="53"/>
      <c r="P3975" s="46"/>
    </row>
    <row r="3976" spans="6:16" ht="12.75">
      <c r="F3976" s="53"/>
      <c r="P3976" s="46"/>
    </row>
    <row r="3977" spans="6:16" ht="12.75">
      <c r="F3977" s="53"/>
      <c r="P3977" s="46"/>
    </row>
    <row r="3978" spans="6:16" ht="12.75">
      <c r="F3978" s="53"/>
      <c r="P3978" s="46"/>
    </row>
    <row r="3979" spans="6:16" ht="12.75">
      <c r="F3979" s="53"/>
      <c r="P3979" s="46"/>
    </row>
    <row r="3980" spans="6:16" ht="12.75">
      <c r="F3980" s="53"/>
      <c r="P3980" s="46"/>
    </row>
    <row r="3981" spans="6:16" ht="12.75">
      <c r="F3981" s="53"/>
      <c r="P3981" s="46"/>
    </row>
    <row r="3982" spans="6:16" ht="12.75">
      <c r="F3982" s="53"/>
      <c r="P3982" s="46"/>
    </row>
    <row r="3983" spans="6:16" ht="12.75">
      <c r="F3983" s="53"/>
      <c r="P3983" s="46"/>
    </row>
    <row r="3984" spans="6:16" ht="12.75">
      <c r="F3984" s="53"/>
      <c r="P3984" s="46"/>
    </row>
    <row r="3985" spans="6:16" ht="12.75">
      <c r="F3985" s="53"/>
      <c r="P3985" s="46"/>
    </row>
    <row r="3986" spans="6:16" ht="12.75">
      <c r="F3986" s="53"/>
      <c r="P3986" s="46"/>
    </row>
    <row r="3987" spans="6:16" ht="12.75">
      <c r="F3987" s="53"/>
      <c r="P3987" s="46"/>
    </row>
    <row r="3988" spans="6:16" ht="12.75">
      <c r="F3988" s="53"/>
      <c r="P3988" s="46"/>
    </row>
    <row r="3989" spans="6:16" ht="12.75">
      <c r="F3989" s="53"/>
      <c r="P3989" s="46"/>
    </row>
    <row r="3990" spans="6:16" ht="12.75">
      <c r="F3990" s="53"/>
      <c r="P3990" s="46"/>
    </row>
    <row r="3991" spans="6:16" ht="12.75">
      <c r="F3991" s="53"/>
      <c r="P3991" s="46"/>
    </row>
    <row r="3992" spans="6:16" ht="12.75">
      <c r="F3992" s="53"/>
      <c r="P3992" s="46"/>
    </row>
    <row r="3993" spans="6:16" ht="12.75">
      <c r="F3993" s="53"/>
      <c r="P3993" s="46"/>
    </row>
    <row r="3994" spans="6:16" ht="12.75">
      <c r="F3994" s="53"/>
      <c r="P3994" s="46"/>
    </row>
    <row r="3995" spans="6:16" ht="12.75">
      <c r="F3995" s="53"/>
      <c r="P3995" s="46"/>
    </row>
    <row r="3996" spans="6:16" ht="12.75">
      <c r="F3996" s="53"/>
      <c r="P3996" s="46"/>
    </row>
    <row r="3997" spans="6:16" ht="12.75">
      <c r="F3997" s="53"/>
      <c r="P3997" s="46"/>
    </row>
    <row r="3998" spans="6:16" ht="12.75">
      <c r="F3998" s="53"/>
      <c r="P3998" s="46"/>
    </row>
    <row r="3999" spans="6:16" ht="12.75">
      <c r="F3999" s="53"/>
      <c r="P3999" s="46"/>
    </row>
    <row r="4000" spans="6:16" ht="12.75">
      <c r="F4000" s="53"/>
      <c r="P4000" s="46"/>
    </row>
    <row r="4001" spans="6:16" ht="12.75">
      <c r="F4001" s="53"/>
      <c r="P4001" s="46"/>
    </row>
    <row r="4002" spans="6:16" ht="12.75">
      <c r="F4002" s="53"/>
      <c r="P4002" s="46"/>
    </row>
    <row r="4003" spans="6:16" ht="12.75">
      <c r="F4003" s="53"/>
      <c r="P4003" s="46"/>
    </row>
    <row r="4004" spans="6:16" ht="12.75">
      <c r="F4004" s="53"/>
      <c r="P4004" s="46"/>
    </row>
    <row r="4005" spans="6:16" ht="12.75">
      <c r="F4005" s="53"/>
      <c r="P4005" s="46"/>
    </row>
    <row r="4006" spans="6:16" ht="12.75">
      <c r="F4006" s="53"/>
      <c r="P4006" s="46"/>
    </row>
    <row r="4007" spans="6:16" ht="12.75">
      <c r="F4007" s="53"/>
      <c r="P4007" s="46"/>
    </row>
    <row r="4008" spans="6:16" ht="12.75">
      <c r="F4008" s="53"/>
      <c r="P4008" s="46"/>
    </row>
    <row r="4009" spans="6:16" ht="12.75">
      <c r="F4009" s="53"/>
      <c r="P4009" s="46"/>
    </row>
    <row r="4010" spans="6:16" ht="12.75">
      <c r="F4010" s="53"/>
      <c r="P4010" s="46"/>
    </row>
    <row r="4011" spans="6:16" ht="12.75">
      <c r="F4011" s="53"/>
      <c r="P4011" s="46"/>
    </row>
    <row r="4012" spans="6:16" ht="12.75">
      <c r="F4012" s="53"/>
      <c r="P4012" s="46"/>
    </row>
    <row r="4013" spans="6:16" ht="12.75">
      <c r="F4013" s="53"/>
      <c r="P4013" s="46"/>
    </row>
    <row r="4014" spans="6:16" ht="12.75">
      <c r="F4014" s="53"/>
      <c r="P4014" s="46"/>
    </row>
    <row r="4015" spans="6:16" ht="12.75">
      <c r="F4015" s="53"/>
      <c r="P4015" s="46"/>
    </row>
    <row r="4016" spans="6:16" ht="12.75">
      <c r="F4016" s="53"/>
      <c r="P4016" s="46"/>
    </row>
    <row r="4017" spans="6:16" ht="12.75">
      <c r="F4017" s="53"/>
      <c r="P4017" s="46"/>
    </row>
    <row r="4018" spans="6:16" ht="12.75">
      <c r="F4018" s="53"/>
      <c r="P4018" s="46"/>
    </row>
    <row r="4019" spans="6:16" ht="12.75">
      <c r="F4019" s="53"/>
      <c r="P4019" s="46"/>
    </row>
    <row r="4020" spans="6:16" ht="12.75">
      <c r="F4020" s="53"/>
      <c r="P4020" s="46"/>
    </row>
    <row r="4021" spans="6:16" ht="12.75">
      <c r="F4021" s="53"/>
      <c r="P4021" s="46"/>
    </row>
    <row r="4022" spans="6:16" ht="12.75">
      <c r="F4022" s="53"/>
      <c r="P4022" s="46"/>
    </row>
    <row r="4023" spans="6:16" ht="12.75">
      <c r="F4023" s="53"/>
      <c r="P4023" s="46"/>
    </row>
    <row r="4024" spans="6:16" ht="12.75">
      <c r="F4024" s="53"/>
      <c r="P4024" s="46"/>
    </row>
    <row r="4025" spans="6:16" ht="12.75">
      <c r="F4025" s="53"/>
      <c r="P4025" s="46"/>
    </row>
    <row r="4026" spans="6:16" ht="12.75">
      <c r="F4026" s="53"/>
      <c r="P4026" s="46"/>
    </row>
    <row r="4027" spans="6:16" ht="12.75">
      <c r="F4027" s="53"/>
      <c r="P4027" s="46"/>
    </row>
    <row r="4028" spans="6:16" ht="12.75">
      <c r="F4028" s="53"/>
      <c r="P4028" s="46"/>
    </row>
    <row r="4029" spans="6:16" ht="12.75">
      <c r="F4029" s="53"/>
      <c r="P4029" s="46"/>
    </row>
    <row r="4030" spans="6:16" ht="12.75">
      <c r="F4030" s="53"/>
      <c r="P4030" s="46"/>
    </row>
    <row r="4031" spans="6:16" ht="12.75">
      <c r="F4031" s="53"/>
      <c r="P4031" s="46"/>
    </row>
    <row r="4032" spans="6:16" ht="12.75">
      <c r="F4032" s="53"/>
      <c r="P4032" s="46"/>
    </row>
    <row r="4033" spans="6:16" ht="12.75">
      <c r="F4033" s="53"/>
      <c r="P4033" s="46"/>
    </row>
    <row r="4034" spans="6:16" ht="12.75">
      <c r="F4034" s="53"/>
      <c r="P4034" s="46"/>
    </row>
    <row r="4035" spans="6:16" ht="12.75">
      <c r="F4035" s="53"/>
      <c r="P4035" s="46"/>
    </row>
    <row r="4036" spans="6:16" ht="12.75">
      <c r="F4036" s="53"/>
      <c r="P4036" s="46"/>
    </row>
    <row r="4037" spans="6:16" ht="12.75">
      <c r="F4037" s="53"/>
      <c r="P4037" s="46"/>
    </row>
    <row r="4038" spans="6:16" ht="12.75">
      <c r="F4038" s="53"/>
      <c r="P4038" s="46"/>
    </row>
    <row r="4039" spans="6:16" ht="12.75">
      <c r="F4039" s="53"/>
      <c r="P4039" s="46"/>
    </row>
    <row r="4040" spans="6:16" ht="12.75">
      <c r="F4040" s="53"/>
      <c r="P4040" s="46"/>
    </row>
    <row r="4041" spans="6:16" ht="12.75">
      <c r="F4041" s="53"/>
      <c r="P4041" s="46"/>
    </row>
    <row r="4042" spans="6:16" ht="12.75">
      <c r="F4042" s="53"/>
      <c r="P4042" s="46"/>
    </row>
    <row r="4043" spans="6:16" ht="12.75">
      <c r="F4043" s="53"/>
      <c r="P4043" s="46"/>
    </row>
    <row r="4044" spans="6:16" ht="12.75">
      <c r="F4044" s="53"/>
      <c r="P4044" s="46"/>
    </row>
    <row r="4045" spans="6:16" ht="12.75">
      <c r="F4045" s="53"/>
      <c r="P4045" s="46"/>
    </row>
    <row r="4046" spans="6:16" ht="12.75">
      <c r="F4046" s="53"/>
      <c r="P4046" s="46"/>
    </row>
    <row r="4047" spans="6:16" ht="12.75">
      <c r="F4047" s="53"/>
      <c r="P4047" s="46"/>
    </row>
    <row r="4048" spans="6:16" ht="12.75">
      <c r="F4048" s="53"/>
      <c r="P4048" s="46"/>
    </row>
    <row r="4049" spans="6:16" ht="12.75">
      <c r="F4049" s="53"/>
      <c r="P4049" s="46"/>
    </row>
    <row r="4050" spans="6:16" ht="12.75">
      <c r="F4050" s="53"/>
      <c r="P4050" s="46"/>
    </row>
    <row r="4051" spans="6:16" ht="12.75">
      <c r="F4051" s="53"/>
      <c r="P4051" s="46"/>
    </row>
    <row r="4052" spans="6:16" ht="12.75">
      <c r="F4052" s="53"/>
      <c r="P4052" s="46"/>
    </row>
    <row r="4053" spans="6:16" ht="12.75">
      <c r="F4053" s="53"/>
      <c r="P4053" s="46"/>
    </row>
    <row r="4054" spans="6:16" ht="12.75">
      <c r="F4054" s="53"/>
      <c r="P4054" s="46"/>
    </row>
    <row r="4055" spans="6:16" ht="12.75">
      <c r="F4055" s="53"/>
      <c r="P4055" s="46"/>
    </row>
    <row r="4056" spans="6:16" ht="12.75">
      <c r="F4056" s="53"/>
      <c r="P4056" s="46"/>
    </row>
    <row r="4057" spans="6:16" ht="12.75">
      <c r="F4057" s="53"/>
      <c r="P4057" s="46"/>
    </row>
    <row r="4058" spans="6:16" ht="12.75">
      <c r="F4058" s="53"/>
      <c r="P4058" s="46"/>
    </row>
    <row r="4059" spans="6:16" ht="12.75">
      <c r="F4059" s="53"/>
      <c r="P4059" s="46"/>
    </row>
    <row r="4060" spans="6:16" ht="12.75">
      <c r="F4060" s="53"/>
      <c r="P4060" s="46"/>
    </row>
    <row r="4061" spans="6:16" ht="12.75">
      <c r="F4061" s="53"/>
      <c r="P4061" s="46"/>
    </row>
    <row r="4062" spans="6:16" ht="12.75">
      <c r="F4062" s="53"/>
      <c r="P4062" s="46"/>
    </row>
    <row r="4063" spans="6:16" ht="12.75">
      <c r="F4063" s="53"/>
      <c r="P4063" s="46"/>
    </row>
    <row r="4064" spans="6:16" ht="12.75">
      <c r="F4064" s="53"/>
      <c r="P4064" s="46"/>
    </row>
    <row r="4065" spans="6:16" ht="12.75">
      <c r="F4065" s="53"/>
      <c r="P4065" s="46"/>
    </row>
    <row r="4066" spans="6:16" ht="12.75">
      <c r="F4066" s="53"/>
      <c r="P4066" s="46"/>
    </row>
    <row r="4067" spans="6:16" ht="12.75">
      <c r="F4067" s="53"/>
      <c r="P4067" s="46"/>
    </row>
    <row r="4068" spans="6:16" ht="12.75">
      <c r="F4068" s="53"/>
      <c r="P4068" s="46"/>
    </row>
    <row r="4069" spans="6:16" ht="12.75">
      <c r="F4069" s="53"/>
      <c r="P4069" s="46"/>
    </row>
    <row r="4070" spans="6:16" ht="12.75">
      <c r="F4070" s="53"/>
      <c r="P4070" s="46"/>
    </row>
    <row r="4071" spans="6:16" ht="12.75">
      <c r="F4071" s="53"/>
      <c r="P4071" s="46"/>
    </row>
    <row r="4072" spans="6:16" ht="12.75">
      <c r="F4072" s="53"/>
      <c r="P4072" s="46"/>
    </row>
    <row r="4073" spans="6:16" ht="12.75">
      <c r="F4073" s="53"/>
      <c r="P4073" s="46"/>
    </row>
    <row r="4074" spans="6:16" ht="12.75">
      <c r="F4074" s="53"/>
      <c r="P4074" s="46"/>
    </row>
    <row r="4075" spans="6:16" ht="12.75">
      <c r="F4075" s="53"/>
      <c r="P4075" s="46"/>
    </row>
    <row r="4076" spans="6:16" ht="12.75">
      <c r="F4076" s="53"/>
      <c r="P4076" s="46"/>
    </row>
    <row r="4077" spans="6:16" ht="12.75">
      <c r="F4077" s="53"/>
      <c r="P4077" s="46"/>
    </row>
    <row r="4078" spans="6:16" ht="12.75">
      <c r="F4078" s="53"/>
      <c r="P4078" s="46"/>
    </row>
    <row r="4079" spans="6:16" ht="12.75">
      <c r="F4079" s="53"/>
      <c r="P4079" s="46"/>
    </row>
    <row r="4080" spans="6:16" ht="12.75">
      <c r="F4080" s="53"/>
      <c r="P4080" s="46"/>
    </row>
    <row r="4081" spans="6:16" ht="12.75">
      <c r="F4081" s="53"/>
      <c r="P4081" s="46"/>
    </row>
    <row r="4082" spans="6:16" ht="12.75">
      <c r="F4082" s="53"/>
      <c r="P4082" s="46"/>
    </row>
    <row r="4083" spans="6:16" ht="12.75">
      <c r="F4083" s="53"/>
      <c r="P4083" s="46"/>
    </row>
    <row r="4084" spans="6:16" ht="12.75">
      <c r="F4084" s="53"/>
      <c r="P4084" s="46"/>
    </row>
    <row r="4085" spans="6:16" ht="12.75">
      <c r="F4085" s="53"/>
      <c r="P4085" s="46"/>
    </row>
    <row r="4086" spans="6:16" ht="12.75">
      <c r="F4086" s="53"/>
      <c r="P4086" s="46"/>
    </row>
    <row r="4087" spans="6:16" ht="12.75">
      <c r="F4087" s="53"/>
      <c r="P4087" s="46"/>
    </row>
    <row r="4088" spans="6:16" ht="12.75">
      <c r="F4088" s="53"/>
      <c r="P4088" s="46"/>
    </row>
    <row r="4089" spans="6:16" ht="12.75">
      <c r="F4089" s="53"/>
      <c r="P4089" s="46"/>
    </row>
    <row r="4090" spans="6:16" ht="12.75">
      <c r="F4090" s="53"/>
      <c r="P4090" s="46"/>
    </row>
    <row r="4091" spans="6:16" ht="12.75">
      <c r="F4091" s="53"/>
      <c r="P4091" s="46"/>
    </row>
    <row r="4092" spans="6:16" ht="12.75">
      <c r="F4092" s="53"/>
      <c r="P4092" s="46"/>
    </row>
    <row r="4093" spans="6:16" ht="12.75">
      <c r="F4093" s="53"/>
      <c r="P4093" s="46"/>
    </row>
    <row r="4094" spans="6:16" ht="12.75">
      <c r="F4094" s="53"/>
      <c r="P4094" s="46"/>
    </row>
    <row r="4095" spans="6:16" ht="12.75">
      <c r="F4095" s="53"/>
      <c r="P4095" s="46"/>
    </row>
    <row r="4096" spans="6:16" ht="12.75">
      <c r="F4096" s="53"/>
      <c r="P4096" s="46"/>
    </row>
    <row r="4097" spans="6:16" ht="12.75">
      <c r="F4097" s="53"/>
      <c r="P4097" s="46"/>
    </row>
    <row r="4098" spans="6:16" ht="12.75">
      <c r="F4098" s="53"/>
      <c r="P4098" s="46"/>
    </row>
    <row r="4099" spans="6:16" ht="12.75">
      <c r="F4099" s="53"/>
      <c r="P4099" s="46"/>
    </row>
    <row r="4100" spans="6:16" ht="12.75">
      <c r="F4100" s="53"/>
      <c r="P4100" s="46"/>
    </row>
    <row r="4101" spans="6:16" ht="12.75">
      <c r="F4101" s="53"/>
      <c r="P4101" s="46"/>
    </row>
    <row r="4102" spans="6:16" ht="12.75">
      <c r="F4102" s="53"/>
      <c r="P4102" s="46"/>
    </row>
    <row r="4103" spans="6:16" ht="12.75">
      <c r="F4103" s="53"/>
      <c r="P4103" s="46"/>
    </row>
    <row r="4104" spans="6:16" ht="12.75">
      <c r="F4104" s="53"/>
      <c r="P4104" s="46"/>
    </row>
    <row r="4105" spans="6:16" ht="12.75">
      <c r="F4105" s="53"/>
      <c r="P4105" s="46"/>
    </row>
    <row r="4106" spans="6:16" ht="12.75">
      <c r="F4106" s="53"/>
      <c r="P4106" s="46"/>
    </row>
    <row r="4107" spans="6:16" ht="12.75">
      <c r="F4107" s="53"/>
      <c r="P4107" s="46"/>
    </row>
    <row r="4108" spans="6:16" ht="12.75">
      <c r="F4108" s="53"/>
      <c r="P4108" s="46"/>
    </row>
    <row r="4109" spans="6:16" ht="12.75">
      <c r="F4109" s="53"/>
      <c r="P4109" s="46"/>
    </row>
    <row r="4110" spans="6:16" ht="12.75">
      <c r="F4110" s="53"/>
      <c r="P4110" s="46"/>
    </row>
    <row r="4111" spans="6:16" ht="12.75">
      <c r="F4111" s="53"/>
      <c r="P4111" s="46"/>
    </row>
    <row r="4112" spans="6:16" ht="12.75">
      <c r="F4112" s="53"/>
      <c r="P4112" s="46"/>
    </row>
    <row r="4113" spans="6:16" ht="12.75">
      <c r="F4113" s="53"/>
      <c r="P4113" s="46"/>
    </row>
    <row r="4114" spans="6:16" ht="12.75">
      <c r="F4114" s="53"/>
      <c r="P4114" s="46"/>
    </row>
    <row r="4115" spans="6:16" ht="12.75">
      <c r="F4115" s="53"/>
      <c r="P4115" s="46"/>
    </row>
    <row r="4116" spans="6:16" ht="12.75">
      <c r="F4116" s="53"/>
      <c r="P4116" s="46"/>
    </row>
    <row r="4117" spans="6:16" ht="12.75">
      <c r="F4117" s="53"/>
      <c r="P4117" s="46"/>
    </row>
    <row r="4118" spans="6:16" ht="12.75">
      <c r="F4118" s="53"/>
      <c r="P4118" s="46"/>
    </row>
    <row r="4119" spans="6:16" ht="12.75">
      <c r="F4119" s="53"/>
      <c r="P4119" s="46"/>
    </row>
    <row r="4120" spans="6:16" ht="12.75">
      <c r="F4120" s="53"/>
      <c r="P4120" s="46"/>
    </row>
    <row r="4121" spans="6:16" ht="12.75">
      <c r="F4121" s="53"/>
      <c r="P4121" s="46"/>
    </row>
    <row r="4122" spans="6:16" ht="12.75">
      <c r="F4122" s="53"/>
      <c r="P4122" s="46"/>
    </row>
    <row r="4123" spans="6:16" ht="12.75">
      <c r="F4123" s="53"/>
      <c r="P4123" s="46"/>
    </row>
    <row r="4124" spans="6:16" ht="12.75">
      <c r="F4124" s="53"/>
      <c r="P4124" s="46"/>
    </row>
    <row r="4125" spans="6:16" ht="12.75">
      <c r="F4125" s="53"/>
      <c r="P4125" s="46"/>
    </row>
    <row r="4126" spans="6:16" ht="12.75">
      <c r="F4126" s="53"/>
      <c r="P4126" s="46"/>
    </row>
    <row r="4127" spans="6:16" ht="12.75">
      <c r="F4127" s="53"/>
      <c r="P4127" s="46"/>
    </row>
    <row r="4128" spans="6:16" ht="12.75">
      <c r="F4128" s="53"/>
      <c r="P4128" s="46"/>
    </row>
    <row r="4129" spans="6:16" ht="12.75">
      <c r="F4129" s="53"/>
      <c r="P4129" s="46"/>
    </row>
    <row r="4130" spans="6:16" ht="12.75">
      <c r="F4130" s="53"/>
      <c r="P4130" s="46"/>
    </row>
    <row r="4131" spans="6:16" ht="12.75">
      <c r="F4131" s="53"/>
      <c r="P4131" s="46"/>
    </row>
    <row r="4132" spans="6:16" ht="12.75">
      <c r="F4132" s="53"/>
      <c r="P4132" s="46"/>
    </row>
    <row r="4133" spans="6:16" ht="12.75">
      <c r="F4133" s="53"/>
      <c r="P4133" s="46"/>
    </row>
    <row r="4134" spans="6:16" ht="12.75">
      <c r="F4134" s="53"/>
      <c r="P4134" s="46"/>
    </row>
    <row r="4135" spans="6:16" ht="12.75">
      <c r="F4135" s="53"/>
      <c r="P4135" s="46"/>
    </row>
    <row r="4136" spans="6:16" ht="12.75">
      <c r="F4136" s="53"/>
      <c r="P4136" s="46"/>
    </row>
    <row r="4137" spans="6:16" ht="12.75">
      <c r="F4137" s="53"/>
      <c r="P4137" s="46"/>
    </row>
    <row r="4138" spans="6:16" ht="12.75">
      <c r="F4138" s="53"/>
      <c r="P4138" s="46"/>
    </row>
    <row r="4139" spans="6:16" ht="12.75">
      <c r="F4139" s="53"/>
      <c r="P4139" s="46"/>
    </row>
    <row r="4140" spans="6:16" ht="12.75">
      <c r="F4140" s="53"/>
      <c r="P4140" s="46"/>
    </row>
    <row r="4141" spans="6:16" ht="12.75">
      <c r="F4141" s="53"/>
      <c r="P4141" s="46"/>
    </row>
    <row r="4142" spans="6:16" ht="12.75">
      <c r="F4142" s="53"/>
      <c r="P4142" s="46"/>
    </row>
    <row r="4143" spans="6:16" ht="12.75">
      <c r="F4143" s="53"/>
      <c r="P4143" s="46"/>
    </row>
    <row r="4144" spans="6:16" ht="12.75">
      <c r="F4144" s="53"/>
      <c r="P4144" s="46"/>
    </row>
    <row r="4145" spans="6:16" ht="12.75">
      <c r="F4145" s="53"/>
      <c r="P4145" s="46"/>
    </row>
    <row r="4146" spans="6:16" ht="12.75">
      <c r="F4146" s="53"/>
      <c r="P4146" s="46"/>
    </row>
    <row r="4147" spans="6:16" ht="12.75">
      <c r="F4147" s="53"/>
      <c r="P4147" s="46"/>
    </row>
    <row r="4148" spans="6:16" ht="12.75">
      <c r="F4148" s="53"/>
      <c r="P4148" s="46"/>
    </row>
    <row r="4149" spans="6:16" ht="12.75">
      <c r="F4149" s="53"/>
      <c r="P4149" s="46"/>
    </row>
    <row r="4150" spans="6:16" ht="12.75">
      <c r="F4150" s="53"/>
      <c r="P4150" s="46"/>
    </row>
    <row r="4151" spans="6:16" ht="12.75">
      <c r="F4151" s="53"/>
      <c r="P4151" s="46"/>
    </row>
    <row r="4152" spans="6:16" ht="12.75">
      <c r="F4152" s="53"/>
      <c r="P4152" s="46"/>
    </row>
    <row r="4153" spans="6:16" ht="12.75">
      <c r="F4153" s="53"/>
      <c r="P4153" s="46"/>
    </row>
    <row r="4154" spans="6:16" ht="12.75">
      <c r="F4154" s="53"/>
      <c r="P4154" s="46"/>
    </row>
    <row r="4155" spans="6:16" ht="12.75">
      <c r="F4155" s="53"/>
      <c r="P4155" s="46"/>
    </row>
    <row r="4156" spans="6:16" ht="12.75">
      <c r="F4156" s="53"/>
      <c r="P4156" s="46"/>
    </row>
    <row r="4157" spans="6:16" ht="12.75">
      <c r="F4157" s="53"/>
      <c r="P4157" s="46"/>
    </row>
    <row r="4158" spans="6:16" ht="12.75">
      <c r="F4158" s="53"/>
      <c r="P4158" s="46"/>
    </row>
    <row r="4159" spans="6:16" ht="12.75">
      <c r="F4159" s="53"/>
      <c r="P4159" s="46"/>
    </row>
    <row r="4160" spans="6:16" ht="12.75">
      <c r="F4160" s="53"/>
      <c r="P4160" s="46"/>
    </row>
    <row r="4161" spans="6:16" ht="12.75">
      <c r="F4161" s="53"/>
      <c r="P4161" s="46"/>
    </row>
    <row r="4162" spans="6:16" ht="12.75">
      <c r="F4162" s="53"/>
      <c r="P4162" s="46"/>
    </row>
    <row r="4163" spans="6:16" ht="12.75">
      <c r="F4163" s="53"/>
      <c r="P4163" s="46"/>
    </row>
    <row r="4164" spans="6:16" ht="12.75">
      <c r="F4164" s="53"/>
      <c r="P4164" s="46"/>
    </row>
    <row r="4165" spans="6:16" ht="12.75">
      <c r="F4165" s="53"/>
      <c r="P4165" s="46"/>
    </row>
    <row r="4166" spans="6:16" ht="12.75">
      <c r="F4166" s="53"/>
      <c r="P4166" s="46"/>
    </row>
    <row r="4167" spans="6:16" ht="12.75">
      <c r="F4167" s="53"/>
      <c r="P4167" s="46"/>
    </row>
    <row r="4168" spans="6:16" ht="12.75">
      <c r="F4168" s="53"/>
      <c r="P4168" s="46"/>
    </row>
    <row r="4169" spans="6:16" ht="12.75">
      <c r="F4169" s="53"/>
      <c r="P4169" s="46"/>
    </row>
    <row r="4170" spans="6:16" ht="12.75">
      <c r="F4170" s="53"/>
      <c r="P4170" s="46"/>
    </row>
    <row r="4171" spans="6:16" ht="12.75">
      <c r="F4171" s="53"/>
      <c r="P4171" s="46"/>
    </row>
    <row r="4172" spans="6:16" ht="12.75">
      <c r="F4172" s="53"/>
      <c r="P4172" s="46"/>
    </row>
    <row r="4173" spans="6:16" ht="12.75">
      <c r="F4173" s="53"/>
      <c r="P4173" s="46"/>
    </row>
    <row r="4174" spans="6:16" ht="12.75">
      <c r="F4174" s="53"/>
      <c r="P4174" s="46"/>
    </row>
    <row r="4175" spans="6:16" ht="12.75">
      <c r="F4175" s="53"/>
      <c r="P4175" s="46"/>
    </row>
    <row r="4176" spans="6:16" ht="12.75">
      <c r="F4176" s="53"/>
      <c r="P4176" s="46"/>
    </row>
    <row r="4177" spans="6:16" ht="12.75">
      <c r="F4177" s="53"/>
      <c r="P4177" s="46"/>
    </row>
    <row r="4178" spans="6:16" ht="12.75">
      <c r="F4178" s="53"/>
      <c r="P4178" s="46"/>
    </row>
    <row r="4179" spans="6:16" ht="12.75">
      <c r="F4179" s="53"/>
      <c r="P4179" s="46"/>
    </row>
    <row r="4180" spans="6:16" ht="12.75">
      <c r="F4180" s="53"/>
      <c r="P4180" s="46"/>
    </row>
    <row r="4181" spans="6:16" ht="12.75">
      <c r="F4181" s="53"/>
      <c r="P4181" s="46"/>
    </row>
    <row r="4182" spans="6:16" ht="12.75">
      <c r="F4182" s="53"/>
      <c r="P4182" s="46"/>
    </row>
    <row r="4183" spans="6:16" ht="12.75">
      <c r="F4183" s="53"/>
      <c r="P4183" s="46"/>
    </row>
    <row r="4184" spans="6:16" ht="12.75">
      <c r="F4184" s="53"/>
      <c r="P4184" s="46"/>
    </row>
    <row r="4185" spans="6:16" ht="12.75">
      <c r="F4185" s="53"/>
      <c r="P4185" s="46"/>
    </row>
    <row r="4186" spans="6:16" ht="12.75">
      <c r="F4186" s="53"/>
      <c r="P4186" s="46"/>
    </row>
    <row r="4187" spans="6:16" ht="12.75">
      <c r="F4187" s="53"/>
      <c r="P4187" s="46"/>
    </row>
    <row r="4188" spans="6:16" ht="12.75">
      <c r="F4188" s="53"/>
      <c r="P4188" s="46"/>
    </row>
    <row r="4189" spans="6:16" ht="12.75">
      <c r="F4189" s="53"/>
      <c r="P4189" s="46"/>
    </row>
    <row r="4190" spans="6:16" ht="12.75">
      <c r="F4190" s="53"/>
      <c r="P4190" s="46"/>
    </row>
    <row r="4191" spans="6:16" ht="12.75">
      <c r="F4191" s="53"/>
      <c r="P4191" s="46"/>
    </row>
    <row r="4192" spans="6:16" ht="12.75">
      <c r="F4192" s="53"/>
      <c r="P4192" s="46"/>
    </row>
    <row r="4193" spans="6:16" ht="12.75">
      <c r="F4193" s="53"/>
      <c r="P4193" s="46"/>
    </row>
    <row r="4194" spans="6:16" ht="12.75">
      <c r="F4194" s="53"/>
      <c r="P4194" s="46"/>
    </row>
    <row r="4195" spans="6:16" ht="12.75">
      <c r="F4195" s="53"/>
      <c r="P4195" s="46"/>
    </row>
    <row r="4196" spans="6:16" ht="12.75">
      <c r="F4196" s="53"/>
      <c r="P4196" s="46"/>
    </row>
    <row r="4197" spans="6:16" ht="12.75">
      <c r="F4197" s="53"/>
      <c r="P4197" s="46"/>
    </row>
    <row r="4198" spans="6:16" ht="12.75">
      <c r="F4198" s="53"/>
      <c r="P4198" s="46"/>
    </row>
    <row r="4199" spans="6:16" ht="12.75">
      <c r="F4199" s="53"/>
      <c r="P4199" s="46"/>
    </row>
    <row r="4200" spans="6:16" ht="12.75">
      <c r="F4200" s="53"/>
      <c r="P4200" s="46"/>
    </row>
    <row r="4201" spans="6:16" ht="12.75">
      <c r="F4201" s="53"/>
      <c r="P4201" s="46"/>
    </row>
    <row r="4202" spans="6:16" ht="12.75">
      <c r="F4202" s="53"/>
      <c r="P4202" s="46"/>
    </row>
    <row r="4203" spans="6:16" ht="12.75">
      <c r="F4203" s="53"/>
      <c r="P4203" s="46"/>
    </row>
    <row r="4204" spans="6:16" ht="12.75">
      <c r="F4204" s="53"/>
      <c r="P4204" s="46"/>
    </row>
    <row r="4205" spans="6:16" ht="12.75">
      <c r="F4205" s="53"/>
      <c r="P4205" s="46"/>
    </row>
    <row r="4206" spans="6:16" ht="12.75">
      <c r="F4206" s="53"/>
      <c r="P4206" s="46"/>
    </row>
    <row r="4207" spans="6:16" ht="12.75">
      <c r="F4207" s="53"/>
      <c r="P4207" s="46"/>
    </row>
    <row r="4208" spans="6:16" ht="12.75">
      <c r="F4208" s="53"/>
      <c r="P4208" s="46"/>
    </row>
    <row r="4209" spans="6:16" ht="12.75">
      <c r="F4209" s="53"/>
      <c r="P4209" s="46"/>
    </row>
    <row r="4210" spans="6:16" ht="12.75">
      <c r="F4210" s="53"/>
      <c r="P4210" s="46"/>
    </row>
    <row r="4211" spans="6:16" ht="12.75">
      <c r="F4211" s="53"/>
      <c r="P4211" s="46"/>
    </row>
    <row r="4212" spans="6:16" ht="12.75">
      <c r="F4212" s="53"/>
      <c r="P4212" s="46"/>
    </row>
    <row r="4213" spans="6:16" ht="12.75">
      <c r="F4213" s="53"/>
      <c r="P4213" s="46"/>
    </row>
    <row r="4214" spans="6:16" ht="12.75">
      <c r="F4214" s="53"/>
      <c r="P4214" s="46"/>
    </row>
    <row r="4215" spans="6:16" ht="12.75">
      <c r="F4215" s="53"/>
      <c r="P4215" s="46"/>
    </row>
    <row r="4216" spans="6:16" ht="12.75">
      <c r="F4216" s="53"/>
      <c r="P4216" s="46"/>
    </row>
    <row r="4217" spans="6:16" ht="12.75">
      <c r="F4217" s="53"/>
      <c r="P4217" s="46"/>
    </row>
    <row r="4218" spans="6:16" ht="12.75">
      <c r="F4218" s="53"/>
      <c r="P4218" s="46"/>
    </row>
    <row r="4219" spans="6:16" ht="12.75">
      <c r="F4219" s="53"/>
      <c r="P4219" s="46"/>
    </row>
    <row r="4220" spans="6:16" ht="12.75">
      <c r="F4220" s="53"/>
      <c r="P4220" s="46"/>
    </row>
    <row r="4221" spans="6:16" ht="12.75">
      <c r="F4221" s="53"/>
      <c r="P4221" s="46"/>
    </row>
    <row r="4222" spans="6:16" ht="12.75">
      <c r="F4222" s="53"/>
      <c r="P4222" s="46"/>
    </row>
    <row r="4223" spans="6:16" ht="12.75">
      <c r="F4223" s="53"/>
      <c r="P4223" s="46"/>
    </row>
    <row r="4224" spans="6:16" ht="12.75">
      <c r="F4224" s="53"/>
      <c r="P4224" s="46"/>
    </row>
    <row r="4225" spans="6:16" ht="12.75">
      <c r="F4225" s="53"/>
      <c r="P4225" s="46"/>
    </row>
    <row r="4226" spans="6:16" ht="12.75">
      <c r="F4226" s="53"/>
      <c r="P4226" s="46"/>
    </row>
    <row r="4227" spans="6:16" ht="12.75">
      <c r="F4227" s="53"/>
      <c r="P4227" s="46"/>
    </row>
    <row r="4228" spans="6:16" ht="12.75">
      <c r="F4228" s="53"/>
      <c r="P4228" s="46"/>
    </row>
    <row r="4229" spans="6:16" ht="12.75">
      <c r="F4229" s="53"/>
      <c r="P4229" s="46"/>
    </row>
    <row r="4230" spans="6:16" ht="12.75">
      <c r="F4230" s="53"/>
      <c r="P4230" s="46"/>
    </row>
    <row r="4231" spans="6:16" ht="12.75">
      <c r="F4231" s="53"/>
      <c r="P4231" s="46"/>
    </row>
    <row r="4232" spans="6:16" ht="12.75">
      <c r="F4232" s="53"/>
      <c r="P4232" s="46"/>
    </row>
    <row r="4233" spans="6:16" ht="12.75">
      <c r="F4233" s="53"/>
      <c r="P4233" s="46"/>
    </row>
    <row r="4234" spans="6:16" ht="12.75">
      <c r="F4234" s="53"/>
      <c r="P4234" s="46"/>
    </row>
    <row r="4235" spans="6:16" ht="12.75">
      <c r="F4235" s="53"/>
      <c r="P4235" s="46"/>
    </row>
    <row r="4236" spans="6:16" ht="12.75">
      <c r="F4236" s="53"/>
      <c r="P4236" s="46"/>
    </row>
    <row r="4237" spans="6:16" ht="12.75">
      <c r="F4237" s="53"/>
      <c r="P4237" s="46"/>
    </row>
    <row r="4238" spans="6:16" ht="12.75">
      <c r="F4238" s="53"/>
      <c r="P4238" s="46"/>
    </row>
    <row r="4239" spans="6:16" ht="12.75">
      <c r="F4239" s="53"/>
      <c r="P4239" s="46"/>
    </row>
    <row r="4240" spans="6:16" ht="12.75">
      <c r="F4240" s="53"/>
      <c r="P4240" s="46"/>
    </row>
    <row r="4241" spans="6:16" ht="12.75">
      <c r="F4241" s="53"/>
      <c r="P4241" s="46"/>
    </row>
    <row r="4242" spans="6:16" ht="12.75">
      <c r="F4242" s="53"/>
      <c r="P4242" s="46"/>
    </row>
    <row r="4243" spans="6:16" ht="12.75">
      <c r="F4243" s="53"/>
      <c r="P4243" s="46"/>
    </row>
    <row r="4244" spans="6:16" ht="12.75">
      <c r="F4244" s="53"/>
      <c r="P4244" s="46"/>
    </row>
    <row r="4245" spans="6:16" ht="12.75">
      <c r="F4245" s="53"/>
      <c r="P4245" s="46"/>
    </row>
    <row r="4246" spans="6:16" ht="12.75">
      <c r="F4246" s="53"/>
      <c r="P4246" s="46"/>
    </row>
    <row r="4247" spans="6:16" ht="12.75">
      <c r="F4247" s="53"/>
      <c r="P4247" s="46"/>
    </row>
    <row r="4248" spans="6:16" ht="12.75">
      <c r="F4248" s="53"/>
      <c r="P4248" s="46"/>
    </row>
    <row r="4249" spans="6:16" ht="12.75">
      <c r="F4249" s="53"/>
      <c r="P4249" s="46"/>
    </row>
    <row r="4250" spans="6:16" ht="12.75">
      <c r="F4250" s="53"/>
      <c r="P4250" s="46"/>
    </row>
    <row r="4251" spans="6:16" ht="12.75">
      <c r="F4251" s="53"/>
      <c r="P4251" s="46"/>
    </row>
    <row r="4252" spans="6:16" ht="12.75">
      <c r="F4252" s="53"/>
      <c r="P4252" s="46"/>
    </row>
    <row r="4253" spans="6:16" ht="12.75">
      <c r="F4253" s="53"/>
      <c r="P4253" s="46"/>
    </row>
    <row r="4254" spans="6:16" ht="12.75">
      <c r="F4254" s="53"/>
      <c r="P4254" s="46"/>
    </row>
    <row r="4255" spans="6:16" ht="12.75">
      <c r="F4255" s="53"/>
      <c r="P4255" s="46"/>
    </row>
    <row r="4256" spans="6:16" ht="12.75">
      <c r="F4256" s="53"/>
      <c r="P4256" s="46"/>
    </row>
    <row r="4257" spans="6:16" ht="12.75">
      <c r="F4257" s="53"/>
      <c r="P4257" s="46"/>
    </row>
    <row r="4258" spans="6:16" ht="12.75">
      <c r="F4258" s="53"/>
      <c r="P4258" s="46"/>
    </row>
    <row r="4259" spans="6:16" ht="12.75">
      <c r="F4259" s="53"/>
      <c r="P4259" s="46"/>
    </row>
    <row r="4260" spans="6:16" ht="12.75">
      <c r="F4260" s="53"/>
      <c r="P4260" s="46"/>
    </row>
    <row r="4261" spans="6:16" ht="12.75">
      <c r="F4261" s="53"/>
      <c r="P4261" s="46"/>
    </row>
    <row r="4262" spans="6:16" ht="12.75">
      <c r="F4262" s="53"/>
      <c r="P4262" s="46"/>
    </row>
    <row r="4263" spans="6:16" ht="12.75">
      <c r="F4263" s="53"/>
      <c r="P4263" s="46"/>
    </row>
    <row r="4264" spans="6:16" ht="12.75">
      <c r="F4264" s="53"/>
      <c r="P4264" s="46"/>
    </row>
    <row r="4265" spans="6:16" ht="12.75">
      <c r="F4265" s="53"/>
      <c r="P4265" s="46"/>
    </row>
    <row r="4266" spans="6:16" ht="12.75">
      <c r="F4266" s="53"/>
      <c r="P4266" s="46"/>
    </row>
    <row r="4267" spans="6:16" ht="12.75">
      <c r="F4267" s="53"/>
      <c r="P4267" s="46"/>
    </row>
    <row r="4268" spans="6:16" ht="12.75">
      <c r="F4268" s="53"/>
      <c r="P4268" s="46"/>
    </row>
    <row r="4269" spans="6:16" ht="12.75">
      <c r="F4269" s="53"/>
      <c r="P4269" s="46"/>
    </row>
    <row r="4270" spans="6:16" ht="12.75">
      <c r="F4270" s="53"/>
      <c r="P4270" s="46"/>
    </row>
    <row r="4271" spans="6:16" ht="12.75">
      <c r="F4271" s="53"/>
      <c r="P4271" s="46"/>
    </row>
    <row r="4272" spans="6:16" ht="12.75">
      <c r="F4272" s="53"/>
      <c r="P4272" s="46"/>
    </row>
    <row r="4273" spans="6:16" ht="12.75">
      <c r="F4273" s="53"/>
      <c r="P4273" s="46"/>
    </row>
    <row r="4274" spans="6:16" ht="12.75">
      <c r="F4274" s="53"/>
      <c r="P4274" s="46"/>
    </row>
    <row r="4275" spans="6:16" ht="12.75">
      <c r="F4275" s="53"/>
      <c r="P4275" s="46"/>
    </row>
    <row r="4276" spans="6:16" ht="12.75">
      <c r="F4276" s="53"/>
      <c r="P4276" s="46"/>
    </row>
    <row r="4277" spans="6:16" ht="12.75">
      <c r="F4277" s="53"/>
      <c r="P4277" s="46"/>
    </row>
    <row r="4278" spans="6:16" ht="12.75">
      <c r="F4278" s="53"/>
      <c r="P4278" s="46"/>
    </row>
    <row r="4279" spans="6:16" ht="12.75">
      <c r="F4279" s="53"/>
      <c r="P4279" s="46"/>
    </row>
    <row r="4280" spans="6:16" ht="12.75">
      <c r="F4280" s="53"/>
      <c r="P4280" s="46"/>
    </row>
    <row r="4281" spans="6:16" ht="12.75">
      <c r="F4281" s="53"/>
      <c r="P4281" s="46"/>
    </row>
    <row r="4282" spans="6:16" ht="12.75">
      <c r="F4282" s="53"/>
      <c r="P4282" s="46"/>
    </row>
    <row r="4283" spans="6:16" ht="12.75">
      <c r="F4283" s="53"/>
      <c r="P4283" s="46"/>
    </row>
    <row r="4284" spans="6:16" ht="12.75">
      <c r="F4284" s="53"/>
      <c r="P4284" s="46"/>
    </row>
    <row r="4285" spans="6:16" ht="12.75">
      <c r="F4285" s="53"/>
      <c r="P4285" s="46"/>
    </row>
    <row r="4286" spans="6:16" ht="12.75">
      <c r="F4286" s="53"/>
      <c r="P4286" s="46"/>
    </row>
    <row r="4287" spans="6:16" ht="12.75">
      <c r="F4287" s="53"/>
      <c r="P4287" s="46"/>
    </row>
    <row r="4288" spans="6:16" ht="12.75">
      <c r="F4288" s="53"/>
      <c r="P4288" s="46"/>
    </row>
    <row r="4289" spans="6:16" ht="12.75">
      <c r="F4289" s="53"/>
      <c r="P4289" s="46"/>
    </row>
    <row r="4290" spans="6:16" ht="12.75">
      <c r="F4290" s="53"/>
      <c r="P4290" s="46"/>
    </row>
    <row r="4291" spans="6:16" ht="12.75">
      <c r="F4291" s="53"/>
      <c r="P4291" s="46"/>
    </row>
    <row r="4292" spans="6:16" ht="12.75">
      <c r="F4292" s="53"/>
      <c r="P4292" s="46"/>
    </row>
    <row r="4293" spans="6:16" ht="12.75">
      <c r="F4293" s="53"/>
      <c r="P4293" s="46"/>
    </row>
    <row r="4294" spans="6:16" ht="12.75">
      <c r="F4294" s="53"/>
      <c r="P4294" s="46"/>
    </row>
    <row r="4295" spans="6:16" ht="12.75">
      <c r="F4295" s="53"/>
      <c r="P4295" s="46"/>
    </row>
    <row r="4296" spans="6:16" ht="12.75">
      <c r="F4296" s="53"/>
      <c r="P4296" s="46"/>
    </row>
    <row r="4297" spans="6:16" ht="12.75">
      <c r="F4297" s="53"/>
      <c r="P4297" s="46"/>
    </row>
    <row r="4298" spans="6:16" ht="12.75">
      <c r="F4298" s="53"/>
      <c r="P4298" s="46"/>
    </row>
    <row r="4299" spans="6:16" ht="12.75">
      <c r="F4299" s="53"/>
      <c r="P4299" s="46"/>
    </row>
    <row r="4300" spans="6:16" ht="12.75">
      <c r="F4300" s="53"/>
      <c r="P4300" s="46"/>
    </row>
    <row r="4301" spans="6:16" ht="12.75">
      <c r="F4301" s="53"/>
      <c r="P4301" s="46"/>
    </row>
    <row r="4302" spans="6:16" ht="12.75">
      <c r="F4302" s="53"/>
      <c r="P4302" s="46"/>
    </row>
    <row r="4303" spans="6:16" ht="12.75">
      <c r="F4303" s="53"/>
      <c r="P4303" s="46"/>
    </row>
    <row r="4304" spans="6:16" ht="12.75">
      <c r="F4304" s="53"/>
      <c r="P4304" s="46"/>
    </row>
    <row r="4305" spans="6:16" ht="12.75">
      <c r="F4305" s="53"/>
      <c r="P4305" s="46"/>
    </row>
    <row r="4306" spans="6:16" ht="12.75">
      <c r="F4306" s="53"/>
      <c r="P4306" s="46"/>
    </row>
    <row r="4307" spans="6:16" ht="12.75">
      <c r="F4307" s="53"/>
      <c r="P4307" s="46"/>
    </row>
    <row r="4308" spans="6:16" ht="12.75">
      <c r="F4308" s="53"/>
      <c r="P4308" s="46"/>
    </row>
    <row r="4309" spans="6:16" ht="12.75">
      <c r="F4309" s="53"/>
      <c r="P4309" s="46"/>
    </row>
    <row r="4310" spans="6:16" ht="12.75">
      <c r="F4310" s="53"/>
      <c r="P4310" s="46"/>
    </row>
    <row r="4311" spans="6:16" ht="12.75">
      <c r="F4311" s="53"/>
      <c r="P4311" s="46"/>
    </row>
    <row r="4312" spans="6:16" ht="12.75">
      <c r="F4312" s="53"/>
      <c r="P4312" s="46"/>
    </row>
    <row r="4313" spans="6:16" ht="12.75">
      <c r="F4313" s="53"/>
      <c r="P4313" s="46"/>
    </row>
    <row r="4314" spans="6:16" ht="12.75">
      <c r="F4314" s="53"/>
      <c r="P4314" s="46"/>
    </row>
    <row r="4315" spans="6:16" ht="12.75">
      <c r="F4315" s="53"/>
      <c r="P4315" s="46"/>
    </row>
    <row r="4316" spans="6:16" ht="12.75">
      <c r="F4316" s="53"/>
      <c r="P4316" s="46"/>
    </row>
    <row r="4317" spans="6:16" ht="12.75">
      <c r="F4317" s="53"/>
      <c r="P4317" s="46"/>
    </row>
    <row r="4318" spans="6:16" ht="12.75">
      <c r="F4318" s="53"/>
      <c r="P4318" s="46"/>
    </row>
    <row r="4319" spans="6:16" ht="12.75">
      <c r="F4319" s="53"/>
      <c r="P4319" s="46"/>
    </row>
    <row r="4320" spans="6:16" ht="12.75">
      <c r="F4320" s="53"/>
      <c r="P4320" s="46"/>
    </row>
    <row r="4321" spans="6:16" ht="12.75">
      <c r="F4321" s="53"/>
      <c r="P4321" s="46"/>
    </row>
    <row r="4322" spans="6:16" ht="12.75">
      <c r="F4322" s="53"/>
      <c r="P4322" s="46"/>
    </row>
    <row r="4323" spans="6:16" ht="12.75">
      <c r="F4323" s="53"/>
      <c r="P4323" s="46"/>
    </row>
    <row r="4324" spans="6:16" ht="12.75">
      <c r="F4324" s="53"/>
      <c r="P4324" s="46"/>
    </row>
    <row r="4325" spans="6:16" ht="12.75">
      <c r="F4325" s="53"/>
      <c r="P4325" s="46"/>
    </row>
    <row r="4326" spans="6:16" ht="12.75">
      <c r="F4326" s="53"/>
      <c r="P4326" s="46"/>
    </row>
    <row r="4327" spans="6:16" ht="12.75">
      <c r="F4327" s="53"/>
      <c r="P4327" s="46"/>
    </row>
    <row r="4328" spans="6:16" ht="12.75">
      <c r="F4328" s="53"/>
      <c r="P4328" s="46"/>
    </row>
    <row r="4329" spans="6:16" ht="12.75">
      <c r="F4329" s="53"/>
      <c r="P4329" s="46"/>
    </row>
    <row r="4330" spans="6:16" ht="12.75">
      <c r="F4330" s="53"/>
      <c r="P4330" s="46"/>
    </row>
    <row r="4331" spans="6:16" ht="12.75">
      <c r="F4331" s="53"/>
      <c r="P4331" s="46"/>
    </row>
    <row r="4332" spans="6:16" ht="12.75">
      <c r="F4332" s="53"/>
      <c r="P4332" s="46"/>
    </row>
    <row r="4333" spans="6:16" ht="12.75">
      <c r="F4333" s="53"/>
      <c r="P4333" s="46"/>
    </row>
    <row r="4334" spans="6:16" ht="12.75">
      <c r="F4334" s="53"/>
      <c r="P4334" s="46"/>
    </row>
    <row r="4335" spans="6:16" ht="12.75">
      <c r="F4335" s="53"/>
      <c r="P4335" s="46"/>
    </row>
    <row r="4336" spans="6:16" ht="12.75">
      <c r="F4336" s="53"/>
      <c r="P4336" s="46"/>
    </row>
    <row r="4337" spans="6:16" ht="12.75">
      <c r="F4337" s="53"/>
      <c r="P4337" s="46"/>
    </row>
    <row r="4338" spans="6:16" ht="12.75">
      <c r="F4338" s="53"/>
      <c r="P4338" s="46"/>
    </row>
    <row r="4339" spans="6:16" ht="12.75">
      <c r="F4339" s="53"/>
      <c r="P4339" s="46"/>
    </row>
    <row r="4340" spans="6:16" ht="12.75">
      <c r="F4340" s="53"/>
      <c r="P4340" s="46"/>
    </row>
    <row r="4341" spans="6:16" ht="12.75">
      <c r="F4341" s="53"/>
      <c r="P4341" s="46"/>
    </row>
    <row r="4342" spans="6:16" ht="12.75">
      <c r="F4342" s="53"/>
      <c r="P4342" s="46"/>
    </row>
    <row r="4343" spans="6:16" ht="12.75">
      <c r="F4343" s="53"/>
      <c r="P4343" s="46"/>
    </row>
    <row r="4344" spans="6:16" ht="12.75">
      <c r="F4344" s="53"/>
      <c r="P4344" s="46"/>
    </row>
    <row r="4345" spans="6:16" ht="12.75">
      <c r="F4345" s="53"/>
      <c r="P4345" s="46"/>
    </row>
    <row r="4346" spans="6:16" ht="12.75">
      <c r="F4346" s="53"/>
      <c r="P4346" s="46"/>
    </row>
    <row r="4347" spans="6:16" ht="12.75">
      <c r="F4347" s="53"/>
      <c r="P4347" s="46"/>
    </row>
    <row r="4348" spans="6:16" ht="12.75">
      <c r="F4348" s="53"/>
      <c r="P4348" s="46"/>
    </row>
    <row r="4349" spans="6:16" ht="12.75">
      <c r="F4349" s="53"/>
      <c r="P4349" s="46"/>
    </row>
    <row r="4350" spans="6:16" ht="12.75">
      <c r="F4350" s="53"/>
      <c r="P4350" s="46"/>
    </row>
    <row r="4351" spans="6:16" ht="12.75">
      <c r="F4351" s="53"/>
      <c r="P4351" s="46"/>
    </row>
    <row r="4352" spans="6:16" ht="12.75">
      <c r="F4352" s="53"/>
      <c r="P4352" s="46"/>
    </row>
    <row r="4353" spans="6:16" ht="12.75">
      <c r="F4353" s="53"/>
      <c r="P4353" s="46"/>
    </row>
    <row r="4354" spans="6:16" ht="12.75">
      <c r="F4354" s="53"/>
      <c r="P4354" s="46"/>
    </row>
    <row r="4355" spans="6:16" ht="12.75">
      <c r="F4355" s="53"/>
      <c r="P4355" s="46"/>
    </row>
    <row r="4356" spans="6:16" ht="12.75">
      <c r="F4356" s="53"/>
      <c r="P4356" s="46"/>
    </row>
    <row r="4357" spans="6:16" ht="12.75">
      <c r="F4357" s="53"/>
      <c r="P4357" s="46"/>
    </row>
    <row r="4358" spans="6:16" ht="12.75">
      <c r="F4358" s="53"/>
      <c r="P4358" s="46"/>
    </row>
    <row r="4359" spans="6:16" ht="12.75">
      <c r="F4359" s="53"/>
      <c r="P4359" s="46"/>
    </row>
    <row r="4360" spans="6:16" ht="12.75">
      <c r="F4360" s="53"/>
      <c r="P4360" s="46"/>
    </row>
    <row r="4361" spans="6:16" ht="12.75">
      <c r="F4361" s="53"/>
      <c r="P4361" s="46"/>
    </row>
    <row r="4362" spans="6:16" ht="12.75">
      <c r="F4362" s="53"/>
      <c r="P4362" s="46"/>
    </row>
    <row r="4363" spans="6:16" ht="12.75">
      <c r="F4363" s="53"/>
      <c r="P4363" s="46"/>
    </row>
    <row r="4364" spans="6:16" ht="12.75">
      <c r="F4364" s="53"/>
      <c r="P4364" s="46"/>
    </row>
    <row r="4365" spans="6:16" ht="12.75">
      <c r="F4365" s="53"/>
      <c r="P4365" s="46"/>
    </row>
    <row r="4366" spans="6:16" ht="12.75">
      <c r="F4366" s="53"/>
      <c r="P4366" s="46"/>
    </row>
    <row r="4367" spans="6:16" ht="12.75">
      <c r="F4367" s="53"/>
      <c r="P4367" s="46"/>
    </row>
    <row r="4368" spans="6:16" ht="12.75">
      <c r="F4368" s="53"/>
      <c r="P4368" s="46"/>
    </row>
    <row r="4369" spans="6:16" ht="12.75">
      <c r="F4369" s="53"/>
      <c r="P4369" s="46"/>
    </row>
    <row r="4370" spans="6:16" ht="12.75">
      <c r="F4370" s="53"/>
      <c r="P4370" s="46"/>
    </row>
    <row r="4371" spans="6:16" ht="12.75">
      <c r="F4371" s="53"/>
      <c r="P4371" s="46"/>
    </row>
    <row r="4372" spans="6:16" ht="12.75">
      <c r="F4372" s="53"/>
      <c r="P4372" s="46"/>
    </row>
    <row r="4373" spans="6:16" ht="12.75">
      <c r="F4373" s="53"/>
      <c r="P4373" s="46"/>
    </row>
    <row r="4374" spans="6:16" ht="12.75">
      <c r="F4374" s="53"/>
      <c r="P4374" s="46"/>
    </row>
    <row r="4375" spans="6:16" ht="12.75">
      <c r="F4375" s="53"/>
      <c r="P4375" s="46"/>
    </row>
    <row r="4376" spans="6:16" ht="12.75">
      <c r="F4376" s="53"/>
      <c r="P4376" s="46"/>
    </row>
    <row r="4377" spans="6:16" ht="12.75">
      <c r="F4377" s="53"/>
      <c r="P4377" s="46"/>
    </row>
    <row r="4378" spans="6:16" ht="12.75">
      <c r="F4378" s="53"/>
      <c r="P4378" s="46"/>
    </row>
    <row r="4379" spans="6:16" ht="12.75">
      <c r="F4379" s="53"/>
      <c r="P4379" s="46"/>
    </row>
    <row r="4380" spans="6:16" ht="12.75">
      <c r="F4380" s="53"/>
      <c r="P4380" s="46"/>
    </row>
    <row r="4381" spans="6:16" ht="12.75">
      <c r="F4381" s="53"/>
      <c r="P4381" s="46"/>
    </row>
    <row r="4382" spans="6:16" ht="12.75">
      <c r="F4382" s="53"/>
      <c r="P4382" s="46"/>
    </row>
    <row r="4383" spans="6:16" ht="12.75">
      <c r="F4383" s="53"/>
      <c r="P4383" s="46"/>
    </row>
    <row r="4384" spans="6:16" ht="12.75">
      <c r="F4384" s="53"/>
      <c r="P4384" s="46"/>
    </row>
    <row r="4385" spans="6:16" ht="12.75">
      <c r="F4385" s="53"/>
      <c r="P4385" s="46"/>
    </row>
    <row r="4386" spans="6:16" ht="12.75">
      <c r="F4386" s="53"/>
      <c r="P4386" s="46"/>
    </row>
    <row r="4387" spans="6:16" ht="12.75">
      <c r="F4387" s="53"/>
      <c r="P4387" s="46"/>
    </row>
    <row r="4388" spans="6:16" ht="12.75">
      <c r="F4388" s="53"/>
      <c r="P4388" s="46"/>
    </row>
    <row r="4389" spans="6:16" ht="12.75">
      <c r="F4389" s="53"/>
      <c r="P4389" s="46"/>
    </row>
    <row r="4390" spans="6:16" ht="12.75">
      <c r="F4390" s="53"/>
      <c r="P4390" s="46"/>
    </row>
    <row r="4391" spans="6:16" ht="12.75">
      <c r="F4391" s="53"/>
      <c r="P4391" s="46"/>
    </row>
    <row r="4392" spans="6:16" ht="12.75">
      <c r="F4392" s="53"/>
      <c r="P4392" s="46"/>
    </row>
    <row r="4393" spans="6:16" ht="12.75">
      <c r="F4393" s="53"/>
      <c r="P4393" s="46"/>
    </row>
    <row r="4394" spans="6:16" ht="12.75">
      <c r="F4394" s="53"/>
      <c r="P4394" s="46"/>
    </row>
    <row r="4395" spans="6:16" ht="12.75">
      <c r="F4395" s="53"/>
      <c r="P4395" s="46"/>
    </row>
    <row r="4396" spans="6:16" ht="12.75">
      <c r="F4396" s="53"/>
      <c r="P4396" s="46"/>
    </row>
    <row r="4397" spans="6:16" ht="12.75">
      <c r="F4397" s="53"/>
      <c r="P4397" s="46"/>
    </row>
    <row r="4398" spans="6:16" ht="12.75">
      <c r="F4398" s="53"/>
      <c r="P4398" s="46"/>
    </row>
    <row r="4399" spans="6:16" ht="12.75">
      <c r="F4399" s="53"/>
      <c r="P4399" s="46"/>
    </row>
    <row r="4400" spans="6:16" ht="12.75">
      <c r="F4400" s="53"/>
      <c r="P4400" s="46"/>
    </row>
    <row r="4401" spans="6:16" ht="12.75">
      <c r="F4401" s="53"/>
      <c r="P4401" s="46"/>
    </row>
    <row r="4402" spans="6:16" ht="12.75">
      <c r="F4402" s="53"/>
      <c r="P4402" s="46"/>
    </row>
    <row r="4403" spans="6:16" ht="12.75">
      <c r="F4403" s="53"/>
      <c r="P4403" s="46"/>
    </row>
    <row r="4404" spans="6:16" ht="12.75">
      <c r="F4404" s="53"/>
      <c r="P4404" s="46"/>
    </row>
    <row r="4405" spans="6:16" ht="12.75">
      <c r="F4405" s="53"/>
      <c r="P4405" s="46"/>
    </row>
    <row r="4406" spans="6:16" ht="12.75">
      <c r="F4406" s="53"/>
      <c r="P4406" s="46"/>
    </row>
    <row r="4407" spans="6:16" ht="12.75">
      <c r="F4407" s="53"/>
      <c r="P4407" s="46"/>
    </row>
    <row r="4408" spans="6:16" ht="12.75">
      <c r="F4408" s="53"/>
      <c r="P4408" s="46"/>
    </row>
    <row r="4409" spans="6:16" ht="12.75">
      <c r="F4409" s="53"/>
      <c r="P4409" s="46"/>
    </row>
    <row r="4410" spans="6:16" ht="12.75">
      <c r="F4410" s="53"/>
      <c r="P4410" s="46"/>
    </row>
    <row r="4411" spans="6:16" ht="12.75">
      <c r="F4411" s="53"/>
      <c r="P4411" s="46"/>
    </row>
    <row r="4412" spans="6:16" ht="12.75">
      <c r="F4412" s="53"/>
      <c r="P4412" s="46"/>
    </row>
    <row r="4413" spans="6:16" ht="12.75">
      <c r="F4413" s="53"/>
      <c r="P4413" s="46"/>
    </row>
    <row r="4414" spans="6:16" ht="12.75">
      <c r="F4414" s="53"/>
      <c r="P4414" s="46"/>
    </row>
    <row r="4415" spans="6:16" ht="12.75">
      <c r="F4415" s="53"/>
      <c r="P4415" s="46"/>
    </row>
    <row r="4416" spans="6:16" ht="12.75">
      <c r="F4416" s="53"/>
      <c r="P4416" s="46"/>
    </row>
    <row r="4417" spans="6:16" ht="12.75">
      <c r="F4417" s="53"/>
      <c r="P4417" s="46"/>
    </row>
    <row r="4418" spans="6:16" ht="12.75">
      <c r="F4418" s="53"/>
      <c r="P4418" s="46"/>
    </row>
    <row r="4419" spans="6:16" ht="12.75">
      <c r="F4419" s="53"/>
      <c r="P4419" s="46"/>
    </row>
    <row r="4420" spans="6:16" ht="12.75">
      <c r="F4420" s="53"/>
      <c r="P4420" s="46"/>
    </row>
    <row r="4421" spans="6:16" ht="12.75">
      <c r="F4421" s="53"/>
      <c r="P4421" s="46"/>
    </row>
    <row r="4422" spans="6:16" ht="12.75">
      <c r="F4422" s="53"/>
      <c r="P4422" s="46"/>
    </row>
    <row r="4423" spans="6:16" ht="12.75">
      <c r="F4423" s="53"/>
      <c r="P4423" s="46"/>
    </row>
    <row r="4424" spans="6:16" ht="12.75">
      <c r="F4424" s="53"/>
      <c r="P4424" s="46"/>
    </row>
    <row r="4425" spans="6:16" ht="12.75">
      <c r="F4425" s="53"/>
      <c r="P4425" s="46"/>
    </row>
    <row r="4426" spans="6:16" ht="12.75">
      <c r="F4426" s="53"/>
      <c r="P4426" s="46"/>
    </row>
    <row r="4427" spans="6:16" ht="12.75">
      <c r="F4427" s="53"/>
      <c r="P4427" s="46"/>
    </row>
    <row r="4428" spans="6:16" ht="12.75">
      <c r="F4428" s="53"/>
      <c r="P4428" s="46"/>
    </row>
    <row r="4429" spans="6:16" ht="12.75">
      <c r="F4429" s="53"/>
      <c r="P4429" s="46"/>
    </row>
    <row r="4430" spans="6:16" ht="12.75">
      <c r="F4430" s="53"/>
      <c r="P4430" s="46"/>
    </row>
    <row r="4431" spans="6:16" ht="12.75">
      <c r="F4431" s="53"/>
      <c r="P4431" s="46"/>
    </row>
    <row r="4432" spans="6:16" ht="12.75">
      <c r="F4432" s="53"/>
      <c r="P4432" s="46"/>
    </row>
    <row r="4433" spans="6:16" ht="12.75">
      <c r="F4433" s="53"/>
      <c r="P4433" s="46"/>
    </row>
    <row r="4434" spans="6:16" ht="12.75">
      <c r="F4434" s="53"/>
      <c r="P4434" s="46"/>
    </row>
    <row r="4435" spans="6:16" ht="12.75">
      <c r="F4435" s="53"/>
      <c r="P4435" s="46"/>
    </row>
    <row r="4436" spans="6:16" ht="12.75">
      <c r="F4436" s="53"/>
      <c r="P4436" s="46"/>
    </row>
    <row r="4437" spans="6:16" ht="12.75">
      <c r="F4437" s="53"/>
      <c r="P4437" s="46"/>
    </row>
    <row r="4438" spans="6:16" ht="12.75">
      <c r="F4438" s="53"/>
      <c r="P4438" s="46"/>
    </row>
    <row r="4439" spans="6:16" ht="12.75">
      <c r="F4439" s="53"/>
      <c r="P4439" s="46"/>
    </row>
    <row r="4440" spans="6:16" ht="12.75">
      <c r="F4440" s="53"/>
      <c r="P4440" s="46"/>
    </row>
    <row r="4441" spans="6:16" ht="12.75">
      <c r="F4441" s="53"/>
      <c r="P4441" s="46"/>
    </row>
    <row r="4442" spans="6:16" ht="12.75">
      <c r="F4442" s="53"/>
      <c r="P4442" s="46"/>
    </row>
    <row r="4443" spans="6:16" ht="12.75">
      <c r="F4443" s="53"/>
      <c r="P4443" s="46"/>
    </row>
    <row r="4444" spans="6:16" ht="12.75">
      <c r="F4444" s="53"/>
      <c r="P4444" s="46"/>
    </row>
    <row r="4445" spans="6:16" ht="12.75">
      <c r="F4445" s="53"/>
      <c r="P4445" s="46"/>
    </row>
    <row r="4446" spans="6:16" ht="12.75">
      <c r="F4446" s="53"/>
      <c r="P4446" s="46"/>
    </row>
    <row r="4447" spans="6:16" ht="12.75">
      <c r="F4447" s="53"/>
      <c r="P4447" s="46"/>
    </row>
    <row r="4448" spans="6:16" ht="12.75">
      <c r="F4448" s="53"/>
      <c r="P4448" s="46"/>
    </row>
    <row r="4449" spans="6:16" ht="12.75">
      <c r="F4449" s="53"/>
      <c r="P4449" s="46"/>
    </row>
    <row r="4450" spans="6:16" ht="12.75">
      <c r="F4450" s="53"/>
      <c r="P4450" s="46"/>
    </row>
    <row r="4451" spans="6:16" ht="12.75">
      <c r="F4451" s="53"/>
      <c r="P4451" s="46"/>
    </row>
    <row r="4452" spans="6:16" ht="12.75">
      <c r="F4452" s="53"/>
      <c r="P4452" s="46"/>
    </row>
    <row r="4453" spans="6:16" ht="12.75">
      <c r="F4453" s="53"/>
      <c r="P4453" s="46"/>
    </row>
    <row r="4454" spans="6:16" ht="12.75">
      <c r="F4454" s="53"/>
      <c r="P4454" s="46"/>
    </row>
    <row r="4455" spans="6:16" ht="12.75">
      <c r="F4455" s="53"/>
      <c r="P4455" s="46"/>
    </row>
    <row r="4456" spans="6:16" ht="12.75">
      <c r="F4456" s="53"/>
      <c r="P4456" s="46"/>
    </row>
    <row r="4457" spans="6:16" ht="12.75">
      <c r="F4457" s="53"/>
      <c r="P4457" s="46"/>
    </row>
    <row r="4458" spans="6:16" ht="12.75">
      <c r="F4458" s="53"/>
      <c r="P4458" s="46"/>
    </row>
    <row r="4459" spans="6:16" ht="12.75">
      <c r="F4459" s="53"/>
      <c r="P4459" s="46"/>
    </row>
    <row r="4460" spans="6:16" ht="12.75">
      <c r="F4460" s="53"/>
      <c r="P4460" s="46"/>
    </row>
    <row r="4461" spans="6:16" ht="12.75">
      <c r="F4461" s="53"/>
      <c r="P4461" s="46"/>
    </row>
    <row r="4462" spans="6:16" ht="12.75">
      <c r="F4462" s="53"/>
      <c r="P4462" s="46"/>
    </row>
    <row r="4463" spans="6:16" ht="12.75">
      <c r="F4463" s="53"/>
      <c r="P4463" s="46"/>
    </row>
    <row r="4464" spans="6:16" ht="12.75">
      <c r="F4464" s="53"/>
      <c r="P4464" s="46"/>
    </row>
    <row r="4465" spans="6:16" ht="12.75">
      <c r="F4465" s="53"/>
      <c r="P4465" s="46"/>
    </row>
    <row r="4466" spans="6:16" ht="12.75">
      <c r="F4466" s="53"/>
      <c r="P4466" s="46"/>
    </row>
    <row r="4467" spans="6:16" ht="12.75">
      <c r="F4467" s="53"/>
      <c r="P4467" s="46"/>
    </row>
    <row r="4468" spans="6:16" ht="12.75">
      <c r="F4468" s="53"/>
      <c r="P4468" s="46"/>
    </row>
    <row r="4469" spans="6:16" ht="12.75">
      <c r="F4469" s="53"/>
      <c r="P4469" s="46"/>
    </row>
    <row r="4470" spans="6:16" ht="12.75">
      <c r="F4470" s="53"/>
      <c r="P4470" s="46"/>
    </row>
    <row r="4471" spans="6:16" ht="12.75">
      <c r="F4471" s="53"/>
      <c r="P4471" s="46"/>
    </row>
    <row r="4472" spans="6:16" ht="12.75">
      <c r="F4472" s="53"/>
      <c r="P4472" s="46"/>
    </row>
    <row r="4473" spans="6:16" ht="12.75">
      <c r="F4473" s="53"/>
      <c r="P4473" s="46"/>
    </row>
    <row r="4474" spans="6:16" ht="12.75">
      <c r="F4474" s="53"/>
      <c r="P4474" s="46"/>
    </row>
    <row r="4475" spans="6:16" ht="12.75">
      <c r="F4475" s="53"/>
      <c r="P4475" s="46"/>
    </row>
    <row r="4476" spans="6:16" ht="12.75">
      <c r="F4476" s="53"/>
      <c r="P4476" s="46"/>
    </row>
    <row r="4477" spans="6:16" ht="12.75">
      <c r="F4477" s="53"/>
      <c r="P4477" s="46"/>
    </row>
    <row r="4478" spans="6:16" ht="12.75">
      <c r="F4478" s="53"/>
      <c r="P4478" s="46"/>
    </row>
    <row r="4479" spans="6:16" ht="12.75">
      <c r="F4479" s="53"/>
      <c r="P4479" s="46"/>
    </row>
    <row r="4480" spans="6:16" ht="12.75">
      <c r="F4480" s="53"/>
      <c r="P4480" s="46"/>
    </row>
    <row r="4481" spans="6:16" ht="12.75">
      <c r="F4481" s="53"/>
      <c r="P4481" s="46"/>
    </row>
    <row r="4482" spans="6:16" ht="12.75">
      <c r="F4482" s="53"/>
      <c r="P4482" s="46"/>
    </row>
    <row r="4483" spans="6:16" ht="12.75">
      <c r="F4483" s="53"/>
      <c r="P4483" s="46"/>
    </row>
    <row r="4484" spans="6:16" ht="12.75">
      <c r="F4484" s="53"/>
      <c r="P4484" s="46"/>
    </row>
    <row r="4485" spans="6:16" ht="12.75">
      <c r="F4485" s="53"/>
      <c r="P4485" s="46"/>
    </row>
    <row r="4486" spans="6:16" ht="12.75">
      <c r="F4486" s="53"/>
      <c r="P4486" s="46"/>
    </row>
    <row r="4487" spans="6:16" ht="12.75">
      <c r="F4487" s="53"/>
      <c r="P4487" s="46"/>
    </row>
    <row r="4488" spans="6:16" ht="12.75">
      <c r="F4488" s="53"/>
      <c r="P4488" s="46"/>
    </row>
    <row r="4489" spans="6:16" ht="12.75">
      <c r="F4489" s="53"/>
      <c r="P4489" s="46"/>
    </row>
    <row r="4490" spans="6:16" ht="12.75">
      <c r="F4490" s="53"/>
      <c r="P4490" s="46"/>
    </row>
    <row r="4491" spans="6:16" ht="12.75">
      <c r="F4491" s="53"/>
      <c r="P4491" s="46"/>
    </row>
    <row r="4492" spans="6:16" ht="12.75">
      <c r="F4492" s="53"/>
      <c r="P4492" s="46"/>
    </row>
    <row r="4493" spans="6:16" ht="12.75">
      <c r="F4493" s="53"/>
      <c r="P4493" s="46"/>
    </row>
    <row r="4494" spans="6:16" ht="12.75">
      <c r="F4494" s="53"/>
      <c r="P4494" s="46"/>
    </row>
    <row r="4495" spans="6:16" ht="12.75">
      <c r="F4495" s="53"/>
      <c r="P4495" s="46"/>
    </row>
    <row r="4496" spans="6:16" ht="12.75">
      <c r="F4496" s="53"/>
      <c r="P4496" s="46"/>
    </row>
    <row r="4497" spans="6:16" ht="12.75">
      <c r="F4497" s="53"/>
      <c r="P4497" s="46"/>
    </row>
    <row r="4498" spans="6:16" ht="12.75">
      <c r="F4498" s="53"/>
      <c r="P4498" s="46"/>
    </row>
    <row r="4499" spans="6:16" ht="12.75">
      <c r="F4499" s="53"/>
      <c r="P4499" s="46"/>
    </row>
    <row r="4500" spans="6:16" ht="12.75">
      <c r="F4500" s="53"/>
      <c r="P4500" s="46"/>
    </row>
    <row r="4501" spans="6:16" ht="12.75">
      <c r="F4501" s="53"/>
      <c r="P4501" s="46"/>
    </row>
    <row r="4502" spans="6:16" ht="12.75">
      <c r="F4502" s="53"/>
      <c r="P4502" s="46"/>
    </row>
    <row r="4503" spans="6:16" ht="12.75">
      <c r="F4503" s="53"/>
      <c r="P4503" s="46"/>
    </row>
    <row r="4504" spans="6:16" ht="12.75">
      <c r="F4504" s="53"/>
      <c r="P4504" s="46"/>
    </row>
    <row r="4505" spans="6:16" ht="12.75">
      <c r="F4505" s="53"/>
      <c r="P4505" s="46"/>
    </row>
    <row r="4506" spans="6:16" ht="12.75">
      <c r="F4506" s="53"/>
      <c r="P4506" s="46"/>
    </row>
    <row r="4507" spans="6:16" ht="12.75">
      <c r="F4507" s="53"/>
      <c r="P4507" s="46"/>
    </row>
    <row r="4508" spans="6:16" ht="12.75">
      <c r="F4508" s="53"/>
      <c r="P4508" s="46"/>
    </row>
    <row r="4509" spans="6:16" ht="12.75">
      <c r="F4509" s="53"/>
      <c r="P4509" s="46"/>
    </row>
    <row r="4510" spans="6:16" ht="12.75">
      <c r="F4510" s="53"/>
      <c r="P4510" s="46"/>
    </row>
    <row r="4511" spans="6:16" ht="12.75">
      <c r="F4511" s="53"/>
      <c r="P4511" s="46"/>
    </row>
    <row r="4512" spans="6:16" ht="12.75">
      <c r="F4512" s="53"/>
      <c r="P4512" s="46"/>
    </row>
    <row r="4513" spans="6:16" ht="12.75">
      <c r="F4513" s="53"/>
      <c r="P4513" s="46"/>
    </row>
    <row r="4514" spans="6:16" ht="12.75">
      <c r="F4514" s="53"/>
      <c r="P4514" s="46"/>
    </row>
    <row r="4515" spans="6:16" ht="12.75">
      <c r="F4515" s="53"/>
      <c r="P4515" s="46"/>
    </row>
    <row r="4516" spans="6:16" ht="12.75">
      <c r="F4516" s="53"/>
      <c r="P4516" s="46"/>
    </row>
    <row r="4517" spans="6:16" ht="12.75">
      <c r="F4517" s="53"/>
      <c r="P4517" s="46"/>
    </row>
    <row r="4518" spans="6:16" ht="12.75">
      <c r="F4518" s="53"/>
      <c r="P4518" s="46"/>
    </row>
    <row r="4519" spans="6:16" ht="12.75">
      <c r="F4519" s="53"/>
      <c r="P4519" s="46"/>
    </row>
    <row r="4520" spans="6:16" ht="12.75">
      <c r="F4520" s="53"/>
      <c r="P4520" s="46"/>
    </row>
    <row r="4521" spans="6:16" ht="12.75">
      <c r="F4521" s="53"/>
      <c r="P4521" s="46"/>
    </row>
    <row r="4522" spans="6:16" ht="12.75">
      <c r="F4522" s="53"/>
      <c r="P4522" s="46"/>
    </row>
    <row r="4523" spans="6:16" ht="12.75">
      <c r="F4523" s="53"/>
      <c r="P4523" s="46"/>
    </row>
    <row r="4524" spans="6:16" ht="12.75">
      <c r="F4524" s="53"/>
      <c r="P4524" s="46"/>
    </row>
    <row r="4525" spans="6:16" ht="12.75">
      <c r="F4525" s="53"/>
      <c r="P4525" s="46"/>
    </row>
    <row r="4526" spans="6:16" ht="12.75">
      <c r="F4526" s="53"/>
      <c r="P4526" s="46"/>
    </row>
    <row r="4527" spans="6:16" ht="12.75">
      <c r="F4527" s="53"/>
      <c r="P4527" s="46"/>
    </row>
    <row r="4528" spans="6:16" ht="12.75">
      <c r="F4528" s="53"/>
      <c r="P4528" s="46"/>
    </row>
    <row r="4529" spans="6:16" ht="12.75">
      <c r="F4529" s="53"/>
      <c r="P4529" s="46"/>
    </row>
    <row r="4530" spans="6:16" ht="12.75">
      <c r="F4530" s="53"/>
      <c r="P4530" s="46"/>
    </row>
    <row r="4531" spans="6:16" ht="12.75">
      <c r="F4531" s="53"/>
      <c r="P4531" s="46"/>
    </row>
    <row r="4532" spans="6:16" ht="12.75">
      <c r="F4532" s="53"/>
      <c r="P4532" s="46"/>
    </row>
    <row r="4533" spans="6:16" ht="12.75">
      <c r="F4533" s="53"/>
      <c r="P4533" s="46"/>
    </row>
    <row r="4534" spans="6:16" ht="12.75">
      <c r="F4534" s="53"/>
      <c r="P4534" s="46"/>
    </row>
    <row r="4535" spans="6:16" ht="12.75">
      <c r="F4535" s="53"/>
      <c r="P4535" s="46"/>
    </row>
    <row r="4536" spans="6:16" ht="12.75">
      <c r="F4536" s="53"/>
      <c r="P4536" s="46"/>
    </row>
    <row r="4537" spans="6:16" ht="12.75">
      <c r="F4537" s="53"/>
      <c r="P4537" s="46"/>
    </row>
    <row r="4538" spans="6:16" ht="12.75">
      <c r="F4538" s="53"/>
      <c r="P4538" s="46"/>
    </row>
    <row r="4539" spans="6:16" ht="12.75">
      <c r="F4539" s="53"/>
      <c r="P4539" s="46"/>
    </row>
    <row r="4540" spans="6:16" ht="12.75">
      <c r="F4540" s="53"/>
      <c r="P4540" s="46"/>
    </row>
    <row r="4541" spans="6:16" ht="12.75">
      <c r="F4541" s="53"/>
      <c r="P4541" s="46"/>
    </row>
    <row r="4542" spans="6:16" ht="12.75">
      <c r="F4542" s="53"/>
      <c r="P4542" s="46"/>
    </row>
    <row r="4543" spans="6:16" ht="12.75">
      <c r="F4543" s="53"/>
      <c r="P4543" s="46"/>
    </row>
    <row r="4544" spans="6:16" ht="12.75">
      <c r="F4544" s="53"/>
      <c r="P4544" s="46"/>
    </row>
    <row r="4545" spans="6:16" ht="12.75">
      <c r="F4545" s="53"/>
      <c r="P4545" s="46"/>
    </row>
    <row r="4546" spans="6:16" ht="12.75">
      <c r="F4546" s="53"/>
      <c r="P4546" s="46"/>
    </row>
    <row r="4547" spans="6:16" ht="12.75">
      <c r="F4547" s="53"/>
      <c r="P4547" s="46"/>
    </row>
    <row r="4548" spans="6:16" ht="12.75">
      <c r="F4548" s="53"/>
      <c r="P4548" s="46"/>
    </row>
    <row r="4549" spans="6:16" ht="12.75">
      <c r="F4549" s="53"/>
      <c r="P4549" s="46"/>
    </row>
    <row r="4550" spans="6:16" ht="12.75">
      <c r="F4550" s="53"/>
      <c r="P4550" s="46"/>
    </row>
    <row r="4551" spans="6:16" ht="12.75">
      <c r="F4551" s="53"/>
      <c r="P4551" s="46"/>
    </row>
    <row r="4552" spans="6:16" ht="12.75">
      <c r="F4552" s="53"/>
      <c r="P4552" s="46"/>
    </row>
    <row r="4553" spans="6:16" ht="12.75">
      <c r="F4553" s="53"/>
      <c r="P4553" s="46"/>
    </row>
    <row r="4554" spans="6:16" ht="12.75">
      <c r="F4554" s="53"/>
      <c r="P4554" s="46"/>
    </row>
    <row r="4555" spans="6:16" ht="12.75">
      <c r="F4555" s="53"/>
      <c r="P4555" s="46"/>
    </row>
    <row r="4556" spans="6:16" ht="12.75">
      <c r="F4556" s="53"/>
      <c r="P4556" s="46"/>
    </row>
    <row r="4557" spans="6:16" ht="12.75">
      <c r="F4557" s="53"/>
      <c r="P4557" s="46"/>
    </row>
    <row r="4558" spans="6:16" ht="12.75">
      <c r="F4558" s="53"/>
      <c r="P4558" s="46"/>
    </row>
    <row r="4559" spans="6:16" ht="12.75">
      <c r="F4559" s="53"/>
      <c r="P4559" s="46"/>
    </row>
    <row r="4560" spans="6:16" ht="12.75">
      <c r="F4560" s="53"/>
      <c r="P4560" s="46"/>
    </row>
    <row r="4561" spans="6:16" ht="12.75">
      <c r="F4561" s="53"/>
      <c r="P4561" s="46"/>
    </row>
    <row r="4562" spans="6:16" ht="12.75">
      <c r="F4562" s="53"/>
      <c r="P4562" s="46"/>
    </row>
    <row r="4563" spans="6:16" ht="12.75">
      <c r="F4563" s="53"/>
      <c r="P4563" s="46"/>
    </row>
    <row r="4564" spans="6:16" ht="12.75">
      <c r="F4564" s="53"/>
      <c r="P4564" s="46"/>
    </row>
    <row r="4565" spans="6:16" ht="12.75">
      <c r="F4565" s="53"/>
      <c r="P4565" s="46"/>
    </row>
    <row r="4566" spans="6:16" ht="12.75">
      <c r="F4566" s="53"/>
      <c r="P4566" s="46"/>
    </row>
    <row r="4567" spans="6:16" ht="12.75">
      <c r="F4567" s="53"/>
      <c r="P4567" s="46"/>
    </row>
    <row r="4568" spans="6:16" ht="12.75">
      <c r="F4568" s="53"/>
      <c r="P4568" s="46"/>
    </row>
    <row r="4569" spans="6:16" ht="12.75">
      <c r="F4569" s="53"/>
      <c r="P4569" s="46"/>
    </row>
    <row r="4570" spans="6:16" ht="12.75">
      <c r="F4570" s="53"/>
      <c r="P4570" s="46"/>
    </row>
    <row r="4571" spans="6:16" ht="12.75">
      <c r="F4571" s="53"/>
      <c r="P4571" s="46"/>
    </row>
    <row r="4572" spans="6:16" ht="12.75">
      <c r="F4572" s="53"/>
      <c r="P4572" s="46"/>
    </row>
    <row r="4573" spans="6:16" ht="12.75">
      <c r="F4573" s="53"/>
      <c r="P4573" s="46"/>
    </row>
    <row r="4574" spans="6:16" ht="12.75">
      <c r="F4574" s="53"/>
      <c r="P4574" s="46"/>
    </row>
    <row r="4575" spans="6:16" ht="12.75">
      <c r="F4575" s="53"/>
      <c r="P4575" s="46"/>
    </row>
    <row r="4576" spans="6:16" ht="12.75">
      <c r="F4576" s="53"/>
      <c r="P4576" s="46"/>
    </row>
    <row r="4577" spans="6:16" ht="12.75">
      <c r="F4577" s="53"/>
      <c r="P4577" s="46"/>
    </row>
    <row r="4578" spans="6:16" ht="12.75">
      <c r="F4578" s="53"/>
      <c r="P4578" s="46"/>
    </row>
    <row r="4579" spans="6:16" ht="12.75">
      <c r="F4579" s="53"/>
      <c r="P4579" s="46"/>
    </row>
    <row r="4580" spans="6:16" ht="12.75">
      <c r="F4580" s="53"/>
      <c r="P4580" s="46"/>
    </row>
    <row r="4581" spans="6:16" ht="12.75">
      <c r="F4581" s="53"/>
      <c r="P4581" s="46"/>
    </row>
    <row r="4582" spans="6:16" ht="12.75">
      <c r="F4582" s="53"/>
      <c r="P4582" s="46"/>
    </row>
    <row r="4583" spans="6:16" ht="12.75">
      <c r="F4583" s="53"/>
      <c r="P4583" s="46"/>
    </row>
    <row r="4584" spans="6:16" ht="12.75">
      <c r="F4584" s="53"/>
      <c r="P4584" s="46"/>
    </row>
    <row r="4585" spans="6:16" ht="12.75">
      <c r="F4585" s="53"/>
      <c r="P4585" s="46"/>
    </row>
    <row r="4586" spans="6:16" ht="12.75">
      <c r="F4586" s="53"/>
      <c r="P4586" s="46"/>
    </row>
    <row r="4587" spans="6:16" ht="12.75">
      <c r="F4587" s="53"/>
      <c r="P4587" s="46"/>
    </row>
    <row r="4588" spans="6:16" ht="12.75">
      <c r="F4588" s="53"/>
      <c r="P4588" s="46"/>
    </row>
    <row r="4589" spans="6:16" ht="12.75">
      <c r="F4589" s="53"/>
      <c r="P4589" s="46"/>
    </row>
    <row r="4590" spans="6:16" ht="12.75">
      <c r="F4590" s="53"/>
      <c r="P4590" s="46"/>
    </row>
    <row r="4591" spans="6:16" ht="12.75">
      <c r="F4591" s="53"/>
      <c r="P4591" s="46"/>
    </row>
    <row r="4592" spans="6:16" ht="12.75">
      <c r="F4592" s="53"/>
      <c r="P4592" s="46"/>
    </row>
    <row r="4593" spans="6:16" ht="12.75">
      <c r="F4593" s="53"/>
      <c r="P4593" s="46"/>
    </row>
    <row r="4594" spans="6:16" ht="12.75">
      <c r="F4594" s="53"/>
      <c r="P4594" s="46"/>
    </row>
    <row r="4595" spans="6:16" ht="12.75">
      <c r="F4595" s="53"/>
      <c r="P4595" s="46"/>
    </row>
    <row r="4596" spans="6:16" ht="12.75">
      <c r="F4596" s="53"/>
      <c r="P4596" s="46"/>
    </row>
    <row r="4597" spans="6:16" ht="12.75">
      <c r="F4597" s="53"/>
      <c r="P4597" s="46"/>
    </row>
    <row r="4598" spans="6:16" ht="12.75">
      <c r="F4598" s="53"/>
      <c r="P4598" s="46"/>
    </row>
    <row r="4599" spans="6:16" ht="12.75">
      <c r="F4599" s="53"/>
      <c r="P4599" s="46"/>
    </row>
    <row r="4600" spans="6:16" ht="12.75">
      <c r="F4600" s="53"/>
      <c r="P4600" s="46"/>
    </row>
    <row r="4601" spans="6:16" ht="12.75">
      <c r="F4601" s="53"/>
      <c r="P4601" s="46"/>
    </row>
    <row r="4602" spans="6:16" ht="12.75">
      <c r="F4602" s="53"/>
      <c r="P4602" s="46"/>
    </row>
    <row r="4603" spans="6:16" ht="12.75">
      <c r="F4603" s="53"/>
      <c r="P4603" s="46"/>
    </row>
    <row r="4604" spans="6:16" ht="12.75">
      <c r="F4604" s="53"/>
      <c r="P4604" s="46"/>
    </row>
    <row r="4605" spans="6:16" ht="12.75">
      <c r="F4605" s="53"/>
      <c r="P4605" s="46"/>
    </row>
    <row r="4606" spans="6:16" ht="12.75">
      <c r="F4606" s="53"/>
      <c r="P4606" s="46"/>
    </row>
    <row r="4607" spans="6:16" ht="12.75">
      <c r="F4607" s="53"/>
      <c r="P4607" s="46"/>
    </row>
    <row r="4608" spans="6:16" ht="12.75">
      <c r="F4608" s="53"/>
      <c r="P4608" s="46"/>
    </row>
    <row r="4609" spans="6:16" ht="12.75">
      <c r="F4609" s="53"/>
      <c r="P4609" s="46"/>
    </row>
    <row r="4610" spans="6:16" ht="12.75">
      <c r="F4610" s="53"/>
      <c r="P4610" s="46"/>
    </row>
    <row r="4611" spans="6:16" ht="12.75">
      <c r="F4611" s="53"/>
      <c r="P4611" s="46"/>
    </row>
    <row r="4612" spans="6:16" ht="12.75">
      <c r="F4612" s="53"/>
      <c r="P4612" s="46"/>
    </row>
    <row r="4613" spans="6:16" ht="12.75">
      <c r="F4613" s="53"/>
      <c r="P4613" s="46"/>
    </row>
    <row r="4614" spans="6:16" ht="12.75">
      <c r="F4614" s="53"/>
      <c r="P4614" s="46"/>
    </row>
    <row r="4615" spans="6:16" ht="12.75">
      <c r="F4615" s="53"/>
      <c r="P4615" s="46"/>
    </row>
    <row r="4616" spans="6:16" ht="12.75">
      <c r="F4616" s="53"/>
      <c r="P4616" s="46"/>
    </row>
    <row r="4617" spans="6:16" ht="12.75">
      <c r="F4617" s="53"/>
      <c r="P4617" s="46"/>
    </row>
    <row r="4618" spans="6:16" ht="12.75">
      <c r="F4618" s="53"/>
      <c r="P4618" s="46"/>
    </row>
    <row r="4619" spans="6:16" ht="12.75">
      <c r="F4619" s="53"/>
      <c r="P4619" s="46"/>
    </row>
    <row r="4620" spans="6:16" ht="12.75">
      <c r="F4620" s="53"/>
      <c r="P4620" s="46"/>
    </row>
    <row r="4621" spans="6:16" ht="12.75">
      <c r="F4621" s="53"/>
      <c r="P4621" s="46"/>
    </row>
    <row r="4622" spans="6:16" ht="12.75">
      <c r="F4622" s="53"/>
      <c r="P4622" s="46"/>
    </row>
    <row r="4623" spans="6:16" ht="12.75">
      <c r="F4623" s="53"/>
      <c r="P4623" s="46"/>
    </row>
    <row r="4624" spans="6:16" ht="12.75">
      <c r="F4624" s="53"/>
      <c r="P4624" s="46"/>
    </row>
    <row r="4625" spans="6:16" ht="12.75">
      <c r="F4625" s="53"/>
      <c r="P4625" s="46"/>
    </row>
    <row r="4626" spans="6:16" ht="12.75">
      <c r="F4626" s="53"/>
      <c r="P4626" s="46"/>
    </row>
    <row r="4627" spans="6:16" ht="12.75">
      <c r="F4627" s="53"/>
      <c r="P4627" s="46"/>
    </row>
    <row r="4628" spans="6:16" ht="12.75">
      <c r="F4628" s="53"/>
      <c r="P4628" s="46"/>
    </row>
    <row r="4629" spans="6:16" ht="12.75">
      <c r="F4629" s="53"/>
      <c r="P4629" s="46"/>
    </row>
    <row r="4630" spans="6:16" ht="12.75">
      <c r="F4630" s="53"/>
      <c r="P4630" s="46"/>
    </row>
    <row r="4631" spans="6:16" ht="12.75">
      <c r="F4631" s="53"/>
      <c r="P4631" s="46"/>
    </row>
    <row r="4632" spans="6:16" ht="12.75">
      <c r="F4632" s="53"/>
      <c r="P4632" s="46"/>
    </row>
    <row r="4633" spans="6:16" ht="12.75">
      <c r="F4633" s="53"/>
      <c r="P4633" s="46"/>
    </row>
    <row r="4634" spans="6:16" ht="12.75">
      <c r="F4634" s="53"/>
      <c r="P4634" s="46"/>
    </row>
    <row r="4635" spans="6:16" ht="12.75">
      <c r="F4635" s="53"/>
      <c r="P4635" s="46"/>
    </row>
    <row r="4636" spans="6:16" ht="12.75">
      <c r="F4636" s="53"/>
      <c r="P4636" s="46"/>
    </row>
    <row r="4637" spans="6:16" ht="12.75">
      <c r="F4637" s="53"/>
      <c r="P4637" s="46"/>
    </row>
    <row r="4638" spans="6:16" ht="12.75">
      <c r="F4638" s="53"/>
      <c r="P4638" s="46"/>
    </row>
    <row r="4639" spans="6:16" ht="12.75">
      <c r="F4639" s="53"/>
      <c r="P4639" s="46"/>
    </row>
    <row r="4640" spans="6:16" ht="12.75">
      <c r="F4640" s="53"/>
      <c r="P4640" s="46"/>
    </row>
    <row r="4641" spans="6:16" ht="12.75">
      <c r="F4641" s="53"/>
      <c r="P4641" s="46"/>
    </row>
    <row r="4642" spans="6:16" ht="12.75">
      <c r="F4642" s="53"/>
      <c r="P4642" s="46"/>
    </row>
    <row r="4643" spans="6:16" ht="12.75">
      <c r="F4643" s="53"/>
      <c r="P4643" s="46"/>
    </row>
    <row r="4644" spans="6:16" ht="12.75">
      <c r="F4644" s="53"/>
      <c r="P4644" s="46"/>
    </row>
    <row r="4645" spans="6:16" ht="12.75">
      <c r="F4645" s="53"/>
      <c r="P4645" s="46"/>
    </row>
    <row r="4646" spans="6:16" ht="12.75">
      <c r="F4646" s="53"/>
      <c r="P4646" s="46"/>
    </row>
    <row r="4647" spans="6:16" ht="12.75">
      <c r="F4647" s="53"/>
      <c r="P4647" s="46"/>
    </row>
    <row r="4648" spans="6:16" ht="12.75">
      <c r="F4648" s="53"/>
      <c r="P4648" s="46"/>
    </row>
    <row r="4649" spans="6:16" ht="12.75">
      <c r="F4649" s="53"/>
      <c r="P4649" s="46"/>
    </row>
    <row r="4650" spans="6:16" ht="12.75">
      <c r="F4650" s="53"/>
      <c r="P4650" s="46"/>
    </row>
    <row r="4651" spans="6:16" ht="12.75">
      <c r="F4651" s="53"/>
      <c r="P4651" s="46"/>
    </row>
    <row r="4652" spans="6:16" ht="12.75">
      <c r="F4652" s="53"/>
      <c r="P4652" s="46"/>
    </row>
    <row r="4653" spans="6:16" ht="12.75">
      <c r="F4653" s="53"/>
      <c r="P4653" s="46"/>
    </row>
    <row r="4654" spans="6:16" ht="12.75">
      <c r="F4654" s="53"/>
      <c r="P4654" s="46"/>
    </row>
    <row r="4655" spans="6:16" ht="12.75">
      <c r="F4655" s="53"/>
      <c r="P4655" s="46"/>
    </row>
    <row r="4656" spans="6:16" ht="12.75">
      <c r="F4656" s="53"/>
      <c r="P4656" s="46"/>
    </row>
    <row r="4657" spans="6:16" ht="12.75">
      <c r="F4657" s="53"/>
      <c r="P4657" s="46"/>
    </row>
    <row r="4658" spans="6:16" ht="12.75">
      <c r="F4658" s="53"/>
      <c r="P4658" s="46"/>
    </row>
    <row r="4659" spans="6:16" ht="12.75">
      <c r="F4659" s="53"/>
      <c r="P4659" s="46"/>
    </row>
    <row r="4660" spans="6:16" ht="12.75">
      <c r="F4660" s="53"/>
      <c r="P4660" s="46"/>
    </row>
    <row r="4661" spans="6:16" ht="12.75">
      <c r="F4661" s="53"/>
      <c r="P4661" s="46"/>
    </row>
    <row r="4662" spans="6:16" ht="12.75">
      <c r="F4662" s="53"/>
      <c r="P4662" s="46"/>
    </row>
    <row r="4663" spans="6:16" ht="12.75">
      <c r="F4663" s="53"/>
      <c r="P4663" s="46"/>
    </row>
    <row r="4664" spans="6:16" ht="12.75">
      <c r="F4664" s="53"/>
      <c r="P4664" s="46"/>
    </row>
    <row r="4665" spans="6:16" ht="12.75">
      <c r="F4665" s="53"/>
      <c r="P4665" s="46"/>
    </row>
    <row r="4666" spans="6:16" ht="12.75">
      <c r="F4666" s="53"/>
      <c r="P4666" s="46"/>
    </row>
    <row r="4667" spans="6:16" ht="12.75">
      <c r="F4667" s="53"/>
      <c r="P4667" s="46"/>
    </row>
    <row r="4668" spans="6:16" ht="12.75">
      <c r="F4668" s="53"/>
      <c r="P4668" s="46"/>
    </row>
    <row r="4669" spans="6:16" ht="12.75">
      <c r="F4669" s="53"/>
      <c r="P4669" s="46"/>
    </row>
    <row r="4670" spans="6:16" ht="12.75">
      <c r="F4670" s="53"/>
      <c r="P4670" s="46"/>
    </row>
    <row r="4671" spans="6:16" ht="12.75">
      <c r="F4671" s="53"/>
      <c r="P4671" s="46"/>
    </row>
    <row r="4672" spans="6:16" ht="12.75">
      <c r="F4672" s="53"/>
      <c r="P4672" s="46"/>
    </row>
    <row r="4673" spans="6:16" ht="12.75">
      <c r="F4673" s="53"/>
      <c r="P4673" s="46"/>
    </row>
    <row r="4674" spans="6:16" ht="12.75">
      <c r="F4674" s="53"/>
      <c r="P4674" s="46"/>
    </row>
    <row r="4675" spans="6:16" ht="12.75">
      <c r="F4675" s="53"/>
      <c r="P4675" s="46"/>
    </row>
    <row r="4676" spans="6:16" ht="12.75">
      <c r="F4676" s="53"/>
      <c r="P4676" s="46"/>
    </row>
    <row r="4677" spans="6:16" ht="12.75">
      <c r="F4677" s="53"/>
      <c r="P4677" s="46"/>
    </row>
    <row r="4678" spans="6:16" ht="12.75">
      <c r="F4678" s="53"/>
      <c r="P4678" s="46"/>
    </row>
    <row r="4679" spans="6:16" ht="12.75">
      <c r="F4679" s="53"/>
      <c r="P4679" s="46"/>
    </row>
    <row r="4680" spans="6:16" ht="12.75">
      <c r="F4680" s="53"/>
      <c r="P4680" s="46"/>
    </row>
    <row r="4681" spans="6:16" ht="12.75">
      <c r="F4681" s="53"/>
      <c r="P4681" s="46"/>
    </row>
    <row r="4682" spans="6:16" ht="12.75">
      <c r="F4682" s="53"/>
      <c r="P4682" s="46"/>
    </row>
    <row r="4683" spans="6:16" ht="12.75">
      <c r="F4683" s="53"/>
      <c r="P4683" s="46"/>
    </row>
    <row r="4684" spans="6:16" ht="12.75">
      <c r="F4684" s="53"/>
      <c r="P4684" s="46"/>
    </row>
    <row r="4685" spans="6:16" ht="12.75">
      <c r="F4685" s="53"/>
      <c r="P4685" s="46"/>
    </row>
    <row r="4686" spans="6:16" ht="12.75">
      <c r="F4686" s="53"/>
      <c r="P4686" s="46"/>
    </row>
    <row r="4687" spans="6:16" ht="12.75">
      <c r="F4687" s="53"/>
      <c r="P4687" s="46"/>
    </row>
    <row r="4688" spans="6:16" ht="12.75">
      <c r="F4688" s="53"/>
      <c r="P4688" s="46"/>
    </row>
    <row r="4689" spans="6:16" ht="12.75">
      <c r="F4689" s="53"/>
      <c r="P4689" s="46"/>
    </row>
    <row r="4690" spans="6:16" ht="12.75">
      <c r="F4690" s="53"/>
      <c r="P4690" s="46"/>
    </row>
    <row r="4691" spans="6:16" ht="12.75">
      <c r="F4691" s="53"/>
      <c r="P4691" s="46"/>
    </row>
    <row r="4692" spans="6:16" ht="12.75">
      <c r="F4692" s="53"/>
      <c r="P4692" s="46"/>
    </row>
    <row r="4693" spans="6:16" ht="12.75">
      <c r="F4693" s="53"/>
      <c r="P4693" s="46"/>
    </row>
    <row r="4694" spans="6:16" ht="12.75">
      <c r="F4694" s="53"/>
      <c r="P4694" s="46"/>
    </row>
    <row r="4695" spans="6:16" ht="12.75">
      <c r="F4695" s="53"/>
      <c r="P4695" s="46"/>
    </row>
    <row r="4696" spans="6:16" ht="12.75">
      <c r="F4696" s="53"/>
      <c r="P4696" s="46"/>
    </row>
    <row r="4697" spans="6:16" ht="12.75">
      <c r="F4697" s="53"/>
      <c r="P4697" s="46"/>
    </row>
    <row r="4698" spans="6:16" ht="12.75">
      <c r="F4698" s="53"/>
      <c r="P4698" s="46"/>
    </row>
    <row r="4699" spans="6:16" ht="12.75">
      <c r="F4699" s="53"/>
      <c r="P4699" s="46"/>
    </row>
    <row r="4700" spans="6:16" ht="12.75">
      <c r="F4700" s="53"/>
      <c r="P4700" s="46"/>
    </row>
    <row r="4701" spans="6:16" ht="12.75">
      <c r="F4701" s="53"/>
      <c r="P4701" s="46"/>
    </row>
    <row r="4702" spans="6:16" ht="12.75">
      <c r="F4702" s="53"/>
      <c r="P4702" s="46"/>
    </row>
    <row r="4703" spans="6:16" ht="12.75">
      <c r="F4703" s="53"/>
      <c r="P4703" s="46"/>
    </row>
    <row r="4704" spans="6:16" ht="12.75">
      <c r="F4704" s="53"/>
      <c r="P4704" s="46"/>
    </row>
    <row r="4705" spans="6:16" ht="12.75">
      <c r="F4705" s="53"/>
      <c r="P4705" s="46"/>
    </row>
    <row r="4706" spans="6:16" ht="12.75">
      <c r="F4706" s="53"/>
      <c r="P4706" s="46"/>
    </row>
    <row r="4707" spans="6:16" ht="12.75">
      <c r="F4707" s="53"/>
      <c r="P4707" s="46"/>
    </row>
    <row r="4708" spans="6:16" ht="12.75">
      <c r="F4708" s="53"/>
      <c r="P4708" s="46"/>
    </row>
    <row r="4709" spans="6:16" ht="12.75">
      <c r="F4709" s="53"/>
      <c r="P4709" s="46"/>
    </row>
    <row r="4710" spans="6:16" ht="12.75">
      <c r="F4710" s="53"/>
      <c r="P4710" s="46"/>
    </row>
    <row r="4711" spans="6:16" ht="12.75">
      <c r="F4711" s="53"/>
      <c r="P4711" s="46"/>
    </row>
    <row r="4712" spans="6:16" ht="12.75">
      <c r="F4712" s="53"/>
      <c r="P4712" s="46"/>
    </row>
    <row r="4713" spans="6:16" ht="12.75">
      <c r="F4713" s="53"/>
      <c r="P4713" s="46"/>
    </row>
    <row r="4714" spans="6:16" ht="12.75">
      <c r="F4714" s="53"/>
      <c r="P4714" s="46"/>
    </row>
    <row r="4715" spans="6:16" ht="12.75">
      <c r="F4715" s="53"/>
      <c r="P4715" s="46"/>
    </row>
    <row r="4716" spans="6:16" ht="12.75">
      <c r="F4716" s="53"/>
      <c r="P4716" s="46"/>
    </row>
    <row r="4717" spans="6:16" ht="12.75">
      <c r="F4717" s="53"/>
      <c r="P4717" s="46"/>
    </row>
    <row r="4718" spans="6:16" ht="12.75">
      <c r="F4718" s="53"/>
      <c r="P4718" s="46"/>
    </row>
    <row r="4719" spans="6:16" ht="12.75">
      <c r="F4719" s="53"/>
      <c r="P4719" s="46"/>
    </row>
    <row r="4720" spans="6:16" ht="12.75">
      <c r="F4720" s="53"/>
      <c r="P4720" s="46"/>
    </row>
    <row r="4721" spans="6:16" ht="12.75">
      <c r="F4721" s="53"/>
      <c r="P4721" s="46"/>
    </row>
    <row r="4722" spans="6:16" ht="12.75">
      <c r="F4722" s="53"/>
      <c r="P4722" s="46"/>
    </row>
    <row r="4723" spans="6:16" ht="12.75">
      <c r="F4723" s="53"/>
      <c r="P4723" s="46"/>
    </row>
    <row r="4724" spans="6:16" ht="12.75">
      <c r="F4724" s="53"/>
      <c r="P4724" s="46"/>
    </row>
    <row r="4725" spans="6:16" ht="12.75">
      <c r="F4725" s="53"/>
      <c r="P4725" s="46"/>
    </row>
    <row r="4726" spans="6:16" ht="12.75">
      <c r="F4726" s="53"/>
      <c r="P4726" s="46"/>
    </row>
    <row r="4727" spans="6:16" ht="12.75">
      <c r="F4727" s="53"/>
      <c r="P4727" s="46"/>
    </row>
    <row r="4728" spans="6:16" ht="12.75">
      <c r="F4728" s="53"/>
      <c r="P4728" s="46"/>
    </row>
    <row r="4729" spans="6:16" ht="12.75">
      <c r="F4729" s="53"/>
      <c r="P4729" s="46"/>
    </row>
    <row r="4730" spans="6:16" ht="12.75">
      <c r="F4730" s="53"/>
      <c r="P4730" s="46"/>
    </row>
    <row r="4731" spans="6:16" ht="12.75">
      <c r="F4731" s="53"/>
      <c r="P4731" s="46"/>
    </row>
    <row r="4732" spans="6:16" ht="12.75">
      <c r="F4732" s="53"/>
      <c r="P4732" s="46"/>
    </row>
    <row r="4733" spans="6:16" ht="12.75">
      <c r="F4733" s="53"/>
      <c r="P4733" s="46"/>
    </row>
    <row r="4734" spans="6:16" ht="12.75">
      <c r="F4734" s="53"/>
      <c r="P4734" s="46"/>
    </row>
    <row r="4735" spans="6:16" ht="12.75">
      <c r="F4735" s="53"/>
      <c r="P4735" s="46"/>
    </row>
    <row r="4736" spans="6:16" ht="12.75">
      <c r="F4736" s="53"/>
      <c r="P4736" s="46"/>
    </row>
    <row r="4737" spans="6:16" ht="12.75">
      <c r="F4737" s="53"/>
      <c r="P4737" s="46"/>
    </row>
    <row r="4738" spans="6:16" ht="12.75">
      <c r="F4738" s="53"/>
      <c r="P4738" s="46"/>
    </row>
    <row r="4739" spans="6:16" ht="12.75">
      <c r="F4739" s="53"/>
      <c r="P4739" s="46"/>
    </row>
    <row r="4740" spans="6:16" ht="12.75">
      <c r="F4740" s="53"/>
      <c r="P4740" s="46"/>
    </row>
    <row r="4741" spans="6:16" ht="12.75">
      <c r="F4741" s="53"/>
      <c r="P4741" s="46"/>
    </row>
    <row r="4742" spans="6:16" ht="12.75">
      <c r="F4742" s="53"/>
      <c r="P4742" s="46"/>
    </row>
    <row r="4743" spans="6:16" ht="12.75">
      <c r="F4743" s="53"/>
      <c r="P4743" s="46"/>
    </row>
    <row r="4744" spans="6:16" ht="12.75">
      <c r="F4744" s="53"/>
      <c r="P4744" s="46"/>
    </row>
    <row r="4745" spans="6:16" ht="12.75">
      <c r="F4745" s="53"/>
      <c r="P4745" s="46"/>
    </row>
    <row r="4746" spans="6:16" ht="12.75">
      <c r="F4746" s="53"/>
      <c r="P4746" s="46"/>
    </row>
    <row r="4747" spans="6:16" ht="12.75">
      <c r="F4747" s="53"/>
      <c r="P4747" s="46"/>
    </row>
    <row r="4748" spans="6:16" ht="12.75">
      <c r="F4748" s="53"/>
      <c r="P4748" s="46"/>
    </row>
    <row r="4749" spans="6:16" ht="12.75">
      <c r="F4749" s="53"/>
      <c r="P4749" s="46"/>
    </row>
    <row r="4750" spans="6:16" ht="12.75">
      <c r="F4750" s="53"/>
      <c r="P4750" s="46"/>
    </row>
    <row r="4751" spans="6:16" ht="12.75">
      <c r="F4751" s="53"/>
      <c r="P4751" s="46"/>
    </row>
    <row r="4752" spans="6:16" ht="12.75">
      <c r="F4752" s="53"/>
      <c r="P4752" s="46"/>
    </row>
    <row r="4753" spans="6:16" ht="12.75">
      <c r="F4753" s="53"/>
      <c r="P4753" s="46"/>
    </row>
    <row r="4754" spans="6:16" ht="12.75">
      <c r="F4754" s="53"/>
      <c r="P4754" s="46"/>
    </row>
    <row r="4755" spans="6:16" ht="12.75">
      <c r="F4755" s="53"/>
      <c r="P4755" s="46"/>
    </row>
    <row r="4756" spans="6:16" ht="12.75">
      <c r="F4756" s="53"/>
      <c r="P4756" s="46"/>
    </row>
    <row r="4757" spans="6:16" ht="12.75">
      <c r="F4757" s="53"/>
      <c r="P4757" s="46"/>
    </row>
    <row r="4758" spans="6:16" ht="12.75">
      <c r="F4758" s="53"/>
      <c r="P4758" s="46"/>
    </row>
    <row r="4759" spans="6:16" ht="12.75">
      <c r="F4759" s="53"/>
      <c r="P4759" s="46"/>
    </row>
    <row r="4760" spans="6:16" ht="12.75">
      <c r="F4760" s="53"/>
      <c r="P4760" s="46"/>
    </row>
    <row r="4761" spans="6:16" ht="12.75">
      <c r="F4761" s="53"/>
      <c r="P4761" s="46"/>
    </row>
    <row r="4762" spans="6:16" ht="12.75">
      <c r="F4762" s="53"/>
      <c r="P4762" s="46"/>
    </row>
    <row r="4763" spans="6:16" ht="12.75">
      <c r="F4763" s="53"/>
      <c r="P4763" s="46"/>
    </row>
    <row r="4764" spans="6:16" ht="12.75">
      <c r="F4764" s="53"/>
      <c r="P4764" s="46"/>
    </row>
    <row r="4765" spans="6:16" ht="12.75">
      <c r="F4765" s="53"/>
      <c r="P4765" s="46"/>
    </row>
    <row r="4766" spans="6:16" ht="12.75">
      <c r="F4766" s="53"/>
      <c r="P4766" s="46"/>
    </row>
    <row r="4767" spans="6:16" ht="12.75">
      <c r="F4767" s="53"/>
      <c r="P4767" s="46"/>
    </row>
    <row r="4768" spans="6:16" ht="12.75">
      <c r="F4768" s="53"/>
      <c r="P4768" s="46"/>
    </row>
    <row r="4769" spans="6:16" ht="12.75">
      <c r="F4769" s="53"/>
      <c r="P4769" s="46"/>
    </row>
    <row r="4770" spans="6:16" ht="12.75">
      <c r="F4770" s="53"/>
      <c r="P4770" s="46"/>
    </row>
    <row r="4771" spans="6:16" ht="12.75">
      <c r="F4771" s="53"/>
      <c r="P4771" s="46"/>
    </row>
    <row r="4772" spans="6:16" ht="12.75">
      <c r="F4772" s="53"/>
      <c r="P4772" s="46"/>
    </row>
    <row r="4773" spans="6:16" ht="12.75">
      <c r="F4773" s="53"/>
      <c r="P4773" s="46"/>
    </row>
    <row r="4774" spans="6:16" ht="12.75">
      <c r="F4774" s="53"/>
      <c r="P4774" s="46"/>
    </row>
    <row r="4775" spans="6:16" ht="12.75">
      <c r="F4775" s="53"/>
      <c r="P4775" s="46"/>
    </row>
    <row r="4776" spans="6:16" ht="12.75">
      <c r="F4776" s="53"/>
      <c r="P4776" s="46"/>
    </row>
    <row r="4777" spans="6:16" ht="12.75">
      <c r="F4777" s="53"/>
      <c r="P4777" s="46"/>
    </row>
    <row r="4778" spans="6:16" ht="12.75">
      <c r="F4778" s="53"/>
      <c r="P4778" s="46"/>
    </row>
    <row r="4779" spans="6:16" ht="12.75">
      <c r="F4779" s="53"/>
      <c r="P4779" s="46"/>
    </row>
    <row r="4780" spans="6:16" ht="12.75">
      <c r="F4780" s="53"/>
      <c r="P4780" s="46"/>
    </row>
    <row r="4781" spans="6:16" ht="12.75">
      <c r="F4781" s="53"/>
      <c r="P4781" s="46"/>
    </row>
    <row r="4782" spans="6:16" ht="12.75">
      <c r="F4782" s="53"/>
      <c r="P4782" s="46"/>
    </row>
    <row r="4783" spans="6:16" ht="12.75">
      <c r="F4783" s="53"/>
      <c r="P4783" s="46"/>
    </row>
    <row r="4784" spans="6:16" ht="12.75">
      <c r="F4784" s="53"/>
      <c r="P4784" s="46"/>
    </row>
    <row r="4785" spans="6:16" ht="12.75">
      <c r="F4785" s="53"/>
      <c r="P4785" s="46"/>
    </row>
    <row r="4786" spans="6:16" ht="12.75">
      <c r="F4786" s="53"/>
      <c r="P4786" s="46"/>
    </row>
    <row r="4787" spans="6:16" ht="12.75">
      <c r="F4787" s="53"/>
      <c r="P4787" s="46"/>
    </row>
    <row r="4788" spans="6:16" ht="12.75">
      <c r="F4788" s="53"/>
      <c r="P4788" s="46"/>
    </row>
    <row r="4789" spans="6:16" ht="12.75">
      <c r="F4789" s="53"/>
      <c r="P4789" s="46"/>
    </row>
    <row r="4790" spans="6:16" ht="12.75">
      <c r="F4790" s="53"/>
      <c r="P4790" s="46"/>
    </row>
    <row r="4791" spans="6:16" ht="12.75">
      <c r="F4791" s="53"/>
      <c r="P4791" s="46"/>
    </row>
    <row r="4792" spans="6:16" ht="12.75">
      <c r="F4792" s="53"/>
      <c r="P4792" s="46"/>
    </row>
    <row r="4793" spans="6:16" ht="12.75">
      <c r="F4793" s="53"/>
      <c r="P4793" s="46"/>
    </row>
    <row r="4794" spans="6:16" ht="12.75">
      <c r="F4794" s="53"/>
      <c r="P4794" s="46"/>
    </row>
    <row r="4795" spans="6:16" ht="12.75">
      <c r="F4795" s="53"/>
      <c r="P4795" s="46"/>
    </row>
    <row r="4796" spans="6:16" ht="12.75">
      <c r="F4796" s="53"/>
      <c r="P4796" s="46"/>
    </row>
    <row r="4797" spans="6:16" ht="12.75">
      <c r="F4797" s="53"/>
      <c r="P4797" s="46"/>
    </row>
    <row r="4798" spans="6:16" ht="12.75">
      <c r="F4798" s="53"/>
      <c r="P4798" s="46"/>
    </row>
    <row r="4799" spans="6:16" ht="12.75">
      <c r="F4799" s="53"/>
      <c r="P4799" s="46"/>
    </row>
    <row r="4800" spans="6:16" ht="12.75">
      <c r="F4800" s="53"/>
      <c r="P4800" s="46"/>
    </row>
    <row r="4801" spans="6:16" ht="12.75">
      <c r="F4801" s="53"/>
      <c r="P4801" s="46"/>
    </row>
    <row r="4802" spans="6:16" ht="12.75">
      <c r="F4802" s="53"/>
      <c r="P4802" s="46"/>
    </row>
    <row r="4803" spans="6:16" ht="12.75">
      <c r="F4803" s="53"/>
      <c r="P4803" s="46"/>
    </row>
    <row r="4804" spans="6:16" ht="12.75">
      <c r="F4804" s="53"/>
      <c r="P4804" s="46"/>
    </row>
    <row r="4805" spans="6:16" ht="12.75">
      <c r="F4805" s="53"/>
      <c r="P4805" s="46"/>
    </row>
    <row r="4806" spans="6:16" ht="12.75">
      <c r="F4806" s="53"/>
      <c r="P4806" s="46"/>
    </row>
    <row r="4807" spans="6:16" ht="12.75">
      <c r="F4807" s="53"/>
      <c r="P4807" s="46"/>
    </row>
    <row r="4808" spans="6:16" ht="12.75">
      <c r="F4808" s="53"/>
      <c r="P4808" s="46"/>
    </row>
    <row r="4809" spans="6:16" ht="12.75">
      <c r="F4809" s="53"/>
      <c r="P4809" s="46"/>
    </row>
    <row r="4810" spans="6:16" ht="12.75">
      <c r="F4810" s="53"/>
      <c r="P4810" s="46"/>
    </row>
    <row r="4811" spans="6:16" ht="12.75">
      <c r="F4811" s="53"/>
      <c r="P4811" s="46"/>
    </row>
    <row r="4812" spans="6:16" ht="12.75">
      <c r="F4812" s="53"/>
      <c r="P4812" s="46"/>
    </row>
    <row r="4813" spans="6:16" ht="12.75">
      <c r="F4813" s="53"/>
      <c r="P4813" s="46"/>
    </row>
    <row r="4814" spans="6:16" ht="12.75">
      <c r="F4814" s="53"/>
      <c r="P4814" s="46"/>
    </row>
    <row r="4815" spans="6:16" ht="12.75">
      <c r="F4815" s="53"/>
      <c r="P4815" s="46"/>
    </row>
    <row r="4816" spans="6:16" ht="12.75">
      <c r="F4816" s="53"/>
      <c r="P4816" s="46"/>
    </row>
    <row r="4817" spans="6:16" ht="12.75">
      <c r="F4817" s="53"/>
      <c r="P4817" s="46"/>
    </row>
    <row r="4818" spans="6:16" ht="12.75">
      <c r="F4818" s="53"/>
      <c r="P4818" s="46"/>
    </row>
    <row r="4819" spans="6:16" ht="12.75">
      <c r="F4819" s="53"/>
      <c r="P4819" s="46"/>
    </row>
    <row r="4820" spans="6:16" ht="12.75">
      <c r="F4820" s="53"/>
      <c r="P4820" s="46"/>
    </row>
    <row r="4821" spans="6:16" ht="12.75">
      <c r="F4821" s="53"/>
      <c r="P4821" s="46"/>
    </row>
    <row r="4822" spans="6:16" ht="12.75">
      <c r="F4822" s="53"/>
      <c r="P4822" s="46"/>
    </row>
    <row r="4823" spans="6:16" ht="12.75">
      <c r="F4823" s="53"/>
      <c r="P4823" s="46"/>
    </row>
    <row r="4824" spans="6:16" ht="12.75">
      <c r="F4824" s="53"/>
      <c r="P4824" s="46"/>
    </row>
    <row r="4825" spans="6:16" ht="12.75">
      <c r="F4825" s="53"/>
      <c r="P4825" s="46"/>
    </row>
    <row r="4826" spans="6:16" ht="12.75">
      <c r="F4826" s="53"/>
      <c r="P4826" s="46"/>
    </row>
    <row r="4827" spans="6:16" ht="12.75">
      <c r="F4827" s="53"/>
      <c r="P4827" s="46"/>
    </row>
    <row r="4828" spans="6:16" ht="12.75">
      <c r="F4828" s="53"/>
      <c r="P4828" s="46"/>
    </row>
    <row r="4829" spans="6:16" ht="12.75">
      <c r="F4829" s="53"/>
      <c r="P4829" s="46"/>
    </row>
    <row r="4830" spans="6:16" ht="12.75">
      <c r="F4830" s="53"/>
      <c r="P4830" s="46"/>
    </row>
    <row r="4831" spans="6:16" ht="12.75">
      <c r="F4831" s="53"/>
      <c r="P4831" s="46"/>
    </row>
    <row r="4832" spans="6:16" ht="12.75">
      <c r="F4832" s="53"/>
      <c r="P4832" s="46"/>
    </row>
    <row r="4833" spans="6:16" ht="12.75">
      <c r="F4833" s="53"/>
      <c r="P4833" s="46"/>
    </row>
    <row r="4834" spans="6:16" ht="12.75">
      <c r="F4834" s="53"/>
      <c r="P4834" s="46"/>
    </row>
    <row r="4835" spans="6:16" ht="12.75">
      <c r="F4835" s="53"/>
      <c r="P4835" s="46"/>
    </row>
    <row r="4836" spans="6:16" ht="12.75">
      <c r="F4836" s="53"/>
      <c r="P4836" s="46"/>
    </row>
    <row r="4837" spans="6:16" ht="12.75">
      <c r="F4837" s="53"/>
      <c r="P4837" s="46"/>
    </row>
    <row r="4838" spans="6:16" ht="12.75">
      <c r="F4838" s="53"/>
      <c r="P4838" s="46"/>
    </row>
    <row r="4839" spans="6:16" ht="12.75">
      <c r="F4839" s="53"/>
      <c r="P4839" s="46"/>
    </row>
    <row r="4840" spans="6:16" ht="12.75">
      <c r="F4840" s="53"/>
      <c r="P4840" s="46"/>
    </row>
    <row r="4841" spans="6:16" ht="12.75">
      <c r="F4841" s="53"/>
      <c r="P4841" s="46"/>
    </row>
    <row r="4842" spans="6:16" ht="12.75">
      <c r="F4842" s="53"/>
      <c r="P4842" s="46"/>
    </row>
    <row r="4843" spans="6:16" ht="12.75">
      <c r="F4843" s="53"/>
      <c r="P4843" s="46"/>
    </row>
    <row r="4844" spans="6:16" ht="12.75">
      <c r="F4844" s="53"/>
      <c r="P4844" s="46"/>
    </row>
    <row r="4845" spans="6:16" ht="12.75">
      <c r="F4845" s="53"/>
      <c r="P4845" s="46"/>
    </row>
    <row r="4846" spans="6:16" ht="12.75">
      <c r="F4846" s="53"/>
      <c r="P4846" s="46"/>
    </row>
    <row r="4847" spans="6:16" ht="12.75">
      <c r="F4847" s="53"/>
      <c r="P4847" s="46"/>
    </row>
    <row r="4848" spans="6:16" ht="12.75">
      <c r="F4848" s="53"/>
      <c r="P4848" s="46"/>
    </row>
    <row r="4849" ht="12.75">
      <c r="P4849" s="46"/>
    </row>
    <row r="4850" ht="12.75">
      <c r="P4850" s="46"/>
    </row>
    <row r="4851" ht="12.75">
      <c r="P4851" s="46"/>
    </row>
    <row r="4852" ht="12.75">
      <c r="P4852" s="46"/>
    </row>
    <row r="4853" ht="12.75">
      <c r="P4853" s="46"/>
    </row>
    <row r="4854" ht="12.75">
      <c r="P4854" s="46"/>
    </row>
    <row r="4855" ht="12.75">
      <c r="P4855" s="46"/>
    </row>
    <row r="4856" ht="12.75">
      <c r="P4856" s="46"/>
    </row>
    <row r="4857" ht="12.75">
      <c r="P4857" s="46"/>
    </row>
    <row r="4858" ht="12.75">
      <c r="P4858" s="46"/>
    </row>
    <row r="4859" ht="12.75">
      <c r="P4859" s="46"/>
    </row>
    <row r="4860" ht="12.75">
      <c r="P4860" s="46"/>
    </row>
    <row r="4861" ht="12.75">
      <c r="P4861" s="46"/>
    </row>
    <row r="4862" ht="12.75">
      <c r="P4862" s="46"/>
    </row>
    <row r="4863" ht="12.75">
      <c r="P4863" s="46"/>
    </row>
    <row r="4864" ht="12.75">
      <c r="P4864" s="46"/>
    </row>
    <row r="4865" ht="12.75">
      <c r="P4865" s="46"/>
    </row>
    <row r="4866" ht="12.75">
      <c r="P4866" s="46"/>
    </row>
    <row r="4867" ht="12.75">
      <c r="P4867" s="46"/>
    </row>
    <row r="4868" ht="12.75">
      <c r="P4868" s="46"/>
    </row>
    <row r="4869" ht="12.75">
      <c r="P4869" s="46"/>
    </row>
    <row r="4870" ht="12.75">
      <c r="P4870" s="46"/>
    </row>
    <row r="4871" ht="12.75">
      <c r="P4871" s="46"/>
    </row>
    <row r="4872" ht="12.75">
      <c r="P4872" s="46"/>
    </row>
    <row r="4873" ht="12.75">
      <c r="P4873" s="46"/>
    </row>
    <row r="4874" ht="12.75">
      <c r="P4874" s="46"/>
    </row>
    <row r="4875" ht="12.75">
      <c r="P4875" s="46"/>
    </row>
    <row r="4876" ht="12.75">
      <c r="P4876" s="46"/>
    </row>
    <row r="4877" ht="12.75">
      <c r="P4877" s="46"/>
    </row>
    <row r="4878" ht="12.75">
      <c r="P4878" s="46"/>
    </row>
    <row r="4879" ht="12.75">
      <c r="P4879" s="46"/>
    </row>
    <row r="4880" ht="12.75">
      <c r="P4880" s="46"/>
    </row>
    <row r="4881" ht="12.75">
      <c r="P4881" s="46"/>
    </row>
    <row r="4882" ht="12.75">
      <c r="P4882" s="46"/>
    </row>
    <row r="4883" ht="12.75">
      <c r="P4883" s="46"/>
    </row>
    <row r="4884" ht="12.75">
      <c r="P4884" s="46"/>
    </row>
    <row r="4885" ht="12.75">
      <c r="P4885" s="46"/>
    </row>
    <row r="4886" ht="12.75">
      <c r="P4886" s="46"/>
    </row>
    <row r="4887" ht="12.75">
      <c r="P4887" s="46"/>
    </row>
    <row r="4888" ht="12.75">
      <c r="P4888" s="46"/>
    </row>
    <row r="4889" ht="12.75">
      <c r="P4889" s="46"/>
    </row>
    <row r="4890" ht="12.75">
      <c r="P4890" s="46"/>
    </row>
    <row r="4891" ht="12.75">
      <c r="P4891" s="46"/>
    </row>
    <row r="4892" ht="12.75">
      <c r="P4892" s="46"/>
    </row>
    <row r="4893" ht="12.75">
      <c r="P4893" s="46"/>
    </row>
    <row r="4894" ht="12.75">
      <c r="P4894" s="46"/>
    </row>
    <row r="4895" ht="12.75">
      <c r="P4895" s="46"/>
    </row>
    <row r="4896" ht="12.75">
      <c r="P4896" s="46"/>
    </row>
    <row r="4897" ht="12.75">
      <c r="P4897" s="46"/>
    </row>
    <row r="4898" ht="12.75">
      <c r="P4898" s="46"/>
    </row>
    <row r="4899" ht="12.75">
      <c r="P4899" s="46"/>
    </row>
    <row r="4900" ht="12.75">
      <c r="P4900" s="46"/>
    </row>
    <row r="4901" ht="12.75">
      <c r="P4901" s="46"/>
    </row>
    <row r="4902" ht="12.75">
      <c r="P4902" s="46"/>
    </row>
    <row r="4903" ht="12.75">
      <c r="P4903" s="46"/>
    </row>
    <row r="4904" ht="12.75">
      <c r="P4904" s="46"/>
    </row>
    <row r="4905" ht="12.75">
      <c r="P4905" s="46"/>
    </row>
    <row r="4906" ht="12.75">
      <c r="P4906" s="46"/>
    </row>
    <row r="4907" ht="12.75">
      <c r="P4907" s="46"/>
    </row>
    <row r="4908" ht="12.75">
      <c r="P4908" s="46"/>
    </row>
    <row r="4909" ht="12.75">
      <c r="P4909" s="46"/>
    </row>
    <row r="4910" ht="12.75">
      <c r="P4910" s="46"/>
    </row>
    <row r="4911" ht="12.75">
      <c r="P4911" s="46"/>
    </row>
    <row r="4912" ht="12.75">
      <c r="P4912" s="46"/>
    </row>
    <row r="4913" ht="12.75">
      <c r="P4913" s="46"/>
    </row>
    <row r="4914" ht="12.75">
      <c r="P4914" s="46"/>
    </row>
    <row r="4915" ht="12.75">
      <c r="P4915" s="46"/>
    </row>
    <row r="4916" ht="12.75">
      <c r="P4916" s="46"/>
    </row>
    <row r="4917" ht="12.75">
      <c r="P4917" s="46"/>
    </row>
    <row r="4918" ht="12.75">
      <c r="P4918" s="46"/>
    </row>
    <row r="4919" ht="12.75">
      <c r="P4919" s="46"/>
    </row>
    <row r="4920" ht="12.75">
      <c r="P4920" s="46"/>
    </row>
    <row r="4921" ht="12.75">
      <c r="P4921" s="46"/>
    </row>
    <row r="4922" ht="12.75">
      <c r="P4922" s="46"/>
    </row>
    <row r="4923" ht="12.75">
      <c r="P4923" s="46"/>
    </row>
    <row r="4924" ht="12.75">
      <c r="P4924" s="46"/>
    </row>
    <row r="4925" ht="12.75">
      <c r="P4925" s="46"/>
    </row>
    <row r="4926" ht="12.75">
      <c r="P4926" s="46"/>
    </row>
    <row r="4927" ht="12.75">
      <c r="P4927" s="46"/>
    </row>
    <row r="4928" ht="12.75">
      <c r="P4928" s="46"/>
    </row>
    <row r="4929" ht="12.75">
      <c r="P4929" s="46"/>
    </row>
    <row r="4930" ht="12.75">
      <c r="P4930" s="46"/>
    </row>
    <row r="4931" ht="12.75">
      <c r="P4931" s="46"/>
    </row>
    <row r="4932" ht="12.75">
      <c r="P4932" s="46"/>
    </row>
    <row r="4933" ht="12.75">
      <c r="P4933" s="46"/>
    </row>
    <row r="4934" ht="12.75">
      <c r="P4934" s="46"/>
    </row>
    <row r="4935" ht="12.75">
      <c r="P4935" s="46"/>
    </row>
    <row r="4936" ht="12.75">
      <c r="P4936" s="46"/>
    </row>
    <row r="4937" ht="12.75">
      <c r="P4937" s="46"/>
    </row>
    <row r="4938" ht="12.75">
      <c r="P4938" s="46"/>
    </row>
    <row r="4939" ht="12.75">
      <c r="P4939" s="46"/>
    </row>
    <row r="4940" ht="12.75">
      <c r="P4940" s="46"/>
    </row>
    <row r="4941" ht="12.75">
      <c r="P4941" s="46"/>
    </row>
    <row r="4942" ht="12.75">
      <c r="P4942" s="46"/>
    </row>
    <row r="4943" ht="12.75">
      <c r="P4943" s="46"/>
    </row>
    <row r="4944" ht="12.75">
      <c r="P4944" s="46"/>
    </row>
    <row r="4945" ht="12.75">
      <c r="P4945" s="46"/>
    </row>
    <row r="4946" ht="12.75">
      <c r="P4946" s="46"/>
    </row>
    <row r="4947" ht="12.75">
      <c r="P4947" s="46"/>
    </row>
    <row r="4948" ht="12.75">
      <c r="P4948" s="46"/>
    </row>
    <row r="4949" ht="12.75">
      <c r="P4949" s="46"/>
    </row>
    <row r="4950" ht="12.75">
      <c r="P4950" s="46"/>
    </row>
    <row r="4951" ht="12.75">
      <c r="P4951" s="46"/>
    </row>
    <row r="4952" ht="12.75">
      <c r="P4952" s="46"/>
    </row>
    <row r="4953" ht="12.75">
      <c r="P4953" s="46"/>
    </row>
    <row r="4954" ht="12.75">
      <c r="P4954" s="46"/>
    </row>
    <row r="4955" ht="12.75">
      <c r="P4955" s="46"/>
    </row>
    <row r="4956" ht="12.75">
      <c r="P4956" s="46"/>
    </row>
    <row r="4957" ht="12.75">
      <c r="P4957" s="46"/>
    </row>
    <row r="4958" ht="12.75">
      <c r="P4958" s="46"/>
    </row>
    <row r="4959" ht="12.75">
      <c r="P4959" s="46"/>
    </row>
    <row r="4960" ht="12.75">
      <c r="P4960" s="46"/>
    </row>
    <row r="4961" ht="12.75">
      <c r="P4961" s="46"/>
    </row>
    <row r="4962" ht="12.75">
      <c r="P4962" s="46"/>
    </row>
    <row r="4963" ht="12.75">
      <c r="P4963" s="46"/>
    </row>
    <row r="4964" ht="12.75">
      <c r="P4964" s="46"/>
    </row>
    <row r="4965" ht="12.75">
      <c r="P4965" s="46"/>
    </row>
    <row r="4966" ht="12.75">
      <c r="P4966" s="46"/>
    </row>
    <row r="4967" ht="12.75">
      <c r="P4967" s="46"/>
    </row>
    <row r="4968" ht="12.75">
      <c r="P4968" s="46"/>
    </row>
    <row r="4969" ht="12.75">
      <c r="P4969" s="46"/>
    </row>
    <row r="4970" ht="12.75">
      <c r="P4970" s="46"/>
    </row>
    <row r="4971" ht="12.75">
      <c r="P4971" s="46"/>
    </row>
    <row r="4972" ht="12.75">
      <c r="P4972" s="46"/>
    </row>
    <row r="4973" ht="12.75">
      <c r="P4973" s="46"/>
    </row>
    <row r="4974" ht="12.75">
      <c r="P4974" s="46"/>
    </row>
    <row r="4975" ht="12.75">
      <c r="P4975" s="46"/>
    </row>
    <row r="4976" ht="12.75">
      <c r="P4976" s="46"/>
    </row>
    <row r="4977" ht="12.75">
      <c r="P4977" s="46"/>
    </row>
    <row r="4978" ht="12.75">
      <c r="P4978" s="46"/>
    </row>
    <row r="4979" ht="12.75">
      <c r="P4979" s="46"/>
    </row>
    <row r="4980" ht="12.75">
      <c r="P4980" s="46"/>
    </row>
    <row r="4981" ht="12.75">
      <c r="P4981" s="46"/>
    </row>
    <row r="4982" ht="12.75">
      <c r="P4982" s="46"/>
    </row>
    <row r="4983" ht="12.75">
      <c r="P4983" s="46"/>
    </row>
    <row r="4984" ht="12.75">
      <c r="P4984" s="46"/>
    </row>
    <row r="4985" ht="12.75">
      <c r="P4985" s="46"/>
    </row>
    <row r="4986" ht="12.75">
      <c r="P4986" s="46"/>
    </row>
    <row r="4987" ht="12.75">
      <c r="P4987" s="46"/>
    </row>
    <row r="4988" ht="12.75">
      <c r="P4988" s="46"/>
    </row>
    <row r="4989" ht="12.75">
      <c r="P4989" s="46"/>
    </row>
    <row r="4990" ht="12.75">
      <c r="P4990" s="46"/>
    </row>
    <row r="4991" ht="12.75">
      <c r="P4991" s="46"/>
    </row>
    <row r="4992" ht="12.75">
      <c r="P4992" s="46"/>
    </row>
    <row r="4993" ht="12.75">
      <c r="P4993" s="46"/>
    </row>
    <row r="4994" ht="12.75">
      <c r="P4994" s="46"/>
    </row>
    <row r="4995" ht="12.75">
      <c r="P4995" s="46"/>
    </row>
    <row r="4996" ht="12.75">
      <c r="P4996" s="46"/>
    </row>
    <row r="4997" ht="12.75">
      <c r="P4997" s="46"/>
    </row>
    <row r="4998" ht="12.75">
      <c r="P4998" s="46"/>
    </row>
    <row r="4999" ht="12.75">
      <c r="P4999" s="46"/>
    </row>
    <row r="5000" ht="12.75">
      <c r="P5000" s="46"/>
    </row>
    <row r="5001" ht="12.75">
      <c r="P5001" s="46"/>
    </row>
    <row r="5002" ht="12.75">
      <c r="P5002" s="46"/>
    </row>
    <row r="5003" ht="12.75">
      <c r="P5003" s="46"/>
    </row>
    <row r="5004" ht="12.75">
      <c r="P5004" s="46"/>
    </row>
    <row r="5005" ht="12.75">
      <c r="P5005" s="46"/>
    </row>
    <row r="5006" ht="12.75">
      <c r="P5006" s="46"/>
    </row>
    <row r="5007" ht="12.75">
      <c r="P5007" s="46"/>
    </row>
    <row r="5008" ht="12.75">
      <c r="P5008" s="46"/>
    </row>
    <row r="5009" ht="12.75">
      <c r="P5009" s="46"/>
    </row>
    <row r="5010" ht="12.75">
      <c r="P5010" s="46"/>
    </row>
    <row r="5011" ht="12.75">
      <c r="P5011" s="46"/>
    </row>
    <row r="5012" ht="12.75">
      <c r="P5012" s="46"/>
    </row>
    <row r="5013" ht="12.75">
      <c r="P5013" s="46"/>
    </row>
    <row r="5014" ht="12.75">
      <c r="P5014" s="46"/>
    </row>
    <row r="5015" ht="12.75">
      <c r="P5015" s="46"/>
    </row>
    <row r="5016" ht="12.75">
      <c r="P5016" s="46"/>
    </row>
    <row r="5017" ht="12.75">
      <c r="P5017" s="46"/>
    </row>
    <row r="5018" ht="12.75">
      <c r="P5018" s="46"/>
    </row>
    <row r="5019" ht="12.75">
      <c r="P5019" s="46"/>
    </row>
    <row r="5020" ht="12.75">
      <c r="P5020" s="46"/>
    </row>
    <row r="5021" ht="12.75">
      <c r="P5021" s="46"/>
    </row>
    <row r="5022" ht="12.75">
      <c r="P5022" s="46"/>
    </row>
    <row r="5023" ht="12.75">
      <c r="P5023" s="46"/>
    </row>
    <row r="5024" ht="12.75">
      <c r="P5024" s="46"/>
    </row>
    <row r="5025" ht="12.75">
      <c r="P5025" s="46"/>
    </row>
    <row r="5026" ht="12.75">
      <c r="P5026" s="46"/>
    </row>
    <row r="5027" ht="12.75">
      <c r="P5027" s="46"/>
    </row>
    <row r="5028" ht="12.75">
      <c r="P5028" s="46"/>
    </row>
    <row r="5029" ht="12.75">
      <c r="P5029" s="46"/>
    </row>
    <row r="5030" ht="12.75">
      <c r="P5030" s="46"/>
    </row>
    <row r="5031" ht="12.75">
      <c r="P5031" s="46"/>
    </row>
    <row r="5032" ht="12.75">
      <c r="P5032" s="46"/>
    </row>
    <row r="5033" ht="12.75">
      <c r="P5033" s="46"/>
    </row>
    <row r="5034" ht="12.75">
      <c r="P5034" s="46"/>
    </row>
    <row r="5035" ht="12.75">
      <c r="P5035" s="46"/>
    </row>
    <row r="5036" ht="12.75">
      <c r="P5036" s="46"/>
    </row>
    <row r="5037" ht="12.75">
      <c r="P5037" s="46"/>
    </row>
    <row r="5038" ht="12.75">
      <c r="P5038" s="46"/>
    </row>
    <row r="5039" ht="12.75">
      <c r="P5039" s="46"/>
    </row>
    <row r="5040" ht="12.75">
      <c r="P5040" s="46"/>
    </row>
    <row r="5041" ht="12.75">
      <c r="P5041" s="46"/>
    </row>
    <row r="5042" ht="12.75">
      <c r="P5042" s="46"/>
    </row>
    <row r="5043" ht="12.75">
      <c r="P5043" s="46"/>
    </row>
    <row r="5044" ht="12.75">
      <c r="P5044" s="46"/>
    </row>
    <row r="5045" ht="12.75">
      <c r="P5045" s="46"/>
    </row>
    <row r="5046" ht="12.75">
      <c r="P5046" s="46"/>
    </row>
    <row r="5047" ht="12.75">
      <c r="P5047" s="46"/>
    </row>
    <row r="5048" ht="12.75">
      <c r="P5048" s="46"/>
    </row>
    <row r="5049" ht="12.75">
      <c r="P5049" s="46"/>
    </row>
    <row r="5050" ht="12.75">
      <c r="P5050" s="46"/>
    </row>
    <row r="5051" ht="12.75">
      <c r="P5051" s="46"/>
    </row>
    <row r="5052" ht="12.75">
      <c r="P5052" s="46"/>
    </row>
    <row r="5053" ht="12.75">
      <c r="P5053" s="46"/>
    </row>
    <row r="5054" ht="12.75">
      <c r="P5054" s="46"/>
    </row>
    <row r="5055" ht="12.75">
      <c r="P5055" s="46"/>
    </row>
    <row r="5056" ht="12.75">
      <c r="P5056" s="46"/>
    </row>
    <row r="5057" ht="12.75">
      <c r="P5057" s="46"/>
    </row>
    <row r="5058" ht="12.75">
      <c r="P5058" s="46"/>
    </row>
    <row r="5059" ht="12.75">
      <c r="P5059" s="46"/>
    </row>
    <row r="5060" ht="12.75">
      <c r="P5060" s="46"/>
    </row>
    <row r="5061" ht="12.75">
      <c r="P5061" s="46"/>
    </row>
    <row r="5062" ht="12.75">
      <c r="P5062" s="46"/>
    </row>
    <row r="5063" ht="12.75">
      <c r="P5063" s="46"/>
    </row>
    <row r="5064" ht="12.75">
      <c r="P5064" s="46"/>
    </row>
    <row r="5065" ht="12.75">
      <c r="P5065" s="46"/>
    </row>
    <row r="5066" ht="12.75">
      <c r="P5066" s="46"/>
    </row>
    <row r="5067" ht="12.75">
      <c r="P5067" s="46"/>
    </row>
    <row r="5068" ht="12.75">
      <c r="P5068" s="46"/>
    </row>
    <row r="5069" ht="12.75">
      <c r="P5069" s="46"/>
    </row>
    <row r="5070" ht="12.75">
      <c r="P5070" s="46"/>
    </row>
    <row r="5071" ht="12.75">
      <c r="P5071" s="46"/>
    </row>
    <row r="5072" ht="12.75">
      <c r="P5072" s="46"/>
    </row>
    <row r="5073" ht="12.75">
      <c r="P5073" s="46"/>
    </row>
    <row r="5074" ht="12.75">
      <c r="P5074" s="46"/>
    </row>
    <row r="5075" ht="12.75">
      <c r="P5075" s="46"/>
    </row>
    <row r="5076" ht="12.75">
      <c r="P5076" s="46"/>
    </row>
    <row r="5077" ht="12.75">
      <c r="P5077" s="46"/>
    </row>
    <row r="5078" ht="12.75">
      <c r="P5078" s="46"/>
    </row>
    <row r="5079" ht="12.75">
      <c r="P5079" s="46"/>
    </row>
    <row r="5080" ht="12.75">
      <c r="P5080" s="46"/>
    </row>
    <row r="5081" ht="12.75">
      <c r="P5081" s="46"/>
    </row>
    <row r="5082" ht="12.75">
      <c r="P5082" s="46"/>
    </row>
    <row r="5083" ht="12.75">
      <c r="P5083" s="46"/>
    </row>
    <row r="5084" ht="12.75">
      <c r="P5084" s="46"/>
    </row>
    <row r="5085" ht="12.75">
      <c r="P5085" s="46"/>
    </row>
    <row r="5086" ht="12.75">
      <c r="P5086" s="46"/>
    </row>
    <row r="5087" ht="12.75">
      <c r="P5087" s="46"/>
    </row>
    <row r="5088" ht="12.75">
      <c r="P5088" s="46"/>
    </row>
    <row r="5089" ht="12.75">
      <c r="P5089" s="46"/>
    </row>
    <row r="5090" ht="12.75">
      <c r="P5090" s="46"/>
    </row>
    <row r="5091" ht="12.75">
      <c r="P5091" s="46"/>
    </row>
    <row r="5092" ht="12.75">
      <c r="P5092" s="46"/>
    </row>
    <row r="5093" ht="12.75">
      <c r="P5093" s="46"/>
    </row>
    <row r="5094" ht="12.75">
      <c r="P5094" s="46"/>
    </row>
    <row r="5095" ht="12.75">
      <c r="P5095" s="46"/>
    </row>
    <row r="5096" ht="12.75">
      <c r="P5096" s="46"/>
    </row>
    <row r="5097" ht="12.75">
      <c r="P5097" s="46"/>
    </row>
    <row r="5098" ht="12.75">
      <c r="P5098" s="46"/>
    </row>
    <row r="5099" ht="12.75">
      <c r="P5099" s="46"/>
    </row>
    <row r="5100" ht="12.75">
      <c r="P5100" s="46"/>
    </row>
    <row r="5101" ht="12.75">
      <c r="P5101" s="46"/>
    </row>
    <row r="5102" ht="12.75">
      <c r="P5102" s="46"/>
    </row>
    <row r="5103" ht="12.75">
      <c r="P5103" s="46"/>
    </row>
    <row r="5104" ht="12.75">
      <c r="P5104" s="46"/>
    </row>
    <row r="5105" ht="12.75">
      <c r="P5105" s="46"/>
    </row>
    <row r="5106" ht="12.75">
      <c r="P5106" s="46"/>
    </row>
    <row r="5107" ht="12.75">
      <c r="P5107" s="46"/>
    </row>
    <row r="5108" ht="12.75">
      <c r="P5108" s="46"/>
    </row>
    <row r="5109" ht="12.75">
      <c r="P5109" s="46"/>
    </row>
    <row r="5110" ht="12.75">
      <c r="P5110" s="46"/>
    </row>
    <row r="5111" ht="12.75">
      <c r="P5111" s="46"/>
    </row>
    <row r="5112" ht="12.75">
      <c r="P5112" s="46"/>
    </row>
    <row r="5113" ht="12.75">
      <c r="P5113" s="46"/>
    </row>
    <row r="5114" ht="12.75">
      <c r="P5114" s="46"/>
    </row>
    <row r="5115" ht="12.75">
      <c r="P5115" s="46"/>
    </row>
    <row r="5116" ht="12.75">
      <c r="P5116" s="46"/>
    </row>
    <row r="5117" ht="12.75">
      <c r="P5117" s="46"/>
    </row>
    <row r="5118" ht="12.75">
      <c r="P5118" s="46"/>
    </row>
    <row r="5119" ht="12.75">
      <c r="P5119" s="46"/>
    </row>
    <row r="5120" ht="12.75">
      <c r="P5120" s="46"/>
    </row>
    <row r="5121" ht="12.75">
      <c r="P5121" s="46"/>
    </row>
    <row r="5122" ht="12.75">
      <c r="P5122" s="46"/>
    </row>
    <row r="5123" ht="12.75">
      <c r="P5123" s="46"/>
    </row>
    <row r="5124" ht="12.75">
      <c r="P5124" s="46"/>
    </row>
    <row r="5125" ht="12.75">
      <c r="P5125" s="46"/>
    </row>
    <row r="5126" ht="12.75">
      <c r="P5126" s="46"/>
    </row>
    <row r="5127" ht="12.75">
      <c r="P5127" s="46"/>
    </row>
    <row r="5128" ht="12.75">
      <c r="P5128" s="46"/>
    </row>
    <row r="5129" ht="12.75">
      <c r="P5129" s="46"/>
    </row>
    <row r="5130" ht="12.75">
      <c r="P5130" s="46"/>
    </row>
    <row r="5131" ht="12.75">
      <c r="P5131" s="46"/>
    </row>
    <row r="5132" ht="12.75">
      <c r="P5132" s="46"/>
    </row>
    <row r="5133" ht="12.75">
      <c r="P5133" s="46"/>
    </row>
    <row r="5134" ht="12.75">
      <c r="P5134" s="46"/>
    </row>
    <row r="5135" ht="12.75">
      <c r="P5135" s="46"/>
    </row>
    <row r="5136" ht="12.75">
      <c r="P5136" s="46"/>
    </row>
    <row r="5137" ht="12.75">
      <c r="P5137" s="46"/>
    </row>
    <row r="5138" ht="12.75">
      <c r="P5138" s="46"/>
    </row>
    <row r="5139" ht="12.75">
      <c r="P5139" s="46"/>
    </row>
    <row r="5140" ht="12.75">
      <c r="P5140" s="46"/>
    </row>
    <row r="5141" ht="12.75">
      <c r="P5141" s="46"/>
    </row>
    <row r="5142" ht="12.75">
      <c r="P5142" s="46"/>
    </row>
    <row r="5143" ht="12.75">
      <c r="P5143" s="46"/>
    </row>
    <row r="5144" ht="12.75">
      <c r="P5144" s="46"/>
    </row>
    <row r="5145" ht="12.75">
      <c r="P5145" s="46"/>
    </row>
    <row r="5146" ht="12.75">
      <c r="P5146" s="46"/>
    </row>
    <row r="5147" ht="12.75">
      <c r="P5147" s="46"/>
    </row>
    <row r="5148" ht="12.75">
      <c r="P5148" s="46"/>
    </row>
    <row r="5149" ht="12.75">
      <c r="P5149" s="46"/>
    </row>
    <row r="5150" ht="12.75">
      <c r="P5150" s="46"/>
    </row>
    <row r="5151" ht="12.75">
      <c r="P5151" s="46"/>
    </row>
    <row r="5152" ht="12.75">
      <c r="P5152" s="46"/>
    </row>
    <row r="5153" ht="12.75">
      <c r="P5153" s="46"/>
    </row>
    <row r="5154" ht="12.75">
      <c r="P5154" s="46"/>
    </row>
    <row r="5155" ht="12.75">
      <c r="P5155" s="46"/>
    </row>
    <row r="5156" ht="12.75">
      <c r="P5156" s="46"/>
    </row>
    <row r="5157" ht="12.75">
      <c r="P5157" s="46"/>
    </row>
    <row r="5158" ht="12.75">
      <c r="P5158" s="46"/>
    </row>
    <row r="5159" ht="12.75">
      <c r="P5159" s="46"/>
    </row>
    <row r="5160" ht="12.75">
      <c r="P5160" s="46"/>
    </row>
    <row r="5161" ht="12.75">
      <c r="P5161" s="46"/>
    </row>
    <row r="5162" ht="12.75">
      <c r="P5162" s="46"/>
    </row>
    <row r="5163" ht="12.75">
      <c r="P5163" s="46"/>
    </row>
    <row r="5164" ht="12.75">
      <c r="P5164" s="46"/>
    </row>
    <row r="5165" ht="12.75">
      <c r="P5165" s="46"/>
    </row>
    <row r="5166" ht="12.75">
      <c r="P5166" s="46"/>
    </row>
    <row r="5167" ht="12.75">
      <c r="P5167" s="46"/>
    </row>
    <row r="5168" ht="12.75">
      <c r="P5168" s="46"/>
    </row>
    <row r="5169" ht="12.75">
      <c r="P5169" s="46"/>
    </row>
    <row r="5170" ht="12.75">
      <c r="P5170" s="46"/>
    </row>
    <row r="5171" ht="12.75">
      <c r="P5171" s="46"/>
    </row>
    <row r="5172" ht="12.75">
      <c r="P5172" s="46"/>
    </row>
    <row r="5173" ht="12.75">
      <c r="P5173" s="46"/>
    </row>
    <row r="5174" ht="12.75">
      <c r="P5174" s="46"/>
    </row>
    <row r="5175" ht="12.75">
      <c r="P5175" s="46"/>
    </row>
    <row r="5176" ht="12.75">
      <c r="P5176" s="46"/>
    </row>
    <row r="5177" ht="12.75">
      <c r="P5177" s="46"/>
    </row>
    <row r="5178" ht="12.75">
      <c r="P5178" s="46"/>
    </row>
    <row r="5179" ht="12.75">
      <c r="P5179" s="46"/>
    </row>
    <row r="5180" ht="12.75">
      <c r="P5180" s="46"/>
    </row>
    <row r="5181" ht="12.75">
      <c r="P5181" s="46"/>
    </row>
    <row r="5182" ht="12.75">
      <c r="P5182" s="46"/>
    </row>
    <row r="5183" ht="12.75">
      <c r="P5183" s="46"/>
    </row>
    <row r="5184" ht="12.75">
      <c r="P5184" s="46"/>
    </row>
    <row r="5185" ht="12.75">
      <c r="P5185" s="46"/>
    </row>
    <row r="5186" ht="12.75">
      <c r="P5186" s="46"/>
    </row>
    <row r="5187" ht="12.75">
      <c r="P5187" s="46"/>
    </row>
    <row r="5188" ht="12.75">
      <c r="P5188" s="46"/>
    </row>
    <row r="5189" ht="12.75">
      <c r="P5189" s="46"/>
    </row>
    <row r="5190" ht="12.75">
      <c r="P5190" s="46"/>
    </row>
    <row r="5191" ht="12.75">
      <c r="P5191" s="46"/>
    </row>
    <row r="5192" ht="12.75">
      <c r="P5192" s="46"/>
    </row>
    <row r="5193" ht="12.75">
      <c r="P5193" s="46"/>
    </row>
    <row r="5194" ht="12.75">
      <c r="P5194" s="46"/>
    </row>
    <row r="5195" ht="12.75">
      <c r="P5195" s="46"/>
    </row>
    <row r="5196" ht="12.75">
      <c r="P5196" s="46"/>
    </row>
    <row r="5197" ht="12.75">
      <c r="P5197" s="46"/>
    </row>
    <row r="5198" ht="12.75">
      <c r="P5198" s="46"/>
    </row>
    <row r="5199" ht="12.75">
      <c r="P5199" s="46"/>
    </row>
    <row r="5200" ht="12.75">
      <c r="P5200" s="46"/>
    </row>
    <row r="5201" ht="12.75">
      <c r="P5201" s="46"/>
    </row>
    <row r="5202" ht="12.75">
      <c r="P5202" s="46"/>
    </row>
    <row r="5203" ht="12.75">
      <c r="P5203" s="46"/>
    </row>
    <row r="5204" ht="12.75">
      <c r="P5204" s="46"/>
    </row>
    <row r="5205" ht="12.75">
      <c r="P5205" s="46"/>
    </row>
    <row r="5206" ht="12.75">
      <c r="P5206" s="46"/>
    </row>
    <row r="5207" ht="12.75">
      <c r="P5207" s="46"/>
    </row>
    <row r="5208" ht="12.75">
      <c r="P5208" s="46"/>
    </row>
    <row r="5209" ht="12.75">
      <c r="P5209" s="46"/>
    </row>
    <row r="5210" ht="12.75">
      <c r="P5210" s="46"/>
    </row>
    <row r="5211" ht="12.75">
      <c r="P5211" s="46"/>
    </row>
    <row r="5212" ht="12.75">
      <c r="P5212" s="46"/>
    </row>
    <row r="5213" ht="12.75">
      <c r="P5213" s="46"/>
    </row>
    <row r="5214" ht="12.75">
      <c r="P5214" s="46"/>
    </row>
    <row r="5215" ht="12.75">
      <c r="P5215" s="46"/>
    </row>
    <row r="5216" ht="12.75">
      <c r="P5216" s="46"/>
    </row>
    <row r="5217" ht="12.75">
      <c r="P5217" s="46"/>
    </row>
    <row r="5218" ht="12.75">
      <c r="P5218" s="46"/>
    </row>
    <row r="5219" ht="12.75">
      <c r="P5219" s="46"/>
    </row>
    <row r="5220" ht="12.75">
      <c r="P5220" s="46"/>
    </row>
    <row r="5221" ht="12.75">
      <c r="P5221" s="46"/>
    </row>
    <row r="5222" ht="12.75">
      <c r="P5222" s="46"/>
    </row>
    <row r="5223" ht="12.75">
      <c r="P5223" s="46"/>
    </row>
    <row r="5224" ht="12.75">
      <c r="P5224" s="46"/>
    </row>
    <row r="5225" ht="12.75">
      <c r="P5225" s="46"/>
    </row>
    <row r="5226" ht="12.75">
      <c r="P5226" s="46"/>
    </row>
    <row r="5227" ht="12.75">
      <c r="P5227" s="46"/>
    </row>
    <row r="5228" ht="12.75">
      <c r="P5228" s="46"/>
    </row>
    <row r="5229" ht="12.75">
      <c r="P5229" s="46"/>
    </row>
    <row r="5230" ht="12.75">
      <c r="P5230" s="46"/>
    </row>
    <row r="5231" ht="12.75">
      <c r="P5231" s="46"/>
    </row>
    <row r="5232" ht="12.75">
      <c r="P5232" s="46"/>
    </row>
    <row r="5233" ht="12.75">
      <c r="P5233" s="46"/>
    </row>
    <row r="5234" ht="12.75">
      <c r="P5234" s="46"/>
    </row>
    <row r="5235" ht="12.75">
      <c r="P5235" s="46"/>
    </row>
    <row r="5236" ht="12.75">
      <c r="P5236" s="46"/>
    </row>
    <row r="5237" ht="12.75">
      <c r="P5237" s="46"/>
    </row>
    <row r="5238" ht="12.75">
      <c r="P5238" s="46"/>
    </row>
    <row r="5239" ht="12.75">
      <c r="P5239" s="46"/>
    </row>
    <row r="5240" ht="12.75">
      <c r="P5240" s="46"/>
    </row>
    <row r="5241" ht="12.75">
      <c r="P5241" s="46"/>
    </row>
    <row r="5242" ht="12.75">
      <c r="P5242" s="46"/>
    </row>
    <row r="5243" ht="12.75">
      <c r="P5243" s="46"/>
    </row>
    <row r="5244" ht="12.75">
      <c r="P5244" s="46"/>
    </row>
    <row r="5245" ht="12.75">
      <c r="P5245" s="46"/>
    </row>
    <row r="5246" ht="12.75">
      <c r="P5246" s="46"/>
    </row>
    <row r="5247" ht="12.75">
      <c r="P5247" s="46"/>
    </row>
    <row r="5248" ht="12.75">
      <c r="P5248" s="46"/>
    </row>
    <row r="5249" ht="12.75">
      <c r="P5249" s="46"/>
    </row>
    <row r="5250" ht="12.75">
      <c r="P5250" s="46"/>
    </row>
    <row r="5251" ht="12.75">
      <c r="P5251" s="46"/>
    </row>
    <row r="5252" ht="12.75">
      <c r="P5252" s="46"/>
    </row>
    <row r="5253" ht="12.75">
      <c r="P5253" s="46"/>
    </row>
    <row r="5254" ht="12.75">
      <c r="P5254" s="46"/>
    </row>
    <row r="5255" ht="12.75">
      <c r="P5255" s="46"/>
    </row>
    <row r="5256" ht="12.75">
      <c r="P5256" s="46"/>
    </row>
    <row r="5257" ht="12.75">
      <c r="P5257" s="46"/>
    </row>
    <row r="5258" ht="12.75">
      <c r="P5258" s="46"/>
    </row>
    <row r="5259" ht="12.75">
      <c r="P5259" s="46"/>
    </row>
    <row r="5260" ht="12.75">
      <c r="P5260" s="46"/>
    </row>
    <row r="5261" ht="12.75">
      <c r="P5261" s="46"/>
    </row>
    <row r="5262" ht="12.75">
      <c r="P5262" s="46"/>
    </row>
    <row r="5263" ht="12.75">
      <c r="P5263" s="46"/>
    </row>
    <row r="5264" ht="12.75">
      <c r="P5264" s="46"/>
    </row>
    <row r="5265" ht="12.75">
      <c r="P5265" s="46"/>
    </row>
    <row r="5266" ht="12.75">
      <c r="P5266" s="46"/>
    </row>
    <row r="5267" ht="12.75">
      <c r="P5267" s="46"/>
    </row>
    <row r="5268" ht="12.75">
      <c r="P5268" s="46"/>
    </row>
    <row r="5269" ht="12.75">
      <c r="P5269" s="46"/>
    </row>
    <row r="5270" ht="12.75">
      <c r="P5270" s="46"/>
    </row>
    <row r="5271" ht="12.75">
      <c r="P5271" s="46"/>
    </row>
    <row r="5272" ht="12.75">
      <c r="P5272" s="46"/>
    </row>
    <row r="5273" ht="12.75">
      <c r="P5273" s="46"/>
    </row>
    <row r="5274" ht="12.75">
      <c r="P5274" s="46"/>
    </row>
    <row r="5275" ht="12.75">
      <c r="P5275" s="46"/>
    </row>
    <row r="5276" ht="12.75">
      <c r="P5276" s="46"/>
    </row>
    <row r="5277" ht="12.75">
      <c r="P5277" s="46"/>
    </row>
    <row r="5278" ht="12.75">
      <c r="P5278" s="46"/>
    </row>
    <row r="5279" ht="12.75">
      <c r="P5279" s="46"/>
    </row>
    <row r="5280" ht="12.75">
      <c r="P5280" s="46"/>
    </row>
    <row r="5281" ht="12.75">
      <c r="P5281" s="46"/>
    </row>
    <row r="5282" ht="12.75">
      <c r="P5282" s="46"/>
    </row>
    <row r="5283" ht="12.75">
      <c r="P5283" s="46"/>
    </row>
    <row r="5284" ht="12.75">
      <c r="P5284" s="46"/>
    </row>
    <row r="5285" ht="12.75">
      <c r="P5285" s="46"/>
    </row>
    <row r="5286" ht="12.75">
      <c r="P5286" s="46"/>
    </row>
    <row r="5287" ht="12.75">
      <c r="P5287" s="46"/>
    </row>
    <row r="5288" ht="12.75">
      <c r="P5288" s="46"/>
    </row>
    <row r="5289" ht="12.75">
      <c r="P5289" s="46"/>
    </row>
    <row r="5290" ht="12.75">
      <c r="P5290" s="46"/>
    </row>
    <row r="5291" ht="12.75">
      <c r="P5291" s="46"/>
    </row>
    <row r="5292" ht="12.75">
      <c r="P5292" s="46"/>
    </row>
    <row r="5293" ht="12.75">
      <c r="P5293" s="46"/>
    </row>
    <row r="5294" ht="12.75">
      <c r="P5294" s="46"/>
    </row>
    <row r="5295" ht="12.75">
      <c r="P5295" s="46"/>
    </row>
    <row r="5296" ht="12.75">
      <c r="P5296" s="46"/>
    </row>
    <row r="5297" ht="12.75">
      <c r="P5297" s="46"/>
    </row>
    <row r="5298" ht="12.75">
      <c r="P5298" s="46"/>
    </row>
    <row r="5299" ht="12.75">
      <c r="P5299" s="46"/>
    </row>
    <row r="5300" ht="12.75">
      <c r="P5300" s="46"/>
    </row>
    <row r="5301" ht="12.75">
      <c r="P5301" s="46"/>
    </row>
    <row r="5302" ht="12.75">
      <c r="P5302" s="46"/>
    </row>
    <row r="5303" ht="12.75">
      <c r="P5303" s="46"/>
    </row>
    <row r="5304" ht="12.75">
      <c r="P5304" s="46"/>
    </row>
    <row r="5305" ht="12.75">
      <c r="P5305" s="46"/>
    </row>
    <row r="5306" ht="12.75">
      <c r="P5306" s="46"/>
    </row>
    <row r="5307" ht="12.75">
      <c r="P5307" s="46"/>
    </row>
    <row r="5308" ht="12.75">
      <c r="P5308" s="46"/>
    </row>
    <row r="5309" ht="12.75">
      <c r="P5309" s="46"/>
    </row>
    <row r="5310" ht="12.75">
      <c r="P5310" s="46"/>
    </row>
    <row r="5311" ht="12.75">
      <c r="P5311" s="46"/>
    </row>
    <row r="5312" ht="12.75">
      <c r="P5312" s="46"/>
    </row>
    <row r="5313" ht="12.75">
      <c r="P5313" s="46"/>
    </row>
    <row r="5314" ht="12.75">
      <c r="P5314" s="46"/>
    </row>
    <row r="5315" ht="12.75">
      <c r="P5315" s="46"/>
    </row>
    <row r="5316" ht="12.75">
      <c r="P5316" s="46"/>
    </row>
    <row r="5317" ht="12.75">
      <c r="P5317" s="46"/>
    </row>
    <row r="5318" ht="12.75">
      <c r="P5318" s="46"/>
    </row>
    <row r="5319" ht="12.75">
      <c r="P5319" s="46"/>
    </row>
    <row r="5320" ht="12.75">
      <c r="P5320" s="46"/>
    </row>
    <row r="5321" ht="12.75">
      <c r="P5321" s="46"/>
    </row>
    <row r="5322" ht="12.75">
      <c r="P5322" s="46"/>
    </row>
    <row r="5323" ht="12.75">
      <c r="P5323" s="46"/>
    </row>
    <row r="5324" ht="12.75">
      <c r="P5324" s="46"/>
    </row>
    <row r="5325" ht="12.75">
      <c r="P5325" s="46"/>
    </row>
    <row r="5326" ht="12.75">
      <c r="P5326" s="46"/>
    </row>
    <row r="5327" ht="12.75">
      <c r="P5327" s="46"/>
    </row>
    <row r="5328" ht="12.75">
      <c r="P5328" s="46"/>
    </row>
    <row r="5329" ht="12.75">
      <c r="P5329" s="46"/>
    </row>
    <row r="5330" ht="12.75">
      <c r="P5330" s="46"/>
    </row>
    <row r="5331" ht="12.75">
      <c r="P5331" s="46"/>
    </row>
    <row r="5332" ht="12.75">
      <c r="P5332" s="46"/>
    </row>
    <row r="5333" ht="12.75">
      <c r="P5333" s="46"/>
    </row>
    <row r="5334" ht="12.75">
      <c r="P5334" s="46"/>
    </row>
    <row r="5335" ht="12.75">
      <c r="P5335" s="46"/>
    </row>
    <row r="5336" ht="12.75">
      <c r="P5336" s="46"/>
    </row>
    <row r="5337" ht="12.75">
      <c r="P5337" s="46"/>
    </row>
    <row r="5338" ht="12.75">
      <c r="P5338" s="46"/>
    </row>
    <row r="5339" ht="12.75">
      <c r="P5339" s="46"/>
    </row>
    <row r="5340" ht="12.75">
      <c r="P5340" s="46"/>
    </row>
    <row r="5341" ht="12.75">
      <c r="P5341" s="46"/>
    </row>
    <row r="5342" ht="12.75">
      <c r="P5342" s="46"/>
    </row>
    <row r="5343" ht="12.75">
      <c r="P5343" s="46"/>
    </row>
    <row r="5344" ht="12.75">
      <c r="P5344" s="46"/>
    </row>
    <row r="5345" ht="12.75">
      <c r="P5345" s="46"/>
    </row>
    <row r="5346" ht="12.75">
      <c r="P5346" s="46"/>
    </row>
    <row r="5347" ht="12.75">
      <c r="P5347" s="46"/>
    </row>
    <row r="5348" ht="12.75">
      <c r="P5348" s="46"/>
    </row>
    <row r="5349" ht="12.75">
      <c r="P5349" s="46"/>
    </row>
    <row r="5350" ht="12.75">
      <c r="P5350" s="46"/>
    </row>
    <row r="5351" ht="12.75">
      <c r="P5351" s="46"/>
    </row>
    <row r="5352" ht="12.75">
      <c r="P5352" s="46"/>
    </row>
    <row r="5353" ht="12.75">
      <c r="P5353" s="46"/>
    </row>
    <row r="5354" ht="12.75">
      <c r="P5354" s="46"/>
    </row>
    <row r="5355" ht="12.75">
      <c r="P5355" s="46"/>
    </row>
    <row r="5356" ht="12.75">
      <c r="P5356" s="46"/>
    </row>
    <row r="5357" ht="12.75">
      <c r="P5357" s="46"/>
    </row>
    <row r="5358" ht="12.75">
      <c r="P5358" s="46"/>
    </row>
    <row r="5359" ht="12.75">
      <c r="P5359" s="46"/>
    </row>
    <row r="5360" ht="12.75">
      <c r="P5360" s="46"/>
    </row>
    <row r="5361" ht="12.75">
      <c r="P5361" s="46"/>
    </row>
    <row r="5362" ht="12.75">
      <c r="P5362" s="46"/>
    </row>
    <row r="5363" ht="12.75">
      <c r="P5363" s="46"/>
    </row>
    <row r="5364" ht="12.75">
      <c r="P5364" s="46"/>
    </row>
    <row r="5365" ht="12.75">
      <c r="P5365" s="46"/>
    </row>
    <row r="5366" ht="12.75">
      <c r="P5366" s="46"/>
    </row>
    <row r="5367" ht="12.75">
      <c r="P5367" s="46"/>
    </row>
    <row r="5368" ht="12.75">
      <c r="P5368" s="46"/>
    </row>
    <row r="5369" ht="12.75">
      <c r="P5369" s="46"/>
    </row>
    <row r="5370" ht="12.75">
      <c r="P5370" s="46"/>
    </row>
    <row r="5371" ht="12.75">
      <c r="P5371" s="46"/>
    </row>
    <row r="5372" ht="12.75">
      <c r="P5372" s="46"/>
    </row>
    <row r="5373" ht="12.75">
      <c r="P5373" s="46"/>
    </row>
    <row r="5374" ht="12.75">
      <c r="P5374" s="46"/>
    </row>
    <row r="5375" ht="12.75">
      <c r="P5375" s="46"/>
    </row>
    <row r="5376" ht="12.75">
      <c r="P5376" s="46"/>
    </row>
    <row r="5377" ht="12.75">
      <c r="P5377" s="46"/>
    </row>
    <row r="5378" ht="12.75">
      <c r="P5378" s="46"/>
    </row>
    <row r="5379" ht="12.75">
      <c r="P5379" s="46"/>
    </row>
    <row r="5380" ht="12.75">
      <c r="P5380" s="46"/>
    </row>
    <row r="5381" ht="12.75">
      <c r="P5381" s="46"/>
    </row>
    <row r="5382" ht="12.75">
      <c r="P5382" s="46"/>
    </row>
    <row r="5383" ht="12.75">
      <c r="P5383" s="46"/>
    </row>
    <row r="5384" ht="12.75">
      <c r="P5384" s="46"/>
    </row>
    <row r="5385" ht="12.75">
      <c r="P5385" s="46"/>
    </row>
    <row r="5386" ht="12.75">
      <c r="P5386" s="46"/>
    </row>
    <row r="5387" ht="12.75">
      <c r="P5387" s="46"/>
    </row>
    <row r="5388" ht="12.75">
      <c r="P5388" s="46"/>
    </row>
    <row r="5389" ht="12.75">
      <c r="P5389" s="46"/>
    </row>
    <row r="5390" ht="12.75">
      <c r="P5390" s="46"/>
    </row>
    <row r="5391" ht="12.75">
      <c r="P5391" s="46"/>
    </row>
    <row r="5392" ht="12.75">
      <c r="P5392" s="46"/>
    </row>
    <row r="5393" ht="12.75">
      <c r="P5393" s="46"/>
    </row>
    <row r="5394" ht="12.75">
      <c r="P5394" s="46"/>
    </row>
    <row r="5395" ht="12.75">
      <c r="P5395" s="46"/>
    </row>
    <row r="5396" ht="12.75">
      <c r="P5396" s="46"/>
    </row>
    <row r="5397" ht="12.75">
      <c r="P5397" s="46"/>
    </row>
    <row r="5398" ht="12.75">
      <c r="P5398" s="46"/>
    </row>
    <row r="5399" ht="12.75">
      <c r="P5399" s="46"/>
    </row>
    <row r="5400" ht="12.75">
      <c r="P5400" s="46"/>
    </row>
    <row r="5401" ht="12.75">
      <c r="P5401" s="46"/>
    </row>
    <row r="5402" ht="12.75">
      <c r="P5402" s="46"/>
    </row>
    <row r="5403" ht="12.75">
      <c r="P5403" s="46"/>
    </row>
    <row r="5404" ht="12.75">
      <c r="P5404" s="46"/>
    </row>
    <row r="5405" ht="12.75">
      <c r="P5405" s="46"/>
    </row>
    <row r="5406" ht="12.75">
      <c r="P5406" s="46"/>
    </row>
    <row r="5407" ht="12.75">
      <c r="P5407" s="46"/>
    </row>
    <row r="5408" ht="12.75">
      <c r="P5408" s="46"/>
    </row>
    <row r="5409" ht="12.75">
      <c r="P5409" s="46"/>
    </row>
    <row r="5410" ht="12.75">
      <c r="P5410" s="46"/>
    </row>
    <row r="5411" ht="12.75">
      <c r="P5411" s="46"/>
    </row>
    <row r="5412" ht="12.75">
      <c r="P5412" s="46"/>
    </row>
    <row r="5413" ht="12.75">
      <c r="P5413" s="46"/>
    </row>
    <row r="5414" ht="12.75">
      <c r="P5414" s="46"/>
    </row>
    <row r="5415" ht="12.75">
      <c r="P5415" s="46"/>
    </row>
    <row r="5416" ht="12.75">
      <c r="P5416" s="46"/>
    </row>
    <row r="5417" ht="12.75">
      <c r="P5417" s="46"/>
    </row>
    <row r="5418" ht="12.75">
      <c r="P5418" s="46"/>
    </row>
    <row r="5419" ht="12.75">
      <c r="P5419" s="46"/>
    </row>
    <row r="5420" ht="12.75">
      <c r="P5420" s="46"/>
    </row>
    <row r="5421" ht="12.75">
      <c r="P5421" s="46"/>
    </row>
    <row r="5422" ht="12.75">
      <c r="P5422" s="46"/>
    </row>
    <row r="5423" ht="12.75">
      <c r="P5423" s="46"/>
    </row>
    <row r="5424" ht="12.75">
      <c r="P5424" s="46"/>
    </row>
    <row r="5425" ht="12.75">
      <c r="P5425" s="46"/>
    </row>
    <row r="5426" ht="12.75">
      <c r="P5426" s="46"/>
    </row>
    <row r="5427" ht="12.75">
      <c r="P5427" s="46"/>
    </row>
    <row r="5428" ht="12.75">
      <c r="P5428" s="46"/>
    </row>
    <row r="5429" ht="12.75">
      <c r="P5429" s="46"/>
    </row>
    <row r="5430" ht="12.75">
      <c r="P5430" s="46"/>
    </row>
    <row r="5431" ht="12.75">
      <c r="P5431" s="46"/>
    </row>
    <row r="5432" ht="12.75">
      <c r="P5432" s="46"/>
    </row>
    <row r="5433" ht="12.75">
      <c r="P5433" s="46"/>
    </row>
    <row r="5434" ht="12.75">
      <c r="P5434" s="46"/>
    </row>
    <row r="5435" ht="12.75">
      <c r="P5435" s="46"/>
    </row>
    <row r="5436" ht="12.75">
      <c r="P5436" s="46"/>
    </row>
    <row r="5437" ht="12.75">
      <c r="P5437" s="46"/>
    </row>
    <row r="5438" ht="12.75">
      <c r="P5438" s="46"/>
    </row>
    <row r="5439" ht="12.75">
      <c r="P5439" s="46"/>
    </row>
    <row r="5440" ht="12.75">
      <c r="P5440" s="46"/>
    </row>
    <row r="5441" ht="12.75">
      <c r="P5441" s="46"/>
    </row>
    <row r="5442" ht="12.75">
      <c r="P5442" s="46"/>
    </row>
    <row r="5443" ht="12.75">
      <c r="P5443" s="46"/>
    </row>
    <row r="5444" ht="12.75">
      <c r="P5444" s="46"/>
    </row>
    <row r="5445" ht="12.75">
      <c r="P5445" s="46"/>
    </row>
    <row r="5446" ht="12.75">
      <c r="P5446" s="46"/>
    </row>
    <row r="5447" ht="12.75">
      <c r="P5447" s="46"/>
    </row>
    <row r="5448" ht="12.75">
      <c r="P5448" s="46"/>
    </row>
    <row r="5449" ht="12.75">
      <c r="P5449" s="46"/>
    </row>
    <row r="5450" ht="12.75">
      <c r="P5450" s="46"/>
    </row>
    <row r="5451" ht="12.75">
      <c r="P5451" s="46"/>
    </row>
    <row r="5452" ht="12.75">
      <c r="P5452" s="46"/>
    </row>
    <row r="5453" ht="12.75">
      <c r="P5453" s="46"/>
    </row>
    <row r="5454" ht="12.75">
      <c r="P5454" s="46"/>
    </row>
    <row r="5455" ht="12.75">
      <c r="P5455" s="46"/>
    </row>
    <row r="5456" ht="12.75">
      <c r="P5456" s="46"/>
    </row>
    <row r="5457" ht="12.75">
      <c r="P5457" s="46"/>
    </row>
    <row r="5458" ht="12.75">
      <c r="P5458" s="46"/>
    </row>
    <row r="5459" ht="12.75">
      <c r="P5459" s="46"/>
    </row>
    <row r="5460" ht="12.75">
      <c r="P5460" s="46"/>
    </row>
    <row r="5461" ht="12.75">
      <c r="P5461" s="46"/>
    </row>
    <row r="5462" ht="12.75">
      <c r="P5462" s="46"/>
    </row>
    <row r="5463" ht="12.75">
      <c r="P5463" s="46"/>
    </row>
    <row r="5464" ht="12.75">
      <c r="P5464" s="46"/>
    </row>
    <row r="5465" ht="12.75">
      <c r="P5465" s="46"/>
    </row>
    <row r="5466" ht="12.75">
      <c r="P5466" s="46"/>
    </row>
    <row r="5467" ht="12.75">
      <c r="P5467" s="46"/>
    </row>
    <row r="5468" ht="12.75">
      <c r="P5468" s="46"/>
    </row>
    <row r="5469" ht="12.75">
      <c r="P5469" s="46"/>
    </row>
    <row r="5470" ht="12.75">
      <c r="P5470" s="46"/>
    </row>
    <row r="5471" ht="12.75">
      <c r="P5471" s="46"/>
    </row>
    <row r="5472" ht="12.75">
      <c r="P5472" s="46"/>
    </row>
    <row r="5473" ht="12.75">
      <c r="P5473" s="46"/>
    </row>
    <row r="5474" ht="12.75">
      <c r="P5474" s="46"/>
    </row>
    <row r="5475" ht="12.75">
      <c r="P5475" s="46"/>
    </row>
    <row r="5476" ht="12.75">
      <c r="P5476" s="46"/>
    </row>
    <row r="5477" ht="12.75">
      <c r="P5477" s="46"/>
    </row>
    <row r="5478" ht="12.75">
      <c r="P5478" s="46"/>
    </row>
    <row r="5479" ht="12.75">
      <c r="P5479" s="46"/>
    </row>
    <row r="5480" ht="12.75">
      <c r="P5480" s="46"/>
    </row>
    <row r="5481" ht="12.75">
      <c r="P5481" s="46"/>
    </row>
    <row r="5482" ht="12.75">
      <c r="P5482" s="46"/>
    </row>
    <row r="5483" ht="12.75">
      <c r="P5483" s="46"/>
    </row>
    <row r="5484" ht="12.75">
      <c r="P5484" s="46"/>
    </row>
    <row r="5485" ht="12.75">
      <c r="P5485" s="46"/>
    </row>
    <row r="5486" ht="12.75">
      <c r="P5486" s="46"/>
    </row>
    <row r="5487" ht="12.75">
      <c r="P5487" s="46"/>
    </row>
    <row r="5488" ht="12.75">
      <c r="P5488" s="46"/>
    </row>
    <row r="5489" ht="12.75">
      <c r="P5489" s="46"/>
    </row>
    <row r="5490" ht="12.75">
      <c r="P5490" s="46"/>
    </row>
    <row r="5491" ht="12.75">
      <c r="P5491" s="46"/>
    </row>
    <row r="5492" ht="12.75">
      <c r="P5492" s="46"/>
    </row>
    <row r="5493" ht="12.75">
      <c r="P5493" s="46"/>
    </row>
    <row r="5494" ht="12.75">
      <c r="P5494" s="46"/>
    </row>
    <row r="5495" ht="12.75">
      <c r="P5495" s="46"/>
    </row>
    <row r="5496" ht="12.75">
      <c r="P5496" s="46"/>
    </row>
    <row r="5497" ht="12.75">
      <c r="P5497" s="46"/>
    </row>
    <row r="5498" ht="12.75">
      <c r="P5498" s="46"/>
    </row>
    <row r="5499" ht="12.75">
      <c r="P5499" s="46"/>
    </row>
    <row r="5500" ht="12.75">
      <c r="P5500" s="46"/>
    </row>
    <row r="5501" ht="12.75">
      <c r="P5501" s="46"/>
    </row>
    <row r="5502" ht="12.75">
      <c r="P5502" s="46"/>
    </row>
    <row r="5503" ht="12.75">
      <c r="P5503" s="46"/>
    </row>
    <row r="5504" ht="12.75">
      <c r="P5504" s="46"/>
    </row>
    <row r="5505" ht="12.75">
      <c r="P5505" s="46"/>
    </row>
    <row r="5506" ht="12.75">
      <c r="P5506" s="46"/>
    </row>
    <row r="5507" ht="12.75">
      <c r="P5507" s="46"/>
    </row>
    <row r="5508" ht="12.75">
      <c r="P5508" s="46"/>
    </row>
    <row r="5509" ht="12.75">
      <c r="P5509" s="46"/>
    </row>
    <row r="5510" ht="12.75">
      <c r="P5510" s="46"/>
    </row>
    <row r="5511" ht="12.75">
      <c r="P5511" s="46"/>
    </row>
    <row r="5512" ht="12.75">
      <c r="P5512" s="46"/>
    </row>
    <row r="5513" ht="12.75">
      <c r="P5513" s="46"/>
    </row>
    <row r="5514" ht="12.75">
      <c r="P5514" s="46"/>
    </row>
    <row r="5515" ht="12.75">
      <c r="P5515" s="46"/>
    </row>
    <row r="5516" ht="12.75">
      <c r="P5516" s="46"/>
    </row>
    <row r="5517" ht="12.75">
      <c r="P5517" s="46"/>
    </row>
    <row r="5518" ht="12.75">
      <c r="P5518" s="46"/>
    </row>
    <row r="5519" ht="12.75">
      <c r="P5519" s="46"/>
    </row>
    <row r="5520" ht="12.75">
      <c r="P5520" s="46"/>
    </row>
    <row r="5521" ht="12.75">
      <c r="P5521" s="46"/>
    </row>
    <row r="5522" ht="12.75">
      <c r="P5522" s="46"/>
    </row>
    <row r="5523" ht="12.75">
      <c r="P5523" s="46"/>
    </row>
    <row r="5524" ht="12.75">
      <c r="P5524" s="46"/>
    </row>
    <row r="5525" ht="12.75">
      <c r="P5525" s="46"/>
    </row>
    <row r="5526" ht="12.75">
      <c r="P5526" s="46"/>
    </row>
    <row r="5527" ht="12.75">
      <c r="P5527" s="46"/>
    </row>
    <row r="5528" ht="12.75">
      <c r="P5528" s="46"/>
    </row>
    <row r="5529" ht="12.75">
      <c r="P5529" s="46"/>
    </row>
    <row r="5530" ht="12.75">
      <c r="P5530" s="46"/>
    </row>
    <row r="5531" ht="12.75">
      <c r="P5531" s="46"/>
    </row>
    <row r="5532" ht="12.75">
      <c r="P5532" s="46"/>
    </row>
    <row r="5533" ht="12.75">
      <c r="P5533" s="46"/>
    </row>
    <row r="5534" ht="12.75">
      <c r="P5534" s="46"/>
    </row>
    <row r="5535" ht="12.75">
      <c r="P5535" s="46"/>
    </row>
    <row r="5536" ht="12.75">
      <c r="P5536" s="46"/>
    </row>
    <row r="5537" ht="12.75">
      <c r="P5537" s="46"/>
    </row>
    <row r="5538" ht="12.75">
      <c r="P5538" s="46"/>
    </row>
    <row r="5539" ht="12.75">
      <c r="P5539" s="46"/>
    </row>
    <row r="5540" ht="12.75">
      <c r="P5540" s="46"/>
    </row>
    <row r="5541" ht="12.75">
      <c r="P5541" s="46"/>
    </row>
    <row r="5542" ht="12.75">
      <c r="P5542" s="46"/>
    </row>
    <row r="5543" ht="12.75">
      <c r="P5543" s="46"/>
    </row>
    <row r="5544" ht="12.75">
      <c r="P5544" s="46"/>
    </row>
    <row r="5545" ht="12.75">
      <c r="P5545" s="46"/>
    </row>
    <row r="5546" ht="12.75">
      <c r="P5546" s="46"/>
    </row>
    <row r="5547" ht="12.75">
      <c r="P5547" s="46"/>
    </row>
    <row r="5548" ht="12.75">
      <c r="P5548" s="46"/>
    </row>
    <row r="5549" ht="12.75">
      <c r="P5549" s="46"/>
    </row>
    <row r="5550" ht="12.75">
      <c r="P5550" s="46"/>
    </row>
    <row r="5551" ht="12.75">
      <c r="P5551" s="46"/>
    </row>
    <row r="5552" ht="12.75">
      <c r="P5552" s="46"/>
    </row>
    <row r="5553" ht="12.75">
      <c r="P5553" s="46"/>
    </row>
    <row r="5554" ht="12.75">
      <c r="P5554" s="46"/>
    </row>
    <row r="5555" ht="12.75">
      <c r="P5555" s="46"/>
    </row>
    <row r="5556" ht="12.75">
      <c r="P5556" s="46"/>
    </row>
    <row r="5557" ht="12.75">
      <c r="P5557" s="46"/>
    </row>
    <row r="5558" ht="12.75">
      <c r="P5558" s="46"/>
    </row>
    <row r="5559" ht="12.75">
      <c r="P5559" s="46"/>
    </row>
    <row r="5560" ht="12.75">
      <c r="P5560" s="46"/>
    </row>
    <row r="5561" ht="12.75">
      <c r="P5561" s="46"/>
    </row>
    <row r="5562" ht="12.75">
      <c r="P5562" s="46"/>
    </row>
    <row r="5563" ht="12.75">
      <c r="P5563" s="46"/>
    </row>
    <row r="5564" ht="12.75">
      <c r="P5564" s="46"/>
    </row>
    <row r="5565" ht="12.75">
      <c r="P5565" s="46"/>
    </row>
    <row r="5566" ht="12.75">
      <c r="P5566" s="46"/>
    </row>
    <row r="5567" ht="12.75">
      <c r="P5567" s="46"/>
    </row>
    <row r="5568" ht="12.75">
      <c r="P5568" s="46"/>
    </row>
    <row r="5569" ht="12.75">
      <c r="P5569" s="46"/>
    </row>
    <row r="5570" ht="12.75">
      <c r="P5570" s="46"/>
    </row>
    <row r="5571" ht="12.75">
      <c r="P5571" s="46"/>
    </row>
    <row r="5572" ht="12.75">
      <c r="P5572" s="46"/>
    </row>
    <row r="5573" ht="12.75">
      <c r="P5573" s="46"/>
    </row>
    <row r="5574" ht="12.75">
      <c r="P5574" s="46"/>
    </row>
    <row r="5575" ht="12.75">
      <c r="P5575" s="46"/>
    </row>
    <row r="5576" ht="12.75">
      <c r="P5576" s="46"/>
    </row>
    <row r="5577" ht="12.75">
      <c r="P5577" s="46"/>
    </row>
    <row r="5578" ht="12.75">
      <c r="P5578" s="46"/>
    </row>
    <row r="5579" ht="12.75">
      <c r="P5579" s="46"/>
    </row>
    <row r="5580" ht="12.75">
      <c r="P5580" s="46"/>
    </row>
    <row r="5581" ht="12.75">
      <c r="P5581" s="46"/>
    </row>
    <row r="5582" ht="12.75">
      <c r="P5582" s="46"/>
    </row>
    <row r="5583" ht="12.75">
      <c r="P5583" s="46"/>
    </row>
    <row r="5584" ht="12.75">
      <c r="P5584" s="46"/>
    </row>
    <row r="5585" ht="12.75">
      <c r="P5585" s="46"/>
    </row>
    <row r="5586" ht="12.75">
      <c r="P5586" s="46"/>
    </row>
    <row r="5587" ht="12.75">
      <c r="P5587" s="46"/>
    </row>
    <row r="5588" ht="12.75">
      <c r="P5588" s="46"/>
    </row>
    <row r="5589" ht="12.75">
      <c r="P5589" s="46"/>
    </row>
    <row r="5590" ht="12.75">
      <c r="P5590" s="46"/>
    </row>
    <row r="5591" ht="12.75">
      <c r="P5591" s="46"/>
    </row>
    <row r="5592" ht="12.75">
      <c r="P5592" s="46"/>
    </row>
    <row r="5593" ht="12.75">
      <c r="P5593" s="46"/>
    </row>
    <row r="5594" ht="12.75">
      <c r="P5594" s="46"/>
    </row>
    <row r="5595" ht="12.75">
      <c r="P5595" s="46"/>
    </row>
    <row r="5596" ht="12.75">
      <c r="P5596" s="46"/>
    </row>
    <row r="5597" ht="12.75">
      <c r="P5597" s="46"/>
    </row>
    <row r="5598" ht="12.75">
      <c r="P5598" s="46"/>
    </row>
    <row r="5599" ht="12.75">
      <c r="P5599" s="46"/>
    </row>
    <row r="5600" ht="12.75">
      <c r="P5600" s="46"/>
    </row>
    <row r="5601" ht="12.75">
      <c r="P5601" s="46"/>
    </row>
    <row r="5602" ht="12.75">
      <c r="P5602" s="46"/>
    </row>
    <row r="5603" ht="12.75">
      <c r="P5603" s="46"/>
    </row>
    <row r="5604" ht="12.75">
      <c r="P5604" s="46"/>
    </row>
    <row r="5605" ht="12.75">
      <c r="P5605" s="46"/>
    </row>
    <row r="5606" ht="12.75">
      <c r="P5606" s="46"/>
    </row>
    <row r="5607" ht="12.75">
      <c r="P5607" s="46"/>
    </row>
    <row r="5608" ht="12.75">
      <c r="P5608" s="46"/>
    </row>
    <row r="5609" ht="12.75">
      <c r="P5609" s="46"/>
    </row>
    <row r="5610" ht="12.75">
      <c r="P5610" s="46"/>
    </row>
    <row r="5611" ht="12.75">
      <c r="P5611" s="46"/>
    </row>
    <row r="5612" ht="12.75">
      <c r="P5612" s="46"/>
    </row>
    <row r="5613" ht="12.75">
      <c r="P5613" s="46"/>
    </row>
    <row r="5614" ht="12.75">
      <c r="P5614" s="46"/>
    </row>
    <row r="5615" ht="12.75">
      <c r="P5615" s="46"/>
    </row>
    <row r="5616" ht="12.75">
      <c r="P5616" s="46"/>
    </row>
    <row r="5617" ht="12.75">
      <c r="P5617" s="46"/>
    </row>
    <row r="5618" ht="12.75">
      <c r="P5618" s="46"/>
    </row>
    <row r="5619" ht="12.75">
      <c r="P5619" s="46"/>
    </row>
    <row r="5620" ht="12.75">
      <c r="P5620" s="46"/>
    </row>
    <row r="5621" ht="12.75">
      <c r="P5621" s="46"/>
    </row>
    <row r="5622" ht="12.75">
      <c r="P5622" s="46"/>
    </row>
    <row r="5623" ht="12.75">
      <c r="P5623" s="46"/>
    </row>
    <row r="5624" ht="12.75">
      <c r="P5624" s="46"/>
    </row>
    <row r="5625" ht="12.75">
      <c r="P5625" s="46"/>
    </row>
    <row r="5626" ht="12.75">
      <c r="P5626" s="46"/>
    </row>
    <row r="5627" ht="12.75">
      <c r="P5627" s="46"/>
    </row>
    <row r="5628" ht="12.75">
      <c r="P5628" s="46"/>
    </row>
    <row r="5629" ht="12.75">
      <c r="P5629" s="46"/>
    </row>
    <row r="5630" ht="12.75">
      <c r="P5630" s="46"/>
    </row>
    <row r="5631" ht="12.75">
      <c r="P5631" s="46"/>
    </row>
    <row r="5632" ht="12.75">
      <c r="P5632" s="46"/>
    </row>
    <row r="5633" ht="12.75">
      <c r="P5633" s="46"/>
    </row>
    <row r="5634" ht="12.75">
      <c r="P5634" s="46"/>
    </row>
    <row r="5635" ht="12.75">
      <c r="P5635" s="46"/>
    </row>
    <row r="5636" ht="12.75">
      <c r="P5636" s="46"/>
    </row>
    <row r="5637" ht="12.75">
      <c r="P5637" s="46"/>
    </row>
    <row r="5638" ht="12.75">
      <c r="P5638" s="46"/>
    </row>
    <row r="5639" ht="12.75">
      <c r="P5639" s="46"/>
    </row>
    <row r="5640" ht="12.75">
      <c r="P5640" s="46"/>
    </row>
    <row r="5641" ht="12.75">
      <c r="P5641" s="46"/>
    </row>
    <row r="5642" ht="12.75">
      <c r="P5642" s="46"/>
    </row>
    <row r="5643" ht="12.75">
      <c r="P5643" s="46"/>
    </row>
    <row r="5644" ht="12.75">
      <c r="P5644" s="46"/>
    </row>
    <row r="5645" ht="12.75">
      <c r="P5645" s="46"/>
    </row>
    <row r="5646" ht="12.75">
      <c r="P5646" s="46"/>
    </row>
    <row r="5647" ht="12.75">
      <c r="P5647" s="46"/>
    </row>
    <row r="5648" ht="12.75">
      <c r="P5648" s="46"/>
    </row>
    <row r="5649" ht="12.75">
      <c r="P5649" s="46"/>
    </row>
    <row r="5650" ht="12.75">
      <c r="P5650" s="46"/>
    </row>
    <row r="5651" ht="12.75">
      <c r="P5651" s="46"/>
    </row>
    <row r="5652" ht="12.75">
      <c r="P5652" s="46"/>
    </row>
    <row r="5653" ht="12.75">
      <c r="P5653" s="46"/>
    </row>
    <row r="5654" ht="12.75">
      <c r="P5654" s="46"/>
    </row>
    <row r="5655" ht="12.75">
      <c r="P5655" s="46"/>
    </row>
    <row r="5656" ht="12.75">
      <c r="P5656" s="46"/>
    </row>
    <row r="5657" ht="12.75">
      <c r="P5657" s="46"/>
    </row>
    <row r="5658" ht="12.75">
      <c r="P5658" s="46"/>
    </row>
    <row r="5659" ht="12.75">
      <c r="P5659" s="46"/>
    </row>
    <row r="5660" ht="12.75">
      <c r="P5660" s="46"/>
    </row>
    <row r="5661" ht="12.75">
      <c r="P5661" s="46"/>
    </row>
    <row r="5662" ht="12.75">
      <c r="P5662" s="46"/>
    </row>
    <row r="5663" ht="12.75">
      <c r="P5663" s="46"/>
    </row>
    <row r="5664" ht="12.75">
      <c r="P5664" s="46"/>
    </row>
    <row r="5665" ht="12.75">
      <c r="P5665" s="46"/>
    </row>
    <row r="5666" ht="12.75">
      <c r="P5666" s="46"/>
    </row>
    <row r="5667" ht="12.75">
      <c r="P5667" s="46"/>
    </row>
    <row r="5668" ht="12.75">
      <c r="P5668" s="46"/>
    </row>
    <row r="5669" ht="12.75">
      <c r="P5669" s="46"/>
    </row>
    <row r="5670" ht="12.75">
      <c r="P5670" s="46"/>
    </row>
    <row r="5671" ht="12.75">
      <c r="P5671" s="46"/>
    </row>
    <row r="5672" ht="12.75">
      <c r="P5672" s="46"/>
    </row>
    <row r="5673" ht="12.75">
      <c r="P5673" s="46"/>
    </row>
    <row r="5674" ht="12.75">
      <c r="P5674" s="46"/>
    </row>
    <row r="5675" ht="12.75">
      <c r="P5675" s="46"/>
    </row>
    <row r="5676" ht="12.75">
      <c r="P5676" s="46"/>
    </row>
    <row r="5677" ht="12.75">
      <c r="P5677" s="46"/>
    </row>
    <row r="5678" ht="12.75">
      <c r="P5678" s="46"/>
    </row>
    <row r="5679" ht="12.75">
      <c r="P5679" s="46"/>
    </row>
    <row r="5680" ht="12.75">
      <c r="P5680" s="46"/>
    </row>
    <row r="5681" ht="12.75">
      <c r="P5681" s="46"/>
    </row>
    <row r="5682" ht="12.75">
      <c r="P5682" s="46"/>
    </row>
    <row r="5683" ht="12.75">
      <c r="P5683" s="46"/>
    </row>
    <row r="5684" ht="12.75">
      <c r="P5684" s="46"/>
    </row>
    <row r="5685" ht="12.75">
      <c r="P5685" s="46"/>
    </row>
    <row r="5686" ht="12.75">
      <c r="P5686" s="46"/>
    </row>
    <row r="5687" ht="12.75">
      <c r="P5687" s="46"/>
    </row>
    <row r="5688" ht="12.75">
      <c r="P5688" s="46"/>
    </row>
    <row r="5689" ht="12.75">
      <c r="P5689" s="46"/>
    </row>
    <row r="5690" ht="12.75">
      <c r="P5690" s="46"/>
    </row>
    <row r="5691" ht="12.75">
      <c r="P5691" s="46"/>
    </row>
    <row r="5692" ht="12.75">
      <c r="P5692" s="46"/>
    </row>
    <row r="5693" ht="12.75">
      <c r="P5693" s="46"/>
    </row>
    <row r="5694" ht="12.75">
      <c r="P5694" s="46"/>
    </row>
    <row r="5695" ht="12.75">
      <c r="P5695" s="46"/>
    </row>
    <row r="5696" ht="12.75">
      <c r="P5696" s="46"/>
    </row>
    <row r="5697" ht="12.75">
      <c r="P5697" s="46"/>
    </row>
    <row r="5698" ht="12.75">
      <c r="P5698" s="46"/>
    </row>
    <row r="5699" ht="12.75">
      <c r="P5699" s="46"/>
    </row>
    <row r="5700" ht="12.75">
      <c r="P5700" s="46"/>
    </row>
    <row r="5701" ht="12.75">
      <c r="P5701" s="46"/>
    </row>
    <row r="5702" ht="12.75">
      <c r="P5702" s="46"/>
    </row>
    <row r="5703" ht="12.75">
      <c r="P5703" s="46"/>
    </row>
    <row r="5704" ht="12.75">
      <c r="P5704" s="46"/>
    </row>
    <row r="5705" ht="12.75">
      <c r="P5705" s="46"/>
    </row>
    <row r="5706" ht="12.75">
      <c r="P5706" s="46"/>
    </row>
    <row r="5707" ht="12.75">
      <c r="P5707" s="46"/>
    </row>
    <row r="5708" ht="12.75">
      <c r="P5708" s="46"/>
    </row>
    <row r="5709" ht="12.75">
      <c r="P5709" s="46"/>
    </row>
    <row r="5710" ht="12.75">
      <c r="P5710" s="46"/>
    </row>
    <row r="5711" ht="12.75">
      <c r="P5711" s="46"/>
    </row>
    <row r="5712" ht="12.75">
      <c r="P5712" s="46"/>
    </row>
    <row r="5713" ht="12.75">
      <c r="P5713" s="46"/>
    </row>
    <row r="5714" ht="12.75">
      <c r="P5714" s="46"/>
    </row>
    <row r="5715" ht="12.75">
      <c r="P5715" s="46"/>
    </row>
    <row r="5716" ht="12.75">
      <c r="P5716" s="46"/>
    </row>
    <row r="5717" ht="12.75">
      <c r="P5717" s="46"/>
    </row>
    <row r="5718" ht="12.75">
      <c r="P5718" s="46"/>
    </row>
    <row r="5719" ht="12.75">
      <c r="P5719" s="46"/>
    </row>
    <row r="5720" ht="12.75">
      <c r="P5720" s="46"/>
    </row>
    <row r="5721" ht="12.75">
      <c r="P5721" s="46"/>
    </row>
    <row r="5722" ht="12.75">
      <c r="P5722" s="46"/>
    </row>
    <row r="5723" ht="12.75">
      <c r="P5723" s="46"/>
    </row>
    <row r="5724" ht="12.75">
      <c r="P5724" s="46"/>
    </row>
    <row r="5725" ht="12.75">
      <c r="P5725" s="46"/>
    </row>
    <row r="5726" ht="12.75">
      <c r="P5726" s="46"/>
    </row>
    <row r="5727" ht="12.75">
      <c r="P5727" s="46"/>
    </row>
    <row r="5728" ht="12.75">
      <c r="P5728" s="46"/>
    </row>
    <row r="5729" ht="12.75">
      <c r="P5729" s="46"/>
    </row>
    <row r="5730" ht="12.75">
      <c r="P5730" s="46"/>
    </row>
    <row r="5731" ht="12.75">
      <c r="P5731" s="46"/>
    </row>
    <row r="5732" ht="12.75">
      <c r="P5732" s="46"/>
    </row>
    <row r="5733" ht="12.75">
      <c r="P5733" s="46"/>
    </row>
    <row r="5734" ht="12.75">
      <c r="P5734" s="46"/>
    </row>
    <row r="5735" ht="12.75">
      <c r="P5735" s="46"/>
    </row>
    <row r="5736" ht="12.75">
      <c r="P5736" s="46"/>
    </row>
    <row r="5737" ht="12.75">
      <c r="P5737" s="46"/>
    </row>
    <row r="5738" ht="12.75">
      <c r="P5738" s="46"/>
    </row>
    <row r="5739" ht="12.75">
      <c r="P5739" s="46"/>
    </row>
    <row r="5740" ht="12.75">
      <c r="P5740" s="46"/>
    </row>
    <row r="5741" ht="12.75">
      <c r="P5741" s="46"/>
    </row>
    <row r="5742" ht="12.75">
      <c r="P5742" s="46"/>
    </row>
    <row r="5743" ht="12.75">
      <c r="P5743" s="46"/>
    </row>
    <row r="5744" ht="12.75">
      <c r="P5744" s="46"/>
    </row>
    <row r="5745" ht="12.75">
      <c r="P5745" s="46"/>
    </row>
    <row r="5746" ht="12.75">
      <c r="P5746" s="46"/>
    </row>
    <row r="5747" ht="12.75">
      <c r="P5747" s="46"/>
    </row>
    <row r="5748" ht="12.75">
      <c r="P5748" s="46"/>
    </row>
    <row r="5749" ht="12.75">
      <c r="P5749" s="46"/>
    </row>
    <row r="5750" ht="12.75">
      <c r="P5750" s="46"/>
    </row>
    <row r="5751" ht="12.75">
      <c r="P5751" s="46"/>
    </row>
    <row r="5752" ht="12.75">
      <c r="P5752" s="46"/>
    </row>
    <row r="5753" ht="12.75">
      <c r="P5753" s="46"/>
    </row>
    <row r="5754" ht="12.75">
      <c r="P5754" s="46"/>
    </row>
    <row r="5755" ht="12.75">
      <c r="P5755" s="46"/>
    </row>
    <row r="5756" ht="12.75">
      <c r="P5756" s="46"/>
    </row>
    <row r="5757" ht="12.75">
      <c r="P5757" s="46"/>
    </row>
    <row r="5758" ht="12.75">
      <c r="P5758" s="46"/>
    </row>
    <row r="5759" ht="12.75">
      <c r="P5759" s="46"/>
    </row>
    <row r="5760" ht="12.75">
      <c r="P5760" s="46"/>
    </row>
    <row r="5761" ht="12.75">
      <c r="P5761" s="46"/>
    </row>
    <row r="5762" ht="12.75">
      <c r="P5762" s="46"/>
    </row>
    <row r="5763" ht="12.75">
      <c r="P5763" s="46"/>
    </row>
    <row r="5764" ht="12.75">
      <c r="P5764" s="46"/>
    </row>
    <row r="5765" ht="12.75">
      <c r="P5765" s="46"/>
    </row>
    <row r="5766" ht="12.75">
      <c r="P5766" s="46"/>
    </row>
    <row r="5767" ht="12.75">
      <c r="P5767" s="46"/>
    </row>
    <row r="5768" ht="12.75">
      <c r="P5768" s="46"/>
    </row>
    <row r="5769" ht="12.75">
      <c r="P5769" s="46"/>
    </row>
    <row r="5770" ht="12.75">
      <c r="P5770" s="46"/>
    </row>
    <row r="5771" ht="12.75">
      <c r="P5771" s="46"/>
    </row>
    <row r="5772" ht="12.75">
      <c r="P5772" s="46"/>
    </row>
    <row r="5773" ht="12.75">
      <c r="P5773" s="46"/>
    </row>
    <row r="5774" ht="12.75">
      <c r="P5774" s="46"/>
    </row>
    <row r="5775" ht="12.75">
      <c r="P5775" s="46"/>
    </row>
    <row r="5776" ht="12.75">
      <c r="P5776" s="46"/>
    </row>
    <row r="5777" ht="12.75">
      <c r="P5777" s="46"/>
    </row>
    <row r="5778" ht="12.75">
      <c r="P5778" s="46"/>
    </row>
    <row r="5779" ht="12.75">
      <c r="P5779" s="46"/>
    </row>
    <row r="5780" ht="12.75">
      <c r="P5780" s="46"/>
    </row>
    <row r="5781" ht="12.75">
      <c r="P5781" s="46"/>
    </row>
    <row r="5782" ht="12.75">
      <c r="P5782" s="46"/>
    </row>
    <row r="5783" ht="12.75">
      <c r="P5783" s="46"/>
    </row>
    <row r="5784" ht="12.75">
      <c r="P5784" s="46"/>
    </row>
    <row r="5785" ht="12.75">
      <c r="P5785" s="46"/>
    </row>
    <row r="5786" ht="12.75">
      <c r="P5786" s="46"/>
    </row>
    <row r="5787" ht="12.75">
      <c r="P5787" s="46"/>
    </row>
    <row r="5788" ht="12.75">
      <c r="P5788" s="46"/>
    </row>
    <row r="5789" ht="12.75">
      <c r="P5789" s="46"/>
    </row>
    <row r="5790" ht="12.75">
      <c r="P5790" s="46"/>
    </row>
    <row r="5791" ht="12.75">
      <c r="P5791" s="46"/>
    </row>
    <row r="5792" ht="12.75">
      <c r="P5792" s="46"/>
    </row>
    <row r="5793" ht="12.75">
      <c r="P5793" s="46"/>
    </row>
    <row r="5794" ht="12.75">
      <c r="P5794" s="46"/>
    </row>
    <row r="5795" ht="12.75">
      <c r="P5795" s="46"/>
    </row>
    <row r="5796" ht="12.75">
      <c r="P5796" s="46"/>
    </row>
    <row r="5797" ht="12.75">
      <c r="P5797" s="46"/>
    </row>
    <row r="5798" ht="12.75">
      <c r="P5798" s="46"/>
    </row>
    <row r="5799" ht="12.75">
      <c r="P5799" s="46"/>
    </row>
    <row r="5800" ht="12.75">
      <c r="P5800" s="46"/>
    </row>
    <row r="5801" ht="12.75">
      <c r="P5801" s="46"/>
    </row>
    <row r="5802" ht="12.75">
      <c r="P5802" s="46"/>
    </row>
    <row r="5803" ht="12.75">
      <c r="P5803" s="46"/>
    </row>
    <row r="5804" ht="12.75">
      <c r="P5804" s="46"/>
    </row>
    <row r="5805" ht="12.75">
      <c r="P5805" s="46"/>
    </row>
    <row r="5806" ht="12.75">
      <c r="P5806" s="46"/>
    </row>
    <row r="5807" ht="12.75">
      <c r="P5807" s="46"/>
    </row>
    <row r="5808" ht="12.75">
      <c r="P5808" s="46"/>
    </row>
    <row r="5809" ht="12.75">
      <c r="P5809" s="46"/>
    </row>
    <row r="5810" ht="12.75">
      <c r="P5810" s="46"/>
    </row>
    <row r="5811" ht="12.75">
      <c r="P5811" s="46"/>
    </row>
    <row r="5812" ht="12.75">
      <c r="P5812" s="46"/>
    </row>
    <row r="5813" ht="12.75">
      <c r="P5813" s="46"/>
    </row>
    <row r="5814" ht="12.75">
      <c r="P5814" s="46"/>
    </row>
    <row r="5815" ht="12.75">
      <c r="P5815" s="46"/>
    </row>
    <row r="5816" ht="12.75">
      <c r="P5816" s="46"/>
    </row>
    <row r="5817" ht="12.75">
      <c r="P5817" s="46"/>
    </row>
    <row r="5818" ht="12.75">
      <c r="P5818" s="46"/>
    </row>
    <row r="5819" ht="12.75">
      <c r="P5819" s="46"/>
    </row>
    <row r="5820" ht="12.75">
      <c r="P5820" s="46"/>
    </row>
    <row r="5821" ht="12.75">
      <c r="P5821" s="46"/>
    </row>
    <row r="5822" ht="12.75">
      <c r="P5822" s="46"/>
    </row>
    <row r="5823" ht="12.75">
      <c r="P5823" s="46"/>
    </row>
    <row r="5824" ht="12.75">
      <c r="P5824" s="46"/>
    </row>
    <row r="5825" ht="12.75">
      <c r="P5825" s="46"/>
    </row>
    <row r="5826" ht="12.75">
      <c r="P5826" s="46"/>
    </row>
    <row r="5827" ht="12.75">
      <c r="P5827" s="46"/>
    </row>
  </sheetData>
  <printOptions horizontalCentered="1"/>
  <pageMargins left="0.25" right="0.25" top="0.5" bottom="0.5" header="0.25" footer="0.25"/>
  <pageSetup fitToHeight="0" fitToWidth="1" horizontalDpi="600" verticalDpi="600" orientation="landscape" scale="60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Indiana State Eligibility Spreadsheet for FY 2004 LEAs Eligible for the Rural Low-Income School Program (excel)</dc:title>
  <dc:subject/>
  <dc:creator>robert.hitchcock</dc:creator>
  <cp:keywords/>
  <dc:description/>
  <cp:lastModifiedBy>nelly.gruhlke</cp:lastModifiedBy>
  <cp:lastPrinted>2004-09-07T19:15:46Z</cp:lastPrinted>
  <dcterms:created xsi:type="dcterms:W3CDTF">2004-07-02T15:18:08Z</dcterms:created>
  <dcterms:modified xsi:type="dcterms:W3CDTF">2004-09-14T12:22:35Z</dcterms:modified>
  <cp:category/>
  <cp:version/>
  <cp:contentType/>
  <cp:contentStatus/>
</cp:coreProperties>
</file>