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05" windowHeight="6030" activeTab="0"/>
  </bookViews>
  <sheets>
    <sheet name="Form" sheetId="1" r:id="rId1"/>
    <sheet name="SEJointV" sheetId="2" r:id="rId2"/>
    <sheet name="NWJointV" sheetId="3" r:id="rId3"/>
    <sheet name="DNRAreas" sheetId="4" r:id="rId4"/>
  </sheets>
  <definedNames>
    <definedName name="_xlnm.Print_Area" localSheetId="0">'Form'!$B$3:$S$145</definedName>
  </definedNames>
  <calcPr fullCalcOnLoad="1"/>
</workbook>
</file>

<file path=xl/comments1.xml><?xml version="1.0" encoding="utf-8"?>
<comments xmlns="http://schemas.openxmlformats.org/spreadsheetml/2006/main">
  <authors>
    <author>greg.kidd</author>
  </authors>
  <commentList>
    <comment ref="G83" authorId="0">
      <text>
        <r>
          <rPr>
            <b/>
            <sz val="8"/>
            <rFont val="Tahoma"/>
            <family val="0"/>
          </rPr>
          <t>5 acres is the point at which channelization begins.</t>
        </r>
      </text>
    </comment>
    <comment ref="F17" authorId="0">
      <text>
        <r>
          <rPr>
            <b/>
            <sz val="8"/>
            <rFont val="Tahoma"/>
            <family val="0"/>
          </rPr>
          <t>Mineral soils receive more points because history shows a higher restoration success on these soil types.</t>
        </r>
      </text>
    </comment>
    <comment ref="G45" authorId="0">
      <text>
        <r>
          <rPr>
            <b/>
            <sz val="8"/>
            <rFont val="Tahoma"/>
            <family val="0"/>
          </rPr>
          <t xml:space="preserve">More water leads to greater diversity and the WRP emphasis is on wetland and wetland dependent species. </t>
        </r>
      </text>
    </comment>
    <comment ref="F68" authorId="0">
      <text>
        <r>
          <rPr>
            <b/>
            <sz val="8"/>
            <rFont val="Tahoma"/>
            <family val="0"/>
          </rPr>
          <t>Threatened and endangered species are an additional emphasis for WRP.</t>
        </r>
      </text>
    </comment>
    <comment ref="G81" authorId="0">
      <text>
        <r>
          <rPr>
            <b/>
            <sz val="8"/>
            <rFont val="Tahoma"/>
            <family val="0"/>
          </rPr>
          <t>Water quality is another program emphasis for WRP.</t>
        </r>
      </text>
    </comment>
    <comment ref="G87" authorId="0">
      <text>
        <r>
          <rPr>
            <b/>
            <sz val="8"/>
            <rFont val="Tahoma"/>
            <family val="0"/>
          </rPr>
          <t>-Areas that can help to connect protected areas have a higher priority.
-Joint Venture areas have been identified by biologists as having the greatest potential for waterfowl production.</t>
        </r>
      </text>
    </comment>
    <comment ref="G93" authorId="0">
      <text>
        <r>
          <rPr>
            <b/>
            <sz val="8"/>
            <rFont val="Tahoma"/>
            <family val="0"/>
          </rPr>
          <t>High restoration and infrastructure costs historically  lead to high maintenance costs.</t>
        </r>
      </text>
    </comment>
    <comment ref="K105" authorId="0">
      <text>
        <r>
          <rPr>
            <b/>
            <sz val="8"/>
            <rFont val="Tahoma"/>
            <family val="0"/>
          </rPr>
          <t>Small restorations cost the same to process and have a lower environmental benefit.</t>
        </r>
      </text>
    </comment>
    <comment ref="G117" authorId="0">
      <text>
        <r>
          <rPr>
            <b/>
            <sz val="8"/>
            <rFont val="Tahoma"/>
            <family val="0"/>
          </rPr>
          <t>This includes all other components not considered in the ranking sheet.</t>
        </r>
      </text>
    </comment>
  </commentList>
</comments>
</file>

<file path=xl/sharedStrings.xml><?xml version="1.0" encoding="utf-8"?>
<sst xmlns="http://schemas.openxmlformats.org/spreadsheetml/2006/main" count="376" uniqueCount="222">
  <si>
    <t xml:space="preserve"> </t>
  </si>
  <si>
    <t>Yes</t>
  </si>
  <si>
    <t>No</t>
  </si>
  <si>
    <t xml:space="preserve">         Page 1</t>
  </si>
  <si>
    <t xml:space="preserve">To print the spreadsheet, left click on "File" located on the upper left, then </t>
  </si>
  <si>
    <t xml:space="preserve">move the cursor down to "Print" and left click, then left click on "OK" on </t>
  </si>
  <si>
    <t>Acres in the Application:</t>
  </si>
  <si>
    <t>Date:</t>
  </si>
  <si>
    <t xml:space="preserve">    </t>
  </si>
  <si>
    <t>Points</t>
  </si>
  <si>
    <t>Group Name:</t>
  </si>
  <si>
    <t xml:space="preserve">the bottom of the pop up window.  </t>
  </si>
  <si>
    <t>Group name only if applicable.</t>
  </si>
  <si>
    <t>Perpetual</t>
  </si>
  <si>
    <t>30-Year</t>
  </si>
  <si>
    <t>10-Year</t>
  </si>
  <si>
    <r>
      <t xml:space="preserve">Length </t>
    </r>
    <r>
      <rPr>
        <sz val="11"/>
        <rFont val="Times New Roman"/>
        <family val="1"/>
      </rPr>
      <t>(Check one):</t>
    </r>
  </si>
  <si>
    <t xml:space="preserve">      Wisconsin Wetlands Reserve Program (WRP)</t>
  </si>
  <si>
    <t xml:space="preserve">1. This applies only to the restored or enhanced wetland acreage and </t>
  </si>
  <si>
    <t xml:space="preserve">    not to any adjacent land or buffer. Hydric soils are required!</t>
  </si>
  <si>
    <t>Enter %</t>
  </si>
  <si>
    <t>30 Points X</t>
  </si>
  <si>
    <t xml:space="preserve">    -If the site was restored prior to this ranking, use pre-restoration</t>
  </si>
  <si>
    <t xml:space="preserve">     land use as the 'current wetland condition.'</t>
  </si>
  <si>
    <t xml:space="preserve">Enter the percentage rounded to the nearest whole number. </t>
  </si>
  <si>
    <t xml:space="preserve">  * Do not enter the decimal equivalent.</t>
  </si>
  <si>
    <t>A. Mineral soils that no longer meet wetland hydrology criteria and are frequently cropped.</t>
  </si>
  <si>
    <t>County:</t>
  </si>
  <si>
    <t>Applicant(s):</t>
  </si>
  <si>
    <t>Address:</t>
  </si>
  <si>
    <t>Section:</t>
  </si>
  <si>
    <t xml:space="preserve">Township: </t>
  </si>
  <si>
    <t>Range:</t>
  </si>
  <si>
    <t>B. 1) Organic soils that no longer meet wetland hydrology criteria and are frequently cropped.</t>
  </si>
  <si>
    <t xml:space="preserve">    2) Mineral soils that no longer meet wetland hydrology criteria and are not frequently cropped.</t>
  </si>
  <si>
    <t>25 Points X</t>
  </si>
  <si>
    <t>C. 1) Mineral or organic soils that meet wetland criteria but have substantially altered hydrology and are frequently cropped.</t>
  </si>
  <si>
    <t xml:space="preserve">    2) Organic soils that no longer meet wetland hydrology criteria and are not frequently cropped.</t>
  </si>
  <si>
    <t>20 Points X</t>
  </si>
  <si>
    <t xml:space="preserve">% of Area =  </t>
  </si>
  <si>
    <t xml:space="preserve">% of Area = </t>
  </si>
  <si>
    <t>% of Area =</t>
  </si>
  <si>
    <t xml:space="preserve">        and have &lt;50% reed canary grass.</t>
  </si>
  <si>
    <t>15  Points X</t>
  </si>
  <si>
    <t>D. 1) Mineral or organic soils that meet wetland criteria but with substantially altered hydrology and are not frequently cropped</t>
  </si>
  <si>
    <t>E. 1) Organic soils with minor impacts to hydrology and have &lt;50% reed canary grass.</t>
  </si>
  <si>
    <t xml:space="preserve">    2) Organic soils that meet wetland criteria with substantially altered hydrology and &gt;50% reed canary grass.</t>
  </si>
  <si>
    <t>10 Points X</t>
  </si>
  <si>
    <t>F. 1) Organic soils with minor impacts to hydrology and &gt;50% reed canary grass.</t>
  </si>
  <si>
    <t>5 Points X</t>
  </si>
  <si>
    <t>Estimate the post restoration hydrology in normal years, in the wetland</t>
  </si>
  <si>
    <t>to be restored or enhanced (or current conditions if previously restored).</t>
  </si>
  <si>
    <t>This applies to wetland acreage to be (or previously) restored only.</t>
  </si>
  <si>
    <t xml:space="preserve"> * Do not enter the decimal equivalent.</t>
  </si>
  <si>
    <t>A. Surface water, on mineral soils, will persist through the growing season in most years.</t>
  </si>
  <si>
    <t xml:space="preserve">30 Points X </t>
  </si>
  <si>
    <t>Weighted Average Points</t>
  </si>
  <si>
    <t>1)</t>
  </si>
  <si>
    <t>15 Points X</t>
  </si>
  <si>
    <t>are cell protected. Green areas are automatically calculated.</t>
  </si>
  <si>
    <t>2)</t>
  </si>
  <si>
    <t>3. Threatened and Endangered Species</t>
  </si>
  <si>
    <t xml:space="preserve">   If Yes, List Species:</t>
  </si>
  <si>
    <t>A. Is the site located in a section or have a surrounding, adjacent section documented (NHI) as having state or federal Threatened or</t>
  </si>
  <si>
    <t xml:space="preserve">   Endangered species (communities not included) and will the restored wetland serve as habitat for the species of concern? (10 Points)</t>
  </si>
  <si>
    <t>3A.)</t>
  </si>
  <si>
    <t>B. Are any State listed 'Species of Special Concern' located in the project section or any surrounding section and will the restored</t>
  </si>
  <si>
    <t xml:space="preserve">    wetland serve as habitat for the 'Species of Special Concern'? (5 Points)</t>
  </si>
  <si>
    <t>3B)</t>
  </si>
  <si>
    <t>4)</t>
  </si>
  <si>
    <t>4. Special Water Quality Criteria</t>
  </si>
  <si>
    <t>5. Special Location</t>
  </si>
  <si>
    <t xml:space="preserve">    AND within 500 feet of a navigable waterway? (10 Points)</t>
  </si>
  <si>
    <t xml:space="preserve">    Is the site located in an approved WDNR Habitat Restoration Area OR in a designated critical habitat township in the northwest or the   </t>
  </si>
  <si>
    <t xml:space="preserve">    southeast focus area of the WI Joint Venture? (5 Points)</t>
  </si>
  <si>
    <t>OR</t>
  </si>
  <si>
    <t xml:space="preserve">Count the offered acres section as well as the surrounding sections.  </t>
  </si>
  <si>
    <t>Information can be found in the Natural Heritage Inventory by authorized personnel.</t>
  </si>
  <si>
    <t>*Please note that this information is confidential!</t>
  </si>
  <si>
    <t>Please attach all necessary supporting documentation.</t>
  </si>
  <si>
    <t>The list below includes the Central sands, Western Prairie HRA, Glacial HRA, SW Grasslands, and the NW sands.</t>
  </si>
  <si>
    <t>44N</t>
  </si>
  <si>
    <t>12W</t>
  </si>
  <si>
    <t>13W</t>
  </si>
  <si>
    <t>43N</t>
  </si>
  <si>
    <t>14W</t>
  </si>
  <si>
    <t>42N</t>
  </si>
  <si>
    <t>41N</t>
  </si>
  <si>
    <t>15W</t>
  </si>
  <si>
    <t>40N</t>
  </si>
  <si>
    <t>17W</t>
  </si>
  <si>
    <t>18W</t>
  </si>
  <si>
    <t>39N</t>
  </si>
  <si>
    <t>19W</t>
  </si>
  <si>
    <t>38N</t>
  </si>
  <si>
    <t>18N</t>
  </si>
  <si>
    <t>19N</t>
  </si>
  <si>
    <t>37N</t>
  </si>
  <si>
    <t>20W</t>
  </si>
  <si>
    <t>32N</t>
  </si>
  <si>
    <t>31N</t>
  </si>
  <si>
    <t xml:space="preserve">30N  </t>
  </si>
  <si>
    <t>1W</t>
  </si>
  <si>
    <t>1E</t>
  </si>
  <si>
    <t>2E</t>
  </si>
  <si>
    <t>29N</t>
  </si>
  <si>
    <t>2W</t>
  </si>
  <si>
    <t xml:space="preserve">28N </t>
  </si>
  <si>
    <t>27N</t>
  </si>
  <si>
    <t>3E</t>
  </si>
  <si>
    <t>26N</t>
  </si>
  <si>
    <t>4E</t>
  </si>
  <si>
    <t>5E</t>
  </si>
  <si>
    <t>25N</t>
  </si>
  <si>
    <t>6E</t>
  </si>
  <si>
    <t>24N</t>
  </si>
  <si>
    <t>7E</t>
  </si>
  <si>
    <t>23N</t>
  </si>
  <si>
    <t>8E</t>
  </si>
  <si>
    <t>22N</t>
  </si>
  <si>
    <t>21N</t>
  </si>
  <si>
    <t>20N</t>
  </si>
  <si>
    <t>19 N</t>
  </si>
  <si>
    <t>14 E</t>
  </si>
  <si>
    <t>15 E</t>
  </si>
  <si>
    <t>18 N</t>
  </si>
  <si>
    <t>17 N</t>
  </si>
  <si>
    <t>16 N</t>
  </si>
  <si>
    <t>16 E</t>
  </si>
  <si>
    <t>15 N</t>
  </si>
  <si>
    <t>14 N</t>
  </si>
  <si>
    <t>13 N</t>
  </si>
  <si>
    <t>13 E</t>
  </si>
  <si>
    <t>12 N</t>
  </si>
  <si>
    <t>12 E</t>
  </si>
  <si>
    <t>11 N</t>
  </si>
  <si>
    <t>2N</t>
  </si>
  <si>
    <t>3N</t>
  </si>
  <si>
    <t>4N</t>
  </si>
  <si>
    <t>5N</t>
  </si>
  <si>
    <t>6N</t>
  </si>
  <si>
    <t>5)</t>
  </si>
  <si>
    <t>Check the tabs/worksheets below to determine if it is in a designated area.</t>
  </si>
  <si>
    <t>6. Cost Benefit</t>
  </si>
  <si>
    <t>Points will be awarded based on the estimated construction cost to NRCS</t>
  </si>
  <si>
    <t xml:space="preserve">  for wetland restoration or enhancement (not seeding). </t>
  </si>
  <si>
    <t xml:space="preserve">  continuation of this project.</t>
  </si>
  <si>
    <t>Enter the preliminary cost estimate minus the seeding (p.2 of PI&amp;D):</t>
  </si>
  <si>
    <t>Enter the number of wetland acres to be restored/enhanced (p.3.of PI&amp;D):</t>
  </si>
  <si>
    <t>Cost per Acre</t>
  </si>
  <si>
    <t>$401 &lt; $600  - 5 Points</t>
  </si>
  <si>
    <t>&lt;$200/acre   - 15 Points</t>
  </si>
  <si>
    <t>6)</t>
  </si>
  <si>
    <t xml:space="preserve">    To be added by the Biologist or Wetland Specialist Only in consultation with the Fish and Wildlife Service. (10 Points maximum)</t>
  </si>
  <si>
    <t>Partial bonus points may be awarded.</t>
  </si>
  <si>
    <t>7)</t>
  </si>
  <si>
    <t>Enter 1-10 Points -</t>
  </si>
  <si>
    <t>You cannot receive points for both sub-elements.</t>
  </si>
  <si>
    <t>Total:</t>
  </si>
  <si>
    <t>Include any special information or reasons why this contract should or</t>
  </si>
  <si>
    <t xml:space="preserve">   should not be accepted. Also list any adjacent or nearby protected areas.</t>
  </si>
  <si>
    <t>NRCS</t>
  </si>
  <si>
    <t>Date</t>
  </si>
  <si>
    <t>USFWS</t>
  </si>
  <si>
    <t>Other</t>
  </si>
  <si>
    <t>Page 2</t>
  </si>
  <si>
    <r>
      <t xml:space="preserve">Only areas shown in white may be filled in.  </t>
    </r>
    <r>
      <rPr>
        <b/>
        <sz val="10"/>
        <rFont val="Arial"/>
        <family val="2"/>
      </rPr>
      <t>All other areas and formulas</t>
    </r>
  </si>
  <si>
    <t>2. Post Restoration Hydrology (30 Points Maximum)</t>
  </si>
  <si>
    <t>If you have multiple lines of text in the comment field, you must click on</t>
  </si>
  <si>
    <t xml:space="preserve"> a new cell/row/line because the text will not wrap.</t>
  </si>
  <si>
    <t>&gt;$601           - MINUS 10 Points</t>
  </si>
  <si>
    <t>Depressional Wetland? Check X if YES</t>
  </si>
  <si>
    <t>8. Bonus Points</t>
  </si>
  <si>
    <t>Enter the number of Points</t>
  </si>
  <si>
    <t>(Max 120 points)</t>
  </si>
  <si>
    <t>Signatures</t>
  </si>
  <si>
    <t>Comments:</t>
  </si>
  <si>
    <t>Use the total project size for this calculation, not just the wetland size.</t>
  </si>
  <si>
    <t>A Depressional Wetland is a pothole or closed depression in a glaciated area.</t>
  </si>
  <si>
    <t>C. All Projects 101-500 acres (5 Points)</t>
  </si>
  <si>
    <t>D. All Projects &gt;500 acres (10 Points)</t>
  </si>
  <si>
    <r>
      <t>7. Size Criteria</t>
    </r>
    <r>
      <rPr>
        <b/>
        <sz val="10"/>
        <rFont val="Arial"/>
        <family val="2"/>
      </rPr>
      <t xml:space="preserve"> For this criteria, use the total acreage of your project, not just the restorable wetland portion.  (For Group</t>
    </r>
  </si>
  <si>
    <t xml:space="preserve">    Restorable Wetland Portion is Slope/Flat and Total</t>
  </si>
  <si>
    <r>
      <t xml:space="preserve">        Project acreage is &gt;10 and &lt;100   (0 Points)    </t>
    </r>
    <r>
      <rPr>
        <b/>
        <u val="single"/>
        <sz val="10"/>
        <rFont val="Arial"/>
        <family val="2"/>
      </rPr>
      <t>OR</t>
    </r>
  </si>
  <si>
    <t xml:space="preserve">        Project acreage is &gt;30 and &lt;100    (0 Points)</t>
  </si>
  <si>
    <t>Written justification must be given in the comments section below.</t>
  </si>
  <si>
    <t xml:space="preserve">    3) Mineral soils with minor impacts to hydrology and &gt;50% reed canary grass.</t>
  </si>
  <si>
    <t xml:space="preserve">    2) Mineral soils with minor impacts to hydrology and reed canary grass &lt;20%.</t>
  </si>
  <si>
    <t xml:space="preserve">Final easement costs that exceed the estimated restoration costs may jeopardize </t>
  </si>
  <si>
    <t xml:space="preserve">  Size Criteria Calculation for Group Projects:</t>
  </si>
  <si>
    <t xml:space="preserve">  Total Acreage in Group</t>
  </si>
  <si>
    <t xml:space="preserve">  Total No. of Participants in Group</t>
  </si>
  <si>
    <t xml:space="preserve">     Average Acreage in Group</t>
  </si>
  <si>
    <t>Projects Use the Total Acres/Number of participants---See Calculation Below)</t>
  </si>
  <si>
    <t>A. Restorable Wetland Portion is Depressional and Total</t>
  </si>
  <si>
    <t>B. Restorable Wetland Portion is Depressional and Total</t>
  </si>
  <si>
    <r>
      <t xml:space="preserve">        Project acreage is &lt;10   (minus 25 Points)        </t>
    </r>
    <r>
      <rPr>
        <b/>
        <u val="single"/>
        <sz val="10"/>
        <rFont val="Arial"/>
        <family val="2"/>
      </rPr>
      <t>OR</t>
    </r>
  </si>
  <si>
    <t xml:space="preserve">       Project acreage is &lt;30   (minus 25 Points)</t>
  </si>
  <si>
    <t>1. Current Wetland Condition (30 Points Maximum)</t>
  </si>
  <si>
    <t xml:space="preserve">For seeding costs in excess of $250/acre (not including general construction seeding),  </t>
  </si>
  <si>
    <t xml:space="preserve"> the entire amount will be added to the construction costs and incorporated into the total cost/acre.</t>
  </si>
  <si>
    <t xml:space="preserve">The cost estimates must be verified by a person with NRCS Engineering approval. </t>
  </si>
  <si>
    <t>Costs paid by partners should be deducted from the estimate (confirmation letter needed).</t>
  </si>
  <si>
    <t>$201 &lt; $400 - 10 Points</t>
  </si>
  <si>
    <t>8)</t>
  </si>
  <si>
    <t xml:space="preserve">    Does the site have some unique features or conditions which are not reflected in the ranking (bog,fen,quality shrub/carr);</t>
  </si>
  <si>
    <t xml:space="preserve">    OR does the site contain wetlands restored through other programs; OR does it add value to an existing WRP easement or</t>
  </si>
  <si>
    <t xml:space="preserve">    other protected area?</t>
  </si>
  <si>
    <t xml:space="preserve">    Does &gt;5 acres of cropland drain directly into the restoration site to control sediment and nutrients OR is the site &gt;40 acres of cropland</t>
  </si>
  <si>
    <t>B. Surface water, on organic soils, will persist through the growing season in most years;</t>
  </si>
  <si>
    <t>C. Surface water, on organic soils, will persist through July in most years;</t>
  </si>
  <si>
    <t xml:space="preserve">    or surface water, on mineral soils, will persist through July in most years. </t>
  </si>
  <si>
    <t xml:space="preserve">    or surface water, on mineral soils, will persist through April in most years.</t>
  </si>
  <si>
    <t>D. Surface water, on organic soils, will persist through April in most years;</t>
  </si>
  <si>
    <t xml:space="preserve">    or saturation, on mineral soils will occur throughout the growing season.</t>
  </si>
  <si>
    <t>E. Saturation to the surface, on organic soils, occurs throughout the growing season;</t>
  </si>
  <si>
    <t xml:space="preserve">   or saturation to the surface,on mineral soils,occurs intermittently during the growing season. </t>
  </si>
  <si>
    <t xml:space="preserve">F. Saturation to the surface, on organic soils, occurs intermittently during the growing season. </t>
  </si>
  <si>
    <t xml:space="preserve">    Surface water rarely present.</t>
  </si>
  <si>
    <t>Cropland within the eased area does not count towards the 5 acre limit.</t>
  </si>
  <si>
    <t>WRPRANKING modified 12/06gk</t>
  </si>
  <si>
    <r>
      <t>a</t>
    </r>
    <r>
      <rPr>
        <b/>
        <sz val="12"/>
        <color indexed="10"/>
        <rFont val="Arial"/>
        <family val="2"/>
      </rPr>
      <t>Please note the instructions to the right of the worksheet (scroll over)! Red tabs are comments.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</si>
</sst>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00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0000"/>
    <numFmt numFmtId="171" formatCode="0.0"/>
    <numFmt numFmtId="172" formatCode="0.00000"/>
    <numFmt numFmtId="173" formatCode="0.000000"/>
    <numFmt numFmtId="174" formatCode="_(* #,##0.000_);_(* \(#,##0.000\);_(* &quot;-&quot;??_);_(@_)"/>
    <numFmt numFmtId="175" formatCode="_(* #,##0.0000_);_(* \(#,##0.0000\);_(* &quot;-&quot;??_);_(@_)"/>
    <numFmt numFmtId="176" formatCode="[$-409]dddd\,\ mmmm\ dd\,\ yyyy"/>
    <numFmt numFmtId="177" formatCode="&quot;$&quot;#,##0.00"/>
    <numFmt numFmtId="178" formatCode="&quot;$&quot;#,##0"/>
  </numFmts>
  <fonts count="2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name val="Times New Roman"/>
      <family val="1"/>
    </font>
    <font>
      <sz val="10"/>
      <color indexed="10"/>
      <name val="Arial"/>
      <family val="0"/>
    </font>
    <font>
      <b/>
      <sz val="14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44"/>
      <name val="Arial"/>
      <family val="0"/>
    </font>
    <font>
      <b/>
      <u val="single"/>
      <sz val="14"/>
      <name val="Arial"/>
      <family val="2"/>
    </font>
    <font>
      <sz val="10"/>
      <color indexed="12"/>
      <name val="Arial"/>
      <family val="0"/>
    </font>
    <font>
      <sz val="8"/>
      <name val="Times New Roman"/>
      <family val="1"/>
    </font>
    <font>
      <b/>
      <i/>
      <sz val="10"/>
      <name val="Arial"/>
      <family val="2"/>
    </font>
    <font>
      <b/>
      <sz val="8"/>
      <name val="Tahoma"/>
      <family val="0"/>
    </font>
    <font>
      <b/>
      <sz val="12"/>
      <color indexed="10"/>
      <name val="Wingdings 3"/>
      <family val="1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14" fontId="1" fillId="2" borderId="1" xfId="0" applyNumberFormat="1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 horizontal="left"/>
    </xf>
    <xf numFmtId="0" fontId="10" fillId="3" borderId="0" xfId="0" applyFont="1" applyFill="1" applyAlignment="1">
      <alignment/>
    </xf>
    <xf numFmtId="0" fontId="0" fillId="2" borderId="2" xfId="0" applyFill="1" applyBorder="1" applyAlignment="1">
      <alignment/>
    </xf>
    <xf numFmtId="0" fontId="7" fillId="4" borderId="2" xfId="0" applyFont="1" applyFill="1" applyBorder="1" applyAlignment="1">
      <alignment/>
    </xf>
    <xf numFmtId="0" fontId="7" fillId="3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7" fillId="4" borderId="1" xfId="0" applyFont="1" applyFill="1" applyBorder="1" applyAlignment="1">
      <alignment/>
    </xf>
    <xf numFmtId="0" fontId="7" fillId="4" borderId="2" xfId="0" applyFont="1" applyFill="1" applyBorder="1" applyAlignment="1">
      <alignment horizontal="right"/>
    </xf>
    <xf numFmtId="178" fontId="0" fillId="4" borderId="3" xfId="0" applyNumberFormat="1" applyFill="1" applyBorder="1" applyAlignment="1">
      <alignment/>
    </xf>
    <xf numFmtId="0" fontId="11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6" fillId="3" borderId="0" xfId="0" applyFont="1" applyFill="1" applyAlignment="1" applyProtection="1">
      <alignment/>
      <protection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8" fillId="3" borderId="0" xfId="0" applyFont="1" applyFill="1" applyAlignment="1">
      <alignment/>
    </xf>
    <xf numFmtId="0" fontId="7" fillId="2" borderId="1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178" fontId="0" fillId="2" borderId="1" xfId="0" applyNumberFormat="1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7" fillId="2" borderId="2" xfId="0" applyFon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5" fillId="3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 locked="0"/>
    </xf>
    <xf numFmtId="0" fontId="17" fillId="4" borderId="8" xfId="0" applyFont="1" applyFill="1" applyBorder="1" applyAlignment="1">
      <alignment/>
    </xf>
    <xf numFmtId="0" fontId="7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0" borderId="1" xfId="0" applyFont="1" applyFill="1" applyBorder="1" applyAlignment="1" applyProtection="1">
      <alignment/>
      <protection locked="0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20" fillId="3" borderId="16" xfId="0" applyFont="1" applyFill="1" applyBorder="1" applyAlignment="1">
      <alignment/>
    </xf>
    <xf numFmtId="0" fontId="0" fillId="4" borderId="1" xfId="0" applyFill="1" applyBorder="1" applyAlignment="1">
      <alignment/>
    </xf>
    <xf numFmtId="0" fontId="2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9525</xdr:rowOff>
    </xdr:from>
    <xdr:to>
      <xdr:col>16</xdr:col>
      <xdr:colOff>95250</xdr:colOff>
      <xdr:row>4</xdr:row>
      <xdr:rowOff>9525</xdr:rowOff>
    </xdr:to>
    <xdr:sp>
      <xdr:nvSpPr>
        <xdr:cNvPr id="1" name="Line 11"/>
        <xdr:cNvSpPr>
          <a:spLocks/>
        </xdr:cNvSpPr>
      </xdr:nvSpPr>
      <xdr:spPr>
        <a:xfrm>
          <a:off x="1133475" y="819150"/>
          <a:ext cx="70389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15</xdr:row>
      <xdr:rowOff>0</xdr:rowOff>
    </xdr:from>
    <xdr:to>
      <xdr:col>16</xdr:col>
      <xdr:colOff>180975</xdr:colOff>
      <xdr:row>15</xdr:row>
      <xdr:rowOff>0</xdr:rowOff>
    </xdr:to>
    <xdr:sp>
      <xdr:nvSpPr>
        <xdr:cNvPr id="2" name="Line 48"/>
        <xdr:cNvSpPr>
          <a:spLocks/>
        </xdr:cNvSpPr>
      </xdr:nvSpPr>
      <xdr:spPr>
        <a:xfrm>
          <a:off x="1219200" y="2905125"/>
          <a:ext cx="70389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0</xdr:rowOff>
    </xdr:from>
    <xdr:to>
      <xdr:col>6</xdr:col>
      <xdr:colOff>371475</xdr:colOff>
      <xdr:row>14</xdr:row>
      <xdr:rowOff>0</xdr:rowOff>
    </xdr:to>
    <xdr:sp>
      <xdr:nvSpPr>
        <xdr:cNvPr id="3" name="Rectangle 58"/>
        <xdr:cNvSpPr>
          <a:spLocks/>
        </xdr:cNvSpPr>
      </xdr:nvSpPr>
      <xdr:spPr>
        <a:xfrm>
          <a:off x="4343400" y="27146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4" name="Rectangle 60"/>
        <xdr:cNvSpPr>
          <a:spLocks/>
        </xdr:cNvSpPr>
      </xdr:nvSpPr>
      <xdr:spPr>
        <a:xfrm>
          <a:off x="4352925" y="27146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4352925" y="27146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6" name="Rectangle 64"/>
        <xdr:cNvSpPr>
          <a:spLocks/>
        </xdr:cNvSpPr>
      </xdr:nvSpPr>
      <xdr:spPr>
        <a:xfrm>
          <a:off x="4352925" y="2714625"/>
          <a:ext cx="381000" cy="0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7" name="Rectangle 67"/>
        <xdr:cNvSpPr>
          <a:spLocks/>
        </xdr:cNvSpPr>
      </xdr:nvSpPr>
      <xdr:spPr>
        <a:xfrm>
          <a:off x="4352925" y="27146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8" name="Rectangle 79"/>
        <xdr:cNvSpPr>
          <a:spLocks/>
        </xdr:cNvSpPr>
      </xdr:nvSpPr>
      <xdr:spPr>
        <a:xfrm>
          <a:off x="4352925" y="27146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9" name="Rectangle 81"/>
        <xdr:cNvSpPr>
          <a:spLocks/>
        </xdr:cNvSpPr>
      </xdr:nvSpPr>
      <xdr:spPr>
        <a:xfrm>
          <a:off x="4352925" y="27146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5</xdr:col>
      <xdr:colOff>104775</xdr:colOff>
      <xdr:row>14</xdr:row>
      <xdr:rowOff>0</xdr:rowOff>
    </xdr:from>
    <xdr:to>
      <xdr:col>6</xdr:col>
      <xdr:colOff>371475</xdr:colOff>
      <xdr:row>14</xdr:row>
      <xdr:rowOff>0</xdr:rowOff>
    </xdr:to>
    <xdr:sp>
      <xdr:nvSpPr>
        <xdr:cNvPr id="10" name="Rectangle 82"/>
        <xdr:cNvSpPr>
          <a:spLocks/>
        </xdr:cNvSpPr>
      </xdr:nvSpPr>
      <xdr:spPr>
        <a:xfrm>
          <a:off x="4343400" y="27146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11" name="Rectangle 91"/>
        <xdr:cNvSpPr>
          <a:spLocks/>
        </xdr:cNvSpPr>
      </xdr:nvSpPr>
      <xdr:spPr>
        <a:xfrm>
          <a:off x="4352925" y="27146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12" name="Rectangle 96"/>
        <xdr:cNvSpPr>
          <a:spLocks/>
        </xdr:cNvSpPr>
      </xdr:nvSpPr>
      <xdr:spPr>
        <a:xfrm>
          <a:off x="4352925" y="27146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" name="Rectangle 106"/>
        <xdr:cNvSpPr>
          <a:spLocks/>
        </xdr:cNvSpPr>
      </xdr:nvSpPr>
      <xdr:spPr>
        <a:xfrm>
          <a:off x="4838700" y="2714625"/>
          <a:ext cx="904875" cy="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104775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" name="Rectangle 113"/>
        <xdr:cNvSpPr>
          <a:spLocks/>
        </xdr:cNvSpPr>
      </xdr:nvSpPr>
      <xdr:spPr>
        <a:xfrm>
          <a:off x="4838700" y="2714625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1238250</xdr:colOff>
      <xdr:row>14</xdr:row>
      <xdr:rowOff>0</xdr:rowOff>
    </xdr:from>
    <xdr:to>
      <xdr:col>29</xdr:col>
      <xdr:colOff>600075</xdr:colOff>
      <xdr:row>14</xdr:row>
      <xdr:rowOff>0</xdr:rowOff>
    </xdr:to>
    <xdr:sp>
      <xdr:nvSpPr>
        <xdr:cNvPr id="15" name="Line 120"/>
        <xdr:cNvSpPr>
          <a:spLocks/>
        </xdr:cNvSpPr>
      </xdr:nvSpPr>
      <xdr:spPr>
        <a:xfrm>
          <a:off x="15640050" y="2714625"/>
          <a:ext cx="1219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20</xdr:col>
      <xdr:colOff>0</xdr:colOff>
      <xdr:row>14</xdr:row>
      <xdr:rowOff>0</xdr:rowOff>
    </xdr:to>
    <xdr:sp>
      <xdr:nvSpPr>
        <xdr:cNvPr id="16" name="AutoShape 132"/>
        <xdr:cNvSpPr>
          <a:spLocks/>
        </xdr:cNvSpPr>
      </xdr:nvSpPr>
      <xdr:spPr>
        <a:xfrm>
          <a:off x="9820275" y="2714625"/>
          <a:ext cx="31432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20</xdr:col>
      <xdr:colOff>0</xdr:colOff>
      <xdr:row>14</xdr:row>
      <xdr:rowOff>0</xdr:rowOff>
    </xdr:to>
    <xdr:sp>
      <xdr:nvSpPr>
        <xdr:cNvPr id="17" name="AutoShape 133"/>
        <xdr:cNvSpPr>
          <a:spLocks/>
        </xdr:cNvSpPr>
      </xdr:nvSpPr>
      <xdr:spPr>
        <a:xfrm>
          <a:off x="9820275" y="2714625"/>
          <a:ext cx="31432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180975</xdr:colOff>
      <xdr:row>8</xdr:row>
      <xdr:rowOff>142875</xdr:rowOff>
    </xdr:from>
    <xdr:to>
      <xdr:col>17</xdr:col>
      <xdr:colOff>247650</xdr:colOff>
      <xdr:row>14</xdr:row>
      <xdr:rowOff>95250</xdr:rowOff>
    </xdr:to>
    <xdr:pic>
      <xdr:nvPicPr>
        <xdr:cNvPr id="18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7145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7</xdr:col>
      <xdr:colOff>85725</xdr:colOff>
      <xdr:row>34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324350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419100</xdr:colOff>
      <xdr:row>43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95900" cy="698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nr.state.wi.us/org/land/facilities/dnr_lands_mapping.html" TargetMode="External" /><Relationship Id="rId2" Type="http://schemas.openxmlformats.org/officeDocument/2006/relationships/hyperlink" Target="http://www.dnr.state.wi.us/org/land/er/sna/bycountylist.ht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BH1524"/>
  <sheetViews>
    <sheetView tabSelected="1" workbookViewId="0" topLeftCell="A54">
      <selection activeCell="G85" sqref="G85"/>
    </sheetView>
  </sheetViews>
  <sheetFormatPr defaultColWidth="9.140625" defaultRowHeight="12.75"/>
  <cols>
    <col min="2" max="2" width="5.7109375" style="0" customWidth="1"/>
    <col min="3" max="3" width="1.7109375" style="0" customWidth="1"/>
    <col min="4" max="4" width="12.8515625" style="0" customWidth="1"/>
    <col min="5" max="5" width="34.140625" style="0" customWidth="1"/>
    <col min="6" max="6" width="1.7109375" style="0" customWidth="1"/>
    <col min="7" max="7" width="5.7109375" style="0" customWidth="1"/>
    <col min="8" max="8" width="1.7109375" style="0" customWidth="1"/>
    <col min="9" max="9" width="13.421875" style="0" customWidth="1"/>
    <col min="10" max="10" width="1.7109375" style="0" customWidth="1"/>
    <col min="11" max="11" width="5.7109375" style="0" customWidth="1"/>
    <col min="12" max="12" width="1.7109375" style="0" customWidth="1"/>
    <col min="13" max="13" width="10.57421875" style="0" customWidth="1"/>
    <col min="14" max="14" width="4.8515625" style="0" customWidth="1"/>
    <col min="15" max="15" width="8.7109375" style="0" customWidth="1"/>
    <col min="16" max="16" width="1.7109375" style="0" customWidth="1"/>
    <col min="17" max="17" width="5.00390625" style="0" customWidth="1"/>
    <col min="18" max="18" width="12.00390625" style="0" customWidth="1"/>
    <col min="20" max="20" width="4.7109375" style="0" customWidth="1"/>
    <col min="28" max="28" width="18.7109375" style="0" customWidth="1"/>
  </cols>
  <sheetData>
    <row r="2" ht="15.75">
      <c r="D2" s="77" t="s">
        <v>221</v>
      </c>
    </row>
    <row r="3" spans="2:20" ht="12.7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 t="s">
        <v>3</v>
      </c>
      <c r="R3" s="50"/>
      <c r="S3" s="4"/>
      <c r="T3" s="40" t="s">
        <v>166</v>
      </c>
    </row>
    <row r="4" spans="2:20" ht="22.5">
      <c r="B4" s="50"/>
      <c r="C4" s="50"/>
      <c r="D4" s="52"/>
      <c r="E4" s="53" t="s">
        <v>17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4"/>
      <c r="T4" s="39" t="s">
        <v>59</v>
      </c>
    </row>
    <row r="5" spans="2:19" ht="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0"/>
      <c r="P5" s="50"/>
      <c r="Q5" s="50"/>
      <c r="R5" s="50"/>
      <c r="S5" s="4"/>
    </row>
    <row r="6" spans="2:20" ht="15" customHeight="1">
      <c r="B6" s="50"/>
      <c r="C6" s="55" t="s">
        <v>27</v>
      </c>
      <c r="D6" s="50"/>
      <c r="E6" s="2"/>
      <c r="F6" s="54"/>
      <c r="G6" s="52" t="s">
        <v>7</v>
      </c>
      <c r="H6" s="54"/>
      <c r="I6" s="8"/>
      <c r="J6" s="5"/>
      <c r="K6" s="5"/>
      <c r="L6" s="54"/>
      <c r="M6" s="55" t="s">
        <v>30</v>
      </c>
      <c r="N6" s="54"/>
      <c r="O6" s="7"/>
      <c r="P6" s="6"/>
      <c r="Q6" s="50"/>
      <c r="R6" s="50"/>
      <c r="S6" s="4"/>
      <c r="T6" t="s">
        <v>4</v>
      </c>
    </row>
    <row r="7" spans="2:20" ht="15" customHeight="1">
      <c r="B7" s="50"/>
      <c r="C7" s="55" t="s">
        <v>28</v>
      </c>
      <c r="D7" s="50"/>
      <c r="E7" s="2"/>
      <c r="F7" s="54"/>
      <c r="G7" s="54" t="s">
        <v>0</v>
      </c>
      <c r="H7" s="54"/>
      <c r="I7" s="54"/>
      <c r="J7" s="54"/>
      <c r="K7" s="60"/>
      <c r="L7" s="54"/>
      <c r="M7" s="55" t="s">
        <v>31</v>
      </c>
      <c r="N7" s="54"/>
      <c r="O7" s="7"/>
      <c r="P7" s="6"/>
      <c r="Q7" s="50"/>
      <c r="R7" s="50"/>
      <c r="S7" s="4"/>
      <c r="T7" t="s">
        <v>5</v>
      </c>
    </row>
    <row r="8" spans="2:20" ht="15">
      <c r="B8" s="50"/>
      <c r="C8" s="55" t="s">
        <v>29</v>
      </c>
      <c r="D8" s="50"/>
      <c r="E8" s="2"/>
      <c r="F8" s="54"/>
      <c r="G8" s="54" t="s">
        <v>0</v>
      </c>
      <c r="H8" s="54"/>
      <c r="I8" s="54"/>
      <c r="J8" s="54"/>
      <c r="K8" s="55"/>
      <c r="L8" s="54"/>
      <c r="M8" s="55" t="s">
        <v>32</v>
      </c>
      <c r="N8" s="54"/>
      <c r="O8" s="7"/>
      <c r="P8" s="6"/>
      <c r="Q8" s="50"/>
      <c r="R8" s="50"/>
      <c r="S8" s="4"/>
      <c r="T8" t="s">
        <v>11</v>
      </c>
    </row>
    <row r="9" spans="2:19" ht="15">
      <c r="B9" s="50"/>
      <c r="C9" s="54"/>
      <c r="D9" s="50"/>
      <c r="E9" s="2"/>
      <c r="F9" s="54"/>
      <c r="G9" s="54"/>
      <c r="H9" s="54"/>
      <c r="I9" s="54"/>
      <c r="J9" s="54"/>
      <c r="K9" s="55"/>
      <c r="L9" s="54"/>
      <c r="M9" s="54"/>
      <c r="N9" s="54"/>
      <c r="O9" s="6"/>
      <c r="P9" s="6"/>
      <c r="Q9" s="50"/>
      <c r="R9" s="50"/>
      <c r="S9" s="4"/>
    </row>
    <row r="10" spans="2:19" ht="15">
      <c r="B10" s="50"/>
      <c r="C10" s="54"/>
      <c r="D10" s="50"/>
      <c r="E10" s="2"/>
      <c r="F10" s="54"/>
      <c r="G10" s="55" t="s">
        <v>16</v>
      </c>
      <c r="H10" s="54"/>
      <c r="I10" s="54"/>
      <c r="J10" s="54"/>
      <c r="K10" s="9"/>
      <c r="L10" s="54"/>
      <c r="M10" s="54" t="s">
        <v>13</v>
      </c>
      <c r="N10" s="54"/>
      <c r="O10" s="6"/>
      <c r="P10" s="6"/>
      <c r="Q10" s="50"/>
      <c r="R10" s="50"/>
      <c r="S10" s="4"/>
    </row>
    <row r="11" spans="2:19" ht="15">
      <c r="B11" s="50"/>
      <c r="C11" s="54"/>
      <c r="D11" s="50"/>
      <c r="E11" s="2"/>
      <c r="F11" s="54"/>
      <c r="G11" s="54"/>
      <c r="H11" s="54"/>
      <c r="I11" s="54"/>
      <c r="J11" s="54"/>
      <c r="K11" s="9"/>
      <c r="L11" s="54"/>
      <c r="M11" s="54" t="s">
        <v>14</v>
      </c>
      <c r="N11" s="54"/>
      <c r="O11" s="6"/>
      <c r="P11" s="6"/>
      <c r="Q11" s="50"/>
      <c r="R11" s="50"/>
      <c r="S11" s="4"/>
    </row>
    <row r="12" spans="2:20" ht="15">
      <c r="B12" s="50"/>
      <c r="C12" s="54"/>
      <c r="D12" s="50"/>
      <c r="E12" s="2"/>
      <c r="F12" s="54"/>
      <c r="G12" s="54"/>
      <c r="H12" s="54"/>
      <c r="I12" s="54"/>
      <c r="J12" s="54"/>
      <c r="K12" s="9"/>
      <c r="L12" s="54"/>
      <c r="M12" s="54" t="s">
        <v>15</v>
      </c>
      <c r="N12" s="54"/>
      <c r="O12" s="6"/>
      <c r="P12" s="6"/>
      <c r="Q12" s="50"/>
      <c r="R12" s="50"/>
      <c r="S12" s="4"/>
      <c r="T12" t="s">
        <v>178</v>
      </c>
    </row>
    <row r="13" spans="2:19" ht="15">
      <c r="B13" s="54"/>
      <c r="C13" s="54"/>
      <c r="D13" s="54"/>
      <c r="E13" s="2"/>
      <c r="F13" s="54"/>
      <c r="G13" s="55" t="s">
        <v>171</v>
      </c>
      <c r="H13" s="54"/>
      <c r="I13" s="54"/>
      <c r="J13" s="54"/>
      <c r="K13" s="57"/>
      <c r="L13" s="54"/>
      <c r="M13" s="54"/>
      <c r="N13" s="67"/>
      <c r="O13" s="6"/>
      <c r="P13" s="6"/>
      <c r="Q13" s="50"/>
      <c r="R13" s="50"/>
      <c r="S13" s="4"/>
    </row>
    <row r="14" spans="2:30" ht="15">
      <c r="B14" s="54"/>
      <c r="C14" s="55" t="s">
        <v>10</v>
      </c>
      <c r="D14" s="54"/>
      <c r="E14" s="2"/>
      <c r="F14" s="54"/>
      <c r="G14" s="56" t="s">
        <v>6</v>
      </c>
      <c r="H14" s="50"/>
      <c r="I14" s="57"/>
      <c r="J14" s="54"/>
      <c r="K14" s="54"/>
      <c r="L14" s="54"/>
      <c r="M14" s="2"/>
      <c r="N14" s="5"/>
      <c r="O14" s="6"/>
      <c r="P14" s="6"/>
      <c r="Q14" s="50"/>
      <c r="R14" s="50"/>
      <c r="S14" s="4"/>
      <c r="T14" t="s">
        <v>12</v>
      </c>
      <c r="AC14" s="58"/>
      <c r="AD14" s="58"/>
    </row>
    <row r="15" spans="2:30" ht="15">
      <c r="B15" s="54"/>
      <c r="C15" s="55"/>
      <c r="D15" s="54"/>
      <c r="E15" s="54"/>
      <c r="F15" s="54"/>
      <c r="G15" s="57"/>
      <c r="H15" s="50"/>
      <c r="I15" s="57"/>
      <c r="J15" s="54"/>
      <c r="K15" s="54"/>
      <c r="L15" s="54"/>
      <c r="M15" s="54"/>
      <c r="N15" s="54"/>
      <c r="O15" s="50"/>
      <c r="P15" s="50"/>
      <c r="Q15" s="50"/>
      <c r="R15" s="50"/>
      <c r="S15" s="4"/>
      <c r="AC15" s="58"/>
      <c r="AD15" s="58"/>
    </row>
    <row r="16" spans="2:60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"/>
      <c r="T16" s="1" t="s">
        <v>18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2:60" ht="15">
      <c r="B17" s="4"/>
      <c r="C17" s="4"/>
      <c r="D17" s="11" t="s">
        <v>198</v>
      </c>
      <c r="E17" s="4"/>
      <c r="F17" s="4"/>
      <c r="G17" s="4"/>
      <c r="H17" s="4"/>
      <c r="I17" s="4"/>
      <c r="J17" s="4"/>
      <c r="K17" s="4"/>
      <c r="L17" s="4"/>
      <c r="M17" s="4"/>
      <c r="N17" s="11" t="s">
        <v>20</v>
      </c>
      <c r="O17" s="4"/>
      <c r="P17" s="4"/>
      <c r="Q17" s="4"/>
      <c r="R17" s="4"/>
      <c r="S17" s="3"/>
      <c r="T17" s="1" t="s">
        <v>19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2:60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"/>
      <c r="T18" s="1" t="s">
        <v>22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2:60" ht="15">
      <c r="B19" s="4"/>
      <c r="C19" s="4"/>
      <c r="D19" s="4" t="s">
        <v>26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3"/>
      <c r="T19" s="1" t="s">
        <v>23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2:60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 t="s">
        <v>21</v>
      </c>
      <c r="N20" s="7"/>
      <c r="O20" s="4" t="s">
        <v>41</v>
      </c>
      <c r="P20" s="4"/>
      <c r="Q20" s="12">
        <f>N20*0.01*30</f>
        <v>0</v>
      </c>
      <c r="R20" s="4" t="s">
        <v>9</v>
      </c>
      <c r="S20" s="3"/>
      <c r="T20" s="1" t="s">
        <v>8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2:60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3"/>
      <c r="T21" s="1" t="s">
        <v>24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2:60" ht="15">
      <c r="B22" s="4"/>
      <c r="C22" s="4"/>
      <c r="D22" s="4" t="s">
        <v>33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3"/>
      <c r="T22" s="1" t="s">
        <v>25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2:60" ht="15">
      <c r="B23" s="4"/>
      <c r="C23" s="4"/>
      <c r="D23" s="4" t="s">
        <v>34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2:60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 t="s">
        <v>35</v>
      </c>
      <c r="N24" s="7"/>
      <c r="O24" s="4" t="s">
        <v>40</v>
      </c>
      <c r="P24" s="4"/>
      <c r="Q24" s="12">
        <f>N24*0.01*25</f>
        <v>0</v>
      </c>
      <c r="R24" s="4" t="s">
        <v>9</v>
      </c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2:60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2:60" ht="15">
      <c r="B26" s="4"/>
      <c r="C26" s="4"/>
      <c r="D26" s="4" t="s">
        <v>36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2:60" ht="15">
      <c r="B27" s="4"/>
      <c r="C27" s="4"/>
      <c r="D27" s="4" t="s">
        <v>37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2:60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 t="s">
        <v>38</v>
      </c>
      <c r="N28" s="7"/>
      <c r="O28" s="4" t="s">
        <v>39</v>
      </c>
      <c r="P28" s="4"/>
      <c r="Q28" s="12">
        <f>N28*0.01*20</f>
        <v>0</v>
      </c>
      <c r="R28" s="4" t="s">
        <v>9</v>
      </c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2:60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2:60" ht="15">
      <c r="B30" s="4"/>
      <c r="C30" s="4"/>
      <c r="D30" s="4" t="s">
        <v>44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2:60" ht="15">
      <c r="B31" s="4"/>
      <c r="C31" s="4"/>
      <c r="D31" s="4" t="s">
        <v>42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2:60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 t="s">
        <v>43</v>
      </c>
      <c r="N32" s="7"/>
      <c r="O32" s="4" t="s">
        <v>41</v>
      </c>
      <c r="P32" s="4"/>
      <c r="Q32" s="12">
        <f>N32*0.01*15</f>
        <v>0</v>
      </c>
      <c r="R32" s="4" t="s">
        <v>9</v>
      </c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2:60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2:60" ht="15">
      <c r="B34" s="4"/>
      <c r="C34" s="4"/>
      <c r="D34" s="4" t="s">
        <v>45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2:60" ht="15">
      <c r="B35" s="4"/>
      <c r="C35" s="4"/>
      <c r="D35" s="4" t="s">
        <v>46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3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2:60" ht="15">
      <c r="B36" s="4"/>
      <c r="C36" s="4"/>
      <c r="D36" s="4" t="s">
        <v>186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3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2:60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 t="s">
        <v>47</v>
      </c>
      <c r="N37" s="7"/>
      <c r="O37" s="4" t="s">
        <v>40</v>
      </c>
      <c r="P37" s="4"/>
      <c r="Q37" s="12">
        <f>N37*0.01*10</f>
        <v>0</v>
      </c>
      <c r="R37" s="4" t="s">
        <v>9</v>
      </c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2:60" ht="15">
      <c r="B38" s="4"/>
      <c r="C38" s="4"/>
      <c r="D38" s="4" t="s">
        <v>48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2:60" ht="15">
      <c r="B39" s="4"/>
      <c r="C39" s="4"/>
      <c r="D39" s="4" t="s">
        <v>187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2:60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 t="s">
        <v>49</v>
      </c>
      <c r="N40" s="7"/>
      <c r="O40" s="4" t="s">
        <v>40</v>
      </c>
      <c r="P40" s="4"/>
      <c r="Q40" s="12">
        <f>N40*0.01*5</f>
        <v>0</v>
      </c>
      <c r="R40" s="4" t="s">
        <v>9</v>
      </c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2:60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3"/>
      <c r="O41" s="4"/>
      <c r="P41" s="4"/>
      <c r="Q41" s="4"/>
      <c r="R41" s="4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2:60" ht="15">
      <c r="B42" s="4"/>
      <c r="C42" s="4"/>
      <c r="D42" s="4"/>
      <c r="E42" s="41" t="str">
        <f>IF((N20+N24+N28+N32+N37+N40)&lt;100,"TOTAL DOES NOT YET EQUAL 100 PERCENT","""")</f>
        <v>TOTAL DOES NOT YET EQUAL 100 PERCENT</v>
      </c>
      <c r="F42" s="4"/>
      <c r="G42" s="4"/>
      <c r="H42" s="4"/>
      <c r="I42" s="4"/>
      <c r="J42" s="4"/>
      <c r="K42" s="4"/>
      <c r="L42" s="4"/>
      <c r="M42" s="15">
        <f>IF((N20+N24+N28+N32+N37+N40)&gt;100,"ERROR-GREATER THAN 100 PERCENT","")</f>
      </c>
      <c r="N42" s="13"/>
      <c r="O42" s="4"/>
      <c r="P42" s="4"/>
      <c r="Q42" s="4"/>
      <c r="R42" s="4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2:60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0"/>
      <c r="N43" s="14" t="s">
        <v>57</v>
      </c>
      <c r="O43" s="17">
        <f>Q20+Q24+Q28+Q32+Q37+Q40</f>
        <v>0</v>
      </c>
      <c r="P43" s="4"/>
      <c r="Q43" s="10" t="s">
        <v>56</v>
      </c>
      <c r="R43" s="4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2:60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2:60" ht="15">
      <c r="B45" s="4"/>
      <c r="C45" s="4"/>
      <c r="D45" s="11" t="s">
        <v>167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3"/>
      <c r="T45" s="1" t="s">
        <v>50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2:60" ht="15">
      <c r="B46" s="4"/>
      <c r="C46" s="4"/>
      <c r="D46" s="4" t="s">
        <v>54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3"/>
      <c r="T46" s="1" t="s">
        <v>51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2:60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 t="s">
        <v>55</v>
      </c>
      <c r="N47" s="7"/>
      <c r="O47" s="4" t="s">
        <v>41</v>
      </c>
      <c r="P47" s="4"/>
      <c r="Q47" s="12">
        <f>N47*0.01*30</f>
        <v>0</v>
      </c>
      <c r="R47" s="4" t="s">
        <v>9</v>
      </c>
      <c r="S47" s="3"/>
      <c r="T47" s="1" t="s">
        <v>52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2:60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2:60" ht="15">
      <c r="B49" s="4"/>
      <c r="C49" s="4"/>
      <c r="D49" s="4" t="s">
        <v>209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"/>
      <c r="T49" s="1" t="s">
        <v>24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2:60" ht="15">
      <c r="B50" s="4"/>
      <c r="C50" s="4"/>
      <c r="D50" s="4" t="s">
        <v>211</v>
      </c>
      <c r="E50" s="4"/>
      <c r="F50" s="4"/>
      <c r="G50" s="4"/>
      <c r="H50" s="4"/>
      <c r="I50" s="4"/>
      <c r="J50" s="4"/>
      <c r="K50" s="4"/>
      <c r="L50" s="4"/>
      <c r="M50" s="4" t="s">
        <v>35</v>
      </c>
      <c r="N50" s="7"/>
      <c r="O50" s="4" t="s">
        <v>40</v>
      </c>
      <c r="P50" s="4"/>
      <c r="Q50" s="12">
        <f>N50*0.01*25</f>
        <v>0</v>
      </c>
      <c r="R50" s="4" t="s">
        <v>9</v>
      </c>
      <c r="S50" s="3"/>
      <c r="T50" s="1" t="s">
        <v>53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2:60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2:60" ht="15">
      <c r="B52" s="4"/>
      <c r="C52" s="4"/>
      <c r="D52" s="4" t="s">
        <v>210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3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2:60" ht="15">
      <c r="B53" s="4"/>
      <c r="C53" s="4"/>
      <c r="D53" s="4" t="s">
        <v>212</v>
      </c>
      <c r="E53" s="4"/>
      <c r="F53" s="4"/>
      <c r="G53" s="4"/>
      <c r="H53" s="4"/>
      <c r="I53" s="4"/>
      <c r="J53" s="4"/>
      <c r="K53" s="4"/>
      <c r="L53" s="4"/>
      <c r="M53" s="4" t="s">
        <v>38</v>
      </c>
      <c r="N53" s="7"/>
      <c r="O53" s="4" t="s">
        <v>41</v>
      </c>
      <c r="P53" s="4"/>
      <c r="Q53" s="12">
        <f>N53*0.01*20</f>
        <v>0</v>
      </c>
      <c r="R53" s="4" t="s">
        <v>9</v>
      </c>
      <c r="S53" s="3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2:60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3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2:60" ht="15">
      <c r="B55" s="4"/>
      <c r="C55" s="4"/>
      <c r="D55" s="4" t="s">
        <v>213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2:60" ht="15">
      <c r="B56" s="4"/>
      <c r="C56" s="4"/>
      <c r="D56" s="4" t="s">
        <v>214</v>
      </c>
      <c r="E56" s="4"/>
      <c r="F56" s="4"/>
      <c r="G56" s="4"/>
      <c r="H56" s="4"/>
      <c r="I56" s="4"/>
      <c r="J56" s="4"/>
      <c r="K56" s="4"/>
      <c r="L56" s="4"/>
      <c r="M56" s="4" t="s">
        <v>58</v>
      </c>
      <c r="N56" s="7"/>
      <c r="O56" s="4" t="s">
        <v>41</v>
      </c>
      <c r="P56" s="4"/>
      <c r="Q56" s="12">
        <f>N56*0.01*15</f>
        <v>0</v>
      </c>
      <c r="R56" s="4" t="s">
        <v>9</v>
      </c>
      <c r="S56" s="3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2:60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3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2:60" ht="15">
      <c r="B58" s="4"/>
      <c r="C58" s="4"/>
      <c r="D58" s="4" t="s">
        <v>215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3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2:60" ht="15">
      <c r="B59" s="4"/>
      <c r="C59" s="4"/>
      <c r="D59" s="4" t="s">
        <v>216</v>
      </c>
      <c r="E59" s="4"/>
      <c r="F59" s="4"/>
      <c r="G59" s="4"/>
      <c r="H59" s="4"/>
      <c r="I59" s="4"/>
      <c r="J59" s="4"/>
      <c r="K59" s="4"/>
      <c r="L59" s="4"/>
      <c r="M59" s="4" t="s">
        <v>47</v>
      </c>
      <c r="N59" s="7"/>
      <c r="O59" s="4" t="s">
        <v>41</v>
      </c>
      <c r="P59" s="4"/>
      <c r="Q59" s="12">
        <f>N59*0.01*10</f>
        <v>0</v>
      </c>
      <c r="R59" s="4" t="s">
        <v>9</v>
      </c>
      <c r="S59" s="3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2:60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3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2:60" ht="15">
      <c r="B61" s="4"/>
      <c r="C61" s="4"/>
      <c r="D61" s="4" t="s">
        <v>217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3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2:60" ht="15">
      <c r="B62" s="4"/>
      <c r="C62" s="4"/>
      <c r="D62" s="4" t="s">
        <v>218</v>
      </c>
      <c r="E62" s="4"/>
      <c r="F62" s="4"/>
      <c r="G62" s="4"/>
      <c r="H62" s="4"/>
      <c r="I62" s="4"/>
      <c r="J62" s="4"/>
      <c r="K62" s="4"/>
      <c r="L62" s="4"/>
      <c r="M62" s="4" t="s">
        <v>49</v>
      </c>
      <c r="N62" s="7"/>
      <c r="O62" s="4" t="s">
        <v>41</v>
      </c>
      <c r="P62" s="4"/>
      <c r="Q62" s="12">
        <f>N62*0.01*5</f>
        <v>0</v>
      </c>
      <c r="R62" s="4" t="s">
        <v>9</v>
      </c>
      <c r="S62" s="3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2:60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3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2:60" ht="15">
      <c r="B64" s="4"/>
      <c r="C64" s="4"/>
      <c r="D64" s="4"/>
      <c r="E64" s="41" t="str">
        <f>IF((N47+N50+N53+N56+N59+N62)&lt;100,"TOTAL DOES NOT YET EQUAL 100 PERCENT","""")</f>
        <v>TOTAL DOES NOT YET EQUAL 100 PERCENT</v>
      </c>
      <c r="F64" s="4"/>
      <c r="G64" s="4"/>
      <c r="H64" s="4"/>
      <c r="I64" s="4"/>
      <c r="J64" s="4"/>
      <c r="K64" s="4"/>
      <c r="L64" s="4"/>
      <c r="M64" s="15">
        <f>IF((N47+N50+N53+N56+N59+N62)&gt;100,"ERROR-GREATER THAN 100 PERCENT","")</f>
      </c>
      <c r="N64" s="15"/>
      <c r="O64" s="4"/>
      <c r="P64" s="4"/>
      <c r="Q64" s="4"/>
      <c r="R64" s="4"/>
      <c r="S64" s="3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2:60" ht="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10" t="s">
        <v>60</v>
      </c>
      <c r="O65" s="17">
        <f>Q47+Q50+Q53+Q56+Q59+Q62</f>
        <v>0</v>
      </c>
      <c r="P65" s="4"/>
      <c r="Q65" s="10" t="s">
        <v>56</v>
      </c>
      <c r="R65" s="4"/>
      <c r="S65" s="3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2:60" ht="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3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2:60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3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2:60" ht="15">
      <c r="B68" s="4"/>
      <c r="C68" s="4"/>
      <c r="D68" s="11" t="s">
        <v>61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3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2:60" ht="15">
      <c r="B69" s="4"/>
      <c r="C69" s="4"/>
      <c r="D69" s="4" t="s">
        <v>63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3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2:60" ht="15">
      <c r="B70" s="4"/>
      <c r="C70" s="4"/>
      <c r="D70" s="4" t="s">
        <v>64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3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2:60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3"/>
      <c r="T71" s="1" t="s">
        <v>77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2:60" ht="15">
      <c r="B72" s="4"/>
      <c r="C72" s="4"/>
      <c r="D72" s="4" t="s">
        <v>62</v>
      </c>
      <c r="E72" s="4"/>
      <c r="F72" s="4"/>
      <c r="G72" s="42"/>
      <c r="H72" s="4"/>
      <c r="I72" s="4" t="s">
        <v>1</v>
      </c>
      <c r="J72" s="4"/>
      <c r="K72" s="4"/>
      <c r="L72" s="4"/>
      <c r="M72" s="4"/>
      <c r="N72" s="4"/>
      <c r="O72" s="4"/>
      <c r="P72" s="4"/>
      <c r="Q72" s="4"/>
      <c r="R72" s="4"/>
      <c r="S72" s="3"/>
      <c r="T72" s="1" t="s">
        <v>76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2:60" ht="15">
      <c r="B73" s="4"/>
      <c r="C73" s="4"/>
      <c r="D73" s="4"/>
      <c r="E73" s="43"/>
      <c r="F73" s="4"/>
      <c r="G73" s="7"/>
      <c r="H73" s="4"/>
      <c r="I73" s="4" t="s">
        <v>2</v>
      </c>
      <c r="J73" s="4"/>
      <c r="K73" s="4"/>
      <c r="L73" s="4"/>
      <c r="M73" s="4"/>
      <c r="N73" s="10" t="s">
        <v>65</v>
      </c>
      <c r="O73" s="17">
        <f>IF(G72="x",10,0)</f>
        <v>0</v>
      </c>
      <c r="P73" s="4"/>
      <c r="Q73" s="10" t="s">
        <v>9</v>
      </c>
      <c r="R73" s="4"/>
      <c r="S73" s="3"/>
      <c r="T73" s="1" t="s">
        <v>78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2:60" ht="18">
      <c r="B74" s="4"/>
      <c r="C74" s="4"/>
      <c r="D74" s="4"/>
      <c r="E74" s="4"/>
      <c r="F74" s="4"/>
      <c r="G74" s="24" t="s">
        <v>75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3"/>
      <c r="T74" s="1" t="s">
        <v>79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2:60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 t="s">
        <v>165</v>
      </c>
      <c r="S75" s="3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2:60" ht="15">
      <c r="B76" s="4"/>
      <c r="C76" s="4"/>
      <c r="D76" s="4" t="s">
        <v>66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3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2:60" ht="15">
      <c r="B77" s="4"/>
      <c r="C77" s="4"/>
      <c r="D77" s="4" t="s">
        <v>67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3"/>
      <c r="T77" s="1" t="s">
        <v>157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2:60" ht="15">
      <c r="B78" s="4"/>
      <c r="C78" s="4"/>
      <c r="D78" s="4" t="s">
        <v>62</v>
      </c>
      <c r="E78" s="15"/>
      <c r="F78" s="4"/>
      <c r="G78" s="42"/>
      <c r="H78" s="4"/>
      <c r="I78" s="4" t="s">
        <v>1</v>
      </c>
      <c r="J78" s="4"/>
      <c r="K78" s="25">
        <f>IF((O73+O79=15),"BOTH A AND B ELEMENTS CANNOT BE CHECKED!","")</f>
      </c>
      <c r="L78" s="4"/>
      <c r="M78" s="4"/>
      <c r="N78" s="4"/>
      <c r="O78" s="4"/>
      <c r="P78" s="4"/>
      <c r="Q78" s="4"/>
      <c r="R78" s="4"/>
      <c r="S78" s="3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2:60" ht="15">
      <c r="B79" s="4"/>
      <c r="C79" s="4"/>
      <c r="D79" s="4"/>
      <c r="E79" s="44"/>
      <c r="F79" s="4"/>
      <c r="G79" s="7"/>
      <c r="H79" s="4"/>
      <c r="I79" s="4" t="s">
        <v>2</v>
      </c>
      <c r="J79" s="4"/>
      <c r="K79" s="4"/>
      <c r="L79" s="4"/>
      <c r="M79" s="4"/>
      <c r="N79" s="10" t="s">
        <v>68</v>
      </c>
      <c r="O79" s="17">
        <f>IF(G78="x",5,0)</f>
        <v>0</v>
      </c>
      <c r="P79" s="4"/>
      <c r="Q79" s="10" t="s">
        <v>9</v>
      </c>
      <c r="R79" s="4"/>
      <c r="S79" s="3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2:60" ht="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3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2:60" ht="15">
      <c r="B81" s="4"/>
      <c r="C81" s="4"/>
      <c r="D81" s="11" t="s">
        <v>70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3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2:60" ht="15">
      <c r="B82" s="4"/>
      <c r="C82" s="4" t="s">
        <v>0</v>
      </c>
      <c r="D82" s="4" t="s">
        <v>208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3"/>
      <c r="T82" s="1" t="s">
        <v>219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2:60" ht="15">
      <c r="B83" s="4"/>
      <c r="C83" s="4"/>
      <c r="D83" s="4" t="s">
        <v>72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3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2:60" ht="15">
      <c r="B84" s="4"/>
      <c r="C84" s="4"/>
      <c r="D84" s="4"/>
      <c r="E84" s="4"/>
      <c r="F84" s="4"/>
      <c r="G84" s="42"/>
      <c r="H84" s="4"/>
      <c r="I84" s="4" t="s">
        <v>1</v>
      </c>
      <c r="J84" s="4"/>
      <c r="K84" s="4"/>
      <c r="L84" s="4"/>
      <c r="M84" s="4"/>
      <c r="N84" s="4"/>
      <c r="O84" s="4"/>
      <c r="P84" s="4"/>
      <c r="Q84" s="4"/>
      <c r="R84" s="4"/>
      <c r="S84" s="3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2:60" ht="15">
      <c r="B85" s="4"/>
      <c r="C85" s="4"/>
      <c r="D85" s="4"/>
      <c r="E85" s="4"/>
      <c r="F85" s="4"/>
      <c r="G85" s="7"/>
      <c r="H85" s="4"/>
      <c r="I85" s="4" t="s">
        <v>2</v>
      </c>
      <c r="J85" s="4"/>
      <c r="K85" s="4"/>
      <c r="L85" s="4"/>
      <c r="M85" s="4"/>
      <c r="N85" s="18" t="s">
        <v>69</v>
      </c>
      <c r="O85" s="17">
        <f>IF(G84="x",10,0)</f>
        <v>0</v>
      </c>
      <c r="P85" s="4"/>
      <c r="Q85" s="10" t="s">
        <v>9</v>
      </c>
      <c r="R85" s="4"/>
      <c r="S85" s="3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2:60" ht="15">
      <c r="B86" s="4"/>
      <c r="C86" s="4"/>
      <c r="D86" s="4"/>
      <c r="E86" s="4"/>
      <c r="F86" s="4"/>
      <c r="G86" s="4"/>
      <c r="H86" s="4"/>
      <c r="I86" s="4"/>
      <c r="J86" s="4"/>
      <c r="K86" s="15">
        <f>IF(AND(G84="x",G85="x"),"BOTH YES AND NO CANNOT BE CHECKED!","")</f>
      </c>
      <c r="L86" s="4"/>
      <c r="M86" s="4"/>
      <c r="N86" s="4"/>
      <c r="O86" s="4"/>
      <c r="P86" s="4"/>
      <c r="Q86" s="4"/>
      <c r="R86" s="4"/>
      <c r="S86" s="3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2:60" ht="15">
      <c r="B87" s="4"/>
      <c r="C87" s="4"/>
      <c r="D87" s="11" t="s">
        <v>71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3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2:60" ht="15">
      <c r="B88" s="4"/>
      <c r="C88" s="4"/>
      <c r="D88" s="4" t="s">
        <v>73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3"/>
      <c r="T88" s="1" t="s">
        <v>142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2:60" ht="15">
      <c r="B89" s="4"/>
      <c r="C89" s="4"/>
      <c r="D89" s="4" t="s">
        <v>74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3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2:60" ht="15">
      <c r="B90" s="4"/>
      <c r="C90" s="4"/>
      <c r="D90" s="4"/>
      <c r="E90" s="4"/>
      <c r="F90" s="4"/>
      <c r="G90" s="42"/>
      <c r="H90" s="4"/>
      <c r="I90" s="4" t="s">
        <v>1</v>
      </c>
      <c r="J90" s="4"/>
      <c r="K90" s="4"/>
      <c r="L90" s="4"/>
      <c r="M90" s="4"/>
      <c r="N90" s="4"/>
      <c r="O90" s="4"/>
      <c r="P90" s="4"/>
      <c r="Q90" s="4"/>
      <c r="R90" s="4"/>
      <c r="S90" s="3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2:60" ht="15">
      <c r="B91" s="4"/>
      <c r="C91" s="4"/>
      <c r="D91" s="4"/>
      <c r="E91" s="4"/>
      <c r="F91" s="4"/>
      <c r="G91" s="7"/>
      <c r="H91" s="4"/>
      <c r="I91" s="4" t="s">
        <v>2</v>
      </c>
      <c r="J91" s="4"/>
      <c r="K91" s="4"/>
      <c r="L91" s="4"/>
      <c r="M91" s="4"/>
      <c r="N91" s="10" t="s">
        <v>141</v>
      </c>
      <c r="O91" s="17">
        <f>IF(G90="x",5,0)</f>
        <v>0</v>
      </c>
      <c r="P91" s="4"/>
      <c r="Q91" s="10" t="s">
        <v>9</v>
      </c>
      <c r="R91" s="4"/>
      <c r="S91" s="3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2:60" ht="15">
      <c r="B92" s="4"/>
      <c r="C92" s="4"/>
      <c r="D92" s="4"/>
      <c r="E92" s="4"/>
      <c r="F92" s="4"/>
      <c r="G92" s="4"/>
      <c r="H92" s="4"/>
      <c r="I92" s="4"/>
      <c r="J92" s="4"/>
      <c r="K92" s="15">
        <f>IF(AND(G90="x",G91="x"),"BOTH YES AND NO CANNOT BE CHECKED!","")</f>
      </c>
      <c r="L92" s="4"/>
      <c r="M92" s="4"/>
      <c r="N92" s="4"/>
      <c r="O92" s="4"/>
      <c r="P92" s="4"/>
      <c r="Q92" s="4"/>
      <c r="R92" s="4"/>
      <c r="S92" s="3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2:60" ht="15">
      <c r="B93" s="4"/>
      <c r="C93" s="4"/>
      <c r="D93" s="11" t="s">
        <v>143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3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2:60" ht="15">
      <c r="B94" s="4"/>
      <c r="C94" s="4"/>
      <c r="D94" s="4"/>
      <c r="E94" s="4" t="s">
        <v>147</v>
      </c>
      <c r="F94" s="4"/>
      <c r="G94" s="4"/>
      <c r="H94" s="4"/>
      <c r="I94" s="4"/>
      <c r="J94" s="4"/>
      <c r="K94" s="4"/>
      <c r="L94" s="4"/>
      <c r="M94" s="45"/>
      <c r="N94" s="4"/>
      <c r="O94" s="4"/>
      <c r="P94" s="4"/>
      <c r="Q94" s="4"/>
      <c r="R94" s="4"/>
      <c r="S94" s="3"/>
      <c r="T94" s="1" t="s">
        <v>144</v>
      </c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2:60" ht="15">
      <c r="B95" s="4"/>
      <c r="C95" s="4"/>
      <c r="D95" s="4"/>
      <c r="E95" s="4" t="s">
        <v>148</v>
      </c>
      <c r="F95" s="4"/>
      <c r="G95" s="4"/>
      <c r="H95" s="4"/>
      <c r="I95" s="4"/>
      <c r="J95" s="4"/>
      <c r="K95" s="4"/>
      <c r="L95" s="4"/>
      <c r="M95" s="46"/>
      <c r="N95" s="4"/>
      <c r="O95" s="4"/>
      <c r="P95" s="4"/>
      <c r="Q95" s="4"/>
      <c r="R95" s="4"/>
      <c r="S95" s="3"/>
      <c r="T95" s="1" t="s">
        <v>145</v>
      </c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2:60" ht="1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23">
        <f>(M94/(M95+0.001))</f>
        <v>0</v>
      </c>
      <c r="N96" s="4"/>
      <c r="O96" s="10" t="s">
        <v>149</v>
      </c>
      <c r="P96" s="4"/>
      <c r="Q96" s="4"/>
      <c r="R96" s="4"/>
      <c r="S96" s="3"/>
      <c r="T96" s="1" t="s">
        <v>201</v>
      </c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2:60" ht="15">
      <c r="B97" s="4"/>
      <c r="C97" s="4"/>
      <c r="D97" s="4"/>
      <c r="E97" s="4"/>
      <c r="F97" s="4"/>
      <c r="G97" s="4"/>
      <c r="H97" s="4"/>
      <c r="I97" s="4"/>
      <c r="J97" s="21" t="str">
        <f>IF(M96&lt;200,"X","")</f>
        <v>X</v>
      </c>
      <c r="K97" s="4" t="s">
        <v>151</v>
      </c>
      <c r="L97" s="4"/>
      <c r="M97" s="10"/>
      <c r="N97" s="4"/>
      <c r="O97" s="4"/>
      <c r="P97" s="4"/>
      <c r="Q97" s="4"/>
      <c r="R97" s="4"/>
      <c r="S97" s="3"/>
      <c r="T97" s="1" t="s">
        <v>202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2:60" ht="15">
      <c r="B98" s="4"/>
      <c r="C98" s="4"/>
      <c r="D98" s="4"/>
      <c r="E98" s="4"/>
      <c r="F98" s="4"/>
      <c r="G98" s="4"/>
      <c r="H98" s="4"/>
      <c r="I98" s="4"/>
      <c r="J98" s="21">
        <f>IF(AND(200.01&lt;M96,M96&lt;400.01),"X","")</f>
      </c>
      <c r="K98" s="4" t="s">
        <v>203</v>
      </c>
      <c r="L98" s="4"/>
      <c r="M98" s="4"/>
      <c r="N98" s="4"/>
      <c r="O98" s="4"/>
      <c r="P98" s="4"/>
      <c r="Q98" s="4"/>
      <c r="R98" s="4"/>
      <c r="S98" s="3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2:60" ht="15">
      <c r="B99" s="4"/>
      <c r="C99" s="4"/>
      <c r="D99" s="4"/>
      <c r="E99" s="4"/>
      <c r="F99" s="4"/>
      <c r="G99" s="4"/>
      <c r="H99" s="4"/>
      <c r="I99" s="4"/>
      <c r="J99" s="21">
        <f>IF(AND(400.01&lt;M96,M96&lt;600),"X","")</f>
      </c>
      <c r="K99" s="4" t="s">
        <v>150</v>
      </c>
      <c r="L99" s="4"/>
      <c r="M99" s="4"/>
      <c r="N99" s="4"/>
      <c r="O99" s="4"/>
      <c r="P99" s="4"/>
      <c r="Q99" s="4"/>
      <c r="R99" s="4"/>
      <c r="S99" s="3"/>
      <c r="T99" s="1" t="s">
        <v>188</v>
      </c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2:60" ht="15">
      <c r="B100" s="4"/>
      <c r="C100" s="4"/>
      <c r="D100" s="4"/>
      <c r="E100" s="4"/>
      <c r="F100" s="4"/>
      <c r="G100" s="4"/>
      <c r="H100" s="4"/>
      <c r="I100" s="4"/>
      <c r="J100" s="21">
        <f>IF(M96&gt;600.01,"X","")</f>
      </c>
      <c r="K100" s="4" t="s">
        <v>170</v>
      </c>
      <c r="L100" s="4"/>
      <c r="M100" s="4"/>
      <c r="N100" s="4"/>
      <c r="O100" s="4"/>
      <c r="P100" s="4"/>
      <c r="Q100" s="4"/>
      <c r="R100" s="4"/>
      <c r="S100" s="3"/>
      <c r="T100" s="1" t="s">
        <v>146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2:60" ht="1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3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2:60" ht="1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 t="s">
        <v>152</v>
      </c>
      <c r="O102" s="22" t="str">
        <f>IF(+J97="X","15",IF(+J98="X","10",IF(+J99="X","5","-10")))</f>
        <v>15</v>
      </c>
      <c r="P102" s="4"/>
      <c r="Q102" s="10" t="s">
        <v>9</v>
      </c>
      <c r="R102" s="4"/>
      <c r="S102" s="3"/>
      <c r="T102" s="1" t="s">
        <v>199</v>
      </c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2:60" ht="1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10"/>
      <c r="O103" s="63"/>
      <c r="P103" s="4"/>
      <c r="Q103" s="10"/>
      <c r="R103" s="4"/>
      <c r="S103" s="3"/>
      <c r="T103" s="1" t="s">
        <v>200</v>
      </c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2:60" ht="15">
      <c r="B104" s="4"/>
      <c r="C104" s="4"/>
      <c r="D104" s="11" t="s">
        <v>181</v>
      </c>
      <c r="E104" s="4"/>
      <c r="F104" s="4"/>
      <c r="G104" s="4"/>
      <c r="H104" s="4"/>
      <c r="I104" s="4"/>
      <c r="J104" s="4"/>
      <c r="K104" s="4"/>
      <c r="L104" s="4"/>
      <c r="M104" s="4"/>
      <c r="N104" s="10"/>
      <c r="O104" s="63"/>
      <c r="P104" s="4"/>
      <c r="Q104" s="10"/>
      <c r="R104" s="4"/>
      <c r="S104" s="3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2:60" ht="15">
      <c r="B105" s="4"/>
      <c r="C105" s="4"/>
      <c r="D105" s="10" t="s">
        <v>193</v>
      </c>
      <c r="E105" s="4"/>
      <c r="F105" s="4"/>
      <c r="G105" s="4"/>
      <c r="H105" s="4"/>
      <c r="I105" s="4"/>
      <c r="J105" s="4"/>
      <c r="K105" s="4"/>
      <c r="L105" s="4"/>
      <c r="M105" s="4"/>
      <c r="N105" s="10"/>
      <c r="O105" s="63"/>
      <c r="P105" s="4"/>
      <c r="Q105" s="10"/>
      <c r="R105" s="4"/>
      <c r="S105" s="3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2:60" ht="15">
      <c r="B106" s="4"/>
      <c r="C106" s="4"/>
      <c r="D106" s="4"/>
      <c r="E106" s="4" t="s">
        <v>194</v>
      </c>
      <c r="F106" s="4"/>
      <c r="G106" s="4"/>
      <c r="H106" s="4"/>
      <c r="I106" s="4"/>
      <c r="J106" s="4"/>
      <c r="K106" s="7"/>
      <c r="L106" s="4"/>
      <c r="M106" s="10" t="s">
        <v>173</v>
      </c>
      <c r="N106" s="10"/>
      <c r="O106" s="63"/>
      <c r="P106" s="4"/>
      <c r="Q106" s="10"/>
      <c r="R106" s="4"/>
      <c r="S106" s="3"/>
      <c r="T106" s="1" t="s">
        <v>177</v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2:60" ht="15">
      <c r="B107" s="4"/>
      <c r="C107" s="4"/>
      <c r="D107" s="4"/>
      <c r="E107" s="4" t="s">
        <v>196</v>
      </c>
      <c r="F107" s="4"/>
      <c r="G107" s="4"/>
      <c r="H107" s="4"/>
      <c r="I107" s="4"/>
      <c r="J107" s="4"/>
      <c r="K107" s="10"/>
      <c r="L107" s="4"/>
      <c r="M107" s="10"/>
      <c r="N107" s="10"/>
      <c r="O107" s="63"/>
      <c r="P107" s="4"/>
      <c r="Q107" s="10"/>
      <c r="R107" s="4"/>
      <c r="S107" s="3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2:60" ht="15">
      <c r="B108" s="4"/>
      <c r="C108" s="4"/>
      <c r="D108" s="4"/>
      <c r="E108" s="4" t="s">
        <v>182</v>
      </c>
      <c r="F108" s="4"/>
      <c r="G108" s="4"/>
      <c r="H108" s="4"/>
      <c r="I108" s="4"/>
      <c r="J108" s="4"/>
      <c r="K108" s="10"/>
      <c r="L108" s="4"/>
      <c r="M108" s="4"/>
      <c r="N108" s="10"/>
      <c r="O108" s="63"/>
      <c r="P108" s="4"/>
      <c r="Q108" s="10"/>
      <c r="R108" s="4"/>
      <c r="S108" s="3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2:60" ht="15">
      <c r="B109" s="4"/>
      <c r="C109" s="4"/>
      <c r="D109" s="4"/>
      <c r="E109" s="4" t="s">
        <v>197</v>
      </c>
      <c r="F109" s="4"/>
      <c r="G109" s="4"/>
      <c r="H109" s="4"/>
      <c r="I109" s="4"/>
      <c r="J109" s="4"/>
      <c r="K109" s="10"/>
      <c r="L109" s="4"/>
      <c r="M109" s="4"/>
      <c r="N109" s="10"/>
      <c r="O109" s="63"/>
      <c r="P109" s="4"/>
      <c r="Q109" s="10"/>
      <c r="R109" s="4"/>
      <c r="S109" s="3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2:60" ht="15">
      <c r="B110" s="4"/>
      <c r="C110" s="4"/>
      <c r="D110" s="4"/>
      <c r="E110" s="4" t="s">
        <v>195</v>
      </c>
      <c r="F110" s="4"/>
      <c r="G110" s="4"/>
      <c r="H110" s="4"/>
      <c r="I110" s="4"/>
      <c r="J110" s="4"/>
      <c r="K110" s="7"/>
      <c r="L110" s="4"/>
      <c r="M110" s="4"/>
      <c r="N110" s="10"/>
      <c r="O110" s="63"/>
      <c r="P110" s="4"/>
      <c r="Q110" s="10"/>
      <c r="R110" s="4"/>
      <c r="S110" s="3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2:60" ht="15">
      <c r="B111" s="4"/>
      <c r="C111" s="4"/>
      <c r="D111" s="4"/>
      <c r="E111" s="4" t="s">
        <v>183</v>
      </c>
      <c r="F111" s="4"/>
      <c r="G111" s="4"/>
      <c r="H111" s="4"/>
      <c r="I111" s="4"/>
      <c r="J111" s="4"/>
      <c r="K111" s="10"/>
      <c r="L111" s="4"/>
      <c r="M111" s="4"/>
      <c r="N111" s="10"/>
      <c r="O111" s="63"/>
      <c r="P111" s="4"/>
      <c r="Q111" s="10"/>
      <c r="R111" s="4"/>
      <c r="S111" s="3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2:60" ht="15">
      <c r="B112" s="4"/>
      <c r="C112" s="4"/>
      <c r="D112" s="4"/>
      <c r="E112" s="4" t="s">
        <v>182</v>
      </c>
      <c r="F112" s="4"/>
      <c r="G112" s="4"/>
      <c r="H112" s="4"/>
      <c r="I112" s="4"/>
      <c r="J112" s="4"/>
      <c r="K112" s="10"/>
      <c r="L112" s="4"/>
      <c r="M112" s="4"/>
      <c r="N112" s="10"/>
      <c r="O112" s="63"/>
      <c r="P112" s="4"/>
      <c r="Q112" s="10"/>
      <c r="R112" s="4"/>
      <c r="S112" s="3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2:60" ht="15">
      <c r="B113" s="4"/>
      <c r="C113" s="4"/>
      <c r="D113" s="4"/>
      <c r="E113" s="4" t="s">
        <v>184</v>
      </c>
      <c r="F113" s="4"/>
      <c r="G113" s="4"/>
      <c r="H113" s="4"/>
      <c r="I113" s="4"/>
      <c r="J113" s="4"/>
      <c r="K113" s="10"/>
      <c r="L113" s="4"/>
      <c r="M113" s="4"/>
      <c r="N113" s="10"/>
      <c r="O113" s="63"/>
      <c r="P113" s="4"/>
      <c r="Q113" s="10"/>
      <c r="R113" s="4"/>
      <c r="S113" s="3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2:60" ht="15">
      <c r="B114" s="4"/>
      <c r="C114" s="4"/>
      <c r="D114" s="4"/>
      <c r="E114" s="4" t="s">
        <v>179</v>
      </c>
      <c r="F114" s="4"/>
      <c r="G114" s="4"/>
      <c r="H114" s="4"/>
      <c r="I114" s="4"/>
      <c r="J114" s="4"/>
      <c r="K114" s="7"/>
      <c r="L114" s="4"/>
      <c r="M114" s="4"/>
      <c r="N114" s="10"/>
      <c r="O114" s="63"/>
      <c r="P114" s="4"/>
      <c r="Q114" s="10"/>
      <c r="R114" s="4"/>
      <c r="S114" s="3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2:60" ht="15">
      <c r="B115" s="4"/>
      <c r="C115" s="4"/>
      <c r="D115" s="4"/>
      <c r="E115" s="4" t="s">
        <v>180</v>
      </c>
      <c r="F115" s="4"/>
      <c r="G115" s="4"/>
      <c r="H115" s="4"/>
      <c r="I115" s="4"/>
      <c r="J115" s="4"/>
      <c r="K115" s="7"/>
      <c r="L115" s="4"/>
      <c r="M115" s="4"/>
      <c r="N115" s="10" t="s">
        <v>155</v>
      </c>
      <c r="O115" s="22">
        <f>(K106+K108+K110+K112+K114+K115)</f>
        <v>0</v>
      </c>
      <c r="P115" s="4"/>
      <c r="Q115" s="10" t="s">
        <v>9</v>
      </c>
      <c r="R115" s="4"/>
      <c r="S115" s="3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2:60" ht="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3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2:60" ht="15">
      <c r="B117" s="4"/>
      <c r="C117" s="4"/>
      <c r="D117" s="11" t="s">
        <v>172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3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2:60" ht="15">
      <c r="B118" s="4"/>
      <c r="C118" s="4"/>
      <c r="D118" s="4" t="s">
        <v>153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3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2:60" ht="15">
      <c r="B119" s="4"/>
      <c r="C119" s="4"/>
      <c r="D119" s="4" t="s">
        <v>205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3"/>
      <c r="T119" s="1" t="s">
        <v>185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2:60" ht="15">
      <c r="B120" s="4"/>
      <c r="C120" s="4"/>
      <c r="D120" s="4" t="s">
        <v>206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3"/>
      <c r="T120" s="1" t="s">
        <v>154</v>
      </c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2:60" ht="15">
      <c r="B121" s="4"/>
      <c r="C121" s="4"/>
      <c r="D121" s="4" t="s">
        <v>207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3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2:60" ht="15">
      <c r="B122" s="4"/>
      <c r="C122" s="4"/>
      <c r="D122" s="4"/>
      <c r="E122" s="4"/>
      <c r="F122" s="4"/>
      <c r="G122" s="42"/>
      <c r="H122" s="4"/>
      <c r="I122" s="4" t="s">
        <v>1</v>
      </c>
      <c r="J122" s="4"/>
      <c r="K122" s="4"/>
      <c r="L122" s="4"/>
      <c r="M122" s="4"/>
      <c r="N122" s="4"/>
      <c r="O122" s="4"/>
      <c r="P122" s="4"/>
      <c r="Q122" s="4"/>
      <c r="R122" s="4"/>
      <c r="S122" s="3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2:60" ht="15">
      <c r="B123" s="4"/>
      <c r="C123" s="4"/>
      <c r="D123" s="4"/>
      <c r="E123" s="4"/>
      <c r="F123" s="4"/>
      <c r="G123" s="7"/>
      <c r="H123" s="4"/>
      <c r="I123" s="4" t="s">
        <v>2</v>
      </c>
      <c r="J123" s="4"/>
      <c r="K123" s="4" t="s">
        <v>156</v>
      </c>
      <c r="L123" s="4"/>
      <c r="M123" s="4"/>
      <c r="N123" s="10" t="s">
        <v>204</v>
      </c>
      <c r="O123" s="47"/>
      <c r="P123" s="4"/>
      <c r="Q123" s="10" t="s">
        <v>9</v>
      </c>
      <c r="R123" s="4"/>
      <c r="S123" s="3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2:60" ht="11.25" customHeight="1">
      <c r="B124" s="4"/>
      <c r="C124" s="4"/>
      <c r="D124" s="4"/>
      <c r="E124" s="4"/>
      <c r="F124" s="4"/>
      <c r="G124" s="15">
        <f>IF(AND(G122="x",G123="x"),"BOTH YES AND NO CANNOT BE CHECKED!","")</f>
      </c>
      <c r="H124" s="4"/>
      <c r="I124" s="4"/>
      <c r="J124" s="4"/>
      <c r="K124" s="4"/>
      <c r="L124" s="4"/>
      <c r="M124" s="4"/>
      <c r="N124" s="4"/>
      <c r="O124" s="27">
        <f>(O43+O65+O73+O79+O85+O91+O102+O115+O123)</f>
        <v>15</v>
      </c>
      <c r="P124" s="4"/>
      <c r="Q124" s="4"/>
      <c r="R124" s="4"/>
      <c r="S124" s="3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2:60" ht="18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26" t="s">
        <v>158</v>
      </c>
      <c r="N125" s="4"/>
      <c r="O125" s="62">
        <f>ROUND(O124,1)</f>
        <v>15</v>
      </c>
      <c r="P125" s="4"/>
      <c r="Q125" s="4" t="s">
        <v>174</v>
      </c>
      <c r="R125" s="4"/>
      <c r="S125" s="3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2:60" ht="15">
      <c r="B126" s="4"/>
      <c r="C126" s="4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4"/>
      <c r="T126" s="1" t="s">
        <v>159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2:60" ht="15">
      <c r="B127" s="65" t="s">
        <v>176</v>
      </c>
      <c r="C127" s="65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28"/>
      <c r="T127" s="1" t="s">
        <v>160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2:60" ht="15">
      <c r="B128" s="65"/>
      <c r="C128" s="65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28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2:60" ht="15">
      <c r="B129" s="66"/>
      <c r="C129" s="66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29"/>
      <c r="T129" s="1" t="s">
        <v>168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2:60" ht="15">
      <c r="B130" s="66"/>
      <c r="C130" s="66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29"/>
      <c r="T130" s="1" t="s">
        <v>169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2:60" ht="15">
      <c r="B131" s="66"/>
      <c r="C131" s="66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29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2:60" ht="15">
      <c r="B132" s="31"/>
      <c r="C132" s="31"/>
      <c r="D132" s="32" t="s">
        <v>175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3"/>
      <c r="Q132" s="32"/>
      <c r="R132" s="30"/>
      <c r="S132" s="34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2:60" ht="15">
      <c r="B133" s="31"/>
      <c r="C133" s="31"/>
      <c r="D133" s="3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36" t="s">
        <v>161</v>
      </c>
      <c r="P133" s="37"/>
      <c r="Q133" s="35"/>
      <c r="R133" s="16"/>
      <c r="S133" s="38" t="s">
        <v>162</v>
      </c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2:60" ht="15">
      <c r="B134" s="31"/>
      <c r="C134" s="31"/>
      <c r="D134" s="32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3"/>
      <c r="Q134" s="32"/>
      <c r="R134" s="30"/>
      <c r="S134" s="34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2:60" ht="15">
      <c r="B135" s="31"/>
      <c r="C135" s="31"/>
      <c r="D135" s="3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36" t="s">
        <v>163</v>
      </c>
      <c r="P135" s="37"/>
      <c r="Q135" s="35"/>
      <c r="R135" s="16"/>
      <c r="S135" s="38" t="s">
        <v>162</v>
      </c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2:60" ht="15">
      <c r="B136" s="31"/>
      <c r="C136" s="31"/>
      <c r="D136" s="32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3"/>
      <c r="Q136" s="32"/>
      <c r="R136" s="30"/>
      <c r="S136" s="34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2:60" ht="15">
      <c r="B137" s="31"/>
      <c r="C137" s="31"/>
      <c r="D137" s="3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36" t="s">
        <v>164</v>
      </c>
      <c r="P137" s="37"/>
      <c r="Q137" s="35"/>
      <c r="R137" s="16"/>
      <c r="S137" s="38" t="s">
        <v>162</v>
      </c>
      <c r="T137" s="1"/>
      <c r="U137" s="59" t="s">
        <v>220</v>
      </c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19:60" ht="15"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19:60" ht="15.75" thickBot="1"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5:60" ht="15">
      <c r="E140" s="75" t="s">
        <v>189</v>
      </c>
      <c r="F140" s="68"/>
      <c r="G140" s="68"/>
      <c r="H140" s="69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5:60" ht="15">
      <c r="E141" s="70"/>
      <c r="F141" s="13"/>
      <c r="G141" s="13"/>
      <c r="H141" s="7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5:60" ht="15">
      <c r="E142" s="70" t="s">
        <v>190</v>
      </c>
      <c r="F142" s="13"/>
      <c r="G142" s="7"/>
      <c r="H142" s="7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5:60" ht="15">
      <c r="E143" s="70" t="s">
        <v>191</v>
      </c>
      <c r="F143" s="13"/>
      <c r="G143" s="7"/>
      <c r="H143" s="7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5:60" ht="15">
      <c r="E144" s="70" t="s">
        <v>192</v>
      </c>
      <c r="F144" s="13"/>
      <c r="G144" s="76">
        <f>IF(G143=0,0,(G142/G143))</f>
        <v>0</v>
      </c>
      <c r="H144" s="7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5:60" ht="15.75" thickBot="1">
      <c r="E145" s="72"/>
      <c r="F145" s="73"/>
      <c r="G145" s="73"/>
      <c r="H145" s="74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19:60" ht="15"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19:60" ht="15"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19:60" ht="15"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19:60" ht="15"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19:60" ht="15"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19:60" ht="15"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19:60" ht="15"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19:60" ht="15"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19:60" ht="15"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19:60" ht="15"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19:60" ht="15"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19:60" ht="15"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19:60" ht="15"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19:60" ht="15"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19:60" ht="15"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19:60" ht="15"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19:60" ht="15"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19:60" ht="15"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19:60" ht="15"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19:60" ht="15"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19:60" ht="15"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19:60" ht="15"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19:60" ht="15"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19:60" ht="15"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19:60" ht="15"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19:60" ht="15"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19:60" ht="15"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19:60" ht="15"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19:60" ht="15"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19:60" ht="15"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19:60" ht="15"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19:60" ht="15"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19:60" ht="15"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19:60" ht="15"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19:60" ht="15"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19:60" ht="15"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19:60" ht="15"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19:60" ht="15"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19:60" ht="15"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19:60" ht="15"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19:60" ht="15"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19:60" ht="15"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19:60" ht="15"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19:60" ht="15"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19:60" ht="15"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19:60" ht="15"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19:60" ht="15"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19:60" ht="15"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19:60" ht="15"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19:60" ht="15"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19:60" ht="15"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19:60" ht="15"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19:60" ht="15"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19:60" ht="15"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19:60" ht="15"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19:60" ht="15"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19:60" ht="15"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19:60" ht="15"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19:60" ht="15"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19:60" ht="15"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19:60" ht="15"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19:60" ht="15"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19:60" ht="15"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19:60" ht="15"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19:60" ht="15"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19:60" ht="15"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19:60" ht="15"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19:60" ht="15"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19:60" ht="15"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19:60" ht="15"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19:60" ht="15"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19:60" ht="15"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19:60" ht="15"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19:60" ht="15"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19:60" ht="15"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19:60" ht="15"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19:60" ht="15"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19:60" ht="15"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19:60" ht="15"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19:60" ht="15"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19:60" ht="15"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20:60" ht="15"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19:60" ht="15"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19:60" ht="15"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19:60" ht="15"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19:60" ht="15"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19:60" ht="15"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19:60" ht="15"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19:60" ht="15"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19:60" ht="15"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19:60" ht="15"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19:60" ht="15"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19:60" ht="15"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19:60" ht="15"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19:60" ht="15"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19:60" ht="15"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19:60" ht="15"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19:60" ht="15"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19:60" ht="15"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19:60" ht="15"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19:60" ht="15"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19:60" ht="15"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19:60" ht="15"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19:60" ht="15"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19:60" ht="15"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19:60" ht="15"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19:60" ht="15"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19:60" ht="15"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19:60" ht="15"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19:60" ht="15"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19:60" ht="15"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19:60" ht="15"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19:60" ht="15"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19:60" ht="15"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19:60" ht="15"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19:60" ht="15"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19:60" ht="15"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19:60" ht="15"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19:60" ht="15"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19:60" ht="15"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19:60" ht="15"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19:60" ht="15"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19:60" ht="15"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19:60" ht="15"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19:60" ht="15"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19:60" ht="15"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19:60" ht="15"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19:60" ht="15"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19:60" ht="15"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19:60" ht="15"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19:60" ht="15"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19:60" ht="15"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19:60" ht="15"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19:60" ht="15"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19:60" ht="15"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19:60" ht="15"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19:60" ht="15"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19:60" ht="15"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19:60" ht="15"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19:60" ht="15"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19:60" ht="15"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19:60" ht="15"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19:60" ht="15"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19:60" ht="15"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19:60" ht="15"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19:60" ht="15"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19:60" ht="15"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19:60" ht="15"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19:60" ht="15"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19:60" ht="15"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19:60" ht="15"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19:60" ht="15"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19:60" ht="15"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19:60" ht="15"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19:60" ht="15"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19:60" ht="15"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19:60" ht="15"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19:60" ht="15"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19:60" ht="15"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19:60" ht="15"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19:60" ht="15"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19:60" ht="15"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19:60" ht="15"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19:60" ht="15"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19:60" ht="15"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19:60" ht="15"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19:60" ht="15"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19:60" ht="15"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19:60" ht="15"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19:60" ht="15"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spans="19:60" ht="15"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19:60" ht="15"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19:60" ht="15"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19:60" ht="15"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19:60" ht="15"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19:60" ht="15"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19:60" ht="15"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19:60" ht="15"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19:60" ht="15"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19:60" ht="15"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19:60" ht="15"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19:60" ht="15"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19:60" ht="15"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19:60" ht="15"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19:60" ht="15"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19:60" ht="15"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19:60" ht="15"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19:60" ht="15"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19:60" ht="15"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19:60" ht="15"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19:60" ht="15"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19:60" ht="15"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19:60" ht="15"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19:60" ht="15"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19:60" ht="15"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19:60" ht="15"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19:60" ht="15"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19:60" ht="15"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19:60" ht="15"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19:60" ht="15"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19:60" ht="15"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19:60" ht="15"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19:60" ht="15"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19:60" ht="15"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spans="19:60" ht="15"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19:60" ht="15"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spans="19:60" ht="15"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19:60" ht="15"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19:60" ht="15"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19:60" ht="15"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19:60" ht="15"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19:60" ht="15"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19:60" ht="15"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19:60" ht="15"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19:60" ht="15"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19:60" ht="15"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19:60" ht="15"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spans="19:60" ht="15"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spans="19:60" ht="15"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spans="19:60" ht="15"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spans="19:60" ht="15"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spans="19:60" ht="15"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spans="19:60" ht="15"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spans="19:60" ht="15"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spans="19:60" ht="15"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spans="19:60" ht="15"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spans="19:60" ht="15"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spans="19:60" ht="15"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</row>
    <row r="374" spans="19:60" ht="15"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spans="19:60" ht="15"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spans="19:60" ht="15"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spans="19:60" ht="15"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</row>
    <row r="378" spans="19:60" ht="15"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spans="19:60" ht="15"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spans="19:60" ht="15"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spans="19:60" ht="15"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spans="19:60" ht="15"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spans="19:60" ht="15"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spans="19:60" ht="15"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spans="19:60" ht="15"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spans="19:60" ht="15"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spans="19:60" ht="15"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spans="19:60" ht="15"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spans="19:60" ht="15"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spans="19:60" ht="15"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spans="19:60" ht="15"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spans="19:60" ht="15"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spans="19:60" ht="15"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spans="19:60" ht="15"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spans="19:60" ht="15"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spans="19:60" ht="15"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spans="19:60" ht="15"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spans="19:60" ht="15"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spans="19:60" ht="15"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</row>
    <row r="400" spans="19:60" ht="15"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</row>
    <row r="401" spans="19:60" ht="15"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spans="19:60" ht="15"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spans="19:60" ht="15"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spans="19:60" ht="15"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spans="19:60" ht="15"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spans="19:60" ht="15"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spans="19:60" ht="15"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spans="19:60" ht="15"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spans="19:60" ht="15"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spans="19:60" ht="15"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spans="19:60" ht="15"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  <row r="412" spans="19:60" ht="15"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</row>
    <row r="413" spans="19:60" ht="15"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</row>
    <row r="414" spans="19:60" ht="15"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</row>
    <row r="415" spans="19:60" ht="15"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</row>
    <row r="416" spans="19:60" ht="15"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</row>
    <row r="417" spans="19:60" ht="15"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</row>
    <row r="418" spans="19:60" ht="15"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</row>
    <row r="419" spans="19:60" ht="15"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</row>
    <row r="420" spans="19:60" ht="15"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</row>
    <row r="421" spans="19:60" ht="15"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</row>
    <row r="422" spans="19:60" ht="15"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</row>
    <row r="423" spans="19:60" ht="15"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</row>
    <row r="424" spans="19:60" ht="15"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</row>
    <row r="425" spans="19:60" ht="15"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</row>
    <row r="426" spans="19:60" ht="15"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</row>
    <row r="427" spans="19:60" ht="15"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</row>
    <row r="428" spans="19:60" ht="15"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</row>
    <row r="429" spans="19:60" ht="15"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</row>
    <row r="430" spans="19:60" ht="15"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</row>
    <row r="431" spans="19:60" ht="15"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</row>
    <row r="432" spans="19:60" ht="15"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</row>
    <row r="433" spans="19:60" ht="15"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</row>
    <row r="434" spans="19:60" ht="15"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</row>
    <row r="435" spans="19:60" ht="15"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</row>
    <row r="436" spans="19:60" ht="15"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</row>
    <row r="437" spans="19:60" ht="15"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</row>
    <row r="438" spans="19:60" ht="15"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</row>
    <row r="439" spans="19:60" ht="15"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</row>
    <row r="440" spans="19:60" ht="15"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</row>
    <row r="441" spans="19:60" ht="15"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</row>
    <row r="442" spans="19:60" ht="15"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</row>
    <row r="443" spans="19:60" ht="15"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</row>
    <row r="444" spans="19:60" ht="15"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</row>
    <row r="445" spans="19:60" ht="15"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</row>
    <row r="446" spans="19:60" ht="15"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</row>
    <row r="447" spans="19:60" ht="15"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</row>
    <row r="448" spans="19:60" ht="15"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</row>
    <row r="449" spans="19:60" ht="15"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</row>
    <row r="450" spans="19:60" ht="15"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</row>
    <row r="451" spans="19:60" ht="15"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</row>
    <row r="452" spans="19:60" ht="15"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</row>
    <row r="453" spans="19:60" ht="15"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</row>
    <row r="454" spans="19:60" ht="15"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</row>
    <row r="455" spans="19:60" ht="15"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</row>
    <row r="456" spans="19:60" ht="15"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</row>
    <row r="457" spans="19:60" ht="15"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</row>
    <row r="458" spans="19:60" ht="15"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</row>
    <row r="459" spans="19:60" ht="15"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</row>
    <row r="460" spans="19:60" ht="15"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</row>
    <row r="461" spans="19:60" ht="15"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</row>
    <row r="462" spans="19:60" ht="15"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</row>
    <row r="463" spans="19:60" ht="15"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</row>
    <row r="464" spans="19:60" ht="15"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</row>
    <row r="465" spans="19:60" ht="15"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</row>
    <row r="466" spans="19:60" ht="15"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</row>
    <row r="467" spans="19:60" ht="15"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</row>
    <row r="468" spans="19:60" ht="15"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</row>
    <row r="469" spans="19:60" ht="15"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</row>
    <row r="470" spans="19:60" ht="15"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</row>
    <row r="471" spans="19:60" ht="15"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</row>
    <row r="472" spans="19:60" ht="15"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</row>
    <row r="473" spans="19:60" ht="15"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</row>
    <row r="474" spans="19:60" ht="15"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</row>
    <row r="475" spans="19:60" ht="15"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</row>
    <row r="476" spans="19:60" ht="15"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</row>
    <row r="477" spans="19:60" ht="15"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</row>
    <row r="478" spans="19:60" ht="15"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</row>
    <row r="479" spans="19:60" ht="15"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</row>
    <row r="480" spans="19:60" ht="15"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</row>
    <row r="481" spans="19:60" ht="15"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</row>
    <row r="482" spans="19:60" ht="15"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</row>
    <row r="483" spans="19:60" ht="15"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</row>
    <row r="484" spans="19:60" ht="15"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</row>
    <row r="485" spans="19:60" ht="15"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</row>
    <row r="486" spans="19:60" ht="15"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</row>
    <row r="487" spans="19:60" ht="15"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</row>
    <row r="488" spans="19:60" ht="15"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</row>
    <row r="489" spans="19:60" ht="15"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</row>
    <row r="490" spans="19:60" ht="15"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</row>
    <row r="491" spans="19:60" ht="15"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</row>
    <row r="492" spans="19:60" ht="15"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</row>
    <row r="493" spans="19:60" ht="15"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</row>
    <row r="494" spans="19:60" ht="15"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</row>
    <row r="495" spans="19:60" ht="15"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</row>
    <row r="496" spans="19:60" ht="15"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</row>
    <row r="497" spans="19:60" ht="15"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</row>
    <row r="498" spans="19:60" ht="15"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</row>
    <row r="499" spans="19:60" ht="15"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</row>
    <row r="500" spans="19:60" ht="15"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</row>
    <row r="501" spans="19:60" ht="15"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</row>
    <row r="502" spans="19:60" ht="15"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</row>
    <row r="503" spans="19:60" ht="15"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</row>
    <row r="504" spans="19:60" ht="15"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</row>
    <row r="505" spans="19:60" ht="15"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</row>
    <row r="506" spans="19:60" ht="15"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</row>
    <row r="507" spans="19:60" ht="15"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</row>
    <row r="508" spans="19:60" ht="15"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</row>
    <row r="509" spans="19:60" ht="15"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</row>
    <row r="510" spans="19:60" ht="15"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</row>
    <row r="511" spans="19:60" ht="15"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</row>
    <row r="512" spans="19:60" ht="15"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</row>
    <row r="513" spans="19:60" ht="15"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</row>
    <row r="514" spans="19:60" ht="15"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</row>
    <row r="515" spans="19:60" ht="15"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</row>
    <row r="516" spans="19:60" ht="15"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</row>
    <row r="517" spans="19:60" ht="15"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</row>
    <row r="518" spans="19:60" ht="15"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</row>
    <row r="519" spans="19:60" ht="15"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</row>
    <row r="520" spans="19:60" ht="15"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</row>
    <row r="521" spans="19:60" ht="15"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</row>
    <row r="522" spans="19:60" ht="15"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</row>
    <row r="523" spans="19:60" ht="15"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</row>
    <row r="524" spans="19:60" ht="15"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</row>
    <row r="525" spans="19:60" ht="15"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</row>
    <row r="526" spans="19:60" ht="15"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</row>
    <row r="527" spans="19:60" ht="15"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</row>
    <row r="528" spans="19:60" ht="15"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</row>
    <row r="529" spans="19:60" ht="15"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</row>
    <row r="530" spans="19:60" ht="15"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</row>
    <row r="531" spans="19:60" ht="15"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</row>
    <row r="532" spans="19:60" ht="15"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</row>
    <row r="533" spans="19:60" ht="15"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</row>
    <row r="534" spans="19:60" ht="15"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</row>
    <row r="535" spans="19:60" ht="15"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</row>
    <row r="536" spans="19:60" ht="15"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</row>
    <row r="537" spans="19:60" ht="15"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</row>
    <row r="538" spans="19:60" ht="15"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</row>
    <row r="539" spans="19:60" ht="15"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</row>
    <row r="540" spans="19:60" ht="15"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</row>
    <row r="541" spans="19:60" ht="15"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</row>
    <row r="542" spans="19:60" ht="15"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</row>
    <row r="543" spans="19:60" ht="15"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</row>
    <row r="544" spans="19:60" ht="15"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</row>
    <row r="545" spans="19:60" ht="15"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</row>
    <row r="546" spans="19:60" ht="15"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</row>
    <row r="547" spans="19:60" ht="15"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</row>
    <row r="548" spans="19:60" ht="15"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</row>
    <row r="549" spans="19:60" ht="15"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</row>
    <row r="550" spans="19:60" ht="15"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</row>
    <row r="551" spans="19:60" ht="15"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</row>
    <row r="552" spans="19:60" ht="15"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</row>
    <row r="553" spans="19:60" ht="15"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</row>
    <row r="554" spans="19:60" ht="15"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</row>
    <row r="555" spans="19:60" ht="15"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</row>
    <row r="556" spans="19:60" ht="15"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</row>
    <row r="557" spans="19:60" ht="15"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</row>
    <row r="558" spans="19:60" ht="15"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</row>
    <row r="559" spans="19:60" ht="15"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</row>
    <row r="560" spans="19:60" ht="15"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</row>
    <row r="561" spans="19:60" ht="15"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</row>
    <row r="562" spans="19:60" ht="15"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</row>
    <row r="563" spans="19:60" ht="15"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</row>
    <row r="564" spans="19:60" ht="15"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</row>
    <row r="565" spans="19:60" ht="15"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</row>
    <row r="566" spans="19:60" ht="15"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</row>
    <row r="567" spans="19:60" ht="15"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</row>
    <row r="568" spans="19:60" ht="15"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</row>
    <row r="569" spans="19:60" ht="15"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</row>
    <row r="570" spans="19:60" ht="15"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</row>
    <row r="571" spans="19:60" ht="15"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</row>
    <row r="572" spans="19:60" ht="15"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</row>
    <row r="573" spans="19:60" ht="15"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</row>
    <row r="574" spans="19:60" ht="15"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</row>
    <row r="575" spans="19:60" ht="15"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</row>
    <row r="576" spans="19:60" ht="15"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</row>
    <row r="577" spans="19:60" ht="15"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</row>
    <row r="578" spans="19:60" ht="15"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</row>
    <row r="579" spans="19:60" ht="15"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</row>
    <row r="580" spans="19:60" ht="15"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</row>
    <row r="581" spans="19:60" ht="15"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</row>
    <row r="582" spans="19:60" ht="15"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</row>
    <row r="583" spans="19:60" ht="15"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</row>
    <row r="584" spans="19:60" ht="15"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</row>
    <row r="585" spans="19:60" ht="15"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</row>
    <row r="586" spans="19:60" ht="15"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</row>
    <row r="587" spans="19:60" ht="15"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</row>
    <row r="588" spans="19:60" ht="15"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</row>
    <row r="589" spans="19:60" ht="15"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</row>
    <row r="590" spans="19:60" ht="15"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</row>
    <row r="591" spans="19:60" ht="15"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</row>
    <row r="592" spans="19:60" ht="15"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</row>
    <row r="593" spans="19:60" ht="15"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</row>
    <row r="594" spans="19:60" ht="15"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</row>
    <row r="595" spans="19:60" ht="15"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</row>
    <row r="596" spans="19:60" ht="15"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</row>
    <row r="597" spans="19:60" ht="15"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</row>
    <row r="598" spans="19:60" ht="15"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</row>
    <row r="599" spans="19:60" ht="15"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</row>
    <row r="600" spans="19:60" ht="15"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</row>
    <row r="601" spans="19:60" ht="15"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</row>
    <row r="602" spans="19:60" ht="15"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</row>
    <row r="603" spans="19:60" ht="15"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</row>
    <row r="604" spans="19:60" ht="15"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</row>
    <row r="605" spans="19:60" ht="15"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</row>
    <row r="606" spans="19:60" ht="15"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</row>
    <row r="607" spans="19:60" ht="15"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</row>
    <row r="608" spans="19:60" ht="15"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</row>
    <row r="609" spans="19:60" ht="15"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</row>
    <row r="610" spans="19:60" ht="15"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</row>
    <row r="611" spans="19:60" ht="15"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</row>
    <row r="612" spans="19:60" ht="15"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</row>
    <row r="613" spans="19:60" ht="15"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</row>
    <row r="614" spans="19:60" ht="15"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</row>
    <row r="615" spans="19:60" ht="15"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</row>
    <row r="616" spans="19:60" ht="15"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</row>
    <row r="617" spans="19:60" ht="15"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</row>
    <row r="618" spans="19:60" ht="15"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</row>
    <row r="619" spans="19:60" ht="15"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</row>
    <row r="620" spans="19:60" ht="15"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</row>
    <row r="621" spans="19:60" ht="15"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</row>
    <row r="622" spans="19:60" ht="15"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</row>
    <row r="623" spans="19:60" ht="15"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</row>
    <row r="624" spans="19:60" ht="15"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</row>
    <row r="625" spans="19:60" ht="15"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</row>
    <row r="626" spans="19:60" ht="15"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</row>
    <row r="627" spans="19:60" ht="15"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</row>
    <row r="628" spans="19:60" ht="15"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</row>
    <row r="629" spans="19:60" ht="15"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</row>
    <row r="630" spans="19:60" ht="15"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</row>
    <row r="631" spans="19:60" ht="15"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</row>
    <row r="632" spans="19:60" ht="15"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</row>
    <row r="633" spans="19:60" ht="15"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</row>
    <row r="634" spans="19:60" ht="15"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</row>
    <row r="635" spans="19:60" ht="15"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</row>
    <row r="636" spans="19:60" ht="15"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</row>
    <row r="637" spans="19:60" ht="15"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</row>
    <row r="638" spans="19:60" ht="15"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</row>
    <row r="639" spans="19:60" ht="15"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</row>
    <row r="640" spans="19:60" ht="15"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</row>
    <row r="641" spans="19:60" ht="15"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</row>
    <row r="642" spans="19:60" ht="15"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</row>
    <row r="643" spans="19:60" ht="15"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</row>
    <row r="644" spans="19:60" ht="15"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</row>
    <row r="645" spans="19:60" ht="15"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</row>
    <row r="646" spans="19:60" ht="15"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</row>
    <row r="647" spans="19:60" ht="15"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</row>
    <row r="648" spans="19:60" ht="15"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</row>
    <row r="649" spans="19:60" ht="15"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</row>
    <row r="650" spans="19:60" ht="15"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</row>
    <row r="651" spans="19:60" ht="15"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</row>
    <row r="652" spans="19:60" ht="15"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</row>
    <row r="653" spans="19:60" ht="15"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</row>
    <row r="654" spans="19:60" ht="15"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</row>
    <row r="655" spans="19:60" ht="15"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</row>
    <row r="656" spans="19:60" ht="15"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</row>
    <row r="657" spans="19:60" ht="15"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</row>
    <row r="658" spans="19:60" ht="15"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</row>
    <row r="659" spans="19:60" ht="15"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</row>
    <row r="660" spans="19:60" ht="15"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</row>
    <row r="661" spans="19:60" ht="15"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</row>
    <row r="662" spans="19:60" ht="15"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</row>
    <row r="663" spans="19:60" ht="15"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</row>
    <row r="664" spans="19:60" ht="15"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</row>
    <row r="665" spans="19:60" ht="15"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</row>
    <row r="666" spans="19:60" ht="15"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</row>
    <row r="667" spans="19:60" ht="15"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</row>
    <row r="668" spans="19:60" ht="15"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</row>
    <row r="669" spans="19:60" ht="15"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</row>
    <row r="670" spans="19:60" ht="15"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</row>
    <row r="671" spans="19:60" ht="15"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</row>
    <row r="672" spans="19:60" ht="15"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</row>
    <row r="673" spans="19:60" ht="15"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</row>
    <row r="674" spans="19:60" ht="15"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</row>
    <row r="675" spans="19:60" ht="15"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</row>
    <row r="676" spans="19:60" ht="15"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</row>
    <row r="677" spans="19:60" ht="15"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</row>
    <row r="678" spans="19:60" ht="15"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</row>
    <row r="679" spans="19:60" ht="15"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</row>
    <row r="680" spans="19:60" ht="15"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</row>
    <row r="681" spans="19:60" ht="15"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</row>
    <row r="682" spans="19:60" ht="15"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</row>
    <row r="683" spans="19:60" ht="15"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</row>
    <row r="684" spans="19:60" ht="15"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</row>
    <row r="685" spans="19:60" ht="15"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</row>
    <row r="686" spans="19:60" ht="15"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</row>
    <row r="687" spans="19:60" ht="15"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</row>
    <row r="688" spans="19:60" ht="15"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</row>
    <row r="689" spans="19:60" ht="15"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</row>
    <row r="690" spans="19:60" ht="15"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</row>
    <row r="691" spans="19:60" ht="15"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</row>
    <row r="692" spans="19:60" ht="15"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</row>
    <row r="693" spans="19:60" ht="15"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</row>
    <row r="694" spans="19:60" ht="15"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</row>
    <row r="695" spans="19:60" ht="15"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</row>
    <row r="696" spans="19:60" ht="15"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</row>
    <row r="697" spans="19:60" ht="15"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</row>
    <row r="698" spans="19:60" ht="15"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</row>
    <row r="699" spans="19:60" ht="15"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</row>
    <row r="700" spans="19:60" ht="15"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</row>
    <row r="701" spans="19:60" ht="15"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</row>
    <row r="702" spans="19:60" ht="15"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</row>
    <row r="703" spans="19:60" ht="15"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</row>
    <row r="704" spans="19:60" ht="15"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</row>
    <row r="705" spans="19:60" ht="15"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</row>
    <row r="706" spans="19:60" ht="15"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</row>
    <row r="707" spans="19:60" ht="15"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</row>
    <row r="708" spans="19:60" ht="15"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</row>
    <row r="709" spans="19:60" ht="15"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</row>
    <row r="710" spans="19:60" ht="15"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</row>
    <row r="711" spans="19:60" ht="15"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</row>
    <row r="712" spans="19:60" ht="15"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</row>
    <row r="713" spans="19:60" ht="15"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</row>
    <row r="714" spans="19:60" ht="15"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</row>
    <row r="715" spans="19:60" ht="15"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</row>
    <row r="716" spans="19:60" ht="15"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</row>
    <row r="717" spans="19:60" ht="15"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</row>
    <row r="718" spans="19:60" ht="15"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</row>
    <row r="719" spans="19:60" ht="15"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</row>
    <row r="720" spans="19:60" ht="15"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</row>
    <row r="721" spans="19:60" ht="15"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</row>
    <row r="722" spans="19:60" ht="15"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</row>
    <row r="723" spans="19:60" ht="15"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</row>
    <row r="724" spans="19:60" ht="15"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</row>
    <row r="725" spans="19:60" ht="15"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</row>
    <row r="726" spans="19:60" ht="15"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</row>
    <row r="727" spans="19:60" ht="15"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</row>
    <row r="728" spans="19:60" ht="15"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</row>
    <row r="729" spans="19:60" ht="15"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</row>
    <row r="730" spans="19:60" ht="15"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</row>
    <row r="731" spans="19:60" ht="15"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</row>
    <row r="732" spans="19:60" ht="15"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</row>
    <row r="733" spans="19:60" ht="15"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</row>
    <row r="734" spans="19:60" ht="15"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</row>
    <row r="735" spans="19:60" ht="15"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</row>
    <row r="736" spans="19:60" ht="15"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</row>
    <row r="737" spans="19:60" ht="15"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</row>
    <row r="738" spans="19:60" ht="15"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</row>
    <row r="739" spans="19:60" ht="15"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</row>
    <row r="740" spans="19:60" ht="15"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</row>
    <row r="741" spans="19:60" ht="15"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</row>
    <row r="742" spans="19:60" ht="15"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</row>
    <row r="743" spans="19:60" ht="15"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</row>
    <row r="744" spans="19:60" ht="15"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</row>
    <row r="745" spans="19:60" ht="15"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</row>
    <row r="746" spans="19:60" ht="15"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</row>
    <row r="747" spans="19:60" ht="15"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</row>
    <row r="748" spans="19:60" ht="15"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</row>
    <row r="749" spans="19:60" ht="15"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</row>
    <row r="750" spans="19:60" ht="15"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</row>
    <row r="751" spans="19:60" ht="15"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</row>
    <row r="752" spans="19:60" ht="15"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</row>
    <row r="753" spans="19:60" ht="15"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</row>
    <row r="754" spans="19:60" ht="15"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</row>
    <row r="755" spans="19:60" ht="15"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</row>
    <row r="756" spans="19:60" ht="15"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</row>
    <row r="757" spans="19:60" ht="15"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</row>
    <row r="758" spans="19:60" ht="15"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</row>
    <row r="759" spans="19:60" ht="15"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</row>
    <row r="760" spans="19:60" ht="15"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</row>
    <row r="761" spans="19:60" ht="15"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</row>
    <row r="762" spans="19:60" ht="15"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</row>
    <row r="763" spans="19:60" ht="15"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</row>
    <row r="764" spans="19:60" ht="15"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</row>
    <row r="765" spans="19:60" ht="15"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</row>
    <row r="766" spans="19:60" ht="15"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</row>
    <row r="767" spans="19:60" ht="15"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</row>
    <row r="768" spans="19:60" ht="15"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</row>
    <row r="769" spans="19:60" ht="15"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</row>
    <row r="770" spans="19:60" ht="15"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</row>
    <row r="771" spans="19:60" ht="15"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</row>
    <row r="772" spans="19:60" ht="15"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</row>
    <row r="773" spans="19:60" ht="15"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</row>
    <row r="774" spans="19:60" ht="15"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</row>
    <row r="775" spans="19:60" ht="15"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</row>
    <row r="776" spans="19:60" ht="15"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</row>
    <row r="777" spans="19:60" ht="15"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</row>
    <row r="778" spans="19:60" ht="15"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</row>
    <row r="779" spans="19:60" ht="15"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</row>
    <row r="780" spans="19:60" ht="15"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</row>
    <row r="781" spans="19:60" ht="15"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</row>
    <row r="782" spans="19:60" ht="15"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</row>
    <row r="783" spans="19:60" ht="15"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</row>
    <row r="784" spans="19:60" ht="15"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</row>
    <row r="785" spans="19:60" ht="15"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</row>
    <row r="786" spans="19:60" ht="15"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</row>
    <row r="787" spans="19:60" ht="15"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</row>
    <row r="788" spans="19:60" ht="15"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</row>
    <row r="789" spans="19:60" ht="15"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</row>
    <row r="790" spans="19:60" ht="15"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</row>
    <row r="791" spans="19:60" ht="15"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</row>
    <row r="792" spans="19:60" ht="15"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</row>
    <row r="793" spans="19:60" ht="15"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</row>
    <row r="794" spans="19:60" ht="15"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</row>
    <row r="795" spans="19:60" ht="15"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</row>
    <row r="796" spans="19:60" ht="15"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</row>
    <row r="797" spans="19:60" ht="15"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</row>
    <row r="798" spans="19:60" ht="15"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</row>
    <row r="799" spans="19:60" ht="15"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</row>
    <row r="800" spans="19:60" ht="15"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</row>
    <row r="801" spans="19:60" ht="15"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</row>
    <row r="802" spans="19:60" ht="15"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</row>
    <row r="803" spans="19:60" ht="15"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</row>
    <row r="804" spans="19:60" ht="15"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</row>
    <row r="805" spans="19:60" ht="15"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</row>
    <row r="806" spans="19:60" ht="15"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</row>
    <row r="807" spans="19:60" ht="15"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</row>
    <row r="808" spans="19:60" ht="15"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</row>
    <row r="809" spans="19:60" ht="15"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</row>
    <row r="810" spans="19:60" ht="15"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</row>
    <row r="811" spans="19:60" ht="15"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</row>
    <row r="812" spans="19:60" ht="15"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</row>
    <row r="813" spans="19:60" ht="15"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</row>
    <row r="814" spans="19:60" ht="15"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</row>
    <row r="815" spans="19:60" ht="15"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</row>
    <row r="816" spans="19:60" ht="15"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</row>
    <row r="817" spans="19:60" ht="15"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</row>
    <row r="818" spans="19:60" ht="15"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</row>
    <row r="819" spans="19:60" ht="15"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</row>
    <row r="820" spans="19:60" ht="15"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</row>
    <row r="821" spans="19:60" ht="15"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</row>
    <row r="822" spans="19:60" ht="15"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</row>
    <row r="823" spans="19:60" ht="15"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</row>
    <row r="824" spans="19:60" ht="15"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</row>
    <row r="825" spans="19:60" ht="15"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</row>
    <row r="826" spans="19:60" ht="15"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</row>
    <row r="827" spans="19:60" ht="15"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</row>
    <row r="828" spans="19:60" ht="15"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</row>
    <row r="829" spans="19:60" ht="15"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</row>
    <row r="830" spans="19:60" ht="15"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</row>
    <row r="831" spans="19:60" ht="15"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</row>
    <row r="832" spans="19:60" ht="15"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</row>
    <row r="833" spans="19:60" ht="15"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</row>
    <row r="834" spans="19:60" ht="15"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</row>
    <row r="835" spans="19:60" ht="15"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</row>
    <row r="836" spans="19:60" ht="15"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</row>
    <row r="837" spans="19:60" ht="15"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</row>
    <row r="838" spans="19:60" ht="15"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</row>
    <row r="839" spans="19:60" ht="15"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</row>
    <row r="840" spans="19:60" ht="15"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</row>
    <row r="841" spans="19:60" ht="15"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</row>
    <row r="842" spans="19:60" ht="15"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</row>
    <row r="843" spans="19:60" ht="15"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</row>
    <row r="844" spans="19:60" ht="15"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</row>
    <row r="845" spans="19:60" ht="15"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</row>
    <row r="846" spans="19:60" ht="15"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</row>
    <row r="847" spans="19:60" ht="15"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</row>
    <row r="848" spans="19:60" ht="15"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</row>
    <row r="849" spans="19:60" ht="15"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</row>
    <row r="850" spans="19:60" ht="15"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</row>
    <row r="851" spans="19:60" ht="15"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</row>
    <row r="852" spans="19:60" ht="15"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</row>
    <row r="853" spans="19:60" ht="15"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</row>
    <row r="854" spans="19:60" ht="15"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</row>
    <row r="855" spans="19:60" ht="15"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</row>
    <row r="856" spans="19:60" ht="15"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</row>
    <row r="857" spans="19:60" ht="15"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</row>
    <row r="858" spans="19:60" ht="15"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</row>
    <row r="859" spans="19:60" ht="15"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</row>
    <row r="860" spans="19:60" ht="15"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</row>
    <row r="861" spans="19:60" ht="15"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</row>
    <row r="862" spans="19:60" ht="15"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</row>
    <row r="863" spans="19:60" ht="15"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</row>
    <row r="864" spans="19:60" ht="15"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</row>
    <row r="865" spans="19:60" ht="15"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</row>
    <row r="866" spans="19:60" ht="15"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</row>
    <row r="867" spans="19:60" ht="15"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</row>
    <row r="868" spans="19:60" ht="15"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</row>
    <row r="869" spans="19:60" ht="15"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</row>
    <row r="870" spans="19:60" ht="15"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</row>
    <row r="871" spans="19:60" ht="15"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</row>
    <row r="872" spans="19:60" ht="15"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</row>
    <row r="873" spans="19:60" ht="15"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</row>
    <row r="874" spans="19:60" ht="15"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</row>
    <row r="875" spans="19:60" ht="15"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</row>
    <row r="876" spans="19:60" ht="15"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</row>
    <row r="877" spans="19:60" ht="15"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</row>
    <row r="878" spans="19:60" ht="15"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</row>
    <row r="879" spans="19:60" ht="15"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</row>
    <row r="880" spans="19:60" ht="15"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</row>
    <row r="881" spans="19:60" ht="15"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</row>
    <row r="882" spans="19:60" ht="15"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</row>
    <row r="883" spans="19:60" ht="15"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</row>
    <row r="884" spans="19:60" ht="15"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</row>
    <row r="885" spans="19:60" ht="15"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</row>
    <row r="886" spans="19:60" ht="15"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</row>
    <row r="887" spans="19:60" ht="15"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</row>
    <row r="888" spans="19:60" ht="15"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</row>
    <row r="889" spans="19:60" ht="15"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</row>
    <row r="890" spans="19:60" ht="15"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</row>
    <row r="891" spans="19:60" ht="15"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</row>
    <row r="892" spans="19:60" ht="15"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</row>
    <row r="893" spans="19:60" ht="15"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</row>
    <row r="894" spans="19:60" ht="15"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</row>
    <row r="895" spans="19:60" ht="15"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</row>
    <row r="896" spans="19:60" ht="15"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</row>
    <row r="897" spans="19:60" ht="15"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</row>
    <row r="898" spans="19:60" ht="15"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</row>
    <row r="899" spans="19:60" ht="15"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</row>
    <row r="900" spans="19:60" ht="15"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</row>
    <row r="901" spans="19:60" ht="15"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</row>
    <row r="902" spans="19:60" ht="15"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</row>
    <row r="903" spans="19:60" ht="15"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</row>
    <row r="904" spans="19:60" ht="15"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</row>
    <row r="905" spans="19:60" ht="15"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</row>
    <row r="906" spans="19:60" ht="15"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</row>
    <row r="907" spans="19:60" ht="15"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</row>
    <row r="908" spans="19:60" ht="15"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</row>
    <row r="909" spans="19:60" ht="15"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</row>
    <row r="910" spans="19:60" ht="15"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</row>
    <row r="911" spans="19:60" ht="15"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</row>
    <row r="912" spans="19:60" ht="15"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</row>
    <row r="913" spans="19:60" ht="15"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</row>
    <row r="914" spans="19:60" ht="15"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</row>
    <row r="915" spans="19:60" ht="15"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</row>
    <row r="916" spans="19:60" ht="15"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</row>
    <row r="917" spans="19:60" ht="15"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</row>
    <row r="918" spans="19:60" ht="15"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</row>
    <row r="919" spans="19:60" ht="15"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</row>
    <row r="920" spans="19:60" ht="15"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</row>
    <row r="921" spans="19:60" ht="15"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</row>
    <row r="922" spans="19:60" ht="15"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</row>
    <row r="923" spans="19:60" ht="15"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</row>
    <row r="924" spans="19:60" ht="15"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</row>
    <row r="925" spans="19:60" ht="15"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</row>
    <row r="926" spans="19:60" ht="15"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</row>
    <row r="927" spans="19:60" ht="15"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</row>
    <row r="928" spans="19:60" ht="15"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</row>
    <row r="929" spans="19:60" ht="15"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</row>
    <row r="930" spans="19:60" ht="15"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</row>
    <row r="931" spans="19:60" ht="15"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</row>
    <row r="932" spans="19:60" ht="15"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</row>
    <row r="933" spans="19:60" ht="15"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</row>
    <row r="934" spans="19:60" ht="15"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</row>
    <row r="935" spans="19:60" ht="15"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</row>
    <row r="936" spans="19:60" ht="15"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</row>
    <row r="937" spans="19:60" ht="15"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</row>
    <row r="938" spans="19:60" ht="15"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</row>
    <row r="939" spans="19:60" ht="15"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</row>
    <row r="940" spans="19:60" ht="15"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</row>
    <row r="941" spans="19:60" ht="15"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</row>
    <row r="942" spans="19:60" ht="15"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</row>
    <row r="943" spans="19:60" ht="15"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</row>
    <row r="944" spans="19:60" ht="15"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</row>
    <row r="945" spans="19:60" ht="15"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</row>
    <row r="946" spans="19:60" ht="15"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</row>
    <row r="947" spans="19:60" ht="15"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</row>
    <row r="948" spans="19:60" ht="15"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</row>
    <row r="949" spans="19:60" ht="15"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</row>
    <row r="950" spans="19:60" ht="15"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</row>
    <row r="951" spans="19:60" ht="15"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</row>
    <row r="952" spans="19:60" ht="15"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</row>
    <row r="953" spans="19:60" ht="15"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</row>
    <row r="954" spans="19:60" ht="15"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</row>
    <row r="955" spans="19:60" ht="15"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</row>
    <row r="956" spans="19:60" ht="15"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</row>
    <row r="957" spans="19:60" ht="15"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</row>
    <row r="958" spans="19:60" ht="15"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</row>
    <row r="959" spans="19:60" ht="15"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</row>
    <row r="960" spans="19:60" ht="15"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</row>
    <row r="961" spans="19:60" ht="15"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</row>
    <row r="962" spans="19:60" ht="15"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</row>
    <row r="963" spans="19:60" ht="15"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</row>
    <row r="964" spans="19:60" ht="15"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</row>
    <row r="965" spans="19:60" ht="15"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</row>
    <row r="966" spans="19:60" ht="15"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</row>
    <row r="967" spans="19:60" ht="15"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</row>
    <row r="968" spans="19:60" ht="15"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</row>
    <row r="969" spans="19:60" ht="15"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</row>
    <row r="970" spans="19:60" ht="15"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</row>
    <row r="971" spans="19:60" ht="15"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</row>
    <row r="972" spans="19:60" ht="15"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</row>
    <row r="973" spans="19:60" ht="15"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</row>
    <row r="974" spans="19:60" ht="15"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</row>
    <row r="975" spans="19:60" ht="15"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</row>
    <row r="976" spans="19:60" ht="15"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</row>
    <row r="977" spans="19:60" ht="15"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</row>
    <row r="978" spans="19:60" ht="15"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</row>
    <row r="979" spans="19:60" ht="15"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</row>
    <row r="980" spans="19:60" ht="15"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</row>
    <row r="981" spans="19:60" ht="15"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</row>
    <row r="982" spans="19:60" ht="15"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</row>
    <row r="983" spans="19:60" ht="15"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</row>
    <row r="984" spans="19:60" ht="15"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</row>
    <row r="985" spans="19:60" ht="15"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</row>
    <row r="986" spans="19:60" ht="15"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</row>
    <row r="987" spans="19:60" ht="15"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</row>
    <row r="988" spans="19:60" ht="15"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</row>
    <row r="989" spans="19:60" ht="15"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</row>
    <row r="990" spans="19:60" ht="15"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</row>
    <row r="991" spans="19:60" ht="15"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</row>
    <row r="992" spans="19:60" ht="15"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</row>
    <row r="993" spans="19:60" ht="15"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</row>
    <row r="994" spans="19:60" ht="15"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</row>
    <row r="995" spans="19:60" ht="15"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</row>
    <row r="996" spans="19:60" ht="15"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</row>
    <row r="997" spans="19:60" ht="15"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</row>
    <row r="998" spans="19:60" ht="15"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</row>
    <row r="999" spans="19:60" ht="15"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</row>
    <row r="1000" spans="19:60" ht="15"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</row>
    <row r="1001" spans="19:60" ht="15"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</row>
    <row r="1002" spans="19:60" ht="15"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</row>
    <row r="1003" spans="19:60" ht="15"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</row>
    <row r="1004" spans="19:60" ht="15"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</row>
    <row r="1005" spans="19:60" ht="15"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</row>
    <row r="1006" spans="19:60" ht="15"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</row>
    <row r="1007" spans="19:60" ht="15"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</row>
    <row r="1008" spans="19:60" ht="15"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</row>
    <row r="1009" spans="19:60" ht="15"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</row>
    <row r="1010" spans="19:60" ht="15"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</row>
    <row r="1011" spans="19:60" ht="15"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</row>
    <row r="1012" spans="19:60" ht="15"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</row>
    <row r="1013" spans="19:60" ht="15"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</row>
    <row r="1014" spans="19:60" ht="15"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</row>
    <row r="1015" spans="19:60" ht="15"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</row>
    <row r="1016" spans="19:60" ht="15"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</row>
    <row r="1017" spans="19:60" ht="15"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</row>
    <row r="1018" spans="19:60" ht="15"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</row>
    <row r="1019" spans="19:60" ht="15"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</row>
    <row r="1020" spans="19:60" ht="15"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</row>
    <row r="1021" spans="19:60" ht="15"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</row>
    <row r="1022" spans="19:60" ht="15"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</row>
    <row r="1023" spans="19:60" ht="15"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</row>
    <row r="1024" spans="19:60" ht="15"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</row>
    <row r="1025" spans="19:60" ht="15"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</row>
    <row r="1026" spans="19:60" ht="15"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</row>
    <row r="1027" spans="19:60" ht="15"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</row>
    <row r="1028" spans="19:60" ht="15"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</row>
    <row r="1029" spans="19:60" ht="15"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</row>
    <row r="1030" spans="2:60" ht="1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</row>
    <row r="1031" spans="2:60" ht="1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</row>
    <row r="1032" spans="2:60" ht="1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</row>
    <row r="1033" spans="2:60" ht="1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</row>
    <row r="1034" spans="2:60" ht="1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</row>
    <row r="1035" spans="2:60" ht="1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</row>
    <row r="1036" spans="2:60" ht="1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</row>
    <row r="1037" spans="2:60" ht="1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</row>
    <row r="1038" spans="2:60" ht="1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</row>
    <row r="1039" spans="2:60" ht="1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</row>
    <row r="1040" spans="2:60" ht="1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</row>
    <row r="1041" spans="2:60" ht="1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</row>
    <row r="1042" spans="2:60" ht="1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</row>
    <row r="1043" spans="2:60" ht="1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</row>
    <row r="1044" spans="2:60" ht="1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</row>
    <row r="1045" spans="2:60" ht="1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</row>
    <row r="1046" spans="2:60" ht="1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</row>
    <row r="1047" spans="2:60" ht="1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</row>
    <row r="1048" spans="2:60" ht="1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</row>
    <row r="1049" spans="2:60" ht="1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</row>
    <row r="1050" spans="2:60" ht="1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</row>
    <row r="1051" spans="2:60" ht="1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</row>
    <row r="1052" spans="2:60" ht="1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</row>
    <row r="1053" spans="2:60" ht="1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</row>
    <row r="1054" spans="2:60" ht="1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</row>
    <row r="1055" spans="2:60" ht="1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</row>
    <row r="1056" spans="2:60" ht="1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</row>
    <row r="1057" spans="2:60" ht="1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</row>
    <row r="1058" spans="2:60" ht="1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</row>
    <row r="1059" spans="2:60" ht="1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</row>
    <row r="1060" spans="2:60" ht="1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</row>
    <row r="1061" spans="2:60" ht="1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</row>
    <row r="1062" spans="2:60" ht="1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</row>
    <row r="1063" spans="2:60" ht="1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</row>
    <row r="1064" spans="2:60" ht="1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</row>
    <row r="1065" spans="2:60" ht="1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</row>
    <row r="1066" spans="2:60" ht="1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</row>
    <row r="1067" spans="2:60" ht="1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</row>
    <row r="1068" spans="2:60" ht="1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</row>
    <row r="1069" spans="2:60" ht="1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</row>
    <row r="1070" spans="2:60" ht="1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</row>
    <row r="1071" spans="2:60" ht="1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</row>
    <row r="1072" spans="2:60" ht="1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</row>
    <row r="1073" spans="2:60" ht="1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</row>
    <row r="1074" spans="2:60" ht="1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</row>
    <row r="1075" spans="2:60" ht="1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</row>
    <row r="1076" spans="2:60" ht="1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</row>
    <row r="1077" spans="2:60" ht="1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</row>
    <row r="1078" spans="2:60" ht="1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</row>
    <row r="1079" spans="2:60" ht="1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</row>
    <row r="1080" spans="2:60" ht="1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</row>
    <row r="1081" spans="2:60" ht="1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</row>
    <row r="1082" spans="2:60" ht="1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</row>
    <row r="1083" spans="2:60" ht="1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</row>
    <row r="1084" spans="2:60" ht="1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</row>
    <row r="1085" spans="2:60" ht="1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</row>
    <row r="1086" spans="2:60" ht="1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</row>
    <row r="1087" spans="2:60" ht="1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</row>
    <row r="1088" spans="2:60" ht="1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</row>
    <row r="1089" spans="2:60" ht="1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</row>
    <row r="1090" spans="2:60" ht="1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</row>
    <row r="1091" spans="2:60" ht="1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</row>
    <row r="1092" spans="2:60" ht="1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</row>
    <row r="1093" spans="2:60" ht="1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</row>
    <row r="1094" spans="2:60" ht="1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</row>
    <row r="1095" spans="2:60" ht="1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</row>
    <row r="1096" spans="2:60" ht="1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</row>
    <row r="1097" spans="2:60" ht="1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</row>
    <row r="1098" spans="2:60" ht="1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</row>
    <row r="1099" spans="2:60" ht="1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</row>
    <row r="1100" spans="2:60" ht="1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</row>
    <row r="1101" spans="2:60" ht="1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</row>
    <row r="1102" spans="2:60" ht="1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</row>
    <row r="1103" spans="2:60" ht="1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</row>
    <row r="1104" spans="2:60" ht="1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</row>
    <row r="1105" spans="2:60" ht="1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</row>
    <row r="1106" spans="2:60" ht="1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</row>
    <row r="1107" spans="2:60" ht="1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</row>
    <row r="1108" spans="2:60" ht="1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</row>
    <row r="1109" spans="2:60" ht="1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</row>
    <row r="1110" spans="2:60" ht="1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</row>
    <row r="1111" spans="2:60" ht="1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</row>
    <row r="1112" spans="2:60" ht="1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</row>
    <row r="1113" spans="2:60" ht="1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</row>
    <row r="1114" spans="2:60" ht="1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</row>
    <row r="1115" spans="2:60" ht="1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</row>
    <row r="1116" spans="2:60" ht="1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</row>
    <row r="1117" spans="2:60" ht="1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</row>
    <row r="1118" spans="2:60" ht="1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</row>
    <row r="1119" spans="2:60" ht="1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</row>
    <row r="1120" spans="2:60" ht="1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</row>
    <row r="1121" spans="2:60" ht="1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</row>
    <row r="1122" spans="2:60" ht="1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</row>
    <row r="1123" spans="2:60" ht="1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</row>
    <row r="1124" spans="2:60" ht="1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</row>
    <row r="1125" spans="2:60" ht="1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</row>
    <row r="1126" spans="2:60" ht="1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</row>
    <row r="1127" spans="2:60" ht="1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</row>
    <row r="1128" spans="2:60" ht="1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</row>
    <row r="1129" spans="2:60" ht="1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</row>
    <row r="1130" spans="2:60" ht="1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</row>
    <row r="1131" spans="2:60" ht="1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</row>
    <row r="1132" spans="2:60" ht="1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</row>
    <row r="1133" spans="2:60" ht="1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</row>
    <row r="1134" spans="2:60" ht="1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</row>
    <row r="1135" spans="2:60" ht="1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</row>
    <row r="1136" spans="2:60" ht="1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</row>
    <row r="1137" spans="2:60" ht="1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</row>
    <row r="1138" spans="2:60" ht="1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</row>
    <row r="1139" spans="2:60" ht="1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</row>
    <row r="1140" spans="2:60" ht="1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</row>
    <row r="1141" spans="2:60" ht="1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</row>
    <row r="1142" spans="2:60" ht="1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</row>
    <row r="1143" spans="2:60" ht="1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</row>
    <row r="1144" spans="2:60" ht="1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</row>
    <row r="1145" spans="2:60" ht="1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</row>
    <row r="1146" spans="2:60" ht="1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</row>
    <row r="1147" spans="2:60" ht="1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</row>
    <row r="1148" spans="2:60" ht="1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</row>
    <row r="1149" spans="2:60" ht="1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</row>
    <row r="1150" spans="2:60" ht="1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</row>
    <row r="1151" spans="2:60" ht="1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</row>
    <row r="1152" spans="2:60" ht="1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</row>
    <row r="1153" spans="2:60" ht="1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</row>
    <row r="1154" spans="2:60" ht="1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</row>
    <row r="1155" spans="2:60" ht="1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</row>
    <row r="1156" spans="2:60" ht="1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</row>
    <row r="1157" spans="2:60" ht="1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</row>
    <row r="1158" spans="2:60" ht="1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</row>
    <row r="1159" spans="2:60" ht="1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</row>
    <row r="1160" spans="2:60" ht="1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</row>
    <row r="1161" spans="2:60" ht="1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</row>
    <row r="1162" spans="2:60" ht="1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</row>
    <row r="1163" spans="2:60" ht="1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</row>
    <row r="1164" spans="2:60" ht="1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</row>
    <row r="1165" spans="2:60" ht="1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</row>
    <row r="1166" spans="2:60" ht="1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</row>
    <row r="1167" spans="2:60" ht="1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</row>
    <row r="1168" spans="2:60" ht="1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</row>
    <row r="1169" spans="2:60" ht="1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</row>
    <row r="1170" spans="2:60" ht="1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</row>
    <row r="1171" spans="2:60" ht="1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</row>
    <row r="1172" spans="2:60" ht="1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</row>
    <row r="1173" spans="2:60" ht="1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</row>
    <row r="1174" spans="2:60" ht="1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</row>
    <row r="1175" spans="2:60" ht="1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</row>
    <row r="1176" spans="2:60" ht="1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</row>
    <row r="1177" spans="2:60" ht="1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</row>
    <row r="1178" spans="2:60" ht="1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</row>
    <row r="1179" spans="2:60" ht="1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</row>
    <row r="1180" spans="2:60" ht="1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</row>
    <row r="1181" spans="2:60" ht="1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</row>
    <row r="1182" spans="2:60" ht="1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</row>
    <row r="1183" spans="2:60" ht="1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</row>
    <row r="1184" spans="2:60" ht="1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</row>
    <row r="1185" spans="2:60" ht="1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</row>
    <row r="1186" spans="2:60" ht="1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</row>
    <row r="1187" spans="2:60" ht="1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</row>
    <row r="1188" spans="2:60" ht="1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</row>
    <row r="1189" spans="2:60" ht="1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</row>
    <row r="1190" spans="2:60" ht="1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</row>
    <row r="1191" spans="2:60" ht="1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</row>
    <row r="1192" spans="2:60" ht="1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</row>
    <row r="1193" spans="2:60" ht="1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</row>
    <row r="1194" spans="2:60" ht="1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</row>
    <row r="1195" spans="2:60" ht="1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</row>
    <row r="1196" spans="2:60" ht="1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</row>
    <row r="1197" spans="2:60" ht="1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</row>
    <row r="1198" spans="2:60" ht="1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</row>
    <row r="1199" spans="2:60" ht="1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</row>
    <row r="1200" spans="2:60" ht="1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</row>
    <row r="1201" spans="2:60" ht="1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</row>
    <row r="1202" spans="2:60" ht="1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</row>
    <row r="1203" spans="2:60" ht="1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</row>
    <row r="1204" spans="2:60" ht="1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</row>
    <row r="1205" spans="2:60" ht="1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</row>
    <row r="1206" spans="2:60" ht="1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</row>
    <row r="1207" spans="2:60" ht="1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</row>
    <row r="1208" spans="2:60" ht="1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</row>
    <row r="1209" spans="2:60" ht="1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</row>
    <row r="1210" spans="2:60" ht="1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</row>
    <row r="1211" spans="2:60" ht="1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</row>
    <row r="1212" spans="2:60" ht="1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</row>
    <row r="1213" spans="2:60" ht="1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</row>
    <row r="1214" spans="2:60" ht="1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</row>
    <row r="1215" spans="2:60" ht="1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</row>
    <row r="1216" spans="2:60" ht="1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</row>
    <row r="1217" spans="2:60" ht="1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</row>
    <row r="1218" spans="2:60" ht="1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</row>
    <row r="1219" spans="2:60" ht="1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</row>
    <row r="1220" spans="2:60" ht="1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</row>
    <row r="1221" spans="2:60" ht="1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</row>
    <row r="1222" spans="2:60" ht="1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</row>
    <row r="1223" spans="2:60" ht="1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</row>
    <row r="1224" spans="2:60" ht="1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</row>
    <row r="1225" spans="2:60" ht="1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</row>
    <row r="1226" spans="2:60" ht="1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</row>
    <row r="1227" spans="2:60" ht="1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</row>
    <row r="1228" spans="2:60" ht="1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</row>
    <row r="1229" spans="2:60" ht="1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</row>
    <row r="1230" spans="2:60" ht="1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</row>
    <row r="1231" spans="2:60" ht="1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</row>
    <row r="1232" spans="2:60" ht="1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</row>
    <row r="1233" spans="2:60" ht="1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</row>
    <row r="1234" spans="2:60" ht="1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</row>
    <row r="1235" spans="2:60" ht="1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</row>
    <row r="1236" spans="2:60" ht="1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</row>
    <row r="1237" spans="2:60" ht="1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</row>
    <row r="1238" spans="2:60" ht="1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</row>
    <row r="1239" spans="2:60" ht="1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</row>
    <row r="1240" spans="2:60" ht="1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</row>
    <row r="1241" spans="2:60" ht="1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</row>
    <row r="1242" spans="2:60" ht="1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</row>
    <row r="1243" spans="2:60" ht="1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</row>
    <row r="1244" spans="2:60" ht="1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</row>
    <row r="1245" spans="2:60" ht="1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</row>
    <row r="1246" spans="2:60" ht="1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</row>
    <row r="1247" spans="2:60" ht="1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</row>
    <row r="1248" spans="2:60" ht="1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</row>
    <row r="1249" spans="2:60" ht="1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</row>
    <row r="1250" spans="2:60" ht="1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</row>
    <row r="1251" spans="2:60" ht="1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</row>
    <row r="1252" spans="2:60" ht="1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</row>
    <row r="1253" spans="2:60" ht="1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</row>
    <row r="1254" spans="2:60" ht="1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</row>
    <row r="1255" spans="2:60" ht="1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</row>
    <row r="1256" spans="2:60" ht="1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</row>
    <row r="1257" spans="2:60" ht="1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</row>
    <row r="1258" spans="2:60" ht="1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</row>
    <row r="1259" spans="2:60" ht="1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</row>
    <row r="1260" spans="2:60" ht="1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</row>
    <row r="1261" spans="2:60" ht="1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</row>
    <row r="1262" spans="2:60" ht="1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</row>
    <row r="1263" spans="2:60" ht="1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</row>
    <row r="1264" spans="2:60" ht="1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</row>
    <row r="1265" spans="2:60" ht="1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</row>
    <row r="1266" spans="2:60" ht="1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</row>
    <row r="1267" spans="2:60" ht="1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</row>
    <row r="1268" spans="2:60" ht="1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</row>
    <row r="1269" spans="2:60" ht="1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</row>
    <row r="1270" spans="2:60" ht="1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</row>
    <row r="1271" spans="2:60" ht="1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</row>
    <row r="1272" spans="2:60" ht="1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</row>
    <row r="1273" spans="2:60" ht="1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</row>
    <row r="1274" spans="2:60" ht="1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</row>
    <row r="1275" spans="2:60" ht="1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</row>
    <row r="1276" spans="2:60" ht="1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</row>
    <row r="1277" spans="2:60" ht="1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</row>
    <row r="1278" spans="2:60" ht="1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</row>
    <row r="1279" spans="2:60" ht="1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</row>
    <row r="1280" spans="2:60" ht="1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</row>
    <row r="1281" spans="2:60" ht="1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</row>
    <row r="1282" spans="2:60" ht="1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</row>
    <row r="1283" spans="2:60" ht="1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</row>
    <row r="1284" spans="2:60" ht="1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</row>
    <row r="1285" spans="2:60" ht="1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</row>
    <row r="1286" spans="2:60" ht="1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</row>
    <row r="1287" spans="2:60" ht="1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</row>
    <row r="1288" spans="2:60" ht="1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</row>
    <row r="1289" spans="2:60" ht="1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</row>
    <row r="1290" spans="2:60" ht="1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</row>
    <row r="1291" spans="2:60" ht="1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</row>
    <row r="1292" spans="2:60" ht="1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</row>
    <row r="1293" spans="2:60" ht="1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</row>
    <row r="1294" spans="2:60" ht="1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</row>
    <row r="1295" spans="2:60" ht="1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</row>
    <row r="1296" spans="2:60" ht="1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</row>
    <row r="1297" spans="2:60" ht="1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</row>
    <row r="1298" spans="2:60" ht="1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</row>
    <row r="1299" spans="2:60" ht="1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</row>
    <row r="1300" spans="2:60" ht="1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</row>
    <row r="1301" spans="2:60" ht="1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</row>
    <row r="1302" spans="2:60" ht="1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</row>
    <row r="1303" spans="2:60" ht="1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</row>
    <row r="1304" spans="2:60" ht="1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</row>
    <row r="1305" spans="2:60" ht="1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</row>
    <row r="1306" spans="2:60" ht="1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</row>
    <row r="1307" spans="2:60" ht="1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</row>
    <row r="1308" spans="2:60" ht="1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</row>
    <row r="1309" spans="2:60" ht="1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</row>
    <row r="1310" spans="2:60" ht="1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</row>
    <row r="1311" spans="2:60" ht="1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</row>
    <row r="1312" spans="2:60" ht="1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</row>
    <row r="1313" spans="2:60" ht="1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</row>
    <row r="1314" spans="2:60" ht="1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</row>
    <row r="1315" spans="2:60" ht="1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</row>
    <row r="1316" spans="2:60" ht="1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</row>
    <row r="1317" spans="2:60" ht="1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</row>
    <row r="1318" spans="2:60" ht="1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</row>
    <row r="1319" spans="2:60" ht="1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</row>
    <row r="1320" spans="2:60" ht="1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</row>
    <row r="1321" spans="2:60" ht="1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</row>
    <row r="1322" spans="2:60" ht="1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</row>
    <row r="1323" spans="2:60" ht="1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</row>
    <row r="1324" spans="2:60" ht="1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</row>
    <row r="1325" spans="2:60" ht="1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</row>
    <row r="1326" spans="2:60" ht="1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</row>
    <row r="1327" spans="2:60" ht="1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</row>
    <row r="1328" spans="2:60" ht="1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</row>
    <row r="1329" spans="2:60" ht="1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</row>
    <row r="1330" spans="2:60" ht="1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</row>
    <row r="1331" spans="2:60" ht="1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</row>
    <row r="1332" spans="2:60" ht="1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</row>
    <row r="1333" spans="2:60" ht="1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</row>
    <row r="1334" spans="2:60" ht="1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</row>
    <row r="1335" spans="2:60" ht="1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</row>
    <row r="1336" spans="2:60" ht="1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</row>
    <row r="1337" spans="2:60" ht="1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</row>
    <row r="1338" spans="2:60" ht="1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</row>
    <row r="1339" spans="2:60" ht="1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</row>
    <row r="1340" spans="2:60" ht="1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</row>
    <row r="1341" spans="2:60" ht="1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</row>
    <row r="1342" spans="2:60" ht="1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</row>
    <row r="1343" spans="2:60" ht="1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</row>
    <row r="1344" spans="2:60" ht="1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</row>
    <row r="1345" spans="2:60" ht="1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</row>
    <row r="1346" spans="2:60" ht="1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</row>
    <row r="1347" spans="2:60" ht="1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</row>
    <row r="1348" spans="2:60" ht="1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</row>
    <row r="1349" spans="2:60" ht="1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</row>
    <row r="1350" spans="2:60" ht="1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</row>
    <row r="1351" spans="2:60" ht="1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</row>
    <row r="1352" spans="2:60" ht="1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</row>
    <row r="1353" spans="2:60" ht="1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</row>
    <row r="1354" spans="2:60" ht="1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</row>
    <row r="1355" spans="2:60" ht="1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</row>
    <row r="1356" spans="2:60" ht="1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</row>
    <row r="1357" spans="2:60" ht="1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</row>
    <row r="1358" spans="2:60" ht="1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</row>
    <row r="1359" spans="2:60" ht="1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</row>
    <row r="1360" spans="2:60" ht="1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</row>
    <row r="1361" spans="2:60" ht="1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</row>
    <row r="1362" spans="2:60" ht="1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</row>
    <row r="1363" spans="2:60" ht="1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</row>
    <row r="1364" spans="2:60" ht="1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</row>
    <row r="1365" spans="2:60" ht="1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</row>
    <row r="1366" spans="2:60" ht="1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</row>
    <row r="1367" spans="2:60" ht="1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</row>
    <row r="1368" spans="2:60" ht="1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</row>
    <row r="1369" spans="2:60" ht="1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</row>
    <row r="1370" spans="2:60" ht="1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</row>
    <row r="1371" spans="2:60" ht="1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</row>
    <row r="1372" spans="2:60" ht="1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</row>
    <row r="1373" spans="2:60" ht="1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</row>
    <row r="1374" spans="2:60" ht="1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</row>
    <row r="1375" spans="2:60" ht="1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</row>
    <row r="1376" spans="2:60" ht="1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</row>
    <row r="1377" spans="2:60" ht="1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</row>
    <row r="1378" spans="2:60" ht="1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</row>
    <row r="1379" spans="2:60" ht="1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</row>
    <row r="1380" spans="2:60" ht="1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</row>
    <row r="1381" spans="2:60" ht="1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</row>
    <row r="1382" spans="2:60" ht="1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</row>
    <row r="1383" spans="2:60" ht="1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</row>
    <row r="1384" spans="2:60" ht="1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</row>
    <row r="1385" spans="2:60" ht="1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</row>
    <row r="1386" spans="2:60" ht="1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</row>
    <row r="1387" spans="2:60" ht="1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</row>
    <row r="1388" spans="2:60" ht="1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</row>
    <row r="1389" spans="2:60" ht="1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</row>
    <row r="1390" spans="2:60" ht="1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</row>
    <row r="1391" spans="2:60" ht="1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</row>
    <row r="1392" spans="2:60" ht="1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</row>
    <row r="1393" spans="2:60" ht="1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</row>
    <row r="1394" spans="2:60" ht="1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</row>
    <row r="1395" spans="2:60" ht="1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</row>
    <row r="1396" spans="2:60" ht="1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</row>
    <row r="1397" spans="2:60" ht="1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</row>
    <row r="1398" spans="2:60" ht="1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</row>
    <row r="1399" spans="2:60" ht="1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</row>
    <row r="1400" spans="2:60" ht="1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</row>
    <row r="1401" spans="2:60" ht="1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</row>
    <row r="1402" spans="2:60" ht="1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</row>
    <row r="1403" spans="2:60" ht="1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</row>
    <row r="1404" spans="2:60" ht="1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</row>
    <row r="1405" spans="2:60" ht="1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</row>
    <row r="1406" spans="2:60" ht="1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</row>
    <row r="1407" spans="2:60" ht="1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</row>
    <row r="1408" spans="2:60" ht="1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</row>
    <row r="1409" spans="2:60" ht="1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</row>
    <row r="1410" spans="2:60" ht="1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</row>
    <row r="1411" spans="2:60" ht="1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</row>
    <row r="1412" spans="2:60" ht="1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</row>
    <row r="1413" spans="2:60" ht="1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</row>
    <row r="1414" spans="2:60" ht="1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</row>
    <row r="1415" spans="2:60" ht="1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</row>
    <row r="1416" spans="2:60" ht="1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</row>
    <row r="1417" spans="2:60" ht="1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</row>
    <row r="1418" spans="2:60" ht="1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</row>
    <row r="1419" spans="2:60" ht="1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</row>
    <row r="1420" spans="2:60" ht="1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</row>
    <row r="1421" spans="2:60" ht="1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</row>
    <row r="1422" spans="2:60" ht="1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</row>
    <row r="1423" spans="2:60" ht="1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</row>
    <row r="1424" spans="2:60" ht="1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</row>
    <row r="1425" spans="2:60" ht="1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</row>
    <row r="1426" spans="2:60" ht="1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</row>
    <row r="1427" spans="2:60" ht="1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</row>
    <row r="1428" spans="2:60" ht="1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</row>
    <row r="1429" spans="2:60" ht="1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</row>
    <row r="1430" spans="2:60" ht="1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</row>
    <row r="1431" spans="2:60" ht="1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</row>
    <row r="1432" spans="2:60" ht="1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</row>
    <row r="1433" spans="2:60" ht="1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</row>
    <row r="1434" spans="2:60" ht="1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</row>
    <row r="1435" spans="2:60" ht="1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</row>
    <row r="1436" spans="2:60" ht="1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</row>
    <row r="1437" spans="2:60" ht="1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</row>
    <row r="1438" spans="2:60" ht="1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</row>
    <row r="1439" spans="2:60" ht="1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</row>
    <row r="1440" spans="2:60" ht="1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</row>
    <row r="1441" spans="2:60" ht="1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</row>
    <row r="1442" spans="2:60" ht="1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</row>
    <row r="1443" spans="2:60" ht="1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</row>
    <row r="1444" spans="2:60" ht="1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</row>
    <row r="1445" spans="2:60" ht="1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</row>
    <row r="1446" spans="2:60" ht="1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</row>
    <row r="1447" spans="2:60" ht="1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</row>
    <row r="1448" spans="2:60" ht="1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</row>
    <row r="1449" spans="2:60" ht="1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</row>
    <row r="1450" spans="2:60" ht="1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</row>
    <row r="1451" spans="2:60" ht="1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</row>
    <row r="1452" spans="2:60" ht="1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</row>
    <row r="1453" spans="2:60" ht="1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</row>
    <row r="1454" spans="2:60" ht="1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</row>
    <row r="1455" spans="2:60" ht="1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</row>
    <row r="1456" spans="2:60" ht="1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</row>
    <row r="1457" spans="2:60" ht="1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</row>
    <row r="1458" spans="2:60" ht="1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</row>
    <row r="1459" spans="2:60" ht="1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</row>
    <row r="1460" spans="2:60" ht="1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</row>
    <row r="1461" spans="2:60" ht="1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</row>
    <row r="1462" spans="2:60" ht="1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</row>
    <row r="1463" spans="2:60" ht="1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</row>
    <row r="1464" spans="2:60" ht="1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</row>
    <row r="1465" spans="2:60" ht="1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</row>
    <row r="1466" spans="2:60" ht="1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</row>
    <row r="1467" spans="2:60" ht="1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</row>
    <row r="1468" spans="2:60" ht="1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</row>
    <row r="1469" spans="2:60" ht="1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</row>
    <row r="1470" spans="2:60" ht="1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</row>
    <row r="1471" spans="2:60" ht="1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</row>
    <row r="1472" spans="2:60" ht="1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</row>
    <row r="1473" spans="2:60" ht="1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</row>
    <row r="1474" spans="2:60" ht="1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</row>
    <row r="1475" spans="2:60" ht="1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</row>
    <row r="1476" spans="2:60" ht="1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</row>
    <row r="1477" spans="2:60" ht="1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</row>
    <row r="1478" spans="2:60" ht="1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</row>
    <row r="1479" spans="2:60" ht="1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</row>
    <row r="1480" spans="2:60" ht="1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</row>
    <row r="1481" spans="2:60" ht="1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</row>
    <row r="1482" spans="2:60" ht="1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</row>
    <row r="1483" spans="2:60" ht="1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</row>
    <row r="1484" spans="2:60" ht="1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</row>
    <row r="1485" spans="2:60" ht="1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</row>
    <row r="1486" spans="2:60" ht="1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</row>
    <row r="1487" spans="2:60" ht="1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</row>
    <row r="1488" spans="2:60" ht="1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</row>
    <row r="1489" spans="2:60" ht="1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</row>
    <row r="1490" spans="2:60" ht="1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</row>
    <row r="1491" spans="2:60" ht="1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</row>
    <row r="1492" spans="2:60" ht="1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</row>
    <row r="1493" spans="2:60" ht="1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</row>
    <row r="1494" spans="2:60" ht="1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</row>
    <row r="1495" spans="2:60" ht="1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</row>
    <row r="1496" spans="2:60" ht="1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</row>
    <row r="1497" spans="2:60" ht="1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</row>
    <row r="1498" spans="2:60" ht="1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</row>
    <row r="1499" spans="2:60" ht="1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</row>
    <row r="1500" spans="2:60" ht="1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</row>
    <row r="1501" spans="2:60" ht="1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</row>
    <row r="1502" spans="2:60" ht="1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</row>
    <row r="1503" spans="2:60" ht="1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</row>
    <row r="1504" spans="2:60" ht="1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</row>
    <row r="1505" spans="2:60" ht="1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</row>
    <row r="1506" spans="2:60" ht="1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</row>
    <row r="1507" spans="2:60" ht="1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</row>
    <row r="1508" spans="2:60" ht="1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</row>
    <row r="1509" spans="2:60" ht="1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</row>
    <row r="1510" spans="2:60" ht="1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</row>
    <row r="1511" spans="2:60" ht="1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</row>
    <row r="1512" spans="2:60" ht="1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</row>
    <row r="1513" spans="2:60" ht="1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</row>
    <row r="1514" spans="2:60" ht="1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</row>
    <row r="1515" spans="2:60" ht="1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</row>
    <row r="1516" spans="2:60" ht="1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</row>
    <row r="1517" spans="2:60" ht="1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</row>
    <row r="1518" spans="2:60" ht="1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</row>
    <row r="1519" spans="2:60" ht="1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</row>
    <row r="1520" spans="2:60" ht="1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</row>
    <row r="1521" spans="2:60" ht="1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</row>
    <row r="1522" spans="2:60" ht="1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</row>
    <row r="1523" spans="2:60" ht="1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</row>
    <row r="1524" spans="2:60" ht="1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</row>
  </sheetData>
  <sheetProtection password="E320" sheet="1" objects="1" scenarios="1"/>
  <hyperlinks>
    <hyperlink ref="T55" r:id="rId1" display="http://www.dnr.state.wi.us/org/land/facilities/dnr_lands_mapping.html"/>
    <hyperlink ref="T56" r:id="rId2" display="http://www.dnr.state.wi.us/org/land/er/sna/bycountylist.htm"/>
  </hyperlinks>
  <printOptions/>
  <pageMargins left="0.75" right="0.84" top="0.36" bottom="0.75" header="0.21" footer="0.5"/>
  <pageSetup fitToHeight="4" horizontalDpi="300" verticalDpi="300" orientation="portrait" scale="65" r:id="rId6"/>
  <rowBreaks count="1" manualBreakCount="1">
    <brk id="74" max="255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workbookViewId="0" topLeftCell="A1">
      <selection activeCell="M4" sqref="M4"/>
    </sheetView>
  </sheetViews>
  <sheetFormatPr defaultColWidth="9.140625" defaultRowHeight="12.75"/>
  <sheetData/>
  <sheetProtection password="E320"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E320"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5"/>
  <sheetViews>
    <sheetView workbookViewId="0" topLeftCell="A1">
      <selection activeCell="K1" sqref="K1"/>
    </sheetView>
  </sheetViews>
  <sheetFormatPr defaultColWidth="9.140625" defaultRowHeight="12.75"/>
  <cols>
    <col min="1" max="1" width="13.140625" style="0" customWidth="1"/>
  </cols>
  <sheetData>
    <row r="1" ht="12.75">
      <c r="A1" s="19" t="s">
        <v>80</v>
      </c>
    </row>
    <row r="2" ht="12.75">
      <c r="A2" s="19"/>
    </row>
    <row r="3" ht="12.75">
      <c r="A3" s="20"/>
    </row>
    <row r="4" spans="1:2" ht="12.75">
      <c r="A4" s="20" t="s">
        <v>81</v>
      </c>
      <c r="B4" s="20" t="s">
        <v>82</v>
      </c>
    </row>
    <row r="5" ht="12.75">
      <c r="B5" s="20" t="s">
        <v>83</v>
      </c>
    </row>
    <row r="6" spans="1:2" ht="12.75">
      <c r="A6" s="20" t="s">
        <v>84</v>
      </c>
      <c r="B6" s="20" t="s">
        <v>83</v>
      </c>
    </row>
    <row r="7" ht="12.75">
      <c r="B7" s="20" t="s">
        <v>85</v>
      </c>
    </row>
    <row r="8" spans="1:2" ht="12.75">
      <c r="A8" s="20" t="s">
        <v>86</v>
      </c>
      <c r="B8" s="20" t="s">
        <v>83</v>
      </c>
    </row>
    <row r="9" ht="12.75">
      <c r="B9" s="20" t="s">
        <v>85</v>
      </c>
    </row>
    <row r="10" spans="1:2" ht="12.75">
      <c r="A10" s="20" t="s">
        <v>87</v>
      </c>
      <c r="B10" s="20" t="s">
        <v>85</v>
      </c>
    </row>
    <row r="11" ht="12.75">
      <c r="B11" s="20" t="s">
        <v>88</v>
      </c>
    </row>
    <row r="12" spans="1:2" ht="12.75">
      <c r="A12" s="20" t="s">
        <v>89</v>
      </c>
      <c r="B12" s="20" t="s">
        <v>90</v>
      </c>
    </row>
    <row r="13" ht="12.75">
      <c r="B13" s="20" t="s">
        <v>91</v>
      </c>
    </row>
    <row r="14" spans="1:2" ht="12.75">
      <c r="A14" s="20" t="s">
        <v>92</v>
      </c>
      <c r="B14" s="20" t="s">
        <v>90</v>
      </c>
    </row>
    <row r="15" ht="12.75">
      <c r="B15" s="20" t="s">
        <v>91</v>
      </c>
    </row>
    <row r="16" ht="12.75">
      <c r="B16" s="20" t="s">
        <v>93</v>
      </c>
    </row>
    <row r="17" spans="1:2" ht="12.75">
      <c r="A17" s="20" t="s">
        <v>94</v>
      </c>
      <c r="B17" s="20" t="s">
        <v>95</v>
      </c>
    </row>
    <row r="18" ht="12.75">
      <c r="B18" s="20" t="s">
        <v>96</v>
      </c>
    </row>
    <row r="19" spans="1:2" ht="12.75">
      <c r="A19" s="20" t="s">
        <v>97</v>
      </c>
      <c r="B19" s="20" t="s">
        <v>91</v>
      </c>
    </row>
    <row r="20" ht="12.75">
      <c r="B20" s="20" t="s">
        <v>93</v>
      </c>
    </row>
    <row r="21" ht="12.75">
      <c r="B21" s="20" t="s">
        <v>98</v>
      </c>
    </row>
    <row r="22" spans="1:2" ht="12.75">
      <c r="A22" s="20" t="s">
        <v>99</v>
      </c>
      <c r="B22" s="20" t="s">
        <v>90</v>
      </c>
    </row>
    <row r="23" ht="12.75">
      <c r="B23" s="20" t="s">
        <v>91</v>
      </c>
    </row>
    <row r="24" ht="12.75">
      <c r="B24" s="20" t="s">
        <v>93</v>
      </c>
    </row>
    <row r="25" spans="1:2" ht="12.75">
      <c r="A25" s="20" t="s">
        <v>100</v>
      </c>
      <c r="B25" s="20" t="s">
        <v>90</v>
      </c>
    </row>
    <row r="26" ht="12.75">
      <c r="B26" s="20" t="s">
        <v>91</v>
      </c>
    </row>
    <row r="27" ht="12.75">
      <c r="B27" s="20" t="s">
        <v>93</v>
      </c>
    </row>
    <row r="28" spans="1:2" ht="12.75">
      <c r="A28" s="20" t="s">
        <v>101</v>
      </c>
      <c r="B28" s="20" t="s">
        <v>90</v>
      </c>
    </row>
    <row r="29" ht="12.75">
      <c r="B29" s="20" t="s">
        <v>91</v>
      </c>
    </row>
    <row r="30" ht="12.75">
      <c r="B30" s="20" t="s">
        <v>93</v>
      </c>
    </row>
    <row r="31" ht="12.75">
      <c r="B31" s="20" t="s">
        <v>98</v>
      </c>
    </row>
    <row r="32" ht="12.75">
      <c r="B32" s="20" t="s">
        <v>102</v>
      </c>
    </row>
    <row r="33" ht="12.75">
      <c r="B33" s="20" t="s">
        <v>103</v>
      </c>
    </row>
    <row r="34" ht="12.75">
      <c r="B34" s="20" t="s">
        <v>104</v>
      </c>
    </row>
    <row r="35" spans="1:2" ht="12.75">
      <c r="A35" s="20" t="s">
        <v>105</v>
      </c>
      <c r="B35" s="20" t="s">
        <v>90</v>
      </c>
    </row>
    <row r="36" ht="12.75">
      <c r="B36" s="20" t="s">
        <v>91</v>
      </c>
    </row>
    <row r="37" ht="12.75">
      <c r="B37" s="20" t="s">
        <v>93</v>
      </c>
    </row>
    <row r="38" ht="12.75">
      <c r="B38" s="20" t="s">
        <v>98</v>
      </c>
    </row>
    <row r="39" ht="12.75">
      <c r="B39" s="20" t="s">
        <v>106</v>
      </c>
    </row>
    <row r="40" ht="12.75">
      <c r="B40" s="20" t="s">
        <v>102</v>
      </c>
    </row>
    <row r="41" ht="12.75">
      <c r="B41" s="20" t="s">
        <v>103</v>
      </c>
    </row>
    <row r="42" ht="12.75">
      <c r="B42" s="20" t="s">
        <v>104</v>
      </c>
    </row>
    <row r="43" spans="1:2" ht="12.75">
      <c r="A43" s="20" t="s">
        <v>107</v>
      </c>
      <c r="B43" s="20" t="s">
        <v>90</v>
      </c>
    </row>
    <row r="44" ht="12.75">
      <c r="B44" s="20" t="s">
        <v>91</v>
      </c>
    </row>
    <row r="45" ht="12.75">
      <c r="B45" s="20" t="s">
        <v>93</v>
      </c>
    </row>
    <row r="46" ht="12.75">
      <c r="B46" s="20" t="s">
        <v>98</v>
      </c>
    </row>
    <row r="47" ht="12.75">
      <c r="B47" s="20" t="s">
        <v>106</v>
      </c>
    </row>
    <row r="48" ht="12.75">
      <c r="B48" s="20" t="s">
        <v>102</v>
      </c>
    </row>
    <row r="49" ht="12.75">
      <c r="B49" s="20" t="s">
        <v>103</v>
      </c>
    </row>
    <row r="50" ht="12.75">
      <c r="B50" s="20" t="s">
        <v>104</v>
      </c>
    </row>
    <row r="51" spans="1:2" ht="12.75">
      <c r="A51" s="20" t="s">
        <v>108</v>
      </c>
      <c r="B51" s="20" t="s">
        <v>106</v>
      </c>
    </row>
    <row r="52" ht="12.75">
      <c r="B52" s="20" t="s">
        <v>102</v>
      </c>
    </row>
    <row r="53" ht="12.75">
      <c r="B53" s="20" t="s">
        <v>103</v>
      </c>
    </row>
    <row r="54" ht="12.75">
      <c r="B54" s="20" t="s">
        <v>104</v>
      </c>
    </row>
    <row r="55" ht="12.75">
      <c r="B55" s="20" t="s">
        <v>109</v>
      </c>
    </row>
    <row r="56" spans="1:2" ht="12.75">
      <c r="A56" s="20" t="s">
        <v>110</v>
      </c>
      <c r="B56" s="20" t="s">
        <v>106</v>
      </c>
    </row>
    <row r="57" ht="12.75">
      <c r="B57" s="20" t="s">
        <v>102</v>
      </c>
    </row>
    <row r="58" ht="12.75">
      <c r="B58" s="20" t="s">
        <v>103</v>
      </c>
    </row>
    <row r="59" ht="12.75">
      <c r="B59" s="20" t="s">
        <v>104</v>
      </c>
    </row>
    <row r="60" ht="12.75">
      <c r="B60" s="20" t="s">
        <v>109</v>
      </c>
    </row>
    <row r="61" ht="12.75">
      <c r="B61" s="20" t="s">
        <v>111</v>
      </c>
    </row>
    <row r="62" ht="12.75">
      <c r="B62" s="20" t="s">
        <v>112</v>
      </c>
    </row>
    <row r="63" spans="1:2" ht="12.75">
      <c r="A63" s="20" t="s">
        <v>113</v>
      </c>
      <c r="B63" s="20" t="s">
        <v>102</v>
      </c>
    </row>
    <row r="64" ht="12.75">
      <c r="B64" s="20" t="s">
        <v>103</v>
      </c>
    </row>
    <row r="65" ht="12.75">
      <c r="B65" s="20" t="s">
        <v>104</v>
      </c>
    </row>
    <row r="66" ht="12.75">
      <c r="B66" s="20" t="s">
        <v>109</v>
      </c>
    </row>
    <row r="67" ht="12.75">
      <c r="B67" s="20" t="s">
        <v>111</v>
      </c>
    </row>
    <row r="68" ht="12.75">
      <c r="B68" s="20" t="s">
        <v>112</v>
      </c>
    </row>
    <row r="69" ht="12.75">
      <c r="B69" s="20" t="s">
        <v>114</v>
      </c>
    </row>
    <row r="70" spans="1:2" ht="12.75">
      <c r="A70" s="20" t="s">
        <v>115</v>
      </c>
      <c r="B70" s="20" t="s">
        <v>109</v>
      </c>
    </row>
    <row r="71" ht="12.75">
      <c r="B71" s="20" t="s">
        <v>111</v>
      </c>
    </row>
    <row r="72" ht="12.75">
      <c r="B72" s="20" t="s">
        <v>112</v>
      </c>
    </row>
    <row r="73" ht="12.75">
      <c r="B73" s="20" t="s">
        <v>114</v>
      </c>
    </row>
    <row r="74" ht="12.75">
      <c r="B74" s="20" t="s">
        <v>116</v>
      </c>
    </row>
    <row r="75" spans="1:2" ht="12.75">
      <c r="A75" s="20" t="s">
        <v>117</v>
      </c>
      <c r="B75" s="20" t="s">
        <v>111</v>
      </c>
    </row>
    <row r="76" ht="12.75">
      <c r="B76" s="20" t="s">
        <v>112</v>
      </c>
    </row>
    <row r="77" ht="12.75">
      <c r="B77" s="20" t="s">
        <v>114</v>
      </c>
    </row>
    <row r="78" ht="12.75">
      <c r="B78" s="20" t="s">
        <v>116</v>
      </c>
    </row>
    <row r="79" ht="12.75">
      <c r="B79" s="20" t="s">
        <v>118</v>
      </c>
    </row>
    <row r="80" spans="1:2" ht="12.75">
      <c r="A80" s="20" t="s">
        <v>119</v>
      </c>
      <c r="B80" s="20" t="s">
        <v>116</v>
      </c>
    </row>
    <row r="81" ht="12.75">
      <c r="B81" s="20" t="s">
        <v>118</v>
      </c>
    </row>
    <row r="82" spans="1:2" ht="12.75">
      <c r="A82" s="20" t="s">
        <v>120</v>
      </c>
      <c r="B82" s="20" t="s">
        <v>116</v>
      </c>
    </row>
    <row r="83" ht="12.75">
      <c r="B83" s="20" t="s">
        <v>118</v>
      </c>
    </row>
    <row r="84" spans="1:2" ht="12.75">
      <c r="A84" s="20" t="s">
        <v>121</v>
      </c>
      <c r="B84" s="20" t="s">
        <v>116</v>
      </c>
    </row>
    <row r="85" ht="12.75">
      <c r="B85" s="20" t="s">
        <v>118</v>
      </c>
    </row>
    <row r="86" spans="1:2" ht="12.75">
      <c r="A86" s="20" t="s">
        <v>122</v>
      </c>
      <c r="B86" s="20" t="s">
        <v>123</v>
      </c>
    </row>
    <row r="87" ht="12.75">
      <c r="B87" s="20" t="s">
        <v>124</v>
      </c>
    </row>
    <row r="88" spans="1:2" ht="12.75">
      <c r="A88" s="20" t="s">
        <v>125</v>
      </c>
      <c r="B88" s="20" t="s">
        <v>123</v>
      </c>
    </row>
    <row r="89" ht="12.75">
      <c r="B89" s="20" t="s">
        <v>124</v>
      </c>
    </row>
    <row r="90" spans="1:2" ht="12.75">
      <c r="A90" s="20" t="s">
        <v>126</v>
      </c>
      <c r="B90" s="20" t="s">
        <v>123</v>
      </c>
    </row>
    <row r="91" ht="12.75">
      <c r="B91" s="20" t="s">
        <v>124</v>
      </c>
    </row>
    <row r="92" spans="1:2" ht="12.75">
      <c r="A92" s="20" t="s">
        <v>127</v>
      </c>
      <c r="B92" s="20" t="s">
        <v>123</v>
      </c>
    </row>
    <row r="93" ht="12.75">
      <c r="B93" s="20" t="s">
        <v>124</v>
      </c>
    </row>
    <row r="94" ht="12.75">
      <c r="B94" s="20" t="s">
        <v>128</v>
      </c>
    </row>
    <row r="95" spans="1:2" ht="12.75">
      <c r="A95" s="20" t="s">
        <v>129</v>
      </c>
      <c r="B95" s="20" t="s">
        <v>123</v>
      </c>
    </row>
    <row r="96" ht="12.75">
      <c r="B96" s="20" t="s">
        <v>124</v>
      </c>
    </row>
    <row r="97" ht="12.75">
      <c r="B97" s="20" t="s">
        <v>128</v>
      </c>
    </row>
    <row r="98" spans="1:2" ht="12.75">
      <c r="A98" s="20" t="s">
        <v>130</v>
      </c>
      <c r="B98" s="20" t="s">
        <v>123</v>
      </c>
    </row>
    <row r="99" ht="12.75">
      <c r="B99" s="20" t="s">
        <v>124</v>
      </c>
    </row>
    <row r="100" ht="12.75">
      <c r="B100" s="20" t="s">
        <v>128</v>
      </c>
    </row>
    <row r="101" spans="1:2" ht="12.75">
      <c r="A101" s="20" t="s">
        <v>131</v>
      </c>
      <c r="B101" s="20" t="s">
        <v>132</v>
      </c>
    </row>
    <row r="102" ht="12.75">
      <c r="B102" s="20" t="s">
        <v>123</v>
      </c>
    </row>
    <row r="103" ht="12.75">
      <c r="B103" s="20" t="s">
        <v>124</v>
      </c>
    </row>
    <row r="104" ht="12.75">
      <c r="B104" s="20" t="s">
        <v>128</v>
      </c>
    </row>
    <row r="105" spans="1:2" ht="12.75">
      <c r="A105" s="20" t="s">
        <v>133</v>
      </c>
      <c r="B105" s="20" t="s">
        <v>134</v>
      </c>
    </row>
    <row r="106" ht="12.75">
      <c r="B106" s="20" t="s">
        <v>132</v>
      </c>
    </row>
    <row r="107" ht="12.75">
      <c r="B107" s="20" t="s">
        <v>123</v>
      </c>
    </row>
    <row r="108" spans="1:2" ht="12.75">
      <c r="A108" s="20" t="s">
        <v>135</v>
      </c>
      <c r="B108" s="20" t="s">
        <v>134</v>
      </c>
    </row>
    <row r="109" ht="12.75">
      <c r="B109" s="20" t="s">
        <v>132</v>
      </c>
    </row>
    <row r="110" spans="1:2" ht="12.75">
      <c r="A110" s="20" t="s">
        <v>136</v>
      </c>
      <c r="B110" s="20" t="s">
        <v>116</v>
      </c>
    </row>
    <row r="111" ht="12.75">
      <c r="B111" s="20" t="s">
        <v>118</v>
      </c>
    </row>
    <row r="112" spans="1:2" ht="12.75">
      <c r="A112" s="20" t="s">
        <v>137</v>
      </c>
      <c r="B112" s="20" t="s">
        <v>104</v>
      </c>
    </row>
    <row r="113" ht="12.75">
      <c r="B113" s="20" t="s">
        <v>109</v>
      </c>
    </row>
    <row r="114" ht="12.75">
      <c r="B114" s="20" t="s">
        <v>111</v>
      </c>
    </row>
    <row r="115" ht="12.75">
      <c r="B115" s="20" t="s">
        <v>112</v>
      </c>
    </row>
    <row r="116" ht="12.75">
      <c r="B116" s="20" t="s">
        <v>114</v>
      </c>
    </row>
    <row r="117" ht="12.75">
      <c r="B117" s="20" t="s">
        <v>116</v>
      </c>
    </row>
    <row r="118" ht="12.75">
      <c r="B118" s="20" t="s">
        <v>118</v>
      </c>
    </row>
    <row r="119" spans="1:2" ht="12.75">
      <c r="A119" s="20" t="s">
        <v>138</v>
      </c>
      <c r="B119" s="20" t="s">
        <v>104</v>
      </c>
    </row>
    <row r="120" ht="12.75">
      <c r="B120" s="20" t="s">
        <v>109</v>
      </c>
    </row>
    <row r="121" ht="12.75">
      <c r="B121" s="20" t="s">
        <v>111</v>
      </c>
    </row>
    <row r="122" ht="12.75">
      <c r="B122" s="20" t="s">
        <v>112</v>
      </c>
    </row>
    <row r="123" ht="12.75">
      <c r="B123" s="20" t="s">
        <v>114</v>
      </c>
    </row>
    <row r="124" spans="1:2" ht="12.75">
      <c r="A124" s="20" t="s">
        <v>139</v>
      </c>
      <c r="B124" s="20" t="s">
        <v>103</v>
      </c>
    </row>
    <row r="125" ht="12.75">
      <c r="B125" s="20" t="s">
        <v>104</v>
      </c>
    </row>
    <row r="126" ht="12.75">
      <c r="B126" s="20" t="s">
        <v>109</v>
      </c>
    </row>
    <row r="127" ht="12.75">
      <c r="B127" s="20" t="s">
        <v>111</v>
      </c>
    </row>
    <row r="128" ht="12.75">
      <c r="B128" s="20" t="s">
        <v>112</v>
      </c>
    </row>
    <row r="129" ht="12.75">
      <c r="B129" s="20" t="s">
        <v>114</v>
      </c>
    </row>
    <row r="130" spans="1:2" ht="12.75">
      <c r="A130" s="20" t="s">
        <v>140</v>
      </c>
      <c r="B130" s="20" t="s">
        <v>103</v>
      </c>
    </row>
    <row r="131" ht="12.75">
      <c r="B131" s="20" t="s">
        <v>104</v>
      </c>
    </row>
    <row r="132" ht="12.75">
      <c r="B132" s="20" t="s">
        <v>109</v>
      </c>
    </row>
    <row r="133" ht="12.75">
      <c r="B133" s="20" t="s">
        <v>111</v>
      </c>
    </row>
    <row r="134" ht="12.75">
      <c r="B134" s="20" t="s">
        <v>112</v>
      </c>
    </row>
    <row r="135" ht="12.75">
      <c r="B135" s="20" t="s">
        <v>114</v>
      </c>
    </row>
  </sheetData>
  <sheetProtection password="E320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Kidd</dc:creator>
  <cp:keywords/>
  <dc:description/>
  <cp:lastModifiedBy>greg.kidd</cp:lastModifiedBy>
  <cp:lastPrinted>2005-10-17T16:58:38Z</cp:lastPrinted>
  <dcterms:created xsi:type="dcterms:W3CDTF">2002-09-16T16:54:38Z</dcterms:created>
  <dcterms:modified xsi:type="dcterms:W3CDTF">2006-12-05T21:45:13Z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