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35" yWindow="195" windowWidth="5550" windowHeight="6660" tabRatio="916" activeTab="0"/>
  </bookViews>
  <sheets>
    <sheet name="cy2002" sheetId="1" r:id="rId1"/>
    <sheet name="YTD-By ModeTotals" sheetId="2" r:id="rId2"/>
    <sheet name="YTD%-By Mode" sheetId="3" r:id="rId3"/>
    <sheet name="YTD-By TransType" sheetId="4" r:id="rId4"/>
    <sheet name="Category % of EE" sheetId="5" r:id="rId5"/>
    <sheet name="EE % of Mode" sheetId="6" r:id="rId6"/>
    <sheet name="EE vs Manl Tot DOT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DOT_Totals">'cy2002'!$A$149:$DU$160</definedName>
    <definedName name="FAA">'cy2002'!$A$41:$DU$52</definedName>
    <definedName name="FHWA">'cy2002'!$A$77:$DU$88</definedName>
    <definedName name="FRA">'cy2002'!$A$89:$DU$100</definedName>
    <definedName name="FTA">'cy2002'!$A$137:$DU$148</definedName>
    <definedName name="MARAD">'cy2002'!$A$29:$DU$40</definedName>
    <definedName name="NHTSA">'cy2002'!#REF!</definedName>
    <definedName name="NTSB">'cy2002'!#REF!</definedName>
    <definedName name="OIG">'cy2002'!$A$17:$DU$28</definedName>
    <definedName name="OST_TASC_BTS">'cy2002'!$A$101:$DU$112</definedName>
    <definedName name="RSPA">'cy2002'!$A$5:$DU$16</definedName>
    <definedName name="USCG">'cy2002'!$A$53:$DU$64</definedName>
    <definedName name="Volpe">'cy2002'!$A$65:$DU$76</definedName>
    <definedName name="Z_630CF6E0_98F1_11D2_B084_BFD4EAE71B17_.wvu.Cols" localSheetId="0" hidden="1">'cy2002'!$B:$AA,'cy2002'!$AD:$BG,'cy2002'!$BJ:$CI,'cy2002'!$CL:$DO,'cy2002'!$DR:$DS,'cy2002'!#REF!</definedName>
  </definedNames>
  <calcPr fullCalcOnLoad="1"/>
</workbook>
</file>

<file path=xl/sharedStrings.xml><?xml version="1.0" encoding="utf-8"?>
<sst xmlns="http://schemas.openxmlformats.org/spreadsheetml/2006/main" count="529" uniqueCount="86">
  <si>
    <t>MANUAL</t>
  </si>
  <si>
    <t>TOTAL</t>
  </si>
  <si>
    <t>W2 Addr</t>
  </si>
  <si>
    <t>EFT</t>
  </si>
  <si>
    <t>Fed Tax</t>
  </si>
  <si>
    <t>St Tax</t>
  </si>
  <si>
    <t>Sav Allot</t>
  </si>
  <si>
    <t>E.E. %</t>
  </si>
  <si>
    <t>E.E.</t>
  </si>
  <si>
    <t>1st Qtr Totals</t>
  </si>
  <si>
    <t>2nd Qtr Totals</t>
  </si>
  <si>
    <t>3rd Qtr Totals</t>
  </si>
  <si>
    <t>4th Qtr Totals</t>
  </si>
  <si>
    <t>OIG</t>
  </si>
  <si>
    <t>MARAD</t>
  </si>
  <si>
    <t>FAA</t>
  </si>
  <si>
    <t>USCG</t>
  </si>
  <si>
    <t>Volpe</t>
  </si>
  <si>
    <t>FHWA</t>
  </si>
  <si>
    <t>FRA</t>
  </si>
  <si>
    <t>OST/TASC/BTS</t>
  </si>
  <si>
    <t>FTA</t>
  </si>
  <si>
    <t>DOT Totals</t>
  </si>
  <si>
    <t>RSPA Hq</t>
  </si>
  <si>
    <t>FEHB</t>
  </si>
  <si>
    <t>TSP</t>
  </si>
  <si>
    <t>Last Year Totals</t>
  </si>
  <si>
    <t>Change From Last Year</t>
  </si>
  <si>
    <t>E.E. % Relative Change</t>
  </si>
  <si>
    <t>E.E. Change</t>
  </si>
  <si>
    <t>E.E.% Change</t>
  </si>
  <si>
    <t>MANUAL Change</t>
  </si>
  <si>
    <t>Manual % Change</t>
  </si>
  <si>
    <t>TOTAL Change</t>
  </si>
  <si>
    <t>Total % Change</t>
  </si>
  <si>
    <t>BondsTot</t>
  </si>
  <si>
    <t>Bonds-E</t>
  </si>
  <si>
    <t>Bonds-I</t>
  </si>
  <si>
    <t>NHTSA</t>
  </si>
  <si>
    <t>FMCSA</t>
  </si>
  <si>
    <t>OST</t>
  </si>
  <si>
    <t>TASC</t>
  </si>
  <si>
    <t>BTS</t>
  </si>
  <si>
    <t>EE</t>
  </si>
  <si>
    <t>Man</t>
  </si>
  <si>
    <t>EEX</t>
  </si>
  <si>
    <t>This Year Totals</t>
  </si>
  <si>
    <t>NOTE: TSP report from Richard Toye dated 1/2 included trans. Effect. 1st pay period in 01</t>
  </si>
  <si>
    <t>(Year-to-Date)</t>
  </si>
  <si>
    <t>DOT Employee Express Transaction Analysis-Calendar Year 2002</t>
  </si>
  <si>
    <t xml:space="preserve"> Ending 12/29/01</t>
  </si>
  <si>
    <t xml:space="preserve"> Ending1/12/02</t>
  </si>
  <si>
    <t xml:space="preserve"> Ending 1/26/02</t>
  </si>
  <si>
    <t xml:space="preserve"> Ending 2/9/02</t>
  </si>
  <si>
    <t xml:space="preserve"> Ending 2/23/02</t>
  </si>
  <si>
    <t xml:space="preserve"> Ending 3/9/02</t>
  </si>
  <si>
    <t xml:space="preserve"> Ending 3/23/02</t>
  </si>
  <si>
    <t xml:space="preserve"> Ending 4/06/02</t>
  </si>
  <si>
    <t xml:space="preserve"> Ending 4/20/02</t>
  </si>
  <si>
    <t xml:space="preserve"> Ending 5/4/02</t>
  </si>
  <si>
    <t xml:space="preserve"> Ending 5/18/02</t>
  </si>
  <si>
    <t xml:space="preserve"> Ending 6/1/02</t>
  </si>
  <si>
    <t xml:space="preserve"> Ending 6/15/02</t>
  </si>
  <si>
    <t xml:space="preserve"> Ending 6/29/02</t>
  </si>
  <si>
    <t xml:space="preserve"> Ending 7/13/02</t>
  </si>
  <si>
    <t xml:space="preserve"> Ending 7/27/02</t>
  </si>
  <si>
    <t xml:space="preserve"> Ending 8/10/02</t>
  </si>
  <si>
    <t xml:space="preserve"> Ending 8/24/02</t>
  </si>
  <si>
    <t xml:space="preserve"> Ending 9/7/02</t>
  </si>
  <si>
    <t xml:space="preserve"> Ending 9/21/02</t>
  </si>
  <si>
    <t xml:space="preserve"> Ending 10/5/02</t>
  </si>
  <si>
    <t xml:space="preserve"> Ending 10/19/02</t>
  </si>
  <si>
    <t xml:space="preserve"> Ending 11/2/02</t>
  </si>
  <si>
    <t xml:space="preserve"> Ending 11/16/02</t>
  </si>
  <si>
    <t xml:space="preserve"> Ending 11/30/02</t>
  </si>
  <si>
    <t xml:space="preserve"> Ending 12/14/02</t>
  </si>
  <si>
    <t>TSA</t>
  </si>
  <si>
    <t>Calendar Year 2002</t>
  </si>
  <si>
    <t>(All Year)</t>
  </si>
  <si>
    <t>Total Transactions</t>
  </si>
  <si>
    <t>Organization</t>
  </si>
  <si>
    <t>Last Year Total E.E. %</t>
  </si>
  <si>
    <t>This Year (Year-to-Date thru pp26)</t>
  </si>
  <si>
    <t>NOTE: The drop for DOT total from 40.0% last year to 26.8% this year was due to TSA's</t>
  </si>
  <si>
    <t>transactions being almost exclusively new hires, which means manual initial transactions.</t>
  </si>
  <si>
    <t>All of the modes increased this year and most were significant increases in EEX usage.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</si>
</sst>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4" fontId="0" fillId="0" borderId="2" xfId="21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2" borderId="5" xfId="0" applyFont="1" applyFill="1" applyBorder="1" applyAlignment="1">
      <alignment/>
    </xf>
    <xf numFmtId="164" fontId="1" fillId="2" borderId="5" xfId="21" applyNumberFormat="1" applyFont="1" applyFill="1" applyBorder="1" applyAlignment="1">
      <alignment/>
    </xf>
    <xf numFmtId="164" fontId="0" fillId="0" borderId="0" xfId="21" applyNumberFormat="1" applyBorder="1" applyAlignment="1">
      <alignment/>
    </xf>
    <xf numFmtId="0" fontId="0" fillId="0" borderId="0" xfId="0" applyFill="1" applyBorder="1" applyAlignment="1">
      <alignment/>
    </xf>
    <xf numFmtId="164" fontId="0" fillId="0" borderId="2" xfId="21" applyNumberFormat="1" applyFill="1" applyBorder="1" applyAlignment="1">
      <alignment/>
    </xf>
    <xf numFmtId="164" fontId="0" fillId="0" borderId="0" xfId="21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3" xfId="0" applyFont="1" applyBorder="1" applyAlignment="1">
      <alignment/>
    </xf>
    <xf numFmtId="0" fontId="1" fillId="2" borderId="17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6" xfId="0" applyBorder="1" applyAlignment="1">
      <alignment/>
    </xf>
    <xf numFmtId="0" fontId="1" fillId="2" borderId="18" xfId="0" applyFont="1" applyFill="1" applyBorder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0" borderId="22" xfId="0" applyBorder="1" applyAlignment="1">
      <alignment/>
    </xf>
    <xf numFmtId="9" fontId="0" fillId="0" borderId="22" xfId="2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9" fontId="0" fillId="0" borderId="26" xfId="21" applyBorder="1" applyAlignment="1">
      <alignment/>
    </xf>
    <xf numFmtId="0" fontId="1" fillId="0" borderId="25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9" fontId="1" fillId="2" borderId="8" xfId="21" applyFont="1" applyFill="1" applyBorder="1" applyAlignment="1">
      <alignment/>
    </xf>
    <xf numFmtId="9" fontId="1" fillId="2" borderId="9" xfId="21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2" borderId="30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9" fontId="1" fillId="2" borderId="31" xfId="21" applyFont="1" applyFill="1" applyBorder="1" applyAlignment="1">
      <alignment/>
    </xf>
    <xf numFmtId="9" fontId="1" fillId="2" borderId="32" xfId="21" applyFont="1" applyFill="1" applyBorder="1" applyAlignment="1">
      <alignment/>
    </xf>
    <xf numFmtId="164" fontId="0" fillId="0" borderId="33" xfId="21" applyNumberFormat="1" applyBorder="1" applyAlignment="1">
      <alignment/>
    </xf>
    <xf numFmtId="164" fontId="0" fillId="0" borderId="26" xfId="21" applyNumberFormat="1" applyBorder="1" applyAlignment="1">
      <alignment/>
    </xf>
    <xf numFmtId="0" fontId="1" fillId="2" borderId="34" xfId="0" applyFont="1" applyFill="1" applyBorder="1" applyAlignment="1">
      <alignment/>
    </xf>
    <xf numFmtId="0" fontId="1" fillId="2" borderId="35" xfId="0" applyFont="1" applyFill="1" applyBorder="1" applyAlignment="1">
      <alignment/>
    </xf>
    <xf numFmtId="164" fontId="1" fillId="2" borderId="9" xfId="21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2" borderId="32" xfId="0" applyFont="1" applyFill="1" applyBorder="1" applyAlignment="1">
      <alignment wrapText="1"/>
    </xf>
    <xf numFmtId="0" fontId="1" fillId="2" borderId="36" xfId="0" applyFont="1" applyFill="1" applyBorder="1" applyAlignment="1">
      <alignment wrapText="1"/>
    </xf>
    <xf numFmtId="1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7" xfId="0" applyBorder="1" applyAlignment="1" quotePrefix="1">
      <alignment horizontal="center"/>
    </xf>
    <xf numFmtId="0" fontId="0" fillId="0" borderId="38" xfId="0" applyBorder="1" applyAlignment="1" quotePrefix="1">
      <alignment horizontal="center"/>
    </xf>
    <xf numFmtId="0" fontId="0" fillId="0" borderId="39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Employee Express % Usage -- cy2002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This Year vs. Last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775"/>
          <c:w val="0.938"/>
          <c:h val="0.760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'YTD-By ModeTotals'!$I$5</c:f>
              <c:strCache>
                <c:ptCount val="1"/>
                <c:pt idx="0">
                  <c:v>Last Year Total E.E.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'YTD-By ModeTotals'!$A$6:$A$18</c:f>
              <c:strCache>
                <c:ptCount val="13"/>
                <c:pt idx="0">
                  <c:v>RSPA Hq</c:v>
                </c:pt>
                <c:pt idx="1">
                  <c:v>OIG</c:v>
                </c:pt>
                <c:pt idx="2">
                  <c:v>MARAD</c:v>
                </c:pt>
                <c:pt idx="3">
                  <c:v>FAA</c:v>
                </c:pt>
                <c:pt idx="4">
                  <c:v>USCG</c:v>
                </c:pt>
                <c:pt idx="5">
                  <c:v>Volpe</c:v>
                </c:pt>
                <c:pt idx="6">
                  <c:v>FHWA</c:v>
                </c:pt>
                <c:pt idx="7">
                  <c:v>FRA</c:v>
                </c:pt>
                <c:pt idx="8">
                  <c:v>OST/TASC/BTS</c:v>
                </c:pt>
                <c:pt idx="9">
                  <c:v>TSA</c:v>
                </c:pt>
                <c:pt idx="10">
                  <c:v>NHTSA</c:v>
                </c:pt>
                <c:pt idx="11">
                  <c:v>FTA</c:v>
                </c:pt>
                <c:pt idx="12">
                  <c:v>DOT Totals</c:v>
                </c:pt>
              </c:strCache>
            </c:strRef>
          </c:cat>
          <c:val>
            <c:numRef>
              <c:f>'YTD-By ModeTotals'!$I$6:$I$18</c:f>
              <c:numCache>
                <c:ptCount val="13"/>
                <c:pt idx="0">
                  <c:v>0.24082363473589974</c:v>
                </c:pt>
                <c:pt idx="1">
                  <c:v>0.6879063719115734</c:v>
                </c:pt>
                <c:pt idx="2">
                  <c:v>0.2751677852348993</c:v>
                </c:pt>
                <c:pt idx="3">
                  <c:v>0.4202604300522573</c:v>
                </c:pt>
                <c:pt idx="4">
                  <c:v>0.33855412391019213</c:v>
                </c:pt>
                <c:pt idx="5">
                  <c:v>0.286527514231499</c:v>
                </c:pt>
                <c:pt idx="6">
                  <c:v>0.24178431605172618</c:v>
                </c:pt>
                <c:pt idx="7">
                  <c:v>0.3383199079401611</c:v>
                </c:pt>
                <c:pt idx="8">
                  <c:v>0.47585034013605443</c:v>
                </c:pt>
                <c:pt idx="9">
                  <c:v>0</c:v>
                </c:pt>
                <c:pt idx="10">
                  <c:v>0.2576478585995921</c:v>
                </c:pt>
                <c:pt idx="11">
                  <c:v>0.30369718309859156</c:v>
                </c:pt>
                <c:pt idx="12">
                  <c:v>0.39981957241315264</c:v>
                </c:pt>
              </c:numCache>
            </c:numRef>
          </c:val>
        </c:ser>
        <c:ser>
          <c:idx val="0"/>
          <c:order val="1"/>
          <c:tx>
            <c:strRef>
              <c:f>'YTD-By ModeTotals'!$E$5</c:f>
              <c:strCache>
                <c:ptCount val="1"/>
                <c:pt idx="0">
                  <c:v>This Year (Year-to-Date thru pp26)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'YTD-By ModeTotals'!$A$6:$A$18</c:f>
              <c:strCache>
                <c:ptCount val="13"/>
                <c:pt idx="0">
                  <c:v>RSPA Hq</c:v>
                </c:pt>
                <c:pt idx="1">
                  <c:v>OIG</c:v>
                </c:pt>
                <c:pt idx="2">
                  <c:v>MARAD</c:v>
                </c:pt>
                <c:pt idx="3">
                  <c:v>FAA</c:v>
                </c:pt>
                <c:pt idx="4">
                  <c:v>USCG</c:v>
                </c:pt>
                <c:pt idx="5">
                  <c:v>Volpe</c:v>
                </c:pt>
                <c:pt idx="6">
                  <c:v>FHWA</c:v>
                </c:pt>
                <c:pt idx="7">
                  <c:v>FRA</c:v>
                </c:pt>
                <c:pt idx="8">
                  <c:v>OST/TASC/BTS</c:v>
                </c:pt>
                <c:pt idx="9">
                  <c:v>TSA</c:v>
                </c:pt>
                <c:pt idx="10">
                  <c:v>NHTSA</c:v>
                </c:pt>
                <c:pt idx="11">
                  <c:v>FTA</c:v>
                </c:pt>
                <c:pt idx="12">
                  <c:v>DOT Totals</c:v>
                </c:pt>
              </c:strCache>
            </c:strRef>
          </c:cat>
          <c:val>
            <c:numRef>
              <c:f>'YTD-By ModeTotals'!$E$6:$E$18</c:f>
              <c:numCache>
                <c:ptCount val="13"/>
                <c:pt idx="0">
                  <c:v>0.44819466248037676</c:v>
                </c:pt>
                <c:pt idx="1">
                  <c:v>0.682175622542595</c:v>
                </c:pt>
                <c:pt idx="2">
                  <c:v>0.41244493392070486</c:v>
                </c:pt>
                <c:pt idx="3">
                  <c:v>0.5029229200810417</c:v>
                </c:pt>
                <c:pt idx="4">
                  <c:v>0.6001967656643916</c:v>
                </c:pt>
                <c:pt idx="5">
                  <c:v>0.5033557046979866</c:v>
                </c:pt>
                <c:pt idx="6">
                  <c:v>0.45473130841121495</c:v>
                </c:pt>
                <c:pt idx="7">
                  <c:v>0.5487661574618097</c:v>
                </c:pt>
                <c:pt idx="8">
                  <c:v>0.5440940673436665</c:v>
                </c:pt>
                <c:pt idx="9">
                  <c:v>0.09183878905376183</c:v>
                </c:pt>
                <c:pt idx="10">
                  <c:v>0.4639751552795031</c:v>
                </c:pt>
                <c:pt idx="11">
                  <c:v>0.37395543175487467</c:v>
                </c:pt>
                <c:pt idx="12">
                  <c:v>0.26762825349331515</c:v>
                </c:pt>
              </c:numCache>
            </c:numRef>
          </c:val>
        </c:ser>
        <c:axId val="56556335"/>
        <c:axId val="39244968"/>
      </c:barChart>
      <c:catAx>
        <c:axId val="565563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244968"/>
        <c:crosses val="autoZero"/>
        <c:auto val="1"/>
        <c:lblOffset val="100"/>
        <c:noMultiLvlLbl val="0"/>
      </c:catAx>
      <c:valAx>
        <c:axId val="392449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556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75"/>
          <c:y val="0.1"/>
          <c:w val="0.47575"/>
          <c:h val="0.03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Employee Express Transactions in DOT
Category % of all EE Transactions
Calendar Year 2002</a:t>
            </a:r>
          </a:p>
        </c:rich>
      </c:tx>
      <c:layout>
        <c:manualLayout>
          <c:xMode val="factor"/>
          <c:yMode val="factor"/>
          <c:x val="-0.0305"/>
          <c:y val="-0.01075"/>
        </c:manualLayout>
      </c:layout>
      <c:spPr>
        <a:noFill/>
        <a:ln>
          <a:noFill/>
        </a:ln>
      </c:spPr>
    </c:title>
    <c:view3D>
      <c:rotX val="35"/>
      <c:hPercent val="100"/>
      <c:rotY val="90"/>
      <c:depthPercent val="100"/>
      <c:rAngAx val="1"/>
    </c:view3D>
    <c:plotArea>
      <c:layout>
        <c:manualLayout>
          <c:xMode val="edge"/>
          <c:yMode val="edge"/>
          <c:x val="0.2635"/>
          <c:y val="0.41075"/>
          <c:w val="0.4725"/>
          <c:h val="0.3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b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'cy2002'!$A$150:$A$159</c:f>
              <c:strCache>
                <c:ptCount val="10"/>
                <c:pt idx="0">
                  <c:v>W2 Addr</c:v>
                </c:pt>
                <c:pt idx="1">
                  <c:v>EFT</c:v>
                </c:pt>
                <c:pt idx="2">
                  <c:v>Fed Tax</c:v>
                </c:pt>
                <c:pt idx="3">
                  <c:v>St Tax</c:v>
                </c:pt>
                <c:pt idx="4">
                  <c:v>Sav Allot</c:v>
                </c:pt>
                <c:pt idx="5">
                  <c:v>Bonds-E</c:v>
                </c:pt>
                <c:pt idx="6">
                  <c:v>Bonds-I</c:v>
                </c:pt>
                <c:pt idx="7">
                  <c:v>BondsTot</c:v>
                </c:pt>
                <c:pt idx="8">
                  <c:v>FEHB</c:v>
                </c:pt>
                <c:pt idx="9">
                  <c:v>TSP</c:v>
                </c:pt>
              </c:strCache>
            </c:strRef>
          </c:cat>
          <c:val>
            <c:numRef>
              <c:f>'cy2002'!$DR$150:$DR$159</c:f>
              <c:numCache>
                <c:ptCount val="10"/>
                <c:pt idx="0">
                  <c:v>12659</c:v>
                </c:pt>
                <c:pt idx="1">
                  <c:v>10441</c:v>
                </c:pt>
                <c:pt idx="2">
                  <c:v>24863</c:v>
                </c:pt>
                <c:pt idx="3">
                  <c:v>7614</c:v>
                </c:pt>
                <c:pt idx="4">
                  <c:v>32860</c:v>
                </c:pt>
                <c:pt idx="5">
                  <c:v>4338</c:v>
                </c:pt>
                <c:pt idx="6">
                  <c:v>4031</c:v>
                </c:pt>
                <c:pt idx="7">
                  <c:v>8369</c:v>
                </c:pt>
                <c:pt idx="8">
                  <c:v>8124</c:v>
                </c:pt>
                <c:pt idx="9">
                  <c:v>19219</c:v>
                </c:pt>
              </c:numCache>
            </c:numRef>
          </c:val>
        </c:ser>
        <c:firstSliceAng val="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Employee Express Usage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(As a % of All Transactions)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Calendar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Year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2002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Total EE % YTD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('cy2002'!$A$5,'cy2002'!$A$17,'cy2002'!$A$29,'cy2002'!$A$41,'cy2002'!$A$53,'cy2002'!$A$65,'cy2002'!$A$77,'cy2002'!$A$89,'cy2002'!$A$101,'cy2002'!$A$113,'cy2002'!$A$125,'cy2002'!$A$137,'cy2002'!$A$149)</c:f>
              <c:strCache>
                <c:ptCount val="13"/>
                <c:pt idx="0">
                  <c:v>RSPA Hq</c:v>
                </c:pt>
                <c:pt idx="1">
                  <c:v>OIG</c:v>
                </c:pt>
                <c:pt idx="2">
                  <c:v>MARAD</c:v>
                </c:pt>
                <c:pt idx="3">
                  <c:v>FAA</c:v>
                </c:pt>
                <c:pt idx="4">
                  <c:v>USCG</c:v>
                </c:pt>
                <c:pt idx="5">
                  <c:v>Volpe</c:v>
                </c:pt>
                <c:pt idx="6">
                  <c:v>FHWA</c:v>
                </c:pt>
                <c:pt idx="7">
                  <c:v>FRA</c:v>
                </c:pt>
                <c:pt idx="8">
                  <c:v>OST/TASC/BTS</c:v>
                </c:pt>
                <c:pt idx="9">
                  <c:v>TSA</c:v>
                </c:pt>
                <c:pt idx="10">
                  <c:v>NHTSA</c:v>
                </c:pt>
                <c:pt idx="11">
                  <c:v>FTA</c:v>
                </c:pt>
                <c:pt idx="12">
                  <c:v>DOT Totals</c:v>
                </c:pt>
              </c:strCache>
            </c:strRef>
          </c:cat>
          <c:val>
            <c:numRef>
              <c:f>('cy2002'!$DU$16,'cy2002'!$DU$28,'cy2002'!$DU$40,'cy2002'!$DU$52,'cy2002'!$DU$64,'cy2002'!$DU$76,'cy2002'!$DU$88,'cy2002'!$DU$100,'cy2002'!$DU$112,'cy2002'!$DU$124,'cy2002'!$DU$136,'cy2002'!$DU$148,'cy2002'!$DU$160)</c:f>
              <c:numCache>
                <c:ptCount val="13"/>
                <c:pt idx="0">
                  <c:v>0.44819466248037676</c:v>
                </c:pt>
                <c:pt idx="1">
                  <c:v>0.682175622542595</c:v>
                </c:pt>
                <c:pt idx="2">
                  <c:v>0.41244493392070486</c:v>
                </c:pt>
                <c:pt idx="3">
                  <c:v>0.5029229200810417</c:v>
                </c:pt>
                <c:pt idx="4">
                  <c:v>0.6001967656643916</c:v>
                </c:pt>
                <c:pt idx="5">
                  <c:v>0.5033557046979866</c:v>
                </c:pt>
                <c:pt idx="6">
                  <c:v>0.45473130841121495</c:v>
                </c:pt>
                <c:pt idx="7">
                  <c:v>0.5487661574618097</c:v>
                </c:pt>
                <c:pt idx="8">
                  <c:v>0.5440940673436665</c:v>
                </c:pt>
                <c:pt idx="9">
                  <c:v>0.09183878905376183</c:v>
                </c:pt>
                <c:pt idx="10">
                  <c:v>0.4639751552795031</c:v>
                </c:pt>
                <c:pt idx="11">
                  <c:v>0.37395543175487467</c:v>
                </c:pt>
                <c:pt idx="12">
                  <c:v>0.26762825349331515</c:v>
                </c:pt>
              </c:numCache>
            </c:numRef>
          </c:val>
        </c:ser>
        <c:gapWidth val="70"/>
        <c:axId val="17660393"/>
        <c:axId val="24725810"/>
      </c:barChart>
      <c:catAx>
        <c:axId val="176603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725810"/>
        <c:crosses val="autoZero"/>
        <c:auto val="1"/>
        <c:lblOffset val="100"/>
        <c:noMultiLvlLbl val="0"/>
      </c:catAx>
      <c:valAx>
        <c:axId val="247258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66039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E.E. Transactions vs Manual in DOT
Calendar Year 2002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'cy2002'!$DR$4:$DS$4</c:f>
              <c:strCache>
                <c:ptCount val="2"/>
                <c:pt idx="0">
                  <c:v>E.E.</c:v>
                </c:pt>
                <c:pt idx="1">
                  <c:v>MANUAL</c:v>
                </c:pt>
              </c:strCache>
            </c:strRef>
          </c:cat>
          <c:val>
            <c:numRef>
              <c:f>'cy2002'!$DR$160:$DS$160</c:f>
              <c:numCache>
                <c:ptCount val="2"/>
                <c:pt idx="0">
                  <c:v>124149</c:v>
                </c:pt>
                <c:pt idx="1">
                  <c:v>339737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64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64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0.70825</cdr:x>
      <cdr:y>0.869</cdr:y>
    </cdr:from>
    <cdr:to>
      <cdr:x>0.7215</cdr:x>
      <cdr:y>0.90975</cdr:y>
    </cdr:to>
    <cdr:sp>
      <cdr:nvSpPr>
        <cdr:cNvPr id="1" name="TextBox 3"/>
        <cdr:cNvSpPr txBox="1">
          <a:spLocks noChangeArrowheads="1"/>
        </cdr:cNvSpPr>
      </cdr:nvSpPr>
      <cdr:spPr>
        <a:xfrm>
          <a:off x="6143625" y="5153025"/>
          <a:ext cx="114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0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p0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p02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p02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p02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tfp001\home\Jim.Woodmansee\My%20Documents\HR_AUTOM\EXPRESS\REPORTS\Vs_manual\2001\2001VS_man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02"/>
    </sheetNames>
    <sheetDataSet>
      <sheetData sheetId="0">
        <row r="28">
          <cell r="C28">
            <v>2</v>
          </cell>
          <cell r="D28">
            <v>2</v>
          </cell>
        </row>
        <row r="29">
          <cell r="C29">
            <v>1</v>
          </cell>
          <cell r="D29">
            <v>4</v>
          </cell>
        </row>
        <row r="30">
          <cell r="C30">
            <v>3</v>
          </cell>
          <cell r="D30">
            <v>2</v>
          </cell>
        </row>
        <row r="31">
          <cell r="C31">
            <v>1</v>
          </cell>
          <cell r="D31">
            <v>2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6">
          <cell r="C36">
            <v>0</v>
          </cell>
          <cell r="D36">
            <v>2</v>
          </cell>
        </row>
        <row r="37">
          <cell r="C37">
            <v>0</v>
          </cell>
          <cell r="D37">
            <v>0</v>
          </cell>
        </row>
        <row r="38">
          <cell r="C38">
            <v>4</v>
          </cell>
          <cell r="D38">
            <v>3</v>
          </cell>
        </row>
        <row r="39">
          <cell r="C39">
            <v>3</v>
          </cell>
          <cell r="D39">
            <v>1</v>
          </cell>
        </row>
        <row r="40">
          <cell r="C40">
            <v>9</v>
          </cell>
          <cell r="D40">
            <v>1</v>
          </cell>
        </row>
        <row r="41">
          <cell r="C41">
            <v>0</v>
          </cell>
          <cell r="D41">
            <v>2</v>
          </cell>
        </row>
        <row r="42">
          <cell r="C42">
            <v>0</v>
          </cell>
          <cell r="D42">
            <v>0</v>
          </cell>
        </row>
        <row r="180">
          <cell r="C180">
            <v>2</v>
          </cell>
          <cell r="D180">
            <v>13</v>
          </cell>
        </row>
        <row r="181">
          <cell r="C181">
            <v>1</v>
          </cell>
          <cell r="D181">
            <v>13</v>
          </cell>
        </row>
        <row r="182">
          <cell r="C182">
            <v>12</v>
          </cell>
          <cell r="D182">
            <v>13</v>
          </cell>
        </row>
        <row r="183">
          <cell r="C183">
            <v>2</v>
          </cell>
          <cell r="D183">
            <v>11</v>
          </cell>
        </row>
        <row r="184">
          <cell r="C184">
            <v>13</v>
          </cell>
          <cell r="D184">
            <v>1</v>
          </cell>
        </row>
        <row r="185">
          <cell r="C185">
            <v>0</v>
          </cell>
          <cell r="D185">
            <v>1</v>
          </cell>
        </row>
        <row r="186">
          <cell r="C186">
            <v>4</v>
          </cell>
          <cell r="D18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03"/>
    </sheetNames>
    <sheetDataSet>
      <sheetData sheetId="0">
        <row r="28">
          <cell r="C28">
            <v>0</v>
          </cell>
          <cell r="D28">
            <v>2</v>
          </cell>
        </row>
        <row r="29">
          <cell r="C29">
            <v>0</v>
          </cell>
          <cell r="D29">
            <v>1</v>
          </cell>
        </row>
        <row r="30">
          <cell r="C30">
            <v>3</v>
          </cell>
          <cell r="D30">
            <v>1</v>
          </cell>
        </row>
        <row r="31">
          <cell r="C31">
            <v>2</v>
          </cell>
          <cell r="D31">
            <v>1</v>
          </cell>
        </row>
        <row r="32">
          <cell r="C32">
            <v>2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6">
          <cell r="C36">
            <v>3</v>
          </cell>
          <cell r="D36">
            <v>4</v>
          </cell>
        </row>
        <row r="37">
          <cell r="C37">
            <v>4</v>
          </cell>
          <cell r="D37">
            <v>2</v>
          </cell>
        </row>
        <row r="38">
          <cell r="C38">
            <v>11</v>
          </cell>
          <cell r="D38">
            <v>2</v>
          </cell>
        </row>
        <row r="39">
          <cell r="C39">
            <v>3</v>
          </cell>
          <cell r="D39">
            <v>2</v>
          </cell>
        </row>
        <row r="40">
          <cell r="C40">
            <v>14</v>
          </cell>
          <cell r="D40">
            <v>1</v>
          </cell>
        </row>
        <row r="41">
          <cell r="C41">
            <v>1</v>
          </cell>
          <cell r="D41">
            <v>0</v>
          </cell>
        </row>
        <row r="42">
          <cell r="C42">
            <v>0</v>
          </cell>
          <cell r="D42">
            <v>0</v>
          </cell>
        </row>
        <row r="204">
          <cell r="C204">
            <v>1</v>
          </cell>
          <cell r="D204">
            <v>19</v>
          </cell>
        </row>
        <row r="205">
          <cell r="C205">
            <v>0</v>
          </cell>
          <cell r="D205">
            <v>18</v>
          </cell>
        </row>
        <row r="206">
          <cell r="C206">
            <v>10</v>
          </cell>
          <cell r="D206">
            <v>18</v>
          </cell>
        </row>
        <row r="207">
          <cell r="C207">
            <v>5</v>
          </cell>
          <cell r="D207">
            <v>18</v>
          </cell>
        </row>
        <row r="208">
          <cell r="C208">
            <v>8</v>
          </cell>
          <cell r="D208">
            <v>2</v>
          </cell>
        </row>
        <row r="209">
          <cell r="C209">
            <v>0</v>
          </cell>
          <cell r="D209">
            <v>1</v>
          </cell>
        </row>
        <row r="210">
          <cell r="C210">
            <v>2</v>
          </cell>
          <cell r="D21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204"/>
    </sheetNames>
    <sheetDataSet>
      <sheetData sheetId="0">
        <row r="28">
          <cell r="C28">
            <v>0</v>
          </cell>
          <cell r="D28">
            <v>1</v>
          </cell>
        </row>
        <row r="29">
          <cell r="C29">
            <v>1</v>
          </cell>
          <cell r="D29">
            <v>2</v>
          </cell>
        </row>
        <row r="30">
          <cell r="C30">
            <v>1</v>
          </cell>
          <cell r="D30">
            <v>1</v>
          </cell>
        </row>
        <row r="31">
          <cell r="C31">
            <v>2</v>
          </cell>
          <cell r="D31">
            <v>1</v>
          </cell>
        </row>
        <row r="32">
          <cell r="C32">
            <v>2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6">
          <cell r="C36">
            <v>3</v>
          </cell>
          <cell r="D36">
            <v>3</v>
          </cell>
        </row>
        <row r="37">
          <cell r="C37">
            <v>4</v>
          </cell>
          <cell r="D37">
            <v>3</v>
          </cell>
        </row>
        <row r="38">
          <cell r="C38">
            <v>1</v>
          </cell>
          <cell r="D38">
            <v>2</v>
          </cell>
        </row>
        <row r="39">
          <cell r="C39">
            <v>1</v>
          </cell>
          <cell r="D39">
            <v>2</v>
          </cell>
        </row>
        <row r="40">
          <cell r="C40">
            <v>14</v>
          </cell>
          <cell r="D40">
            <v>4</v>
          </cell>
        </row>
        <row r="41">
          <cell r="C41">
            <v>2</v>
          </cell>
          <cell r="D41">
            <v>0</v>
          </cell>
        </row>
        <row r="42">
          <cell r="C42">
            <v>0</v>
          </cell>
          <cell r="D42">
            <v>0</v>
          </cell>
        </row>
        <row r="204">
          <cell r="C204">
            <v>1</v>
          </cell>
          <cell r="D204">
            <v>21</v>
          </cell>
        </row>
        <row r="205">
          <cell r="C205">
            <v>0</v>
          </cell>
          <cell r="D205">
            <v>23</v>
          </cell>
        </row>
        <row r="206">
          <cell r="C206">
            <v>13</v>
          </cell>
          <cell r="D206">
            <v>20</v>
          </cell>
        </row>
        <row r="207">
          <cell r="C207">
            <v>6</v>
          </cell>
          <cell r="D207">
            <v>22</v>
          </cell>
        </row>
        <row r="208">
          <cell r="C208">
            <v>23</v>
          </cell>
          <cell r="D208">
            <v>3</v>
          </cell>
        </row>
        <row r="209">
          <cell r="C209">
            <v>4</v>
          </cell>
          <cell r="D209">
            <v>0</v>
          </cell>
        </row>
        <row r="210">
          <cell r="C210">
            <v>1</v>
          </cell>
          <cell r="D21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205"/>
    </sheetNames>
    <sheetDataSet>
      <sheetData sheetId="0"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4</v>
          </cell>
          <cell r="D30">
            <v>0</v>
          </cell>
        </row>
        <row r="31">
          <cell r="C31">
            <v>3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6">
          <cell r="C36">
            <v>3</v>
          </cell>
          <cell r="D36">
            <v>4</v>
          </cell>
        </row>
        <row r="37">
          <cell r="C37">
            <v>2</v>
          </cell>
          <cell r="D37">
            <v>3</v>
          </cell>
        </row>
        <row r="38">
          <cell r="C38">
            <v>8</v>
          </cell>
          <cell r="D38">
            <v>3</v>
          </cell>
        </row>
        <row r="39">
          <cell r="C39">
            <v>6</v>
          </cell>
          <cell r="D39">
            <v>3</v>
          </cell>
        </row>
        <row r="40">
          <cell r="C40">
            <v>3</v>
          </cell>
          <cell r="D40">
            <v>2</v>
          </cell>
        </row>
        <row r="41">
          <cell r="C41">
            <v>1</v>
          </cell>
          <cell r="D41">
            <v>0</v>
          </cell>
        </row>
        <row r="42">
          <cell r="C42">
            <v>0</v>
          </cell>
          <cell r="D42">
            <v>0</v>
          </cell>
        </row>
        <row r="212">
          <cell r="C212">
            <v>1</v>
          </cell>
          <cell r="D212">
            <v>10</v>
          </cell>
        </row>
        <row r="213">
          <cell r="C213">
            <v>3</v>
          </cell>
          <cell r="D213">
            <v>11</v>
          </cell>
        </row>
        <row r="214">
          <cell r="C214">
            <v>9</v>
          </cell>
          <cell r="D214">
            <v>10</v>
          </cell>
        </row>
        <row r="215">
          <cell r="C215">
            <v>4</v>
          </cell>
          <cell r="D215">
            <v>10</v>
          </cell>
        </row>
        <row r="216">
          <cell r="C216">
            <v>17</v>
          </cell>
          <cell r="D216">
            <v>9</v>
          </cell>
        </row>
        <row r="217">
          <cell r="C217">
            <v>0</v>
          </cell>
          <cell r="D217">
            <v>0</v>
          </cell>
        </row>
        <row r="218">
          <cell r="C218">
            <v>2</v>
          </cell>
          <cell r="D21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206"/>
    </sheetNames>
    <sheetDataSet>
      <sheetData sheetId="0">
        <row r="28">
          <cell r="C28">
            <v>1</v>
          </cell>
          <cell r="D28">
            <v>1</v>
          </cell>
        </row>
        <row r="29">
          <cell r="C29">
            <v>0</v>
          </cell>
          <cell r="D29">
            <v>2</v>
          </cell>
        </row>
        <row r="30">
          <cell r="C30">
            <v>3</v>
          </cell>
          <cell r="D30">
            <v>1</v>
          </cell>
        </row>
        <row r="31">
          <cell r="C31">
            <v>3</v>
          </cell>
          <cell r="D31">
            <v>1</v>
          </cell>
        </row>
        <row r="32">
          <cell r="C32">
            <v>2</v>
          </cell>
          <cell r="D32">
            <v>0</v>
          </cell>
        </row>
        <row r="33">
          <cell r="C33">
            <v>3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6">
          <cell r="C36">
            <v>0</v>
          </cell>
          <cell r="D36">
            <v>1</v>
          </cell>
        </row>
        <row r="37">
          <cell r="C37">
            <v>6</v>
          </cell>
          <cell r="D37">
            <v>2</v>
          </cell>
        </row>
        <row r="38">
          <cell r="C38">
            <v>4</v>
          </cell>
          <cell r="D38">
            <v>0</v>
          </cell>
        </row>
        <row r="39">
          <cell r="C39">
            <v>1</v>
          </cell>
          <cell r="D39">
            <v>1</v>
          </cell>
        </row>
        <row r="40">
          <cell r="C40">
            <v>10</v>
          </cell>
          <cell r="D40">
            <v>1</v>
          </cell>
        </row>
        <row r="41">
          <cell r="C41">
            <v>0</v>
          </cell>
          <cell r="D41">
            <v>0</v>
          </cell>
        </row>
        <row r="42">
          <cell r="C42">
            <v>0</v>
          </cell>
          <cell r="D42">
            <v>0</v>
          </cell>
        </row>
        <row r="212">
          <cell r="C212">
            <v>3</v>
          </cell>
          <cell r="D212">
            <v>6</v>
          </cell>
        </row>
        <row r="213">
          <cell r="C213">
            <v>1</v>
          </cell>
          <cell r="D213">
            <v>2</v>
          </cell>
        </row>
        <row r="214">
          <cell r="C214">
            <v>9</v>
          </cell>
          <cell r="D214">
            <v>2</v>
          </cell>
        </row>
        <row r="215">
          <cell r="C215">
            <v>7</v>
          </cell>
          <cell r="D215">
            <v>2</v>
          </cell>
        </row>
        <row r="216">
          <cell r="C216">
            <v>16</v>
          </cell>
          <cell r="D216">
            <v>0</v>
          </cell>
        </row>
        <row r="217">
          <cell r="C217">
            <v>0</v>
          </cell>
          <cell r="D217">
            <v>1</v>
          </cell>
        </row>
        <row r="218">
          <cell r="C218">
            <v>0</v>
          </cell>
          <cell r="D218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y2001"/>
      <sheetName val="Category % of EE"/>
      <sheetName val="EE % of Mode"/>
      <sheetName val="EE vs Manl Tot DOT"/>
    </sheetNames>
    <sheetDataSet>
      <sheetData sheetId="0">
        <row r="6">
          <cell r="DR6">
            <v>26</v>
          </cell>
          <cell r="DS6">
            <v>92</v>
          </cell>
        </row>
        <row r="7">
          <cell r="DR7">
            <v>7</v>
          </cell>
          <cell r="DS7">
            <v>75</v>
          </cell>
        </row>
        <row r="8">
          <cell r="DR8">
            <v>42</v>
          </cell>
          <cell r="DS8">
            <v>101</v>
          </cell>
        </row>
        <row r="9">
          <cell r="DR9">
            <v>19</v>
          </cell>
          <cell r="DS9">
            <v>72</v>
          </cell>
        </row>
        <row r="10">
          <cell r="DR10">
            <v>39</v>
          </cell>
          <cell r="DS10">
            <v>69</v>
          </cell>
        </row>
        <row r="11">
          <cell r="DR11">
            <v>4</v>
          </cell>
          <cell r="DS11">
            <v>11</v>
          </cell>
        </row>
        <row r="12">
          <cell r="DR12">
            <v>4</v>
          </cell>
          <cell r="DS12">
            <v>11</v>
          </cell>
        </row>
        <row r="13">
          <cell r="DR13">
            <v>8</v>
          </cell>
          <cell r="DS13">
            <v>22</v>
          </cell>
        </row>
        <row r="14">
          <cell r="DR14">
            <v>19</v>
          </cell>
          <cell r="DS14">
            <v>69</v>
          </cell>
        </row>
        <row r="15">
          <cell r="DR15">
            <v>109</v>
          </cell>
          <cell r="DS15">
            <v>348</v>
          </cell>
        </row>
        <row r="18">
          <cell r="DR18">
            <v>80</v>
          </cell>
          <cell r="DS18">
            <v>101</v>
          </cell>
        </row>
        <row r="19">
          <cell r="DR19">
            <v>45</v>
          </cell>
          <cell r="DS19">
            <v>97</v>
          </cell>
        </row>
        <row r="20">
          <cell r="DR20">
            <v>200</v>
          </cell>
          <cell r="DS20">
            <v>82</v>
          </cell>
        </row>
        <row r="21">
          <cell r="DR21">
            <v>79</v>
          </cell>
          <cell r="DS21">
            <v>87</v>
          </cell>
        </row>
        <row r="22">
          <cell r="DR22">
            <v>253</v>
          </cell>
          <cell r="DS22">
            <v>50</v>
          </cell>
        </row>
        <row r="23">
          <cell r="DR23">
            <v>54</v>
          </cell>
          <cell r="DS23">
            <v>12</v>
          </cell>
        </row>
        <row r="24">
          <cell r="DR24">
            <v>80</v>
          </cell>
          <cell r="DS24">
            <v>4</v>
          </cell>
        </row>
        <row r="25">
          <cell r="DR25">
            <v>134</v>
          </cell>
          <cell r="DS25">
            <v>16</v>
          </cell>
        </row>
        <row r="26">
          <cell r="DR26">
            <v>34</v>
          </cell>
          <cell r="DS26">
            <v>5</v>
          </cell>
        </row>
        <row r="27">
          <cell r="DR27">
            <v>233</v>
          </cell>
          <cell r="DS27">
            <v>42</v>
          </cell>
        </row>
        <row r="30">
          <cell r="DR30">
            <v>22</v>
          </cell>
          <cell r="DS30">
            <v>149</v>
          </cell>
        </row>
        <row r="31">
          <cell r="DR31">
            <v>14</v>
          </cell>
          <cell r="DS31">
            <v>166</v>
          </cell>
        </row>
        <row r="32">
          <cell r="DR32">
            <v>99</v>
          </cell>
          <cell r="DS32">
            <v>154</v>
          </cell>
        </row>
        <row r="33">
          <cell r="DR33">
            <v>47</v>
          </cell>
          <cell r="DS33">
            <v>85</v>
          </cell>
        </row>
        <row r="34">
          <cell r="DR34">
            <v>146</v>
          </cell>
          <cell r="DS34">
            <v>139</v>
          </cell>
        </row>
        <row r="35">
          <cell r="DR35">
            <v>42</v>
          </cell>
          <cell r="DS35">
            <v>66</v>
          </cell>
        </row>
        <row r="36">
          <cell r="DR36">
            <v>20</v>
          </cell>
          <cell r="DS36">
            <v>56</v>
          </cell>
        </row>
        <row r="37">
          <cell r="DR37">
            <v>62</v>
          </cell>
          <cell r="DS37">
            <v>122</v>
          </cell>
        </row>
        <row r="38">
          <cell r="DR38">
            <v>11</v>
          </cell>
          <cell r="DS38">
            <v>42</v>
          </cell>
        </row>
        <row r="39">
          <cell r="DR39">
            <v>50</v>
          </cell>
          <cell r="DS39">
            <v>331</v>
          </cell>
        </row>
        <row r="42">
          <cell r="DR42">
            <v>3663</v>
          </cell>
          <cell r="DS42">
            <v>11611</v>
          </cell>
        </row>
        <row r="43">
          <cell r="DR43">
            <v>2324</v>
          </cell>
          <cell r="DS43">
            <v>10064</v>
          </cell>
        </row>
        <row r="44">
          <cell r="DR44">
            <v>9003</v>
          </cell>
          <cell r="DS44">
            <v>9510</v>
          </cell>
        </row>
        <row r="45">
          <cell r="DR45">
            <v>2787</v>
          </cell>
          <cell r="DS45">
            <v>5810</v>
          </cell>
        </row>
        <row r="46">
          <cell r="DR46">
            <v>17205</v>
          </cell>
          <cell r="DS46">
            <v>9973</v>
          </cell>
        </row>
        <row r="47">
          <cell r="DR47">
            <v>1610</v>
          </cell>
          <cell r="DS47">
            <v>1460</v>
          </cell>
        </row>
        <row r="48">
          <cell r="DR48">
            <v>1596</v>
          </cell>
          <cell r="DS48">
            <v>862</v>
          </cell>
        </row>
        <row r="49">
          <cell r="DR49">
            <v>3206</v>
          </cell>
          <cell r="DS49">
            <v>2322</v>
          </cell>
        </row>
        <row r="50">
          <cell r="DR50">
            <v>1437</v>
          </cell>
          <cell r="DS50">
            <v>3010</v>
          </cell>
        </row>
        <row r="51">
          <cell r="DR51">
            <v>9432</v>
          </cell>
          <cell r="DS51">
            <v>15373</v>
          </cell>
        </row>
        <row r="54">
          <cell r="DR54">
            <v>457</v>
          </cell>
          <cell r="DS54">
            <v>1422</v>
          </cell>
        </row>
        <row r="55">
          <cell r="DR55">
            <v>267</v>
          </cell>
          <cell r="DS55">
            <v>1534</v>
          </cell>
        </row>
        <row r="56">
          <cell r="DR56">
            <v>925</v>
          </cell>
          <cell r="DS56">
            <v>1353</v>
          </cell>
        </row>
        <row r="57">
          <cell r="DR57">
            <v>474</v>
          </cell>
          <cell r="DS57">
            <v>1014</v>
          </cell>
        </row>
        <row r="58">
          <cell r="DR58">
            <v>1179</v>
          </cell>
          <cell r="DS58">
            <v>964</v>
          </cell>
        </row>
        <row r="59">
          <cell r="DR59">
            <v>155</v>
          </cell>
          <cell r="DS59">
            <v>125</v>
          </cell>
        </row>
        <row r="60">
          <cell r="DR60">
            <v>219</v>
          </cell>
          <cell r="DS60">
            <v>171</v>
          </cell>
        </row>
        <row r="61">
          <cell r="DR61">
            <v>374</v>
          </cell>
          <cell r="DS61">
            <v>296</v>
          </cell>
        </row>
        <row r="62">
          <cell r="DR62">
            <v>92</v>
          </cell>
          <cell r="DS62">
            <v>231</v>
          </cell>
        </row>
        <row r="63">
          <cell r="DR63">
            <v>620</v>
          </cell>
          <cell r="DS63">
            <v>1759</v>
          </cell>
        </row>
        <row r="66">
          <cell r="DR66">
            <v>20</v>
          </cell>
          <cell r="DS66">
            <v>160</v>
          </cell>
        </row>
        <row r="67">
          <cell r="DR67">
            <v>12</v>
          </cell>
          <cell r="DS67">
            <v>152</v>
          </cell>
        </row>
        <row r="68">
          <cell r="DR68">
            <v>59</v>
          </cell>
          <cell r="DS68">
            <v>149</v>
          </cell>
        </row>
        <row r="69">
          <cell r="DR69">
            <v>35</v>
          </cell>
          <cell r="DS69">
            <v>119</v>
          </cell>
        </row>
        <row r="70">
          <cell r="DR70">
            <v>86</v>
          </cell>
          <cell r="DS70">
            <v>47</v>
          </cell>
        </row>
        <row r="71">
          <cell r="DR71">
            <v>42</v>
          </cell>
          <cell r="DS71">
            <v>52</v>
          </cell>
        </row>
        <row r="72">
          <cell r="DR72">
            <v>48</v>
          </cell>
          <cell r="DS72">
            <v>73</v>
          </cell>
        </row>
        <row r="73">
          <cell r="DR73">
            <v>90</v>
          </cell>
          <cell r="DS73">
            <v>125</v>
          </cell>
        </row>
        <row r="74">
          <cell r="DR74">
            <v>0</v>
          </cell>
          <cell r="DS74">
            <v>0</v>
          </cell>
        </row>
        <row r="75">
          <cell r="DR75">
            <v>0</v>
          </cell>
          <cell r="DS75">
            <v>0</v>
          </cell>
        </row>
        <row r="78">
          <cell r="DR78">
            <v>193</v>
          </cell>
          <cell r="DS78">
            <v>1184</v>
          </cell>
        </row>
        <row r="79">
          <cell r="DR79">
            <v>114</v>
          </cell>
          <cell r="DS79">
            <v>1025</v>
          </cell>
        </row>
        <row r="80">
          <cell r="DR80">
            <v>383</v>
          </cell>
          <cell r="DS80">
            <v>1063</v>
          </cell>
        </row>
        <row r="81">
          <cell r="DR81">
            <v>151</v>
          </cell>
          <cell r="DS81">
            <v>719</v>
          </cell>
        </row>
        <row r="82">
          <cell r="DR82">
            <v>551</v>
          </cell>
          <cell r="DS82">
            <v>536</v>
          </cell>
        </row>
        <row r="83">
          <cell r="DR83">
            <v>71</v>
          </cell>
          <cell r="DS83">
            <v>178</v>
          </cell>
        </row>
        <row r="84">
          <cell r="DR84">
            <v>90</v>
          </cell>
          <cell r="DS84">
            <v>128</v>
          </cell>
        </row>
        <row r="85">
          <cell r="DR85">
            <v>161</v>
          </cell>
          <cell r="DS85">
            <v>306</v>
          </cell>
        </row>
        <row r="86">
          <cell r="DR86">
            <v>53</v>
          </cell>
          <cell r="DS86">
            <v>162</v>
          </cell>
        </row>
        <row r="87">
          <cell r="DR87">
            <v>432</v>
          </cell>
          <cell r="DS87">
            <v>1396</v>
          </cell>
        </row>
        <row r="90">
          <cell r="DR90">
            <v>41</v>
          </cell>
          <cell r="DS90">
            <v>224</v>
          </cell>
        </row>
        <row r="91">
          <cell r="DR91">
            <v>38</v>
          </cell>
          <cell r="DS91">
            <v>212</v>
          </cell>
        </row>
        <row r="92">
          <cell r="DR92">
            <v>103</v>
          </cell>
          <cell r="DS92">
            <v>163</v>
          </cell>
        </row>
        <row r="93">
          <cell r="DR93">
            <v>46</v>
          </cell>
          <cell r="DS93">
            <v>110</v>
          </cell>
        </row>
        <row r="94">
          <cell r="DR94">
            <v>186</v>
          </cell>
          <cell r="DS94">
            <v>85</v>
          </cell>
        </row>
        <row r="95">
          <cell r="DR95">
            <v>19</v>
          </cell>
          <cell r="DS95">
            <v>44</v>
          </cell>
        </row>
        <row r="96">
          <cell r="DR96">
            <v>31</v>
          </cell>
          <cell r="DS96">
            <v>23</v>
          </cell>
        </row>
        <row r="97">
          <cell r="DR97">
            <v>50</v>
          </cell>
          <cell r="DS97">
            <v>67</v>
          </cell>
        </row>
        <row r="98">
          <cell r="DR98">
            <v>23</v>
          </cell>
          <cell r="DS98">
            <v>51</v>
          </cell>
        </row>
        <row r="99">
          <cell r="DR99">
            <v>101</v>
          </cell>
          <cell r="DS99">
            <v>238</v>
          </cell>
        </row>
        <row r="102">
          <cell r="DR102">
            <v>82</v>
          </cell>
          <cell r="DS102">
            <v>349</v>
          </cell>
        </row>
        <row r="103">
          <cell r="DR103">
            <v>70</v>
          </cell>
          <cell r="DS103">
            <v>309</v>
          </cell>
        </row>
        <row r="104">
          <cell r="DR104">
            <v>289</v>
          </cell>
          <cell r="DS104">
            <v>282</v>
          </cell>
        </row>
        <row r="105">
          <cell r="DR105">
            <v>136</v>
          </cell>
          <cell r="DS105">
            <v>279</v>
          </cell>
        </row>
        <row r="106">
          <cell r="DR106">
            <v>348</v>
          </cell>
          <cell r="DS106">
            <v>143</v>
          </cell>
        </row>
        <row r="107">
          <cell r="DR107">
            <v>51</v>
          </cell>
          <cell r="DS107">
            <v>44</v>
          </cell>
        </row>
        <row r="108">
          <cell r="DR108">
            <v>48</v>
          </cell>
          <cell r="DS108">
            <v>30</v>
          </cell>
        </row>
        <row r="109">
          <cell r="DR109">
            <v>99</v>
          </cell>
          <cell r="DS109">
            <v>74</v>
          </cell>
        </row>
        <row r="110">
          <cell r="DR110">
            <v>50</v>
          </cell>
          <cell r="DS110">
            <v>18</v>
          </cell>
        </row>
        <row r="111">
          <cell r="DR111">
            <v>325</v>
          </cell>
          <cell r="DS111">
            <v>87</v>
          </cell>
        </row>
        <row r="114">
          <cell r="DR114">
            <v>29</v>
          </cell>
          <cell r="DS114">
            <v>171</v>
          </cell>
        </row>
        <row r="115">
          <cell r="DR115">
            <v>21</v>
          </cell>
          <cell r="DS115">
            <v>163</v>
          </cell>
        </row>
        <row r="116">
          <cell r="DR116">
            <v>109</v>
          </cell>
          <cell r="DS116">
            <v>178</v>
          </cell>
        </row>
        <row r="117">
          <cell r="DR117">
            <v>37</v>
          </cell>
          <cell r="DS117">
            <v>155</v>
          </cell>
        </row>
        <row r="118">
          <cell r="DR118">
            <v>90</v>
          </cell>
          <cell r="DS118">
            <v>98</v>
          </cell>
        </row>
        <row r="119">
          <cell r="DR119">
            <v>18</v>
          </cell>
          <cell r="DS119">
            <v>26</v>
          </cell>
        </row>
        <row r="120">
          <cell r="DR120">
            <v>30</v>
          </cell>
          <cell r="DS120">
            <v>35</v>
          </cell>
        </row>
        <row r="121">
          <cell r="DR121">
            <v>48</v>
          </cell>
          <cell r="DS121">
            <v>61</v>
          </cell>
        </row>
        <row r="122">
          <cell r="DR122">
            <v>10</v>
          </cell>
          <cell r="DS122">
            <v>41</v>
          </cell>
        </row>
        <row r="123">
          <cell r="DR123">
            <v>35</v>
          </cell>
          <cell r="DS123">
            <v>225</v>
          </cell>
        </row>
        <row r="126">
          <cell r="DR126">
            <v>31</v>
          </cell>
          <cell r="DS126">
            <v>95</v>
          </cell>
        </row>
        <row r="127">
          <cell r="DR127">
            <v>20</v>
          </cell>
          <cell r="DS127">
            <v>84</v>
          </cell>
        </row>
        <row r="128">
          <cell r="DR128">
            <v>79</v>
          </cell>
          <cell r="DS128">
            <v>122</v>
          </cell>
        </row>
        <row r="129">
          <cell r="DR129">
            <v>42</v>
          </cell>
          <cell r="DS129">
            <v>87</v>
          </cell>
        </row>
        <row r="130">
          <cell r="DR130">
            <v>70</v>
          </cell>
          <cell r="DS130">
            <v>116</v>
          </cell>
        </row>
        <row r="131">
          <cell r="DR131">
            <v>10</v>
          </cell>
          <cell r="DS131">
            <v>30</v>
          </cell>
        </row>
        <row r="132">
          <cell r="DR132">
            <v>8</v>
          </cell>
          <cell r="DS132">
            <v>28</v>
          </cell>
        </row>
        <row r="133">
          <cell r="DR133">
            <v>18</v>
          </cell>
          <cell r="DS133">
            <v>58</v>
          </cell>
        </row>
        <row r="134">
          <cell r="DR134">
            <v>10</v>
          </cell>
          <cell r="DS134">
            <v>21</v>
          </cell>
        </row>
        <row r="135">
          <cell r="DR135">
            <v>75</v>
          </cell>
          <cell r="DS135">
            <v>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K162"/>
  <sheetViews>
    <sheetView tabSelected="1" defaultGridColor="0" colorId="38" workbookViewId="0" topLeftCell="A1">
      <pane xSplit="1" ySplit="4" topLeftCell="DJ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J88" sqref="DJ88"/>
    </sheetView>
  </sheetViews>
  <sheetFormatPr defaultColWidth="9.140625" defaultRowHeight="12.75" outlineLevelRow="2" outlineLevelCol="4"/>
  <cols>
    <col min="1" max="1" width="11.28125" style="1" customWidth="1"/>
    <col min="2" max="2" width="5.57421875" style="1" hidden="1" customWidth="1" outlineLevel="4"/>
    <col min="3" max="3" width="8.7109375" style="1" hidden="1" customWidth="1" outlineLevel="4"/>
    <col min="4" max="4" width="6.8515625" style="1" hidden="1" customWidth="1" outlineLevel="3"/>
    <col min="5" max="5" width="7.00390625" style="1" hidden="1" customWidth="1" outlineLevel="2"/>
    <col min="6" max="6" width="6.28125" style="1" hidden="1" customWidth="1" outlineLevel="4"/>
    <col min="7" max="7" width="8.7109375" style="1" hidden="1" customWidth="1" outlineLevel="4"/>
    <col min="8" max="8" width="6.8515625" style="1" hidden="1" customWidth="1" outlineLevel="3"/>
    <col min="9" max="9" width="7.00390625" style="1" hidden="1" customWidth="1" outlineLevel="2"/>
    <col min="10" max="10" width="6.00390625" style="1" hidden="1" customWidth="1" outlineLevel="4"/>
    <col min="11" max="11" width="8.7109375" style="1" hidden="1" customWidth="1" outlineLevel="4"/>
    <col min="12" max="12" width="6.8515625" style="1" hidden="1" customWidth="1" outlineLevel="3"/>
    <col min="13" max="13" width="7.00390625" style="1" hidden="1" customWidth="1" outlineLevel="2"/>
    <col min="14" max="14" width="4.7109375" style="1" hidden="1" customWidth="1" outlineLevel="4"/>
    <col min="15" max="15" width="8.7109375" style="1" hidden="1" customWidth="1" outlineLevel="4"/>
    <col min="16" max="16" width="6.8515625" style="1" hidden="1" customWidth="1" outlineLevel="3"/>
    <col min="17" max="17" width="7.00390625" style="1" hidden="1" customWidth="1" outlineLevel="2"/>
    <col min="18" max="18" width="5.28125" style="1" hidden="1" customWidth="1" outlineLevel="4"/>
    <col min="19" max="19" width="8.7109375" style="1" hidden="1" customWidth="1" outlineLevel="4"/>
    <col min="20" max="20" width="6.8515625" style="1" hidden="1" customWidth="1" outlineLevel="3"/>
    <col min="21" max="21" width="7.00390625" style="1" hidden="1" customWidth="1" outlineLevel="2"/>
    <col min="22" max="22" width="4.7109375" style="1" hidden="1" customWidth="1" outlineLevel="4"/>
    <col min="23" max="23" width="8.7109375" style="1" hidden="1" customWidth="1" outlineLevel="4"/>
    <col min="24" max="24" width="6.8515625" style="1" hidden="1" customWidth="1" outlineLevel="3"/>
    <col min="25" max="25" width="7.00390625" style="1" hidden="1" customWidth="1" outlineLevel="2"/>
    <col min="26" max="26" width="6.28125" style="1" customWidth="1" outlineLevel="1" collapsed="1"/>
    <col min="27" max="27" width="8.7109375" style="1" customWidth="1" outlineLevel="1"/>
    <col min="28" max="28" width="6.8515625" style="1" customWidth="1"/>
    <col min="29" max="29" width="7.00390625" style="1" customWidth="1"/>
    <col min="30" max="30" width="5.7109375" style="1" hidden="1" customWidth="1" outlineLevel="4"/>
    <col min="31" max="31" width="8.7109375" style="1" hidden="1" customWidth="1" outlineLevel="4"/>
    <col min="32" max="32" width="6.8515625" style="1" hidden="1" customWidth="1" outlineLevel="3"/>
    <col min="33" max="33" width="7.00390625" style="1" hidden="1" customWidth="1" outlineLevel="2"/>
    <col min="34" max="34" width="4.7109375" style="1" hidden="1" customWidth="1" outlineLevel="4"/>
    <col min="35" max="35" width="8.7109375" style="1" hidden="1" customWidth="1" outlineLevel="4"/>
    <col min="36" max="36" width="6.8515625" style="1" hidden="1" customWidth="1" outlineLevel="3"/>
    <col min="37" max="37" width="7.00390625" style="1" hidden="1" customWidth="1" outlineLevel="2"/>
    <col min="38" max="38" width="4.7109375" style="1" hidden="1" customWidth="1" outlineLevel="4"/>
    <col min="39" max="39" width="8.7109375" style="1" hidden="1" customWidth="1" outlineLevel="4"/>
    <col min="40" max="40" width="6.8515625" style="1" hidden="1" customWidth="1" outlineLevel="3"/>
    <col min="41" max="41" width="7.00390625" style="1" hidden="1" customWidth="1" outlineLevel="2"/>
    <col min="42" max="42" width="4.7109375" style="1" hidden="1" customWidth="1" outlineLevel="4"/>
    <col min="43" max="43" width="8.7109375" style="1" hidden="1" customWidth="1" outlineLevel="4"/>
    <col min="44" max="44" width="6.8515625" style="1" hidden="1" customWidth="1" outlineLevel="3"/>
    <col min="45" max="45" width="7.00390625" style="1" hidden="1" customWidth="1" outlineLevel="2"/>
    <col min="46" max="46" width="4.7109375" style="1" hidden="1" customWidth="1" outlineLevel="4"/>
    <col min="47" max="47" width="8.7109375" style="1" hidden="1" customWidth="1" outlineLevel="4"/>
    <col min="48" max="48" width="6.8515625" style="1" hidden="1" customWidth="1" outlineLevel="3"/>
    <col min="49" max="49" width="7.00390625" style="1" hidden="1" customWidth="1" outlineLevel="2"/>
    <col min="50" max="50" width="6.421875" style="1" hidden="1" customWidth="1" outlineLevel="4"/>
    <col min="51" max="51" width="8.7109375" style="1" hidden="1" customWidth="1" outlineLevel="4"/>
    <col min="52" max="52" width="6.8515625" style="1" hidden="1" customWidth="1" outlineLevel="3"/>
    <col min="53" max="53" width="7.00390625" style="1" hidden="1" customWidth="1" outlineLevel="2"/>
    <col min="54" max="54" width="4.7109375" style="1" hidden="1" customWidth="1" outlineLevel="4"/>
    <col min="55" max="55" width="8.7109375" style="1" hidden="1" customWidth="1" outlineLevel="4"/>
    <col min="56" max="56" width="6.8515625" style="1" hidden="1" customWidth="1" outlineLevel="3"/>
    <col min="57" max="57" width="7.00390625" style="1" hidden="1" customWidth="1" outlineLevel="2"/>
    <col min="58" max="58" width="5.8515625" style="1" customWidth="1" outlineLevel="1" collapsed="1"/>
    <col min="59" max="59" width="8.7109375" style="1" customWidth="1" outlineLevel="1"/>
    <col min="60" max="60" width="6.8515625" style="1" customWidth="1"/>
    <col min="61" max="61" width="7.00390625" style="1" customWidth="1"/>
    <col min="62" max="62" width="4.7109375" style="1" hidden="1" customWidth="1" outlineLevel="4"/>
    <col min="63" max="63" width="8.7109375" style="1" hidden="1" customWidth="1" outlineLevel="4"/>
    <col min="64" max="64" width="6.8515625" style="1" hidden="1" customWidth="1" outlineLevel="3"/>
    <col min="65" max="65" width="7.57421875" style="1" hidden="1" customWidth="1" outlineLevel="2"/>
    <col min="66" max="66" width="5.28125" style="1" hidden="1" customWidth="1" outlineLevel="4"/>
    <col min="67" max="67" width="8.7109375" style="1" hidden="1" customWidth="1" outlineLevel="4"/>
    <col min="68" max="68" width="6.8515625" style="1" hidden="1" customWidth="1" outlineLevel="3"/>
    <col min="69" max="69" width="7.00390625" style="1" hidden="1" customWidth="1" outlineLevel="2"/>
    <col min="70" max="70" width="4.7109375" style="1" hidden="1" customWidth="1" outlineLevel="4"/>
    <col min="71" max="71" width="8.7109375" style="1" hidden="1" customWidth="1" outlineLevel="4"/>
    <col min="72" max="72" width="6.8515625" style="1" hidden="1" customWidth="1" outlineLevel="3"/>
    <col min="73" max="73" width="7.00390625" style="1" hidden="1" customWidth="1" outlineLevel="2"/>
    <col min="74" max="74" width="5.8515625" style="1" hidden="1" customWidth="1" outlineLevel="4"/>
    <col min="75" max="75" width="8.7109375" style="1" hidden="1" customWidth="1" outlineLevel="4"/>
    <col min="76" max="76" width="6.8515625" style="1" hidden="1" customWidth="1" outlineLevel="3"/>
    <col min="77" max="77" width="7.00390625" style="1" hidden="1" customWidth="1" outlineLevel="2"/>
    <col min="78" max="78" width="4.7109375" style="1" hidden="1" customWidth="1" outlineLevel="4"/>
    <col min="79" max="79" width="8.7109375" style="1" hidden="1" customWidth="1" outlineLevel="4"/>
    <col min="80" max="80" width="6.8515625" style="1" hidden="1" customWidth="1" outlineLevel="3"/>
    <col min="81" max="81" width="7.00390625" style="1" hidden="1" customWidth="1" outlineLevel="2"/>
    <col min="82" max="82" width="4.7109375" style="1" hidden="1" customWidth="1" outlineLevel="4"/>
    <col min="83" max="83" width="8.7109375" style="1" hidden="1" customWidth="1" outlineLevel="4"/>
    <col min="84" max="84" width="6.8515625" style="1" hidden="1" customWidth="1" outlineLevel="3"/>
    <col min="85" max="85" width="7.00390625" style="1" hidden="1" customWidth="1" outlineLevel="2"/>
    <col min="86" max="86" width="4.7109375" style="1" customWidth="1" outlineLevel="1" collapsed="1"/>
    <col min="87" max="87" width="8.7109375" style="1" customWidth="1" outlineLevel="1"/>
    <col min="88" max="88" width="6.8515625" style="1" customWidth="1"/>
    <col min="89" max="89" width="7.00390625" style="1" customWidth="1"/>
    <col min="90" max="90" width="4.7109375" style="1" customWidth="1" outlineLevel="4"/>
    <col min="91" max="91" width="8.7109375" style="1" customWidth="1" outlineLevel="4"/>
    <col min="92" max="92" width="6.8515625" style="1" customWidth="1" outlineLevel="3"/>
    <col min="93" max="93" width="7.00390625" style="1" customWidth="1" outlineLevel="2"/>
    <col min="94" max="94" width="4.7109375" style="1" customWidth="1" outlineLevel="4"/>
    <col min="95" max="95" width="8.7109375" style="1" customWidth="1" outlineLevel="4"/>
    <col min="96" max="96" width="6.8515625" style="1" customWidth="1" outlineLevel="3"/>
    <col min="97" max="97" width="7.00390625" style="1" customWidth="1" outlineLevel="2"/>
    <col min="98" max="98" width="4.7109375" style="1" customWidth="1" outlineLevel="4"/>
    <col min="99" max="99" width="8.7109375" style="1" customWidth="1" outlineLevel="4"/>
    <col min="100" max="100" width="6.8515625" style="1" customWidth="1" outlineLevel="3"/>
    <col min="101" max="101" width="7.00390625" style="1" customWidth="1" outlineLevel="2"/>
    <col min="102" max="102" width="4.7109375" style="1" customWidth="1" outlineLevel="4"/>
    <col min="103" max="103" width="8.7109375" style="1" customWidth="1" outlineLevel="4"/>
    <col min="104" max="104" width="6.8515625" style="1" customWidth="1" outlineLevel="3"/>
    <col min="105" max="105" width="7.00390625" style="1" customWidth="1" outlineLevel="2"/>
    <col min="106" max="106" width="4.7109375" style="1" customWidth="1" outlineLevel="4"/>
    <col min="107" max="107" width="8.7109375" style="1" customWidth="1" outlineLevel="4"/>
    <col min="108" max="108" width="6.8515625" style="1" customWidth="1" outlineLevel="3"/>
    <col min="109" max="109" width="7.00390625" style="1" customWidth="1" outlineLevel="2"/>
    <col min="110" max="110" width="4.7109375" style="1" customWidth="1" outlineLevel="4"/>
    <col min="111" max="111" width="8.7109375" style="1" customWidth="1" outlineLevel="4"/>
    <col min="112" max="112" width="6.8515625" style="1" customWidth="1" outlineLevel="3"/>
    <col min="113" max="113" width="7.00390625" style="1" customWidth="1" outlineLevel="2"/>
    <col min="114" max="114" width="5.7109375" style="1" customWidth="1" outlineLevel="4"/>
    <col min="115" max="115" width="8.7109375" style="1" customWidth="1" outlineLevel="4"/>
    <col min="116" max="116" width="6.8515625" style="1" customWidth="1" outlineLevel="3"/>
    <col min="117" max="117" width="7.00390625" style="1" customWidth="1" outlineLevel="2"/>
    <col min="118" max="118" width="5.8515625" style="1" customWidth="1" outlineLevel="1"/>
    <col min="119" max="119" width="8.7109375" style="1" customWidth="1" outlineLevel="1"/>
    <col min="120" max="120" width="6.8515625" style="1" customWidth="1"/>
    <col min="121" max="121" width="7.00390625" style="1" customWidth="1"/>
    <col min="122" max="122" width="6.8515625" style="1" customWidth="1" outlineLevel="1"/>
    <col min="123" max="123" width="8.7109375" style="1" customWidth="1" outlineLevel="1"/>
    <col min="124" max="124" width="6.8515625" style="1" customWidth="1"/>
    <col min="125" max="125" width="7.00390625" style="1" customWidth="1"/>
    <col min="126" max="126" width="6.28125" style="1" customWidth="1" collapsed="1"/>
    <col min="127" max="127" width="8.7109375" style="1" customWidth="1"/>
    <col min="128" max="128" width="6.8515625" style="1" customWidth="1" collapsed="1"/>
    <col min="129" max="129" width="8.421875" style="1" customWidth="1"/>
    <col min="130" max="130" width="0" style="1" hidden="1" customWidth="1" collapsed="1"/>
    <col min="131" max="135" width="0" style="1" hidden="1" customWidth="1"/>
    <col min="136" max="136" width="9.28125" style="1" hidden="1" customWidth="1"/>
    <col min="137" max="16384" width="9.140625" style="1" customWidth="1"/>
  </cols>
  <sheetData>
    <row r="1" spans="1:119" ht="13.5" thickBot="1">
      <c r="A1" s="12" t="s">
        <v>49</v>
      </c>
      <c r="DO1" s="12" t="s">
        <v>77</v>
      </c>
    </row>
    <row r="2" spans="1:136" ht="12.75">
      <c r="A2" s="32"/>
      <c r="B2" s="87">
        <v>1</v>
      </c>
      <c r="C2" s="88"/>
      <c r="D2" s="88"/>
      <c r="E2" s="89"/>
      <c r="F2" s="87">
        <v>2</v>
      </c>
      <c r="G2" s="88"/>
      <c r="H2" s="88"/>
      <c r="I2" s="89"/>
      <c r="J2" s="87">
        <v>3</v>
      </c>
      <c r="K2" s="88"/>
      <c r="L2" s="88"/>
      <c r="M2" s="89"/>
      <c r="N2" s="87">
        <v>4</v>
      </c>
      <c r="O2" s="93"/>
      <c r="P2" s="93"/>
      <c r="Q2" s="94"/>
      <c r="R2" s="87">
        <v>5</v>
      </c>
      <c r="S2" s="93"/>
      <c r="T2" s="93"/>
      <c r="U2" s="94"/>
      <c r="V2" s="87">
        <v>6</v>
      </c>
      <c r="W2" s="93"/>
      <c r="X2" s="93"/>
      <c r="Y2" s="93"/>
      <c r="Z2" s="76" t="s">
        <v>9</v>
      </c>
      <c r="AA2" s="77"/>
      <c r="AB2" s="77"/>
      <c r="AC2" s="78"/>
      <c r="AD2" s="77">
        <v>7</v>
      </c>
      <c r="AE2" s="77"/>
      <c r="AF2" s="77"/>
      <c r="AG2" s="78"/>
      <c r="AH2" s="76">
        <v>8</v>
      </c>
      <c r="AI2" s="77"/>
      <c r="AJ2" s="77"/>
      <c r="AK2" s="78"/>
      <c r="AL2" s="76">
        <v>9</v>
      </c>
      <c r="AM2" s="77"/>
      <c r="AN2" s="77"/>
      <c r="AO2" s="78"/>
      <c r="AP2" s="76">
        <v>10</v>
      </c>
      <c r="AQ2" s="77"/>
      <c r="AR2" s="77"/>
      <c r="AS2" s="78"/>
      <c r="AT2" s="76">
        <v>11</v>
      </c>
      <c r="AU2" s="77"/>
      <c r="AV2" s="77"/>
      <c r="AW2" s="78"/>
      <c r="AX2" s="76">
        <v>12</v>
      </c>
      <c r="AY2" s="77"/>
      <c r="AZ2" s="77"/>
      <c r="BA2" s="78"/>
      <c r="BB2" s="76">
        <v>13</v>
      </c>
      <c r="BC2" s="77"/>
      <c r="BD2" s="77"/>
      <c r="BE2" s="77"/>
      <c r="BF2" s="76" t="s">
        <v>10</v>
      </c>
      <c r="BG2" s="77"/>
      <c r="BH2" s="77"/>
      <c r="BI2" s="78"/>
      <c r="BJ2" s="77">
        <v>14</v>
      </c>
      <c r="BK2" s="77"/>
      <c r="BL2" s="77"/>
      <c r="BM2" s="78"/>
      <c r="BN2" s="76">
        <v>15</v>
      </c>
      <c r="BO2" s="77"/>
      <c r="BP2" s="77"/>
      <c r="BQ2" s="78"/>
      <c r="BR2" s="76">
        <v>16</v>
      </c>
      <c r="BS2" s="77"/>
      <c r="BT2" s="77"/>
      <c r="BU2" s="78"/>
      <c r="BV2" s="76">
        <v>17</v>
      </c>
      <c r="BW2" s="77"/>
      <c r="BX2" s="77"/>
      <c r="BY2" s="78"/>
      <c r="BZ2" s="76">
        <v>18</v>
      </c>
      <c r="CA2" s="77"/>
      <c r="CB2" s="77"/>
      <c r="CC2" s="78"/>
      <c r="CD2" s="76">
        <v>19</v>
      </c>
      <c r="CE2" s="77"/>
      <c r="CF2" s="77"/>
      <c r="CG2" s="77"/>
      <c r="CH2" s="76" t="s">
        <v>11</v>
      </c>
      <c r="CI2" s="77"/>
      <c r="CJ2" s="77"/>
      <c r="CK2" s="78"/>
      <c r="CL2" s="77">
        <v>20</v>
      </c>
      <c r="CM2" s="77"/>
      <c r="CN2" s="77"/>
      <c r="CO2" s="78"/>
      <c r="CP2" s="76">
        <v>21</v>
      </c>
      <c r="CQ2" s="77"/>
      <c r="CR2" s="77"/>
      <c r="CS2" s="78"/>
      <c r="CT2" s="76">
        <v>22</v>
      </c>
      <c r="CU2" s="77"/>
      <c r="CV2" s="77"/>
      <c r="CW2" s="78"/>
      <c r="CX2" s="76">
        <v>23</v>
      </c>
      <c r="CY2" s="77"/>
      <c r="CZ2" s="77"/>
      <c r="DA2" s="78"/>
      <c r="DB2" s="76">
        <v>24</v>
      </c>
      <c r="DC2" s="77"/>
      <c r="DD2" s="77"/>
      <c r="DE2" s="78"/>
      <c r="DF2" s="76">
        <v>25</v>
      </c>
      <c r="DG2" s="77"/>
      <c r="DH2" s="77"/>
      <c r="DI2" s="78"/>
      <c r="DJ2" s="76">
        <v>26</v>
      </c>
      <c r="DK2" s="77"/>
      <c r="DL2" s="77"/>
      <c r="DM2" s="77"/>
      <c r="DN2" s="76" t="s">
        <v>12</v>
      </c>
      <c r="DO2" s="77"/>
      <c r="DP2" s="77"/>
      <c r="DQ2" s="78"/>
      <c r="DR2" s="76" t="s">
        <v>46</v>
      </c>
      <c r="DS2" s="77"/>
      <c r="DT2" s="77"/>
      <c r="DU2" s="78"/>
      <c r="DV2" s="76" t="s">
        <v>26</v>
      </c>
      <c r="DW2" s="77"/>
      <c r="DX2" s="77"/>
      <c r="DY2" s="78"/>
      <c r="DZ2" s="76" t="s">
        <v>27</v>
      </c>
      <c r="EA2" s="77"/>
      <c r="EB2" s="77"/>
      <c r="EC2" s="77"/>
      <c r="ED2" s="77"/>
      <c r="EE2" s="77"/>
      <c r="EF2" s="78"/>
    </row>
    <row r="3" spans="1:136" ht="12.75">
      <c r="A3" s="32"/>
      <c r="B3" s="79" t="s">
        <v>50</v>
      </c>
      <c r="C3" s="85"/>
      <c r="D3" s="85"/>
      <c r="E3" s="86"/>
      <c r="F3" s="79" t="s">
        <v>51</v>
      </c>
      <c r="G3" s="85"/>
      <c r="H3" s="85"/>
      <c r="I3" s="86"/>
      <c r="J3" s="79" t="s">
        <v>52</v>
      </c>
      <c r="K3" s="85"/>
      <c r="L3" s="85"/>
      <c r="M3" s="86"/>
      <c r="N3" s="79" t="s">
        <v>53</v>
      </c>
      <c r="O3" s="80"/>
      <c r="P3" s="80"/>
      <c r="Q3" s="81"/>
      <c r="R3" s="79" t="s">
        <v>54</v>
      </c>
      <c r="S3" s="80"/>
      <c r="T3" s="80"/>
      <c r="U3" s="81"/>
      <c r="V3" s="79" t="s">
        <v>55</v>
      </c>
      <c r="W3" s="85"/>
      <c r="X3" s="85"/>
      <c r="Y3" s="86"/>
      <c r="Z3" s="79"/>
      <c r="AA3" s="80"/>
      <c r="AB3" s="80"/>
      <c r="AC3" s="81"/>
      <c r="AD3" s="80" t="s">
        <v>56</v>
      </c>
      <c r="AE3" s="80"/>
      <c r="AF3" s="80"/>
      <c r="AG3" s="81"/>
      <c r="AH3" s="79" t="s">
        <v>57</v>
      </c>
      <c r="AI3" s="80"/>
      <c r="AJ3" s="80"/>
      <c r="AK3" s="81"/>
      <c r="AL3" s="79" t="s">
        <v>58</v>
      </c>
      <c r="AM3" s="80"/>
      <c r="AN3" s="80"/>
      <c r="AO3" s="81"/>
      <c r="AP3" s="79" t="s">
        <v>59</v>
      </c>
      <c r="AQ3" s="80"/>
      <c r="AR3" s="80"/>
      <c r="AS3" s="81"/>
      <c r="AT3" s="79" t="s">
        <v>60</v>
      </c>
      <c r="AU3" s="80"/>
      <c r="AV3" s="80"/>
      <c r="AW3" s="81"/>
      <c r="AX3" s="79" t="s">
        <v>61</v>
      </c>
      <c r="AY3" s="80"/>
      <c r="AZ3" s="80"/>
      <c r="BA3" s="81"/>
      <c r="BB3" s="79" t="s">
        <v>62</v>
      </c>
      <c r="BC3" s="80"/>
      <c r="BD3" s="80"/>
      <c r="BE3" s="80"/>
      <c r="BF3" s="79"/>
      <c r="BG3" s="80"/>
      <c r="BH3" s="80"/>
      <c r="BI3" s="81"/>
      <c r="BJ3" s="80" t="s">
        <v>63</v>
      </c>
      <c r="BK3" s="80"/>
      <c r="BL3" s="80"/>
      <c r="BM3" s="81"/>
      <c r="BN3" s="79" t="s">
        <v>64</v>
      </c>
      <c r="BO3" s="80"/>
      <c r="BP3" s="80"/>
      <c r="BQ3" s="81"/>
      <c r="BR3" s="79" t="s">
        <v>65</v>
      </c>
      <c r="BS3" s="80"/>
      <c r="BT3" s="80"/>
      <c r="BU3" s="81"/>
      <c r="BV3" s="79" t="s">
        <v>66</v>
      </c>
      <c r="BW3" s="80"/>
      <c r="BX3" s="80"/>
      <c r="BY3" s="81"/>
      <c r="BZ3" s="79" t="s">
        <v>67</v>
      </c>
      <c r="CA3" s="80"/>
      <c r="CB3" s="80"/>
      <c r="CC3" s="81"/>
      <c r="CD3" s="79" t="s">
        <v>68</v>
      </c>
      <c r="CE3" s="80"/>
      <c r="CF3" s="80"/>
      <c r="CG3" s="80"/>
      <c r="CH3" s="79"/>
      <c r="CI3" s="80"/>
      <c r="CJ3" s="80"/>
      <c r="CK3" s="81"/>
      <c r="CL3" s="80" t="s">
        <v>69</v>
      </c>
      <c r="CM3" s="80"/>
      <c r="CN3" s="80"/>
      <c r="CO3" s="81"/>
      <c r="CP3" s="79" t="s">
        <v>70</v>
      </c>
      <c r="CQ3" s="80"/>
      <c r="CR3" s="80"/>
      <c r="CS3" s="81"/>
      <c r="CT3" s="79" t="s">
        <v>71</v>
      </c>
      <c r="CU3" s="80"/>
      <c r="CV3" s="80"/>
      <c r="CW3" s="81"/>
      <c r="CX3" s="79" t="s">
        <v>72</v>
      </c>
      <c r="CY3" s="80"/>
      <c r="CZ3" s="80"/>
      <c r="DA3" s="81"/>
      <c r="DB3" s="79" t="s">
        <v>73</v>
      </c>
      <c r="DC3" s="80"/>
      <c r="DD3" s="80"/>
      <c r="DE3" s="81"/>
      <c r="DF3" s="79" t="s">
        <v>74</v>
      </c>
      <c r="DG3" s="80"/>
      <c r="DH3" s="80"/>
      <c r="DI3" s="81"/>
      <c r="DJ3" s="79" t="s">
        <v>75</v>
      </c>
      <c r="DK3" s="80"/>
      <c r="DL3" s="80"/>
      <c r="DM3" s="80"/>
      <c r="DN3" s="79"/>
      <c r="DO3" s="80"/>
      <c r="DP3" s="80"/>
      <c r="DQ3" s="81"/>
      <c r="DR3" s="90" t="s">
        <v>48</v>
      </c>
      <c r="DS3" s="91"/>
      <c r="DT3" s="91"/>
      <c r="DU3" s="92"/>
      <c r="DV3" s="82" t="s">
        <v>78</v>
      </c>
      <c r="DW3" s="83"/>
      <c r="DX3" s="83"/>
      <c r="DY3" s="84"/>
      <c r="DZ3" s="79"/>
      <c r="EA3" s="80"/>
      <c r="EB3" s="80"/>
      <c r="EC3" s="80"/>
      <c r="ED3" s="80"/>
      <c r="EE3" s="80"/>
      <c r="EF3" s="81"/>
    </row>
    <row r="4" spans="1:136" ht="39" thickBot="1">
      <c r="A4" s="30"/>
      <c r="B4" s="20" t="s">
        <v>8</v>
      </c>
      <c r="C4" s="21" t="s">
        <v>0</v>
      </c>
      <c r="D4" s="21" t="s">
        <v>1</v>
      </c>
      <c r="E4" s="22" t="s">
        <v>7</v>
      </c>
      <c r="F4" s="20" t="s">
        <v>8</v>
      </c>
      <c r="G4" s="21" t="s">
        <v>0</v>
      </c>
      <c r="H4" s="21" t="s">
        <v>1</v>
      </c>
      <c r="I4" s="22" t="s">
        <v>7</v>
      </c>
      <c r="J4" s="20" t="s">
        <v>8</v>
      </c>
      <c r="K4" s="21" t="s">
        <v>0</v>
      </c>
      <c r="L4" s="21" t="s">
        <v>1</v>
      </c>
      <c r="M4" s="22" t="s">
        <v>7</v>
      </c>
      <c r="N4" s="20" t="s">
        <v>8</v>
      </c>
      <c r="O4" s="21" t="s">
        <v>0</v>
      </c>
      <c r="P4" s="21" t="s">
        <v>1</v>
      </c>
      <c r="Q4" s="22" t="s">
        <v>7</v>
      </c>
      <c r="R4" s="20" t="s">
        <v>8</v>
      </c>
      <c r="S4" s="21" t="s">
        <v>0</v>
      </c>
      <c r="T4" s="21" t="s">
        <v>1</v>
      </c>
      <c r="U4" s="22" t="s">
        <v>7</v>
      </c>
      <c r="V4" s="20" t="s">
        <v>8</v>
      </c>
      <c r="W4" s="21" t="s">
        <v>0</v>
      </c>
      <c r="X4" s="21" t="s">
        <v>1</v>
      </c>
      <c r="Y4" s="26" t="s">
        <v>7</v>
      </c>
      <c r="Z4" s="15" t="s">
        <v>8</v>
      </c>
      <c r="AA4" s="16" t="s">
        <v>0</v>
      </c>
      <c r="AB4" s="16" t="s">
        <v>1</v>
      </c>
      <c r="AC4" s="17" t="s">
        <v>7</v>
      </c>
      <c r="AD4" s="23" t="s">
        <v>8</v>
      </c>
      <c r="AE4" s="21" t="s">
        <v>0</v>
      </c>
      <c r="AF4" s="21" t="s">
        <v>1</v>
      </c>
      <c r="AG4" s="22" t="s">
        <v>7</v>
      </c>
      <c r="AH4" s="20" t="s">
        <v>8</v>
      </c>
      <c r="AI4" s="21" t="s">
        <v>0</v>
      </c>
      <c r="AJ4" s="21" t="s">
        <v>1</v>
      </c>
      <c r="AK4" s="22" t="s">
        <v>7</v>
      </c>
      <c r="AL4" s="20" t="s">
        <v>8</v>
      </c>
      <c r="AM4" s="21" t="s">
        <v>0</v>
      </c>
      <c r="AN4" s="21" t="s">
        <v>1</v>
      </c>
      <c r="AO4" s="22" t="s">
        <v>7</v>
      </c>
      <c r="AP4" s="20" t="s">
        <v>8</v>
      </c>
      <c r="AQ4" s="21" t="s">
        <v>0</v>
      </c>
      <c r="AR4" s="21" t="s">
        <v>1</v>
      </c>
      <c r="AS4" s="22" t="s">
        <v>7</v>
      </c>
      <c r="AT4" s="20" t="s">
        <v>8</v>
      </c>
      <c r="AU4" s="21" t="s">
        <v>0</v>
      </c>
      <c r="AV4" s="21" t="s">
        <v>1</v>
      </c>
      <c r="AW4" s="22" t="s">
        <v>7</v>
      </c>
      <c r="AX4" s="20" t="s">
        <v>8</v>
      </c>
      <c r="AY4" s="21" t="s">
        <v>0</v>
      </c>
      <c r="AZ4" s="21" t="s">
        <v>1</v>
      </c>
      <c r="BA4" s="22" t="s">
        <v>7</v>
      </c>
      <c r="BB4" s="20" t="s">
        <v>8</v>
      </c>
      <c r="BC4" s="21" t="s">
        <v>0</v>
      </c>
      <c r="BD4" s="21" t="s">
        <v>1</v>
      </c>
      <c r="BE4" s="26" t="s">
        <v>7</v>
      </c>
      <c r="BF4" s="20" t="s">
        <v>8</v>
      </c>
      <c r="BG4" s="21" t="s">
        <v>0</v>
      </c>
      <c r="BH4" s="21" t="s">
        <v>1</v>
      </c>
      <c r="BI4" s="22" t="s">
        <v>7</v>
      </c>
      <c r="BJ4" s="23" t="s">
        <v>8</v>
      </c>
      <c r="BK4" s="21" t="s">
        <v>0</v>
      </c>
      <c r="BL4" s="21" t="s">
        <v>1</v>
      </c>
      <c r="BM4" s="22" t="s">
        <v>7</v>
      </c>
      <c r="BN4" s="20" t="s">
        <v>8</v>
      </c>
      <c r="BO4" s="21" t="s">
        <v>0</v>
      </c>
      <c r="BP4" s="21" t="s">
        <v>1</v>
      </c>
      <c r="BQ4" s="22" t="s">
        <v>7</v>
      </c>
      <c r="BR4" s="20" t="s">
        <v>8</v>
      </c>
      <c r="BS4" s="21" t="s">
        <v>0</v>
      </c>
      <c r="BT4" s="21" t="s">
        <v>1</v>
      </c>
      <c r="BU4" s="22" t="s">
        <v>7</v>
      </c>
      <c r="BV4" s="20" t="s">
        <v>8</v>
      </c>
      <c r="BW4" s="21" t="s">
        <v>0</v>
      </c>
      <c r="BX4" s="21" t="s">
        <v>1</v>
      </c>
      <c r="BY4" s="22" t="s">
        <v>7</v>
      </c>
      <c r="BZ4" s="20" t="s">
        <v>8</v>
      </c>
      <c r="CA4" s="21" t="s">
        <v>0</v>
      </c>
      <c r="CB4" s="21" t="s">
        <v>1</v>
      </c>
      <c r="CC4" s="22" t="s">
        <v>7</v>
      </c>
      <c r="CD4" s="20" t="s">
        <v>8</v>
      </c>
      <c r="CE4" s="21" t="s">
        <v>0</v>
      </c>
      <c r="CF4" s="21" t="s">
        <v>1</v>
      </c>
      <c r="CG4" s="26" t="s">
        <v>7</v>
      </c>
      <c r="CH4" s="20" t="s">
        <v>8</v>
      </c>
      <c r="CI4" s="21" t="s">
        <v>0</v>
      </c>
      <c r="CJ4" s="21" t="s">
        <v>1</v>
      </c>
      <c r="CK4" s="22" t="s">
        <v>7</v>
      </c>
      <c r="CL4" s="23" t="s">
        <v>8</v>
      </c>
      <c r="CM4" s="21" t="s">
        <v>0</v>
      </c>
      <c r="CN4" s="21" t="s">
        <v>1</v>
      </c>
      <c r="CO4" s="22" t="s">
        <v>7</v>
      </c>
      <c r="CP4" s="20" t="s">
        <v>8</v>
      </c>
      <c r="CQ4" s="21" t="s">
        <v>0</v>
      </c>
      <c r="CR4" s="21" t="s">
        <v>1</v>
      </c>
      <c r="CS4" s="22" t="s">
        <v>7</v>
      </c>
      <c r="CT4" s="20" t="s">
        <v>8</v>
      </c>
      <c r="CU4" s="21" t="s">
        <v>0</v>
      </c>
      <c r="CV4" s="21" t="s">
        <v>1</v>
      </c>
      <c r="CW4" s="22" t="s">
        <v>7</v>
      </c>
      <c r="CX4" s="20" t="s">
        <v>8</v>
      </c>
      <c r="CY4" s="21" t="s">
        <v>0</v>
      </c>
      <c r="CZ4" s="21" t="s">
        <v>1</v>
      </c>
      <c r="DA4" s="22" t="s">
        <v>7</v>
      </c>
      <c r="DB4" s="20" t="s">
        <v>8</v>
      </c>
      <c r="DC4" s="21" t="s">
        <v>0</v>
      </c>
      <c r="DD4" s="21" t="s">
        <v>1</v>
      </c>
      <c r="DE4" s="22" t="s">
        <v>7</v>
      </c>
      <c r="DF4" s="20" t="s">
        <v>8</v>
      </c>
      <c r="DG4" s="21" t="s">
        <v>0</v>
      </c>
      <c r="DH4" s="21" t="s">
        <v>1</v>
      </c>
      <c r="DI4" s="22" t="s">
        <v>7</v>
      </c>
      <c r="DJ4" s="20" t="s">
        <v>8</v>
      </c>
      <c r="DK4" s="21" t="s">
        <v>0</v>
      </c>
      <c r="DL4" s="21" t="s">
        <v>1</v>
      </c>
      <c r="DM4" s="26" t="s">
        <v>7</v>
      </c>
      <c r="DN4" s="20" t="s">
        <v>8</v>
      </c>
      <c r="DO4" s="21" t="s">
        <v>0</v>
      </c>
      <c r="DP4" s="21" t="s">
        <v>1</v>
      </c>
      <c r="DQ4" s="22" t="s">
        <v>7</v>
      </c>
      <c r="DR4" s="20" t="s">
        <v>8</v>
      </c>
      <c r="DS4" s="21" t="s">
        <v>0</v>
      </c>
      <c r="DT4" s="21" t="s">
        <v>1</v>
      </c>
      <c r="DU4" s="22" t="s">
        <v>7</v>
      </c>
      <c r="DV4" s="20" t="s">
        <v>8</v>
      </c>
      <c r="DW4" s="21" t="s">
        <v>0</v>
      </c>
      <c r="DX4" s="21" t="s">
        <v>1</v>
      </c>
      <c r="DY4" s="22" t="s">
        <v>7</v>
      </c>
      <c r="DZ4" s="20" t="s">
        <v>29</v>
      </c>
      <c r="EA4" s="23" t="s">
        <v>30</v>
      </c>
      <c r="EB4" s="21" t="s">
        <v>31</v>
      </c>
      <c r="EC4" s="21" t="s">
        <v>32</v>
      </c>
      <c r="ED4" s="21" t="s">
        <v>33</v>
      </c>
      <c r="EE4" s="26" t="s">
        <v>34</v>
      </c>
      <c r="EF4" s="22" t="s">
        <v>28</v>
      </c>
    </row>
    <row r="5" spans="1:129" s="13" customFormat="1" ht="15.75" customHeight="1" outlineLevel="1">
      <c r="A5" s="28" t="s">
        <v>23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4"/>
      <c r="AA5" s="18"/>
      <c r="AB5" s="18"/>
      <c r="AC5" s="19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Z5" s="18"/>
      <c r="BA5" s="18"/>
      <c r="BB5" s="18"/>
      <c r="BC5" s="18"/>
      <c r="BD5" s="18"/>
      <c r="BE5" s="18"/>
      <c r="BF5" s="14"/>
      <c r="BG5" s="18"/>
      <c r="BH5" s="18"/>
      <c r="BI5" s="19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4"/>
      <c r="CI5" s="18"/>
      <c r="CJ5" s="18"/>
      <c r="CK5" s="19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31"/>
      <c r="CY5" s="31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4"/>
      <c r="DO5" s="18"/>
      <c r="DP5" s="18"/>
      <c r="DQ5" s="19"/>
      <c r="DR5" s="14"/>
      <c r="DS5" s="18"/>
      <c r="DT5" s="18"/>
      <c r="DU5" s="19"/>
      <c r="DV5" s="14"/>
      <c r="DW5" s="18"/>
      <c r="DX5" s="18"/>
      <c r="DY5" s="19"/>
    </row>
    <row r="6" spans="1:136" ht="12.75" customHeight="1" hidden="1" outlineLevel="2">
      <c r="A6" s="5" t="s">
        <v>2</v>
      </c>
      <c r="B6" s="31">
        <v>1</v>
      </c>
      <c r="C6" s="31">
        <v>1</v>
      </c>
      <c r="D6" s="9">
        <f aca="true" t="shared" si="0" ref="D6:D15">B6+C6</f>
        <v>2</v>
      </c>
      <c r="E6" s="11">
        <f aca="true" t="shared" si="1" ref="E6:E16">IF(D6&gt;0,B6/D6,0%)</f>
        <v>0.5</v>
      </c>
      <c r="F6" s="31">
        <v>0</v>
      </c>
      <c r="G6" s="31">
        <v>2</v>
      </c>
      <c r="H6" s="9">
        <f>F6+G6</f>
        <v>2</v>
      </c>
      <c r="I6" s="11">
        <f>IF(H6&gt;0,F6/H6,0%)</f>
        <v>0</v>
      </c>
      <c r="J6" s="31">
        <v>1</v>
      </c>
      <c r="K6" s="31">
        <v>4</v>
      </c>
      <c r="L6" s="9">
        <f>J6+K6</f>
        <v>5</v>
      </c>
      <c r="M6" s="11">
        <f>IF(L6&gt;0,J6/L6,0%)</f>
        <v>0.2</v>
      </c>
      <c r="N6" s="31">
        <v>1</v>
      </c>
      <c r="O6" s="31">
        <v>6</v>
      </c>
      <c r="P6" s="1">
        <f>N6+O6</f>
        <v>7</v>
      </c>
      <c r="Q6" s="8">
        <f>IF(P6&gt;0,N6/P6,0%)</f>
        <v>0.14285714285714285</v>
      </c>
      <c r="R6" s="31">
        <v>3</v>
      </c>
      <c r="S6" s="31">
        <v>3</v>
      </c>
      <c r="T6" s="1">
        <f>R6+S6</f>
        <v>6</v>
      </c>
      <c r="U6" s="8">
        <f>IF(T6&gt;0,R6/T6,0%)</f>
        <v>0.5</v>
      </c>
      <c r="V6" s="31">
        <v>2</v>
      </c>
      <c r="W6" s="31">
        <v>2</v>
      </c>
      <c r="X6" s="1">
        <f>V6+W6</f>
        <v>4</v>
      </c>
      <c r="Y6" s="8">
        <f>IF(X6&gt;0,V6/X6,0%)</f>
        <v>0.5</v>
      </c>
      <c r="Z6" s="2">
        <f aca="true" t="shared" si="2" ref="Z6:Z15">V6+R6+N6+J6+F6+B6</f>
        <v>8</v>
      </c>
      <c r="AA6" s="1">
        <f aca="true" t="shared" si="3" ref="AA6:AA15">W6+S6+O6+K6+G6+C6</f>
        <v>18</v>
      </c>
      <c r="AB6" s="1">
        <f aca="true" t="shared" si="4" ref="AB6:AB16">Z6+AA6</f>
        <v>26</v>
      </c>
      <c r="AC6" s="3">
        <f aca="true" t="shared" si="5" ref="AC6:AC16">IF(AB6&gt;0,Z6/AB6,0%)</f>
        <v>0.3076923076923077</v>
      </c>
      <c r="AD6" s="31">
        <v>0</v>
      </c>
      <c r="AE6" s="31">
        <v>1</v>
      </c>
      <c r="AF6" s="1">
        <f>AD6+AE6</f>
        <v>1</v>
      </c>
      <c r="AG6" s="8">
        <f>IF(AF6&gt;0,AD6/AF6,0%)</f>
        <v>0</v>
      </c>
      <c r="AH6" s="31">
        <v>0</v>
      </c>
      <c r="AI6" s="31">
        <v>1</v>
      </c>
      <c r="AJ6" s="1">
        <f aca="true" t="shared" si="6" ref="AJ6:AJ15">AH6+AI6</f>
        <v>1</v>
      </c>
      <c r="AK6" s="8">
        <f>IF(AJ6&gt;0,AH6/AJ6,0%)</f>
        <v>0</v>
      </c>
      <c r="AL6" s="31">
        <v>0</v>
      </c>
      <c r="AM6" s="31">
        <v>3</v>
      </c>
      <c r="AN6" s="1">
        <f aca="true" t="shared" si="7" ref="AN6:AN15">AL6+AM6</f>
        <v>3</v>
      </c>
      <c r="AO6" s="8">
        <f>IF(AN6&gt;0,AL6/AN6,0%)</f>
        <v>0</v>
      </c>
      <c r="AP6" s="31">
        <v>0</v>
      </c>
      <c r="AQ6" s="31">
        <v>1</v>
      </c>
      <c r="AR6" s="1">
        <f aca="true" t="shared" si="8" ref="AR6:AR15">AP6+AQ6</f>
        <v>1</v>
      </c>
      <c r="AS6" s="8">
        <f>IF(AR6&gt;0,AP6/AR6,0%)</f>
        <v>0</v>
      </c>
      <c r="AT6" s="31">
        <v>0</v>
      </c>
      <c r="AU6" s="31">
        <v>1</v>
      </c>
      <c r="AV6" s="1">
        <f aca="true" t="shared" si="9" ref="AV6:AV15">AT6+AU6</f>
        <v>1</v>
      </c>
      <c r="AW6" s="8">
        <f>IF(AV6&gt;0,AT6/AV6,0%)</f>
        <v>0</v>
      </c>
      <c r="AX6" s="31">
        <v>2</v>
      </c>
      <c r="AY6" s="31">
        <v>2</v>
      </c>
      <c r="AZ6" s="1">
        <f>AY6+AX6</f>
        <v>4</v>
      </c>
      <c r="BA6" s="8">
        <f>IF(AZ6&gt;0,AX6/AZ6,0%)</f>
        <v>0.5</v>
      </c>
      <c r="BB6" s="31">
        <v>0</v>
      </c>
      <c r="BC6" s="31">
        <v>5</v>
      </c>
      <c r="BD6" s="1">
        <f aca="true" t="shared" si="10" ref="BD6:BD15">BB6+BC6</f>
        <v>5</v>
      </c>
      <c r="BE6" s="8">
        <f>IF(BD6&gt;0,BB6/BD6,0%)</f>
        <v>0</v>
      </c>
      <c r="BF6" s="2">
        <f>BB6+AX6+AT6+AP6+AL6+AH6+AD6</f>
        <v>2</v>
      </c>
      <c r="BG6" s="1">
        <f>BC6+AY6+AU6+AQ6+AM6+AI6+AE6</f>
        <v>14</v>
      </c>
      <c r="BH6" s="1">
        <f>BF6+BG6</f>
        <v>16</v>
      </c>
      <c r="BI6" s="3">
        <f>IF(BH6&gt;0,BF6/BH6,0%)</f>
        <v>0.125</v>
      </c>
      <c r="BJ6" s="31">
        <v>0</v>
      </c>
      <c r="BK6" s="31">
        <v>4</v>
      </c>
      <c r="BL6" s="1">
        <f aca="true" t="shared" si="11" ref="BL6:BL15">BJ6+BK6</f>
        <v>4</v>
      </c>
      <c r="BM6" s="8">
        <f>IF(BL6&gt;0,BJ6/BL6,0%)</f>
        <v>0</v>
      </c>
      <c r="BN6" s="31">
        <v>0</v>
      </c>
      <c r="BO6" s="31">
        <v>5</v>
      </c>
      <c r="BP6" s="1">
        <f aca="true" t="shared" si="12" ref="BP6:BP15">BN6+BO6</f>
        <v>5</v>
      </c>
      <c r="BQ6" s="8">
        <f>IF(BP6&gt;0,BN6/BP6,0%)</f>
        <v>0</v>
      </c>
      <c r="BR6" s="31">
        <v>1</v>
      </c>
      <c r="BS6" s="31">
        <v>7</v>
      </c>
      <c r="BT6" s="1">
        <f aca="true" t="shared" si="13" ref="BT6:BT15">BR6+BS6</f>
        <v>8</v>
      </c>
      <c r="BU6" s="8">
        <f>IF(BT6&gt;0,BR6/BT6,0%)</f>
        <v>0.125</v>
      </c>
      <c r="BV6" s="31">
        <v>3</v>
      </c>
      <c r="BW6" s="31">
        <v>5</v>
      </c>
      <c r="BX6" s="1">
        <f aca="true" t="shared" si="14" ref="BX6:BX15">BV6+BW6</f>
        <v>8</v>
      </c>
      <c r="BY6" s="8">
        <f>IF(BX6&gt;0,BV6/BX6,0%)</f>
        <v>0.375</v>
      </c>
      <c r="BZ6" s="31">
        <v>1</v>
      </c>
      <c r="CA6" s="31">
        <v>5</v>
      </c>
      <c r="CB6" s="1">
        <f aca="true" t="shared" si="15" ref="CB6:CB15">BZ6+CA6</f>
        <v>6</v>
      </c>
      <c r="CC6" s="8">
        <f>IF(CB6&gt;0,BZ6/CB6,0%)</f>
        <v>0.16666666666666666</v>
      </c>
      <c r="CD6" s="31">
        <v>5</v>
      </c>
      <c r="CE6" s="31">
        <v>4</v>
      </c>
      <c r="CF6" s="1">
        <f aca="true" t="shared" si="16" ref="CF6:CF15">CD6+CE6</f>
        <v>9</v>
      </c>
      <c r="CG6" s="8">
        <f>IF(CF6&gt;0,CD6/CF6,0%)</f>
        <v>0.5555555555555556</v>
      </c>
      <c r="CH6" s="2">
        <f aca="true" t="shared" si="17" ref="CH6:CI15">CD6+BZ6+BV6+BR6+BN6+BJ6</f>
        <v>10</v>
      </c>
      <c r="CI6" s="1">
        <f t="shared" si="17"/>
        <v>30</v>
      </c>
      <c r="CJ6" s="1">
        <f aca="true" t="shared" si="18" ref="CJ6:CJ15">CH6+CI6</f>
        <v>40</v>
      </c>
      <c r="CK6" s="3">
        <f>IF(CJ6&gt;0,CH6/CJ6,0%)</f>
        <v>0.25</v>
      </c>
      <c r="CL6" s="31">
        <v>2</v>
      </c>
      <c r="CM6" s="31">
        <v>12</v>
      </c>
      <c r="CN6" s="1">
        <f aca="true" t="shared" si="19" ref="CN6:CN15">CL6+CM6</f>
        <v>14</v>
      </c>
      <c r="CO6" s="8">
        <f>IF(CN6&gt;0,CL6/CN6,0%)</f>
        <v>0.14285714285714285</v>
      </c>
      <c r="CP6" s="31">
        <v>1</v>
      </c>
      <c r="CQ6" s="31">
        <v>9</v>
      </c>
      <c r="CR6" s="1">
        <f aca="true" t="shared" si="20" ref="CR6:CR15">CP6+CQ6</f>
        <v>10</v>
      </c>
      <c r="CS6" s="8">
        <f>IF(CR6&gt;0,CP6/CR6,0%)</f>
        <v>0.1</v>
      </c>
      <c r="CT6" s="31">
        <v>4</v>
      </c>
      <c r="CU6" s="31">
        <v>6</v>
      </c>
      <c r="CV6" s="1">
        <f aca="true" t="shared" si="21" ref="CV6:CV15">CT6+CU6</f>
        <v>10</v>
      </c>
      <c r="CW6" s="8">
        <f>IF(CV6&gt;0,CT6/CV6,0%)</f>
        <v>0.4</v>
      </c>
      <c r="CX6" s="31">
        <v>0</v>
      </c>
      <c r="CY6" s="31">
        <v>4</v>
      </c>
      <c r="CZ6" s="1">
        <f aca="true" t="shared" si="22" ref="CZ6:CZ16">CX6+CY6</f>
        <v>4</v>
      </c>
      <c r="DA6" s="8">
        <f aca="true" t="shared" si="23" ref="DA6:DA16">IF(CZ6&gt;0,CX6/CZ6,0%)</f>
        <v>0</v>
      </c>
      <c r="DB6" s="31">
        <v>1</v>
      </c>
      <c r="DC6" s="31">
        <v>2</v>
      </c>
      <c r="DD6" s="1">
        <f aca="true" t="shared" si="24" ref="DD6:DD15">DB6+DC6</f>
        <v>3</v>
      </c>
      <c r="DE6" s="8">
        <f>IF(DD6&gt;0,DB6/DD6,0%)</f>
        <v>0.3333333333333333</v>
      </c>
      <c r="DF6" s="31">
        <v>1</v>
      </c>
      <c r="DG6" s="31">
        <v>5</v>
      </c>
      <c r="DH6" s="1">
        <f aca="true" t="shared" si="25" ref="DH6:DH15">DF6+DG6</f>
        <v>6</v>
      </c>
      <c r="DI6" s="8">
        <f>IF(DH6&gt;0,DF6/DH6,0%)</f>
        <v>0.16666666666666666</v>
      </c>
      <c r="DJ6" s="31">
        <v>2</v>
      </c>
      <c r="DK6" s="31">
        <v>2</v>
      </c>
      <c r="DL6" s="1">
        <f aca="true" t="shared" si="26" ref="DL6:DL15">DJ6+DK6</f>
        <v>4</v>
      </c>
      <c r="DM6" s="8">
        <f>IF(DL6&gt;0,DJ6/DL6,0%)</f>
        <v>0.5</v>
      </c>
      <c r="DN6" s="2">
        <f aca="true" t="shared" si="27" ref="DN6:DO12">DJ6+DF6+DB6+CX6+CT6+CP6+CL6</f>
        <v>11</v>
      </c>
      <c r="DO6" s="1">
        <f t="shared" si="27"/>
        <v>40</v>
      </c>
      <c r="DP6" s="1">
        <f aca="true" t="shared" si="28" ref="DP6:DP12">DN6+DO6</f>
        <v>51</v>
      </c>
      <c r="DQ6" s="3">
        <f aca="true" t="shared" si="29" ref="DQ6:DQ16">IF(DP6&gt;0,DN6/DP6,0%)</f>
        <v>0.21568627450980393</v>
      </c>
      <c r="DR6" s="2">
        <f>DN6+CH6+BF6+Z6</f>
        <v>31</v>
      </c>
      <c r="DS6" s="1">
        <f>DO6+CI6+BG6+AA6</f>
        <v>102</v>
      </c>
      <c r="DT6" s="1">
        <f>DR6+DS6</f>
        <v>133</v>
      </c>
      <c r="DU6" s="3">
        <f>IF(DT6&gt;0,DR6/DT6,0%)</f>
        <v>0.23308270676691728</v>
      </c>
      <c r="DV6" s="2">
        <f>'[6]cy2001'!DR6</f>
        <v>26</v>
      </c>
      <c r="DW6" s="2">
        <f>'[6]cy2001'!DS6</f>
        <v>92</v>
      </c>
      <c r="DX6" s="1">
        <f>DW6+DV6</f>
        <v>118</v>
      </c>
      <c r="DY6" s="3">
        <f>IF(DX6&gt;0,DV6/DX6,0%)</f>
        <v>0.22033898305084745</v>
      </c>
      <c r="DZ6" s="1">
        <f>DR6-DV6</f>
        <v>5</v>
      </c>
      <c r="EA6" s="8">
        <f aca="true" t="shared" si="30" ref="EA6:EA15">IF(DV6&lt;&gt;0,DZ6/DV6,IF(DZ6=0,0,1))</f>
        <v>0.19230769230769232</v>
      </c>
      <c r="EB6" s="1">
        <f>DS6-DW6</f>
        <v>10</v>
      </c>
      <c r="EC6" s="8">
        <f>IF(DW6&lt;&gt;0,EB6/DW6,IF(EB6=0,0,1))</f>
        <v>0.10869565217391304</v>
      </c>
      <c r="ED6" s="1">
        <f>DT6-DX6</f>
        <v>15</v>
      </c>
      <c r="EE6" s="8">
        <f aca="true" t="shared" si="31" ref="EE6:EE16">IF(DX6&lt;&gt;0,ED6/DX6,IF(ED6=0,0,1))</f>
        <v>0.1271186440677966</v>
      </c>
      <c r="EF6" s="8">
        <f>EA6-EE6</f>
        <v>0.06518904823989571</v>
      </c>
    </row>
    <row r="7" spans="1:136" ht="12.75" customHeight="1" hidden="1" outlineLevel="2">
      <c r="A7" s="5" t="s">
        <v>3</v>
      </c>
      <c r="B7" s="31">
        <v>1</v>
      </c>
      <c r="C7" s="31">
        <v>1</v>
      </c>
      <c r="D7" s="9">
        <f t="shared" si="0"/>
        <v>2</v>
      </c>
      <c r="E7" s="11">
        <f t="shared" si="1"/>
        <v>0.5</v>
      </c>
      <c r="F7" s="31">
        <v>0</v>
      </c>
      <c r="G7" s="31">
        <v>1</v>
      </c>
      <c r="H7" s="9">
        <f aca="true" t="shared" si="32" ref="H7:H15">F7+G7</f>
        <v>1</v>
      </c>
      <c r="I7" s="11">
        <f aca="true" t="shared" si="33" ref="I7:I16">IF(H7&gt;0,F7/H7,0%)</f>
        <v>0</v>
      </c>
      <c r="J7" s="31">
        <v>0</v>
      </c>
      <c r="K7" s="31">
        <v>4</v>
      </c>
      <c r="L7" s="9">
        <f aca="true" t="shared" si="34" ref="L7:L15">J7+K7</f>
        <v>4</v>
      </c>
      <c r="M7" s="11">
        <f aca="true" t="shared" si="35" ref="M7:M16">IF(L7&gt;0,J7/L7,0%)</f>
        <v>0</v>
      </c>
      <c r="N7" s="31">
        <v>1</v>
      </c>
      <c r="O7" s="31">
        <v>3</v>
      </c>
      <c r="P7" s="1">
        <f aca="true" t="shared" si="36" ref="P7:P15">N7+O7</f>
        <v>4</v>
      </c>
      <c r="Q7" s="8">
        <f aca="true" t="shared" si="37" ref="Q7:Q16">IF(P7&gt;0,N7/P7,0%)</f>
        <v>0.25</v>
      </c>
      <c r="R7" s="31">
        <v>2</v>
      </c>
      <c r="S7" s="31">
        <v>1</v>
      </c>
      <c r="T7" s="1">
        <f aca="true" t="shared" si="38" ref="T7:T15">R7+S7</f>
        <v>3</v>
      </c>
      <c r="U7" s="8">
        <f aca="true" t="shared" si="39" ref="U7:U16">IF(T7&gt;0,R7/T7,0%)</f>
        <v>0.6666666666666666</v>
      </c>
      <c r="V7" s="31">
        <v>1</v>
      </c>
      <c r="W7" s="31">
        <v>2</v>
      </c>
      <c r="X7" s="1">
        <f aca="true" t="shared" si="40" ref="X7:X15">V7+W7</f>
        <v>3</v>
      </c>
      <c r="Y7" s="8">
        <f aca="true" t="shared" si="41" ref="Y7:Y16">IF(X7&gt;0,V7/X7,0%)</f>
        <v>0.3333333333333333</v>
      </c>
      <c r="Z7" s="2">
        <f t="shared" si="2"/>
        <v>5</v>
      </c>
      <c r="AA7" s="1">
        <f t="shared" si="3"/>
        <v>12</v>
      </c>
      <c r="AB7" s="1">
        <f t="shared" si="4"/>
        <v>17</v>
      </c>
      <c r="AC7" s="3">
        <f t="shared" si="5"/>
        <v>0.29411764705882354</v>
      </c>
      <c r="AD7" s="31">
        <v>1</v>
      </c>
      <c r="AE7" s="31">
        <v>2</v>
      </c>
      <c r="AF7" s="1">
        <f aca="true" t="shared" si="42" ref="AF7:AF15">AD7+AE7</f>
        <v>3</v>
      </c>
      <c r="AG7" s="8">
        <f aca="true" t="shared" si="43" ref="AG7:AG16">IF(AF7&gt;0,AD7/AF7,0%)</f>
        <v>0.3333333333333333</v>
      </c>
      <c r="AH7" s="31">
        <v>1</v>
      </c>
      <c r="AI7" s="31">
        <v>3</v>
      </c>
      <c r="AJ7" s="1">
        <f t="shared" si="6"/>
        <v>4</v>
      </c>
      <c r="AK7" s="8">
        <f aca="true" t="shared" si="44" ref="AK7:AK16">IF(AJ7&gt;0,AH7/AJ7,0%)</f>
        <v>0.25</v>
      </c>
      <c r="AL7" s="31">
        <v>0</v>
      </c>
      <c r="AM7" s="31">
        <v>5</v>
      </c>
      <c r="AN7" s="1">
        <f t="shared" si="7"/>
        <v>5</v>
      </c>
      <c r="AO7" s="8">
        <f aca="true" t="shared" si="45" ref="AO7:AO16">IF(AN7&gt;0,AL7/AN7,0%)</f>
        <v>0</v>
      </c>
      <c r="AP7" s="31">
        <v>1</v>
      </c>
      <c r="AQ7" s="31">
        <v>1</v>
      </c>
      <c r="AR7" s="1">
        <f t="shared" si="8"/>
        <v>2</v>
      </c>
      <c r="AS7" s="8">
        <f aca="true" t="shared" si="46" ref="AS7:AS16">IF(AR7&gt;0,AP7/AR7,0%)</f>
        <v>0.5</v>
      </c>
      <c r="AT7" s="31">
        <v>0</v>
      </c>
      <c r="AU7" s="31">
        <v>0</v>
      </c>
      <c r="AV7" s="1">
        <f t="shared" si="9"/>
        <v>0</v>
      </c>
      <c r="AW7" s="8">
        <f aca="true" t="shared" si="47" ref="AW7:AW16">IF(AV7&gt;0,AT7/AV7,0%)</f>
        <v>0</v>
      </c>
      <c r="AX7" s="31">
        <v>0</v>
      </c>
      <c r="AY7" s="31">
        <v>2</v>
      </c>
      <c r="AZ7" s="1">
        <f>AY7+AX7</f>
        <v>2</v>
      </c>
      <c r="BA7" s="8">
        <f>IF(AZ7&gt;0,AX7/AZ7,0%)</f>
        <v>0</v>
      </c>
      <c r="BB7" s="31">
        <v>1</v>
      </c>
      <c r="BC7" s="31">
        <v>3</v>
      </c>
      <c r="BD7" s="1">
        <f t="shared" si="10"/>
        <v>4</v>
      </c>
      <c r="BE7" s="8">
        <f aca="true" t="shared" si="48" ref="BE7:BE16">IF(BD7&gt;0,BB7/BD7,0%)</f>
        <v>0.25</v>
      </c>
      <c r="BF7" s="2">
        <f aca="true" t="shared" si="49" ref="BF7:BG15">BB7+AX7+AT7+AP7+AL7+AH7+AD7</f>
        <v>4</v>
      </c>
      <c r="BG7" s="1">
        <f t="shared" si="49"/>
        <v>16</v>
      </c>
      <c r="BH7" s="1">
        <f aca="true" t="shared" si="50" ref="BH7:BH15">BF7+BG7</f>
        <v>20</v>
      </c>
      <c r="BI7" s="3">
        <f>IF(BH7&gt;0,BF7/BH7,0%)</f>
        <v>0.2</v>
      </c>
      <c r="BJ7" s="31">
        <v>1</v>
      </c>
      <c r="BK7" s="31">
        <v>7</v>
      </c>
      <c r="BL7" s="1">
        <f t="shared" si="11"/>
        <v>8</v>
      </c>
      <c r="BM7" s="8">
        <f aca="true" t="shared" si="51" ref="BM7:BM16">IF(BL7&gt;0,BJ7/BL7,0%)</f>
        <v>0.125</v>
      </c>
      <c r="BN7" s="31">
        <v>1</v>
      </c>
      <c r="BO7" s="31">
        <v>3</v>
      </c>
      <c r="BP7" s="1">
        <f t="shared" si="12"/>
        <v>4</v>
      </c>
      <c r="BQ7" s="8">
        <f aca="true" t="shared" si="52" ref="BQ7:BQ16">IF(BP7&gt;0,BN7/BP7,0%)</f>
        <v>0.25</v>
      </c>
      <c r="BR7" s="31">
        <v>1</v>
      </c>
      <c r="BS7" s="31">
        <v>6</v>
      </c>
      <c r="BT7" s="1">
        <f t="shared" si="13"/>
        <v>7</v>
      </c>
      <c r="BU7" s="8">
        <f aca="true" t="shared" si="53" ref="BU7:BU16">IF(BT7&gt;0,BR7/BT7,0%)</f>
        <v>0.14285714285714285</v>
      </c>
      <c r="BV7" s="31">
        <v>0</v>
      </c>
      <c r="BW7" s="31">
        <v>5</v>
      </c>
      <c r="BX7" s="1">
        <f t="shared" si="14"/>
        <v>5</v>
      </c>
      <c r="BY7" s="8">
        <f aca="true" t="shared" si="54" ref="BY7:BY16">IF(BX7&gt;0,BV7/BX7,0%)</f>
        <v>0</v>
      </c>
      <c r="BZ7" s="31">
        <v>1</v>
      </c>
      <c r="CA7" s="31">
        <v>3</v>
      </c>
      <c r="CB7" s="1">
        <f t="shared" si="15"/>
        <v>4</v>
      </c>
      <c r="CC7" s="8">
        <f aca="true" t="shared" si="55" ref="CC7:CC16">IF(CB7&gt;0,BZ7/CB7,0%)</f>
        <v>0.25</v>
      </c>
      <c r="CD7" s="31">
        <v>1</v>
      </c>
      <c r="CE7" s="31">
        <v>5</v>
      </c>
      <c r="CF7" s="1">
        <f t="shared" si="16"/>
        <v>6</v>
      </c>
      <c r="CG7" s="8">
        <f aca="true" t="shared" si="56" ref="CG7:CG16">IF(CF7&gt;0,CD7/CF7,0%)</f>
        <v>0.16666666666666666</v>
      </c>
      <c r="CH7" s="2">
        <f t="shared" si="17"/>
        <v>5</v>
      </c>
      <c r="CI7" s="1">
        <f t="shared" si="17"/>
        <v>29</v>
      </c>
      <c r="CJ7" s="1">
        <f t="shared" si="18"/>
        <v>34</v>
      </c>
      <c r="CK7" s="3">
        <f aca="true" t="shared" si="57" ref="CK7:CK16">IF(CJ7&gt;0,CH7/CJ7,0%)</f>
        <v>0.14705882352941177</v>
      </c>
      <c r="CL7" s="31">
        <v>0</v>
      </c>
      <c r="CM7" s="31">
        <v>12</v>
      </c>
      <c r="CN7" s="1">
        <f t="shared" si="19"/>
        <v>12</v>
      </c>
      <c r="CO7" s="8">
        <f aca="true" t="shared" si="58" ref="CO7:CO16">IF(CN7&gt;0,CL7/CN7,0%)</f>
        <v>0</v>
      </c>
      <c r="CP7" s="31">
        <v>1</v>
      </c>
      <c r="CQ7" s="31">
        <v>7</v>
      </c>
      <c r="CR7" s="1">
        <f t="shared" si="20"/>
        <v>8</v>
      </c>
      <c r="CS7" s="8">
        <f aca="true" t="shared" si="59" ref="CS7:CS16">IF(CR7&gt;0,CP7/CR7,0%)</f>
        <v>0.125</v>
      </c>
      <c r="CT7" s="31">
        <v>0</v>
      </c>
      <c r="CU7" s="31">
        <v>3</v>
      </c>
      <c r="CV7" s="1">
        <f t="shared" si="21"/>
        <v>3</v>
      </c>
      <c r="CW7" s="8">
        <f aca="true" t="shared" si="60" ref="CW7:CW16">IF(CV7&gt;0,CT7/CV7,0%)</f>
        <v>0</v>
      </c>
      <c r="CX7" s="31">
        <v>1</v>
      </c>
      <c r="CY7" s="31">
        <v>4</v>
      </c>
      <c r="CZ7" s="1">
        <f t="shared" si="22"/>
        <v>5</v>
      </c>
      <c r="DA7" s="8">
        <f t="shared" si="23"/>
        <v>0.2</v>
      </c>
      <c r="DB7" s="31">
        <v>1</v>
      </c>
      <c r="DC7" s="31">
        <v>1</v>
      </c>
      <c r="DD7" s="1">
        <f t="shared" si="24"/>
        <v>2</v>
      </c>
      <c r="DE7" s="8">
        <f aca="true" t="shared" si="61" ref="DE7:DE16">IF(DD7&gt;0,DB7/DD7,0%)</f>
        <v>0.5</v>
      </c>
      <c r="DF7" s="31">
        <v>1</v>
      </c>
      <c r="DG7" s="31">
        <v>1</v>
      </c>
      <c r="DH7" s="1">
        <f t="shared" si="25"/>
        <v>2</v>
      </c>
      <c r="DI7" s="8">
        <f aca="true" t="shared" si="62" ref="DI7:DI16">IF(DH7&gt;0,DF7/DH7,0%)</f>
        <v>0.5</v>
      </c>
      <c r="DJ7" s="31">
        <v>1</v>
      </c>
      <c r="DK7" s="31">
        <v>0</v>
      </c>
      <c r="DL7" s="1">
        <f t="shared" si="26"/>
        <v>1</v>
      </c>
      <c r="DM7" s="8">
        <f aca="true" t="shared" si="63" ref="DM7:DM16">IF(DL7&gt;0,DJ7/DL7,0%)</f>
        <v>1</v>
      </c>
      <c r="DN7" s="2">
        <f t="shared" si="27"/>
        <v>5</v>
      </c>
      <c r="DO7" s="1">
        <f t="shared" si="27"/>
        <v>28</v>
      </c>
      <c r="DP7" s="1">
        <f t="shared" si="28"/>
        <v>33</v>
      </c>
      <c r="DQ7" s="3">
        <f t="shared" si="29"/>
        <v>0.15151515151515152</v>
      </c>
      <c r="DR7" s="2">
        <f aca="true" t="shared" si="64" ref="DR7:DR15">DN7+CH7+BF7+Z7</f>
        <v>19</v>
      </c>
      <c r="DS7" s="1">
        <f aca="true" t="shared" si="65" ref="DS7:DS15">DO7+CI7+BG7+AA7</f>
        <v>85</v>
      </c>
      <c r="DT7" s="1">
        <f aca="true" t="shared" si="66" ref="DT7:DT15">DR7+DS7</f>
        <v>104</v>
      </c>
      <c r="DU7" s="3">
        <f aca="true" t="shared" si="67" ref="DU7:DU16">IF(DT7&gt;0,DR7/DT7,0%)</f>
        <v>0.18269230769230768</v>
      </c>
      <c r="DV7" s="2">
        <f>'[6]cy2001'!DR7</f>
        <v>7</v>
      </c>
      <c r="DW7" s="2">
        <f>'[6]cy2001'!DS7</f>
        <v>75</v>
      </c>
      <c r="DX7" s="1">
        <f>DW7+DV7</f>
        <v>82</v>
      </c>
      <c r="DY7" s="3">
        <f>IF(DX7&gt;0,DV7/DX7,0%)</f>
        <v>0.08536585365853659</v>
      </c>
      <c r="DZ7" s="1">
        <f aca="true" t="shared" si="68" ref="DZ7:DZ15">DR7-DV7</f>
        <v>12</v>
      </c>
      <c r="EA7" s="8">
        <f t="shared" si="30"/>
        <v>1.7142857142857142</v>
      </c>
      <c r="EB7" s="1">
        <f aca="true" t="shared" si="69" ref="EB7:EB16">DS7-DW7</f>
        <v>10</v>
      </c>
      <c r="EC7" s="8">
        <f aca="true" t="shared" si="70" ref="EC7:EC16">IF(DW7&lt;&gt;0,EB7/DW7,IF(EB7=0,0,1))</f>
        <v>0.13333333333333333</v>
      </c>
      <c r="ED7" s="1">
        <f aca="true" t="shared" si="71" ref="ED7:ED16">DT7-DX7</f>
        <v>22</v>
      </c>
      <c r="EE7" s="8">
        <f t="shared" si="31"/>
        <v>0.2682926829268293</v>
      </c>
      <c r="EF7" s="8">
        <f aca="true" t="shared" si="72" ref="EF7:EF16">EA7-EE7</f>
        <v>1.445993031358885</v>
      </c>
    </row>
    <row r="8" spans="1:136" ht="12.75" customHeight="1" hidden="1" outlineLevel="2">
      <c r="A8" s="5" t="s">
        <v>4</v>
      </c>
      <c r="B8" s="31">
        <v>4</v>
      </c>
      <c r="C8" s="31">
        <v>1</v>
      </c>
      <c r="D8" s="9">
        <f t="shared" si="0"/>
        <v>5</v>
      </c>
      <c r="E8" s="11">
        <f t="shared" si="1"/>
        <v>0.8</v>
      </c>
      <c r="F8" s="31">
        <v>1</v>
      </c>
      <c r="G8" s="31">
        <v>2</v>
      </c>
      <c r="H8" s="9">
        <f t="shared" si="32"/>
        <v>3</v>
      </c>
      <c r="I8" s="11">
        <f t="shared" si="33"/>
        <v>0.3333333333333333</v>
      </c>
      <c r="J8" s="31">
        <v>6</v>
      </c>
      <c r="K8" s="31">
        <v>4</v>
      </c>
      <c r="L8" s="9">
        <f t="shared" si="34"/>
        <v>10</v>
      </c>
      <c r="M8" s="11">
        <f t="shared" si="35"/>
        <v>0.6</v>
      </c>
      <c r="N8" s="31">
        <v>5</v>
      </c>
      <c r="O8" s="31">
        <v>2</v>
      </c>
      <c r="P8" s="1">
        <f t="shared" si="36"/>
        <v>7</v>
      </c>
      <c r="Q8" s="8">
        <f t="shared" si="37"/>
        <v>0.7142857142857143</v>
      </c>
      <c r="R8" s="31">
        <v>6</v>
      </c>
      <c r="S8" s="31">
        <v>2</v>
      </c>
      <c r="T8" s="1">
        <f t="shared" si="38"/>
        <v>8</v>
      </c>
      <c r="U8" s="8">
        <f t="shared" si="39"/>
        <v>0.75</v>
      </c>
      <c r="V8" s="31">
        <v>2</v>
      </c>
      <c r="W8" s="31">
        <v>5</v>
      </c>
      <c r="X8" s="1">
        <f t="shared" si="40"/>
        <v>7</v>
      </c>
      <c r="Y8" s="8">
        <f t="shared" si="41"/>
        <v>0.2857142857142857</v>
      </c>
      <c r="Z8" s="2">
        <f t="shared" si="2"/>
        <v>24</v>
      </c>
      <c r="AA8" s="1">
        <f t="shared" si="3"/>
        <v>16</v>
      </c>
      <c r="AB8" s="1">
        <f t="shared" si="4"/>
        <v>40</v>
      </c>
      <c r="AC8" s="3">
        <f t="shared" si="5"/>
        <v>0.6</v>
      </c>
      <c r="AD8" s="31">
        <v>7</v>
      </c>
      <c r="AE8" s="31">
        <v>1</v>
      </c>
      <c r="AF8" s="1">
        <f t="shared" si="42"/>
        <v>8</v>
      </c>
      <c r="AG8" s="8">
        <f t="shared" si="43"/>
        <v>0.875</v>
      </c>
      <c r="AH8" s="31">
        <v>4</v>
      </c>
      <c r="AI8" s="31">
        <v>2</v>
      </c>
      <c r="AJ8" s="1">
        <f t="shared" si="6"/>
        <v>6</v>
      </c>
      <c r="AK8" s="8">
        <f t="shared" si="44"/>
        <v>0.6666666666666666</v>
      </c>
      <c r="AL8" s="31">
        <v>6</v>
      </c>
      <c r="AM8" s="31">
        <v>8</v>
      </c>
      <c r="AN8" s="1">
        <f t="shared" si="7"/>
        <v>14</v>
      </c>
      <c r="AO8" s="8">
        <f t="shared" si="45"/>
        <v>0.42857142857142855</v>
      </c>
      <c r="AP8" s="31">
        <v>0</v>
      </c>
      <c r="AQ8" s="31">
        <v>4</v>
      </c>
      <c r="AR8" s="1">
        <f t="shared" si="8"/>
        <v>4</v>
      </c>
      <c r="AS8" s="8">
        <f t="shared" si="46"/>
        <v>0</v>
      </c>
      <c r="AT8" s="31">
        <v>1</v>
      </c>
      <c r="AU8" s="31">
        <v>2</v>
      </c>
      <c r="AV8" s="1">
        <f t="shared" si="9"/>
        <v>3</v>
      </c>
      <c r="AW8" s="8">
        <f t="shared" si="47"/>
        <v>0.3333333333333333</v>
      </c>
      <c r="AX8" s="31">
        <v>3</v>
      </c>
      <c r="AY8" s="31">
        <v>3</v>
      </c>
      <c r="AZ8" s="1">
        <f>AY8+AX8</f>
        <v>6</v>
      </c>
      <c r="BA8" s="8">
        <f>IF(AZ8&gt;0,AX8/AZ8,0%)</f>
        <v>0.5</v>
      </c>
      <c r="BB8" s="31">
        <v>3</v>
      </c>
      <c r="BC8" s="31">
        <v>4</v>
      </c>
      <c r="BD8" s="1">
        <f t="shared" si="10"/>
        <v>7</v>
      </c>
      <c r="BE8" s="8">
        <f t="shared" si="48"/>
        <v>0.42857142857142855</v>
      </c>
      <c r="BF8" s="2">
        <f t="shared" si="49"/>
        <v>24</v>
      </c>
      <c r="BG8" s="1">
        <f t="shared" si="49"/>
        <v>24</v>
      </c>
      <c r="BH8" s="1">
        <f t="shared" si="50"/>
        <v>48</v>
      </c>
      <c r="BI8" s="3">
        <f>IF(BH8&gt;0,BF8/BH8,0%)</f>
        <v>0.5</v>
      </c>
      <c r="BJ8" s="31">
        <v>0</v>
      </c>
      <c r="BK8" s="31">
        <v>5</v>
      </c>
      <c r="BL8" s="1">
        <f t="shared" si="11"/>
        <v>5</v>
      </c>
      <c r="BM8" s="8">
        <f t="shared" si="51"/>
        <v>0</v>
      </c>
      <c r="BN8" s="31">
        <v>0</v>
      </c>
      <c r="BO8" s="31">
        <v>2</v>
      </c>
      <c r="BP8" s="1">
        <f t="shared" si="12"/>
        <v>2</v>
      </c>
      <c r="BQ8" s="8">
        <f t="shared" si="52"/>
        <v>0</v>
      </c>
      <c r="BR8" s="31">
        <v>3</v>
      </c>
      <c r="BS8" s="31">
        <v>7</v>
      </c>
      <c r="BT8" s="1">
        <f t="shared" si="13"/>
        <v>10</v>
      </c>
      <c r="BU8" s="8">
        <f t="shared" si="53"/>
        <v>0.3</v>
      </c>
      <c r="BV8" s="31">
        <v>1</v>
      </c>
      <c r="BW8" s="31">
        <v>5</v>
      </c>
      <c r="BX8" s="1">
        <f t="shared" si="14"/>
        <v>6</v>
      </c>
      <c r="BY8" s="8">
        <f t="shared" si="54"/>
        <v>0.16666666666666666</v>
      </c>
      <c r="BZ8" s="31">
        <v>1</v>
      </c>
      <c r="CA8" s="31">
        <v>4</v>
      </c>
      <c r="CB8" s="1">
        <f t="shared" si="15"/>
        <v>5</v>
      </c>
      <c r="CC8" s="8">
        <f t="shared" si="55"/>
        <v>0.2</v>
      </c>
      <c r="CD8" s="31">
        <v>7</v>
      </c>
      <c r="CE8" s="31">
        <v>3</v>
      </c>
      <c r="CF8" s="1">
        <f t="shared" si="16"/>
        <v>10</v>
      </c>
      <c r="CG8" s="8">
        <f t="shared" si="56"/>
        <v>0.7</v>
      </c>
      <c r="CH8" s="2">
        <f t="shared" si="17"/>
        <v>12</v>
      </c>
      <c r="CI8" s="1">
        <f t="shared" si="17"/>
        <v>26</v>
      </c>
      <c r="CJ8" s="1">
        <f t="shared" si="18"/>
        <v>38</v>
      </c>
      <c r="CK8" s="3">
        <f t="shared" si="57"/>
        <v>0.3157894736842105</v>
      </c>
      <c r="CL8" s="31">
        <v>3</v>
      </c>
      <c r="CM8" s="31">
        <v>13</v>
      </c>
      <c r="CN8" s="1">
        <f t="shared" si="19"/>
        <v>16</v>
      </c>
      <c r="CO8" s="8">
        <f t="shared" si="58"/>
        <v>0.1875</v>
      </c>
      <c r="CP8" s="31">
        <v>2</v>
      </c>
      <c r="CQ8" s="31">
        <v>6</v>
      </c>
      <c r="CR8" s="1">
        <f t="shared" si="20"/>
        <v>8</v>
      </c>
      <c r="CS8" s="8">
        <f t="shared" si="59"/>
        <v>0.25</v>
      </c>
      <c r="CT8" s="31">
        <v>3</v>
      </c>
      <c r="CU8" s="31">
        <v>2</v>
      </c>
      <c r="CV8" s="1">
        <f t="shared" si="21"/>
        <v>5</v>
      </c>
      <c r="CW8" s="8">
        <f t="shared" si="60"/>
        <v>0.6</v>
      </c>
      <c r="CX8" s="31">
        <v>1</v>
      </c>
      <c r="CY8" s="31">
        <v>2</v>
      </c>
      <c r="CZ8" s="1">
        <f t="shared" si="22"/>
        <v>3</v>
      </c>
      <c r="DA8" s="8">
        <f t="shared" si="23"/>
        <v>0.3333333333333333</v>
      </c>
      <c r="DB8" s="31">
        <v>4</v>
      </c>
      <c r="DC8" s="31">
        <v>2</v>
      </c>
      <c r="DD8" s="1">
        <f t="shared" si="24"/>
        <v>6</v>
      </c>
      <c r="DE8" s="8">
        <f t="shared" si="61"/>
        <v>0.6666666666666666</v>
      </c>
      <c r="DF8" s="31">
        <v>3</v>
      </c>
      <c r="DG8" s="31">
        <v>0</v>
      </c>
      <c r="DH8" s="1">
        <f t="shared" si="25"/>
        <v>3</v>
      </c>
      <c r="DI8" s="8">
        <f t="shared" si="62"/>
        <v>1</v>
      </c>
      <c r="DJ8" s="31">
        <v>0</v>
      </c>
      <c r="DK8" s="31">
        <v>0</v>
      </c>
      <c r="DL8" s="1">
        <f t="shared" si="26"/>
        <v>0</v>
      </c>
      <c r="DM8" s="8">
        <f t="shared" si="63"/>
        <v>0</v>
      </c>
      <c r="DN8" s="2">
        <f t="shared" si="27"/>
        <v>16</v>
      </c>
      <c r="DO8" s="1">
        <f t="shared" si="27"/>
        <v>25</v>
      </c>
      <c r="DP8" s="1">
        <f t="shared" si="28"/>
        <v>41</v>
      </c>
      <c r="DQ8" s="3">
        <f t="shared" si="29"/>
        <v>0.3902439024390244</v>
      </c>
      <c r="DR8" s="2">
        <f t="shared" si="64"/>
        <v>76</v>
      </c>
      <c r="DS8" s="1">
        <f t="shared" si="65"/>
        <v>91</v>
      </c>
      <c r="DT8" s="1">
        <f t="shared" si="66"/>
        <v>167</v>
      </c>
      <c r="DU8" s="3">
        <f t="shared" si="67"/>
        <v>0.4550898203592814</v>
      </c>
      <c r="DV8" s="2">
        <f>'[6]cy2001'!DR8</f>
        <v>42</v>
      </c>
      <c r="DW8" s="2">
        <f>'[6]cy2001'!DS8</f>
        <v>101</v>
      </c>
      <c r="DX8" s="1">
        <f>DW8+DV8</f>
        <v>143</v>
      </c>
      <c r="DY8" s="3">
        <f>IF(DX8&gt;0,DV8/DX8,0%)</f>
        <v>0.2937062937062937</v>
      </c>
      <c r="DZ8" s="1">
        <f t="shared" si="68"/>
        <v>34</v>
      </c>
      <c r="EA8" s="8">
        <f t="shared" si="30"/>
        <v>0.8095238095238095</v>
      </c>
      <c r="EB8" s="1">
        <f t="shared" si="69"/>
        <v>-10</v>
      </c>
      <c r="EC8" s="8">
        <f t="shared" si="70"/>
        <v>-0.09900990099009901</v>
      </c>
      <c r="ED8" s="1">
        <f t="shared" si="71"/>
        <v>24</v>
      </c>
      <c r="EE8" s="8">
        <f t="shared" si="31"/>
        <v>0.16783216783216784</v>
      </c>
      <c r="EF8" s="8">
        <f t="shared" si="72"/>
        <v>0.6416916416916417</v>
      </c>
    </row>
    <row r="9" spans="1:136" ht="12.75" customHeight="1" hidden="1" outlineLevel="2">
      <c r="A9" s="5" t="s">
        <v>5</v>
      </c>
      <c r="B9" s="31">
        <v>3</v>
      </c>
      <c r="C9" s="31">
        <v>2</v>
      </c>
      <c r="D9" s="9">
        <f t="shared" si="0"/>
        <v>5</v>
      </c>
      <c r="E9" s="11">
        <f t="shared" si="1"/>
        <v>0.6</v>
      </c>
      <c r="F9" s="31">
        <v>0</v>
      </c>
      <c r="G9" s="31">
        <v>1</v>
      </c>
      <c r="H9" s="9">
        <f t="shared" si="32"/>
        <v>1</v>
      </c>
      <c r="I9" s="11">
        <f t="shared" si="33"/>
        <v>0</v>
      </c>
      <c r="J9" s="31">
        <v>3</v>
      </c>
      <c r="K9" s="31">
        <v>4</v>
      </c>
      <c r="L9" s="9">
        <f t="shared" si="34"/>
        <v>7</v>
      </c>
      <c r="M9" s="11">
        <f t="shared" si="35"/>
        <v>0.42857142857142855</v>
      </c>
      <c r="N9" s="31">
        <v>1</v>
      </c>
      <c r="O9" s="31">
        <v>2</v>
      </c>
      <c r="P9" s="1">
        <f t="shared" si="36"/>
        <v>3</v>
      </c>
      <c r="Q9" s="8">
        <f t="shared" si="37"/>
        <v>0.3333333333333333</v>
      </c>
      <c r="R9" s="31">
        <v>0</v>
      </c>
      <c r="S9" s="31">
        <v>2</v>
      </c>
      <c r="T9" s="1">
        <f t="shared" si="38"/>
        <v>2</v>
      </c>
      <c r="U9" s="8">
        <f t="shared" si="39"/>
        <v>0</v>
      </c>
      <c r="V9" s="31">
        <v>2</v>
      </c>
      <c r="W9" s="31">
        <v>3</v>
      </c>
      <c r="X9" s="1">
        <f t="shared" si="40"/>
        <v>5</v>
      </c>
      <c r="Y9" s="8">
        <f t="shared" si="41"/>
        <v>0.4</v>
      </c>
      <c r="Z9" s="2">
        <f t="shared" si="2"/>
        <v>9</v>
      </c>
      <c r="AA9" s="1">
        <f t="shared" si="3"/>
        <v>14</v>
      </c>
      <c r="AB9" s="1">
        <f t="shared" si="4"/>
        <v>23</v>
      </c>
      <c r="AC9" s="3">
        <f t="shared" si="5"/>
        <v>0.391304347826087</v>
      </c>
      <c r="AD9" s="31">
        <v>4</v>
      </c>
      <c r="AE9" s="31">
        <v>1</v>
      </c>
      <c r="AF9" s="1">
        <f t="shared" si="42"/>
        <v>5</v>
      </c>
      <c r="AG9" s="8">
        <f t="shared" si="43"/>
        <v>0.8</v>
      </c>
      <c r="AH9" s="31">
        <v>1</v>
      </c>
      <c r="AI9" s="31">
        <v>1</v>
      </c>
      <c r="AJ9" s="1">
        <f t="shared" si="6"/>
        <v>2</v>
      </c>
      <c r="AK9" s="8">
        <f t="shared" si="44"/>
        <v>0.5</v>
      </c>
      <c r="AL9" s="31">
        <v>4</v>
      </c>
      <c r="AM9" s="31">
        <v>5</v>
      </c>
      <c r="AN9" s="1">
        <f t="shared" si="7"/>
        <v>9</v>
      </c>
      <c r="AO9" s="8">
        <f t="shared" si="45"/>
        <v>0.4444444444444444</v>
      </c>
      <c r="AP9" s="31">
        <v>0</v>
      </c>
      <c r="AQ9" s="31">
        <v>1</v>
      </c>
      <c r="AR9" s="1">
        <f t="shared" si="8"/>
        <v>1</v>
      </c>
      <c r="AS9" s="8">
        <f t="shared" si="46"/>
        <v>0</v>
      </c>
      <c r="AT9" s="31">
        <v>1</v>
      </c>
      <c r="AU9" s="31">
        <v>0</v>
      </c>
      <c r="AV9" s="1">
        <f t="shared" si="9"/>
        <v>1</v>
      </c>
      <c r="AW9" s="8">
        <f t="shared" si="47"/>
        <v>1</v>
      </c>
      <c r="AX9" s="31">
        <v>4</v>
      </c>
      <c r="AY9" s="31">
        <v>2</v>
      </c>
      <c r="AZ9" s="1">
        <f>AY9+AX9</f>
        <v>6</v>
      </c>
      <c r="BA9" s="8">
        <f>IF(AZ9&gt;0,AX9/AZ9,0%)</f>
        <v>0.6666666666666666</v>
      </c>
      <c r="BB9" s="31">
        <v>2</v>
      </c>
      <c r="BC9" s="31">
        <v>2</v>
      </c>
      <c r="BD9" s="1">
        <f t="shared" si="10"/>
        <v>4</v>
      </c>
      <c r="BE9" s="8">
        <f t="shared" si="48"/>
        <v>0.5</v>
      </c>
      <c r="BF9" s="2">
        <f t="shared" si="49"/>
        <v>16</v>
      </c>
      <c r="BG9" s="1">
        <f t="shared" si="49"/>
        <v>12</v>
      </c>
      <c r="BH9" s="1">
        <f t="shared" si="50"/>
        <v>28</v>
      </c>
      <c r="BI9" s="3">
        <f>IF(BH9&gt;0,BF9/BH9,0%)</f>
        <v>0.5714285714285714</v>
      </c>
      <c r="BJ9" s="31">
        <v>1</v>
      </c>
      <c r="BK9" s="31">
        <v>1</v>
      </c>
      <c r="BL9" s="1">
        <f t="shared" si="11"/>
        <v>2</v>
      </c>
      <c r="BM9" s="8">
        <f t="shared" si="51"/>
        <v>0.5</v>
      </c>
      <c r="BN9" s="31">
        <v>0</v>
      </c>
      <c r="BO9" s="31">
        <v>4</v>
      </c>
      <c r="BP9" s="1">
        <f t="shared" si="12"/>
        <v>4</v>
      </c>
      <c r="BQ9" s="8">
        <f t="shared" si="52"/>
        <v>0</v>
      </c>
      <c r="BR9" s="31">
        <v>0</v>
      </c>
      <c r="BS9" s="31">
        <v>12</v>
      </c>
      <c r="BT9" s="1">
        <f t="shared" si="13"/>
        <v>12</v>
      </c>
      <c r="BU9" s="8">
        <f t="shared" si="53"/>
        <v>0</v>
      </c>
      <c r="BV9" s="31">
        <v>2</v>
      </c>
      <c r="BW9" s="31">
        <v>3</v>
      </c>
      <c r="BX9" s="1">
        <f t="shared" si="14"/>
        <v>5</v>
      </c>
      <c r="BY9" s="8">
        <f t="shared" si="54"/>
        <v>0.4</v>
      </c>
      <c r="BZ9" s="31"/>
      <c r="CA9" s="31">
        <v>5</v>
      </c>
      <c r="CB9" s="1">
        <f t="shared" si="15"/>
        <v>5</v>
      </c>
      <c r="CC9" s="8">
        <f t="shared" si="55"/>
        <v>0</v>
      </c>
      <c r="CD9" s="31">
        <v>1</v>
      </c>
      <c r="CE9" s="31">
        <v>4</v>
      </c>
      <c r="CF9" s="1">
        <f t="shared" si="16"/>
        <v>5</v>
      </c>
      <c r="CG9" s="8">
        <f t="shared" si="56"/>
        <v>0.2</v>
      </c>
      <c r="CH9" s="2">
        <f t="shared" si="17"/>
        <v>4</v>
      </c>
      <c r="CI9" s="1">
        <f t="shared" si="17"/>
        <v>29</v>
      </c>
      <c r="CJ9" s="1">
        <f t="shared" si="18"/>
        <v>33</v>
      </c>
      <c r="CK9" s="3">
        <f t="shared" si="57"/>
        <v>0.12121212121212122</v>
      </c>
      <c r="CL9" s="31">
        <v>0</v>
      </c>
      <c r="CM9" s="31">
        <v>8</v>
      </c>
      <c r="CN9" s="1">
        <f t="shared" si="19"/>
        <v>8</v>
      </c>
      <c r="CO9" s="8">
        <f t="shared" si="58"/>
        <v>0</v>
      </c>
      <c r="CP9" s="31">
        <v>0</v>
      </c>
      <c r="CQ9" s="31">
        <v>10</v>
      </c>
      <c r="CR9" s="1">
        <f t="shared" si="20"/>
        <v>10</v>
      </c>
      <c r="CS9" s="8">
        <f t="shared" si="59"/>
        <v>0</v>
      </c>
      <c r="CT9" s="31">
        <v>2</v>
      </c>
      <c r="CU9" s="31">
        <v>3</v>
      </c>
      <c r="CV9" s="1">
        <f t="shared" si="21"/>
        <v>5</v>
      </c>
      <c r="CW9" s="8">
        <f t="shared" si="60"/>
        <v>0.4</v>
      </c>
      <c r="CX9" s="31">
        <v>1</v>
      </c>
      <c r="CY9" s="31">
        <v>1</v>
      </c>
      <c r="CZ9" s="1">
        <f t="shared" si="22"/>
        <v>2</v>
      </c>
      <c r="DA9" s="8">
        <f t="shared" si="23"/>
        <v>0.5</v>
      </c>
      <c r="DB9" s="31">
        <v>0</v>
      </c>
      <c r="DC9" s="31">
        <v>1</v>
      </c>
      <c r="DD9" s="1">
        <f t="shared" si="24"/>
        <v>1</v>
      </c>
      <c r="DE9" s="8">
        <f t="shared" si="61"/>
        <v>0</v>
      </c>
      <c r="DF9" s="31">
        <v>0</v>
      </c>
      <c r="DG9" s="31">
        <v>1</v>
      </c>
      <c r="DH9" s="1">
        <f t="shared" si="25"/>
        <v>1</v>
      </c>
      <c r="DI9" s="8">
        <f t="shared" si="62"/>
        <v>0</v>
      </c>
      <c r="DJ9" s="31">
        <v>0</v>
      </c>
      <c r="DK9" s="31">
        <v>0</v>
      </c>
      <c r="DL9" s="1">
        <f t="shared" si="26"/>
        <v>0</v>
      </c>
      <c r="DM9" s="8">
        <f t="shared" si="63"/>
        <v>0</v>
      </c>
      <c r="DN9" s="2">
        <f t="shared" si="27"/>
        <v>3</v>
      </c>
      <c r="DO9" s="1">
        <f t="shared" si="27"/>
        <v>24</v>
      </c>
      <c r="DP9" s="1">
        <f t="shared" si="28"/>
        <v>27</v>
      </c>
      <c r="DQ9" s="3">
        <f t="shared" si="29"/>
        <v>0.1111111111111111</v>
      </c>
      <c r="DR9" s="2">
        <f t="shared" si="64"/>
        <v>32</v>
      </c>
      <c r="DS9" s="1">
        <f t="shared" si="65"/>
        <v>79</v>
      </c>
      <c r="DT9" s="1">
        <f t="shared" si="66"/>
        <v>111</v>
      </c>
      <c r="DU9" s="3">
        <f t="shared" si="67"/>
        <v>0.2882882882882883</v>
      </c>
      <c r="DV9" s="2">
        <f>'[6]cy2001'!DR9</f>
        <v>19</v>
      </c>
      <c r="DW9" s="2">
        <f>'[6]cy2001'!DS9</f>
        <v>72</v>
      </c>
      <c r="DX9" s="1">
        <f>DW9+DV9</f>
        <v>91</v>
      </c>
      <c r="DY9" s="3">
        <f>IF(DX9&gt;0,DV9/DX9,0%)</f>
        <v>0.2087912087912088</v>
      </c>
      <c r="DZ9" s="1">
        <f t="shared" si="68"/>
        <v>13</v>
      </c>
      <c r="EA9" s="8">
        <f t="shared" si="30"/>
        <v>0.6842105263157895</v>
      </c>
      <c r="EB9" s="1">
        <f t="shared" si="69"/>
        <v>7</v>
      </c>
      <c r="EC9" s="8">
        <f t="shared" si="70"/>
        <v>0.09722222222222222</v>
      </c>
      <c r="ED9" s="1">
        <f t="shared" si="71"/>
        <v>20</v>
      </c>
      <c r="EE9" s="8">
        <f t="shared" si="31"/>
        <v>0.21978021978021978</v>
      </c>
      <c r="EF9" s="8">
        <f t="shared" si="72"/>
        <v>0.4644303065355697</v>
      </c>
    </row>
    <row r="10" spans="1:136" ht="12.75" customHeight="1" hidden="1" outlineLevel="2">
      <c r="A10" s="5" t="s">
        <v>6</v>
      </c>
      <c r="B10" s="31">
        <v>2</v>
      </c>
      <c r="C10" s="31">
        <v>0</v>
      </c>
      <c r="D10" s="9">
        <f t="shared" si="0"/>
        <v>2</v>
      </c>
      <c r="E10" s="11">
        <f t="shared" si="1"/>
        <v>1</v>
      </c>
      <c r="F10" s="31">
        <v>0</v>
      </c>
      <c r="G10" s="31">
        <v>2</v>
      </c>
      <c r="H10" s="9">
        <f t="shared" si="32"/>
        <v>2</v>
      </c>
      <c r="I10" s="11">
        <f t="shared" si="33"/>
        <v>0</v>
      </c>
      <c r="J10" s="31">
        <v>2</v>
      </c>
      <c r="K10" s="31">
        <v>2</v>
      </c>
      <c r="L10" s="9">
        <f t="shared" si="34"/>
        <v>4</v>
      </c>
      <c r="M10" s="11">
        <f t="shared" si="35"/>
        <v>0.5</v>
      </c>
      <c r="N10" s="31">
        <v>6</v>
      </c>
      <c r="O10" s="31">
        <v>1</v>
      </c>
      <c r="P10" s="1">
        <f t="shared" si="36"/>
        <v>7</v>
      </c>
      <c r="Q10" s="8">
        <f t="shared" si="37"/>
        <v>0.8571428571428571</v>
      </c>
      <c r="R10" s="31">
        <v>2</v>
      </c>
      <c r="S10" s="31">
        <v>4</v>
      </c>
      <c r="T10" s="1">
        <f t="shared" si="38"/>
        <v>6</v>
      </c>
      <c r="U10" s="8">
        <f t="shared" si="39"/>
        <v>0.3333333333333333</v>
      </c>
      <c r="V10" s="31">
        <v>4</v>
      </c>
      <c r="W10" s="31">
        <v>2</v>
      </c>
      <c r="X10" s="1">
        <f t="shared" si="40"/>
        <v>6</v>
      </c>
      <c r="Y10" s="8">
        <f t="shared" si="41"/>
        <v>0.6666666666666666</v>
      </c>
      <c r="Z10" s="2">
        <f t="shared" si="2"/>
        <v>16</v>
      </c>
      <c r="AA10" s="1">
        <f t="shared" si="3"/>
        <v>11</v>
      </c>
      <c r="AB10" s="1">
        <f t="shared" si="4"/>
        <v>27</v>
      </c>
      <c r="AC10" s="3">
        <f t="shared" si="5"/>
        <v>0.5925925925925926</v>
      </c>
      <c r="AD10" s="31">
        <v>0</v>
      </c>
      <c r="AE10" s="31">
        <v>0</v>
      </c>
      <c r="AF10" s="1">
        <f t="shared" si="42"/>
        <v>0</v>
      </c>
      <c r="AG10" s="8">
        <f t="shared" si="43"/>
        <v>0</v>
      </c>
      <c r="AH10" s="31">
        <v>4</v>
      </c>
      <c r="AI10" s="31">
        <v>3</v>
      </c>
      <c r="AJ10" s="1">
        <f t="shared" si="6"/>
        <v>7</v>
      </c>
      <c r="AK10" s="8">
        <f t="shared" si="44"/>
        <v>0.5714285714285714</v>
      </c>
      <c r="AL10" s="31">
        <v>7</v>
      </c>
      <c r="AM10" s="31">
        <v>1</v>
      </c>
      <c r="AN10" s="1">
        <f t="shared" si="7"/>
        <v>8</v>
      </c>
      <c r="AO10" s="8">
        <f t="shared" si="45"/>
        <v>0.875</v>
      </c>
      <c r="AP10" s="31">
        <v>3</v>
      </c>
      <c r="AQ10" s="31">
        <v>6</v>
      </c>
      <c r="AR10" s="1">
        <f t="shared" si="8"/>
        <v>9</v>
      </c>
      <c r="AS10" s="8">
        <f t="shared" si="46"/>
        <v>0.3333333333333333</v>
      </c>
      <c r="AT10" s="31">
        <v>2</v>
      </c>
      <c r="AU10" s="31">
        <v>1</v>
      </c>
      <c r="AV10" s="1">
        <f t="shared" si="9"/>
        <v>3</v>
      </c>
      <c r="AW10" s="8">
        <f t="shared" si="47"/>
        <v>0.6666666666666666</v>
      </c>
      <c r="AX10" s="31">
        <v>0</v>
      </c>
      <c r="AY10" s="31">
        <v>2</v>
      </c>
      <c r="AZ10" s="1">
        <f>AY10+AX10</f>
        <v>2</v>
      </c>
      <c r="BA10" s="8">
        <f>IF(AZ10&gt;0,AX10/AZ10,0%)</f>
        <v>0</v>
      </c>
      <c r="BB10" s="31">
        <v>0</v>
      </c>
      <c r="BC10" s="31">
        <v>1</v>
      </c>
      <c r="BD10" s="1">
        <f t="shared" si="10"/>
        <v>1</v>
      </c>
      <c r="BE10" s="8">
        <f t="shared" si="48"/>
        <v>0</v>
      </c>
      <c r="BF10" s="2">
        <f t="shared" si="49"/>
        <v>16</v>
      </c>
      <c r="BG10" s="1">
        <f t="shared" si="49"/>
        <v>14</v>
      </c>
      <c r="BH10" s="1">
        <f t="shared" si="50"/>
        <v>30</v>
      </c>
      <c r="BI10" s="3">
        <f>IF(BH10&gt;0,BF10/BH10,0%)</f>
        <v>0.5333333333333333</v>
      </c>
      <c r="BJ10" s="31">
        <v>1</v>
      </c>
      <c r="BK10" s="31">
        <v>1</v>
      </c>
      <c r="BL10" s="1">
        <f t="shared" si="11"/>
        <v>2</v>
      </c>
      <c r="BM10" s="8">
        <f t="shared" si="51"/>
        <v>0.5</v>
      </c>
      <c r="BN10" s="31">
        <v>2</v>
      </c>
      <c r="BO10" s="31">
        <v>3</v>
      </c>
      <c r="BP10" s="1">
        <f t="shared" si="12"/>
        <v>5</v>
      </c>
      <c r="BQ10" s="8">
        <f t="shared" si="52"/>
        <v>0.4</v>
      </c>
      <c r="BR10" s="31">
        <v>3</v>
      </c>
      <c r="BS10" s="31">
        <v>1</v>
      </c>
      <c r="BT10" s="1">
        <f t="shared" si="13"/>
        <v>4</v>
      </c>
      <c r="BU10" s="8">
        <f t="shared" si="53"/>
        <v>0.75</v>
      </c>
      <c r="BV10" s="31">
        <v>5</v>
      </c>
      <c r="BW10" s="31">
        <v>4</v>
      </c>
      <c r="BX10" s="1">
        <f t="shared" si="14"/>
        <v>9</v>
      </c>
      <c r="BY10" s="8">
        <f t="shared" si="54"/>
        <v>0.5555555555555556</v>
      </c>
      <c r="BZ10" s="31">
        <v>2</v>
      </c>
      <c r="CA10" s="31">
        <v>3</v>
      </c>
      <c r="CB10" s="1">
        <f t="shared" si="15"/>
        <v>5</v>
      </c>
      <c r="CC10" s="8">
        <f t="shared" si="55"/>
        <v>0.4</v>
      </c>
      <c r="CD10" s="31">
        <v>1</v>
      </c>
      <c r="CE10" s="31">
        <v>0</v>
      </c>
      <c r="CF10" s="1">
        <f t="shared" si="16"/>
        <v>1</v>
      </c>
      <c r="CG10" s="8">
        <f t="shared" si="56"/>
        <v>1</v>
      </c>
      <c r="CH10" s="2">
        <f t="shared" si="17"/>
        <v>14</v>
      </c>
      <c r="CI10" s="1">
        <f t="shared" si="17"/>
        <v>12</v>
      </c>
      <c r="CJ10" s="1">
        <f t="shared" si="18"/>
        <v>26</v>
      </c>
      <c r="CK10" s="3">
        <f t="shared" si="57"/>
        <v>0.5384615384615384</v>
      </c>
      <c r="CL10" s="31">
        <v>4</v>
      </c>
      <c r="CM10" s="31">
        <v>1</v>
      </c>
      <c r="CN10" s="1">
        <f t="shared" si="19"/>
        <v>5</v>
      </c>
      <c r="CO10" s="8">
        <f t="shared" si="58"/>
        <v>0.8</v>
      </c>
      <c r="CP10" s="31">
        <v>4</v>
      </c>
      <c r="CQ10" s="31">
        <v>1</v>
      </c>
      <c r="CR10" s="1">
        <f t="shared" si="20"/>
        <v>5</v>
      </c>
      <c r="CS10" s="8">
        <f t="shared" si="59"/>
        <v>0.8</v>
      </c>
      <c r="CT10" s="31">
        <v>0</v>
      </c>
      <c r="CU10" s="31">
        <v>3</v>
      </c>
      <c r="CV10" s="1">
        <f t="shared" si="21"/>
        <v>3</v>
      </c>
      <c r="CW10" s="8">
        <f t="shared" si="60"/>
        <v>0</v>
      </c>
      <c r="CX10" s="31">
        <v>2</v>
      </c>
      <c r="CY10" s="31">
        <v>1</v>
      </c>
      <c r="CZ10" s="1">
        <f t="shared" si="22"/>
        <v>3</v>
      </c>
      <c r="DA10" s="8">
        <f t="shared" si="23"/>
        <v>0.6666666666666666</v>
      </c>
      <c r="DB10" s="31">
        <v>9</v>
      </c>
      <c r="DC10" s="31">
        <v>0</v>
      </c>
      <c r="DD10" s="1">
        <f t="shared" si="24"/>
        <v>9</v>
      </c>
      <c r="DE10" s="8">
        <f t="shared" si="61"/>
        <v>1</v>
      </c>
      <c r="DF10" s="31">
        <v>6</v>
      </c>
      <c r="DG10" s="31">
        <v>3</v>
      </c>
      <c r="DH10" s="1">
        <f t="shared" si="25"/>
        <v>9</v>
      </c>
      <c r="DI10" s="8">
        <f t="shared" si="62"/>
        <v>0.6666666666666666</v>
      </c>
      <c r="DJ10" s="31">
        <v>0</v>
      </c>
      <c r="DK10" s="31">
        <v>1</v>
      </c>
      <c r="DL10" s="1">
        <f t="shared" si="26"/>
        <v>1</v>
      </c>
      <c r="DM10" s="8">
        <f t="shared" si="63"/>
        <v>0</v>
      </c>
      <c r="DN10" s="2">
        <f t="shared" si="27"/>
        <v>25</v>
      </c>
      <c r="DO10" s="1">
        <f t="shared" si="27"/>
        <v>10</v>
      </c>
      <c r="DP10" s="1">
        <f t="shared" si="28"/>
        <v>35</v>
      </c>
      <c r="DQ10" s="3">
        <f t="shared" si="29"/>
        <v>0.7142857142857143</v>
      </c>
      <c r="DR10" s="2">
        <f t="shared" si="64"/>
        <v>71</v>
      </c>
      <c r="DS10" s="1">
        <f t="shared" si="65"/>
        <v>47</v>
      </c>
      <c r="DT10" s="1">
        <f t="shared" si="66"/>
        <v>118</v>
      </c>
      <c r="DU10" s="3">
        <f t="shared" si="67"/>
        <v>0.6016949152542372</v>
      </c>
      <c r="DV10" s="2">
        <f>'[6]cy2001'!DR10</f>
        <v>39</v>
      </c>
      <c r="DW10" s="2">
        <f>'[6]cy2001'!DS10</f>
        <v>69</v>
      </c>
      <c r="DX10" s="1">
        <f aca="true" t="shared" si="73" ref="DX10:DX16">DW10+DV10</f>
        <v>108</v>
      </c>
      <c r="DY10" s="3">
        <f>IF(DX10&gt;0,DV10/DX10,0%)</f>
        <v>0.3611111111111111</v>
      </c>
      <c r="DZ10" s="1">
        <f t="shared" si="68"/>
        <v>32</v>
      </c>
      <c r="EA10" s="8">
        <f t="shared" si="30"/>
        <v>0.8205128205128205</v>
      </c>
      <c r="EB10" s="1">
        <f t="shared" si="69"/>
        <v>-22</v>
      </c>
      <c r="EC10" s="8">
        <f t="shared" si="70"/>
        <v>-0.3188405797101449</v>
      </c>
      <c r="ED10" s="1">
        <f t="shared" si="71"/>
        <v>10</v>
      </c>
      <c r="EE10" s="8">
        <f t="shared" si="31"/>
        <v>0.09259259259259259</v>
      </c>
      <c r="EF10" s="8">
        <f t="shared" si="72"/>
        <v>0.7279202279202279</v>
      </c>
    </row>
    <row r="11" spans="1:136" ht="12.75" customHeight="1" hidden="1" outlineLevel="2">
      <c r="A11" s="5" t="s">
        <v>36</v>
      </c>
      <c r="B11" s="31">
        <v>0</v>
      </c>
      <c r="C11" s="31">
        <v>1</v>
      </c>
      <c r="D11" s="9">
        <f>B11+C11</f>
        <v>1</v>
      </c>
      <c r="E11" s="11">
        <f>IF(D11&gt;0,B11/D11,0%)</f>
        <v>0</v>
      </c>
      <c r="F11" s="31">
        <v>3</v>
      </c>
      <c r="G11" s="31">
        <v>0</v>
      </c>
      <c r="H11" s="9">
        <f>F11+G11</f>
        <v>3</v>
      </c>
      <c r="I11" s="11">
        <f>IF(H11&gt;0,F11/H11,0%)</f>
        <v>1</v>
      </c>
      <c r="J11" s="31">
        <v>0</v>
      </c>
      <c r="K11" s="31">
        <v>0</v>
      </c>
      <c r="L11" s="9">
        <f>J11+K11</f>
        <v>0</v>
      </c>
      <c r="M11" s="11">
        <f>IF(L11&gt;0,J11/L11,0%)</f>
        <v>0</v>
      </c>
      <c r="N11" s="31">
        <v>1</v>
      </c>
      <c r="O11" s="31">
        <v>0</v>
      </c>
      <c r="P11" s="1">
        <f>N11+O11</f>
        <v>1</v>
      </c>
      <c r="Q11" s="8">
        <f>IF(P11&gt;0,N11/P11,0%)</f>
        <v>1</v>
      </c>
      <c r="R11" s="31">
        <v>0</v>
      </c>
      <c r="S11" s="31">
        <v>0</v>
      </c>
      <c r="T11" s="1">
        <f>R11+S11</f>
        <v>0</v>
      </c>
      <c r="U11" s="8">
        <f>IF(T11&gt;0,R11/T11,0%)</f>
        <v>0</v>
      </c>
      <c r="V11" s="31">
        <v>0</v>
      </c>
      <c r="W11" s="31">
        <v>0</v>
      </c>
      <c r="X11" s="1">
        <f>V11+W11</f>
        <v>0</v>
      </c>
      <c r="Y11" s="8">
        <f>IF(X11&gt;0,V11/X11,0%)</f>
        <v>0</v>
      </c>
      <c r="Z11" s="2">
        <f>V11+R11+N11+J11+F11+B11</f>
        <v>4</v>
      </c>
      <c r="AA11" s="1">
        <f>W11+S11+O11+K11+G11+C11</f>
        <v>1</v>
      </c>
      <c r="AB11" s="1">
        <f t="shared" si="4"/>
        <v>5</v>
      </c>
      <c r="AC11" s="3">
        <f t="shared" si="5"/>
        <v>0.8</v>
      </c>
      <c r="AD11" s="31">
        <v>0</v>
      </c>
      <c r="AE11" s="31">
        <v>0</v>
      </c>
      <c r="AF11" s="1">
        <f>AD11+AE11</f>
        <v>0</v>
      </c>
      <c r="AG11" s="8">
        <f>IF(AF11&gt;0,AD11/AF11,0%)</f>
        <v>0</v>
      </c>
      <c r="AH11" s="31">
        <v>0</v>
      </c>
      <c r="AI11" s="31">
        <v>0</v>
      </c>
      <c r="AJ11" s="1">
        <f>AH11+AI11</f>
        <v>0</v>
      </c>
      <c r="AK11" s="8">
        <f>IF(AJ11&gt;0,AH11/AJ11,0%)</f>
        <v>0</v>
      </c>
      <c r="AL11" s="31">
        <v>0</v>
      </c>
      <c r="AM11" s="31">
        <v>0</v>
      </c>
      <c r="AN11" s="1">
        <f>AL11+AM11</f>
        <v>0</v>
      </c>
      <c r="AO11" s="8">
        <f>IF(AN11&gt;0,AL11/AN11,0%)</f>
        <v>0</v>
      </c>
      <c r="AP11" s="31">
        <v>0</v>
      </c>
      <c r="AQ11" s="31">
        <v>0</v>
      </c>
      <c r="AR11" s="1">
        <f>AP11+AQ11</f>
        <v>0</v>
      </c>
      <c r="AS11" s="8">
        <f>IF(AR11&gt;0,AP11/AR11,0%)</f>
        <v>0</v>
      </c>
      <c r="AT11" s="31">
        <v>0</v>
      </c>
      <c r="AU11" s="31">
        <v>0</v>
      </c>
      <c r="AV11" s="1">
        <f t="shared" si="9"/>
        <v>0</v>
      </c>
      <c r="AW11" s="8">
        <f t="shared" si="47"/>
        <v>0</v>
      </c>
      <c r="AX11" s="31">
        <v>1</v>
      </c>
      <c r="AY11" s="31">
        <v>0</v>
      </c>
      <c r="AZ11" s="1">
        <f aca="true" t="shared" si="74" ref="AZ11:AZ16">AX11+AY11</f>
        <v>1</v>
      </c>
      <c r="BA11" s="8">
        <f aca="true" t="shared" si="75" ref="BA11:BA16">IF(AZ11&gt;0,AX11/AZ11,0%)</f>
        <v>1</v>
      </c>
      <c r="BB11" s="31">
        <v>0</v>
      </c>
      <c r="BC11" s="31">
        <v>0</v>
      </c>
      <c r="BD11" s="1">
        <f t="shared" si="10"/>
        <v>0</v>
      </c>
      <c r="BE11" s="8">
        <f t="shared" si="48"/>
        <v>0</v>
      </c>
      <c r="BF11" s="2">
        <f>BB11+AX11+AT11+AP11+AL11+AH11+AD11</f>
        <v>1</v>
      </c>
      <c r="BG11" s="1">
        <f>BC11+AY11+AU11+AQ11+AM11+AI11+AE11</f>
        <v>0</v>
      </c>
      <c r="BH11" s="1">
        <f>BF11+BG11</f>
        <v>1</v>
      </c>
      <c r="BI11" s="3">
        <f aca="true" t="shared" si="76" ref="BI11:BI16">IF(BH11&gt;0,BF11/BH11,0%)</f>
        <v>1</v>
      </c>
      <c r="BJ11" s="31">
        <v>0</v>
      </c>
      <c r="BK11" s="31">
        <v>1</v>
      </c>
      <c r="BL11" s="1">
        <f t="shared" si="11"/>
        <v>1</v>
      </c>
      <c r="BM11" s="8">
        <f t="shared" si="51"/>
        <v>0</v>
      </c>
      <c r="BN11" s="31">
        <v>0</v>
      </c>
      <c r="BO11" s="31">
        <v>0</v>
      </c>
      <c r="BP11" s="1">
        <f t="shared" si="12"/>
        <v>0</v>
      </c>
      <c r="BQ11" s="8">
        <f t="shared" si="52"/>
        <v>0</v>
      </c>
      <c r="BR11" s="31">
        <v>0</v>
      </c>
      <c r="BS11" s="31">
        <v>0</v>
      </c>
      <c r="BT11" s="1">
        <f t="shared" si="13"/>
        <v>0</v>
      </c>
      <c r="BU11" s="8">
        <f t="shared" si="53"/>
        <v>0</v>
      </c>
      <c r="BV11" s="31">
        <v>1</v>
      </c>
      <c r="BW11" s="31">
        <v>0</v>
      </c>
      <c r="BX11" s="1">
        <f t="shared" si="14"/>
        <v>1</v>
      </c>
      <c r="BY11" s="8">
        <f t="shared" si="54"/>
        <v>1</v>
      </c>
      <c r="BZ11" s="31"/>
      <c r="CA11" s="31"/>
      <c r="CB11" s="1">
        <f t="shared" si="15"/>
        <v>0</v>
      </c>
      <c r="CC11" s="8">
        <f t="shared" si="55"/>
        <v>0</v>
      </c>
      <c r="CD11" s="31">
        <v>0</v>
      </c>
      <c r="CE11" s="31">
        <v>0</v>
      </c>
      <c r="CF11" s="1">
        <f t="shared" si="16"/>
        <v>0</v>
      </c>
      <c r="CG11" s="8">
        <f t="shared" si="56"/>
        <v>0</v>
      </c>
      <c r="CH11" s="2">
        <f>CD11+BZ11+BV11+BR11+BN11+BJ11</f>
        <v>1</v>
      </c>
      <c r="CI11" s="1">
        <f>CE11+CA11+BW11+BS11+BO11+BK11</f>
        <v>1</v>
      </c>
      <c r="CJ11" s="1">
        <f>CH11+CI11</f>
        <v>2</v>
      </c>
      <c r="CK11" s="3">
        <f>IF(CJ11&gt;0,CH11/CJ11,0%)</f>
        <v>0.5</v>
      </c>
      <c r="CL11" s="31">
        <v>1</v>
      </c>
      <c r="CM11" s="31">
        <v>0</v>
      </c>
      <c r="CN11" s="1">
        <f t="shared" si="19"/>
        <v>1</v>
      </c>
      <c r="CO11" s="8">
        <f t="shared" si="58"/>
        <v>1</v>
      </c>
      <c r="CP11" s="31">
        <v>0</v>
      </c>
      <c r="CQ11" s="31">
        <v>0</v>
      </c>
      <c r="CR11" s="1">
        <f t="shared" si="20"/>
        <v>0</v>
      </c>
      <c r="CS11" s="8">
        <f t="shared" si="59"/>
        <v>0</v>
      </c>
      <c r="CT11" s="31">
        <v>1</v>
      </c>
      <c r="CU11" s="31">
        <v>0</v>
      </c>
      <c r="CV11" s="1">
        <f t="shared" si="21"/>
        <v>1</v>
      </c>
      <c r="CW11" s="8">
        <f t="shared" si="60"/>
        <v>1</v>
      </c>
      <c r="CX11" s="31">
        <v>0</v>
      </c>
      <c r="CY11" s="31">
        <v>0</v>
      </c>
      <c r="CZ11" s="1">
        <f t="shared" si="22"/>
        <v>0</v>
      </c>
      <c r="DA11" s="8">
        <f t="shared" si="23"/>
        <v>0</v>
      </c>
      <c r="DB11" s="31">
        <v>1</v>
      </c>
      <c r="DC11" s="31">
        <v>0</v>
      </c>
      <c r="DD11" s="1">
        <f t="shared" si="24"/>
        <v>1</v>
      </c>
      <c r="DE11" s="8">
        <f t="shared" si="61"/>
        <v>1</v>
      </c>
      <c r="DF11" s="31">
        <v>1</v>
      </c>
      <c r="DG11" s="31">
        <v>0</v>
      </c>
      <c r="DH11" s="1">
        <f t="shared" si="25"/>
        <v>1</v>
      </c>
      <c r="DI11" s="8">
        <f t="shared" si="62"/>
        <v>1</v>
      </c>
      <c r="DJ11" s="31">
        <v>0</v>
      </c>
      <c r="DK11" s="31">
        <v>0</v>
      </c>
      <c r="DL11" s="1">
        <f t="shared" si="26"/>
        <v>0</v>
      </c>
      <c r="DM11" s="8">
        <f t="shared" si="63"/>
        <v>0</v>
      </c>
      <c r="DN11" s="2">
        <f t="shared" si="27"/>
        <v>4</v>
      </c>
      <c r="DO11" s="1">
        <f t="shared" si="27"/>
        <v>0</v>
      </c>
      <c r="DP11" s="1">
        <f t="shared" si="28"/>
        <v>4</v>
      </c>
      <c r="DQ11" s="3">
        <f t="shared" si="29"/>
        <v>1</v>
      </c>
      <c r="DR11" s="2">
        <f>DN11+CH11+BF11+Z11</f>
        <v>10</v>
      </c>
      <c r="DS11" s="1">
        <f>DO11+CI11+BG11+AA11</f>
        <v>2</v>
      </c>
      <c r="DT11" s="1">
        <f>DR11+DS11</f>
        <v>12</v>
      </c>
      <c r="DU11" s="3">
        <f>IF(DT11&gt;0,DR11/DT11,0%)</f>
        <v>0.8333333333333334</v>
      </c>
      <c r="DV11" s="2">
        <f>'[6]cy2001'!DR11</f>
        <v>4</v>
      </c>
      <c r="DW11" s="2">
        <f>'[6]cy2001'!DS11</f>
        <v>11</v>
      </c>
      <c r="DX11" s="1">
        <f t="shared" si="73"/>
        <v>15</v>
      </c>
      <c r="DY11" s="3">
        <f aca="true" t="shared" si="77" ref="DY11:DY16">IF(DX11&gt;0,DV11/DX11,0%)</f>
        <v>0.26666666666666666</v>
      </c>
      <c r="DZ11" s="1">
        <f>DR11-DV11</f>
        <v>6</v>
      </c>
      <c r="EA11" s="8">
        <f>IF(DV11&lt;&gt;0,DZ11/DV11,IF(DZ11=0,0,1))</f>
        <v>1.5</v>
      </c>
      <c r="EB11" s="1">
        <f>DS11-DW11</f>
        <v>-9</v>
      </c>
      <c r="EC11" s="8">
        <f>IF(DW11&lt;&gt;0,EB11/DW11,IF(EB11=0,0,1))</f>
        <v>-0.8181818181818182</v>
      </c>
      <c r="ED11" s="1">
        <f>DT11-DX11</f>
        <v>-3</v>
      </c>
      <c r="EE11" s="8">
        <f>IF(DX11&lt;&gt;0,ED11/DX11,IF(ED11=0,0,1))</f>
        <v>-0.2</v>
      </c>
      <c r="EF11" s="8">
        <f>EA11-EE11</f>
        <v>1.7</v>
      </c>
    </row>
    <row r="12" spans="1:136" ht="12.75" customHeight="1" hidden="1" outlineLevel="2">
      <c r="A12" s="5" t="s">
        <v>37</v>
      </c>
      <c r="B12" s="31">
        <v>0</v>
      </c>
      <c r="C12" s="31">
        <v>0</v>
      </c>
      <c r="D12" s="1">
        <f>B12+C12</f>
        <v>0</v>
      </c>
      <c r="E12" s="8">
        <f>IF(D12&gt;0,B12/D12,0%)</f>
        <v>0</v>
      </c>
      <c r="F12" s="31">
        <v>0</v>
      </c>
      <c r="G12" s="31">
        <v>0</v>
      </c>
      <c r="H12" s="1">
        <f>F12+G12</f>
        <v>0</v>
      </c>
      <c r="I12" s="8">
        <f>IF(H12&gt;0,F12/H12,0%)</f>
        <v>0</v>
      </c>
      <c r="J12" s="31">
        <v>0</v>
      </c>
      <c r="K12" s="31">
        <v>0</v>
      </c>
      <c r="L12" s="1">
        <f>J12+K12</f>
        <v>0</v>
      </c>
      <c r="M12" s="8">
        <f>IF(L12&gt;0,J12/L12,0%)</f>
        <v>0</v>
      </c>
      <c r="N12" s="31">
        <v>4</v>
      </c>
      <c r="O12" s="31">
        <v>0</v>
      </c>
      <c r="P12" s="1">
        <f>N12+O12</f>
        <v>4</v>
      </c>
      <c r="Q12" s="8">
        <f>IF(P12&gt;0,N12/P12,0%)</f>
        <v>1</v>
      </c>
      <c r="R12" s="31">
        <v>0</v>
      </c>
      <c r="S12" s="31">
        <v>0</v>
      </c>
      <c r="T12" s="1">
        <f>R12+S12</f>
        <v>0</v>
      </c>
      <c r="U12" s="8">
        <f>IF(T12&gt;0,R12/T12,0%)</f>
        <v>0</v>
      </c>
      <c r="V12" s="31">
        <v>0</v>
      </c>
      <c r="W12" s="31">
        <v>0</v>
      </c>
      <c r="X12" s="1">
        <f>V12+W12</f>
        <v>0</v>
      </c>
      <c r="Y12" s="8">
        <f>IF(X12&gt;0,V12/X12,0%)</f>
        <v>0</v>
      </c>
      <c r="Z12" s="2">
        <f>V12+R12+N12+J12+F12+B12</f>
        <v>4</v>
      </c>
      <c r="AA12" s="1">
        <f>W12+S12+O12+K12+G12+C12</f>
        <v>0</v>
      </c>
      <c r="AB12" s="1">
        <f t="shared" si="4"/>
        <v>4</v>
      </c>
      <c r="AC12" s="3">
        <f t="shared" si="5"/>
        <v>1</v>
      </c>
      <c r="AD12" s="31">
        <v>0</v>
      </c>
      <c r="AE12" s="31">
        <v>0</v>
      </c>
      <c r="AF12" s="1">
        <f>AD12+AE12</f>
        <v>0</v>
      </c>
      <c r="AG12" s="8">
        <f>IF(AF12&gt;0,AD12/AF12,0%)</f>
        <v>0</v>
      </c>
      <c r="AH12" s="31">
        <v>0</v>
      </c>
      <c r="AI12" s="31">
        <v>0</v>
      </c>
      <c r="AJ12" s="1">
        <f>AH12+AI12</f>
        <v>0</v>
      </c>
      <c r="AK12" s="8">
        <f>IF(AJ12&gt;0,AH12/AJ12,0%)</f>
        <v>0</v>
      </c>
      <c r="AL12" s="31">
        <v>0</v>
      </c>
      <c r="AM12" s="31">
        <v>0</v>
      </c>
      <c r="AN12" s="1">
        <f>AL12+AM12</f>
        <v>0</v>
      </c>
      <c r="AO12" s="8">
        <f>IF(AN12&gt;0,AL12/AN12,0%)</f>
        <v>0</v>
      </c>
      <c r="AP12" s="31">
        <v>0</v>
      </c>
      <c r="AQ12" s="31">
        <v>0</v>
      </c>
      <c r="AR12" s="1">
        <f>AP12+AQ12</f>
        <v>0</v>
      </c>
      <c r="AS12" s="8">
        <f>IF(AR12&gt;0,AP12/AR12,0%)</f>
        <v>0</v>
      </c>
      <c r="AT12" s="31">
        <v>0</v>
      </c>
      <c r="AU12" s="31">
        <v>0</v>
      </c>
      <c r="AV12" s="1">
        <f t="shared" si="9"/>
        <v>0</v>
      </c>
      <c r="AW12" s="8">
        <f t="shared" si="47"/>
        <v>0</v>
      </c>
      <c r="AX12" s="31">
        <v>0</v>
      </c>
      <c r="AY12" s="31">
        <v>3</v>
      </c>
      <c r="AZ12" s="1">
        <f t="shared" si="74"/>
        <v>3</v>
      </c>
      <c r="BA12" s="8">
        <f t="shared" si="75"/>
        <v>0</v>
      </c>
      <c r="BB12" s="31">
        <v>0</v>
      </c>
      <c r="BC12" s="31">
        <v>0</v>
      </c>
      <c r="BD12" s="1">
        <f t="shared" si="10"/>
        <v>0</v>
      </c>
      <c r="BE12" s="8">
        <f t="shared" si="48"/>
        <v>0</v>
      </c>
      <c r="BF12" s="2">
        <f t="shared" si="49"/>
        <v>0</v>
      </c>
      <c r="BG12" s="1">
        <f t="shared" si="49"/>
        <v>3</v>
      </c>
      <c r="BH12" s="1">
        <f t="shared" si="50"/>
        <v>3</v>
      </c>
      <c r="BI12" s="3">
        <f t="shared" si="76"/>
        <v>0</v>
      </c>
      <c r="BJ12" s="31">
        <v>0</v>
      </c>
      <c r="BK12" s="31">
        <v>0</v>
      </c>
      <c r="BL12" s="1">
        <f t="shared" si="11"/>
        <v>0</v>
      </c>
      <c r="BM12" s="8">
        <f t="shared" si="51"/>
        <v>0</v>
      </c>
      <c r="BN12" s="31">
        <v>2</v>
      </c>
      <c r="BO12" s="31">
        <v>0</v>
      </c>
      <c r="BP12" s="1">
        <f t="shared" si="12"/>
        <v>2</v>
      </c>
      <c r="BQ12" s="8">
        <f t="shared" si="52"/>
        <v>1</v>
      </c>
      <c r="BR12" s="31">
        <v>0</v>
      </c>
      <c r="BS12" s="31">
        <v>0</v>
      </c>
      <c r="BT12" s="1">
        <f t="shared" si="13"/>
        <v>0</v>
      </c>
      <c r="BU12" s="8">
        <f t="shared" si="53"/>
        <v>0</v>
      </c>
      <c r="BV12" s="31">
        <v>1</v>
      </c>
      <c r="BW12" s="31">
        <v>0</v>
      </c>
      <c r="BX12" s="1">
        <f t="shared" si="14"/>
        <v>1</v>
      </c>
      <c r="BY12" s="8">
        <f t="shared" si="54"/>
        <v>1</v>
      </c>
      <c r="BZ12" s="31"/>
      <c r="CA12" s="31"/>
      <c r="CB12" s="1">
        <f t="shared" si="15"/>
        <v>0</v>
      </c>
      <c r="CC12" s="8">
        <f t="shared" si="55"/>
        <v>0</v>
      </c>
      <c r="CD12" s="31">
        <v>0</v>
      </c>
      <c r="CE12" s="31">
        <v>0</v>
      </c>
      <c r="CF12" s="1">
        <f t="shared" si="16"/>
        <v>0</v>
      </c>
      <c r="CG12" s="8">
        <f t="shared" si="56"/>
        <v>0</v>
      </c>
      <c r="CH12" s="2">
        <f>CD12+BZ12+BV12+BR12+BN12+BJ12</f>
        <v>3</v>
      </c>
      <c r="CI12" s="1">
        <f>CE12+CA12+BW12+BS12+BO12+BK12</f>
        <v>0</v>
      </c>
      <c r="CJ12" s="1">
        <f>CH12+CI12</f>
        <v>3</v>
      </c>
      <c r="CK12" s="3">
        <f>IF(CJ12&gt;0,CH12/CJ12,0%)</f>
        <v>1</v>
      </c>
      <c r="CL12" s="31">
        <v>0</v>
      </c>
      <c r="CM12" s="31">
        <v>0</v>
      </c>
      <c r="CN12" s="1">
        <f t="shared" si="19"/>
        <v>0</v>
      </c>
      <c r="CO12" s="8">
        <f t="shared" si="58"/>
        <v>0</v>
      </c>
      <c r="CP12" s="31">
        <v>0</v>
      </c>
      <c r="CQ12" s="31">
        <v>0</v>
      </c>
      <c r="CR12" s="1">
        <f t="shared" si="20"/>
        <v>0</v>
      </c>
      <c r="CS12" s="8">
        <f t="shared" si="59"/>
        <v>0</v>
      </c>
      <c r="CT12" s="31">
        <v>0</v>
      </c>
      <c r="CU12" s="31">
        <v>0</v>
      </c>
      <c r="CV12" s="1">
        <f t="shared" si="21"/>
        <v>0</v>
      </c>
      <c r="CW12" s="8">
        <f t="shared" si="60"/>
        <v>0</v>
      </c>
      <c r="CX12" s="31">
        <v>0</v>
      </c>
      <c r="CY12" s="31">
        <v>0</v>
      </c>
      <c r="CZ12" s="1">
        <f t="shared" si="22"/>
        <v>0</v>
      </c>
      <c r="DA12" s="8">
        <f t="shared" si="23"/>
        <v>0</v>
      </c>
      <c r="DB12" s="31">
        <v>1</v>
      </c>
      <c r="DC12" s="31">
        <v>0</v>
      </c>
      <c r="DD12" s="1">
        <f t="shared" si="24"/>
        <v>1</v>
      </c>
      <c r="DE12" s="8">
        <f t="shared" si="61"/>
        <v>1</v>
      </c>
      <c r="DF12" s="31">
        <v>0</v>
      </c>
      <c r="DG12" s="31">
        <v>0</v>
      </c>
      <c r="DH12" s="1">
        <f t="shared" si="25"/>
        <v>0</v>
      </c>
      <c r="DI12" s="8">
        <f t="shared" si="62"/>
        <v>0</v>
      </c>
      <c r="DJ12" s="31">
        <v>0</v>
      </c>
      <c r="DK12" s="31">
        <v>0</v>
      </c>
      <c r="DL12" s="1">
        <f t="shared" si="26"/>
        <v>0</v>
      </c>
      <c r="DM12" s="8">
        <f t="shared" si="63"/>
        <v>0</v>
      </c>
      <c r="DN12" s="2">
        <f t="shared" si="27"/>
        <v>1</v>
      </c>
      <c r="DO12" s="1">
        <f t="shared" si="27"/>
        <v>0</v>
      </c>
      <c r="DP12" s="1">
        <f t="shared" si="28"/>
        <v>1</v>
      </c>
      <c r="DQ12" s="3">
        <f t="shared" si="29"/>
        <v>1</v>
      </c>
      <c r="DR12" s="2">
        <f t="shared" si="64"/>
        <v>8</v>
      </c>
      <c r="DS12" s="1">
        <f t="shared" si="65"/>
        <v>3</v>
      </c>
      <c r="DT12" s="1">
        <f t="shared" si="66"/>
        <v>11</v>
      </c>
      <c r="DU12" s="3">
        <f t="shared" si="67"/>
        <v>0.7272727272727273</v>
      </c>
      <c r="DV12" s="2">
        <f>'[6]cy2001'!DR12</f>
        <v>4</v>
      </c>
      <c r="DW12" s="2">
        <f>'[6]cy2001'!DS12</f>
        <v>11</v>
      </c>
      <c r="DX12" s="1">
        <f t="shared" si="73"/>
        <v>15</v>
      </c>
      <c r="DY12" s="3">
        <f t="shared" si="77"/>
        <v>0.26666666666666666</v>
      </c>
      <c r="DZ12" s="1">
        <f>DR12-DV12</f>
        <v>4</v>
      </c>
      <c r="EA12" s="8">
        <f>IF(DV12&lt;&gt;0,DZ12/DV12,IF(DZ12=0,0,1))</f>
        <v>1</v>
      </c>
      <c r="EB12" s="1">
        <f>DS12-DW12</f>
        <v>-8</v>
      </c>
      <c r="EC12" s="8">
        <f>IF(DW12&lt;&gt;0,EB12/DW12,IF(EB12=0,0,1))</f>
        <v>-0.7272727272727273</v>
      </c>
      <c r="ED12" s="1">
        <f>DT12-DX12</f>
        <v>-4</v>
      </c>
      <c r="EE12" s="8">
        <f>IF(DX12&lt;&gt;0,ED12/DX12,IF(ED12=0,0,1))</f>
        <v>-0.26666666666666666</v>
      </c>
      <c r="EF12" s="8">
        <f>EA12-EE12</f>
        <v>1.2666666666666666</v>
      </c>
    </row>
    <row r="13" spans="1:136" ht="12.75" customHeight="1" hidden="1" outlineLevel="2">
      <c r="A13" s="5" t="s">
        <v>35</v>
      </c>
      <c r="B13" s="31">
        <f>B11+B12</f>
        <v>0</v>
      </c>
      <c r="C13" s="31">
        <f>C11+C12</f>
        <v>1</v>
      </c>
      <c r="D13" s="1">
        <f>B13+C13</f>
        <v>1</v>
      </c>
      <c r="E13" s="8">
        <f>IF(D13&gt;0,B13/D13,0%)</f>
        <v>0</v>
      </c>
      <c r="F13" s="31">
        <f>F11+F12</f>
        <v>3</v>
      </c>
      <c r="G13" s="31">
        <f>G11+G12</f>
        <v>0</v>
      </c>
      <c r="H13" s="1">
        <f>F13+G13</f>
        <v>3</v>
      </c>
      <c r="I13" s="8">
        <f>IF(H13&gt;0,F13/H13,0%)</f>
        <v>1</v>
      </c>
      <c r="J13" s="31">
        <f>J11+J12</f>
        <v>0</v>
      </c>
      <c r="K13" s="31">
        <f>K11+K12</f>
        <v>0</v>
      </c>
      <c r="L13" s="1">
        <f>J13+K13</f>
        <v>0</v>
      </c>
      <c r="M13" s="8">
        <f>IF(L13&gt;0,J13/L13,0%)</f>
        <v>0</v>
      </c>
      <c r="N13" s="31">
        <f>N11+N12</f>
        <v>5</v>
      </c>
      <c r="O13" s="31">
        <f>O11+O12</f>
        <v>0</v>
      </c>
      <c r="P13" s="1">
        <f>N13+O13</f>
        <v>5</v>
      </c>
      <c r="Q13" s="8">
        <f>IF(P13&gt;0,N13/P13,0%)</f>
        <v>1</v>
      </c>
      <c r="R13" s="31">
        <f>R11+R12</f>
        <v>0</v>
      </c>
      <c r="S13" s="31">
        <f>S11+S12</f>
        <v>0</v>
      </c>
      <c r="T13" s="1">
        <f>R13+S13</f>
        <v>0</v>
      </c>
      <c r="U13" s="8">
        <f>IF(T13&gt;0,R13/T13,0%)</f>
        <v>0</v>
      </c>
      <c r="V13" s="31">
        <f>V11+V12</f>
        <v>0</v>
      </c>
      <c r="W13" s="31">
        <f>W11+W12</f>
        <v>0</v>
      </c>
      <c r="X13" s="1">
        <f>V13+W13</f>
        <v>0</v>
      </c>
      <c r="Y13" s="8">
        <f>IF(X13&gt;0,V13/X13,0%)</f>
        <v>0</v>
      </c>
      <c r="Z13" s="31">
        <f>Z11+Z12</f>
        <v>8</v>
      </c>
      <c r="AA13" s="31">
        <f>AA11+AA12</f>
        <v>1</v>
      </c>
      <c r="AB13" s="1">
        <f t="shared" si="4"/>
        <v>9</v>
      </c>
      <c r="AC13" s="8">
        <f t="shared" si="5"/>
        <v>0.8888888888888888</v>
      </c>
      <c r="AD13" s="31">
        <f>AD11+AD12</f>
        <v>0</v>
      </c>
      <c r="AE13" s="31">
        <f>AE11+AE12</f>
        <v>0</v>
      </c>
      <c r="AF13" s="1">
        <f>AD13+AE13</f>
        <v>0</v>
      </c>
      <c r="AG13" s="8">
        <f>IF(AF13&gt;0,AD13/AF13,0%)</f>
        <v>0</v>
      </c>
      <c r="AH13" s="31">
        <f>AH11+AH12</f>
        <v>0</v>
      </c>
      <c r="AI13" s="31">
        <f>AI11+AI12</f>
        <v>0</v>
      </c>
      <c r="AJ13" s="1">
        <f>AH13+AI13</f>
        <v>0</v>
      </c>
      <c r="AK13" s="8">
        <f>IF(AJ13&gt;0,AH13/AJ13,0%)</f>
        <v>0</v>
      </c>
      <c r="AL13" s="31">
        <f>AL11+AL12</f>
        <v>0</v>
      </c>
      <c r="AM13" s="31">
        <f>AM11+AM12</f>
        <v>0</v>
      </c>
      <c r="AN13" s="1">
        <f>AL13+AM13</f>
        <v>0</v>
      </c>
      <c r="AO13" s="8">
        <f>IF(AN13&gt;0,AL13/AN13,0%)</f>
        <v>0</v>
      </c>
      <c r="AP13" s="31">
        <f>AP11+AP12</f>
        <v>0</v>
      </c>
      <c r="AQ13" s="31">
        <f>AQ11+AQ12</f>
        <v>0</v>
      </c>
      <c r="AR13" s="1">
        <f>AP13+AQ13</f>
        <v>0</v>
      </c>
      <c r="AS13" s="8">
        <f>IF(AR13&gt;0,AP13/AR13,0%)</f>
        <v>0</v>
      </c>
      <c r="AT13" s="31">
        <f>AT11+AT12</f>
        <v>0</v>
      </c>
      <c r="AU13" s="31">
        <f>AU11+AU12</f>
        <v>0</v>
      </c>
      <c r="AV13" s="1">
        <f>AT13+AU13</f>
        <v>0</v>
      </c>
      <c r="AW13" s="8">
        <f>IF(AV13&gt;0,AT13/AV13,0%)</f>
        <v>0</v>
      </c>
      <c r="AX13" s="31">
        <f>AX11+AX12</f>
        <v>1</v>
      </c>
      <c r="AY13" s="31">
        <f>AY11+AY12</f>
        <v>3</v>
      </c>
      <c r="AZ13" s="1">
        <f t="shared" si="74"/>
        <v>4</v>
      </c>
      <c r="BA13" s="8">
        <f t="shared" si="75"/>
        <v>0.25</v>
      </c>
      <c r="BB13" s="31">
        <f>BB11+BB12</f>
        <v>0</v>
      </c>
      <c r="BC13" s="31">
        <f>BC11+BC12</f>
        <v>0</v>
      </c>
      <c r="BD13" s="1">
        <f>BB13+BC13</f>
        <v>0</v>
      </c>
      <c r="BE13" s="8">
        <f>IF(BD13&gt;0,BB13/BD13,0%)</f>
        <v>0</v>
      </c>
      <c r="BF13" s="2">
        <f>BF11+BF12</f>
        <v>1</v>
      </c>
      <c r="BG13" s="1">
        <f>BG11+BG12</f>
        <v>3</v>
      </c>
      <c r="BH13" s="1">
        <f>BF13+BG13</f>
        <v>4</v>
      </c>
      <c r="BI13" s="3">
        <f t="shared" si="76"/>
        <v>0.25</v>
      </c>
      <c r="BJ13" s="31">
        <f>BJ11+BJ12</f>
        <v>0</v>
      </c>
      <c r="BK13" s="31">
        <f>BK11+BK12</f>
        <v>1</v>
      </c>
      <c r="BL13" s="1">
        <f>BJ13+BK13</f>
        <v>1</v>
      </c>
      <c r="BM13" s="8">
        <f>IF(BL13&gt;0,BJ13/BL13,0%)</f>
        <v>0</v>
      </c>
      <c r="BN13" s="31">
        <f>BN11+BN12</f>
        <v>2</v>
      </c>
      <c r="BO13" s="31">
        <f>BO11+BO12</f>
        <v>0</v>
      </c>
      <c r="BP13" s="1">
        <f>BN13+BO13</f>
        <v>2</v>
      </c>
      <c r="BQ13" s="8">
        <f>IF(BP13&gt;0,BN13/BP13,0%)</f>
        <v>1</v>
      </c>
      <c r="BR13" s="31">
        <f>BR11+BR12</f>
        <v>0</v>
      </c>
      <c r="BS13" s="31">
        <f>BS11+BS12</f>
        <v>0</v>
      </c>
      <c r="BT13" s="1">
        <f>BR13+BS13</f>
        <v>0</v>
      </c>
      <c r="BU13" s="8">
        <f>IF(BT13&gt;0,BR13/BT13,0%)</f>
        <v>0</v>
      </c>
      <c r="BV13" s="31">
        <f>BV11+BV12</f>
        <v>2</v>
      </c>
      <c r="BW13" s="31">
        <f>BW11+BW12</f>
        <v>0</v>
      </c>
      <c r="BX13" s="1">
        <f>BV13+BW13</f>
        <v>2</v>
      </c>
      <c r="BY13" s="8">
        <f>IF(BX13&gt;0,BV13/BX13,0%)</f>
        <v>1</v>
      </c>
      <c r="BZ13" s="31">
        <v>0</v>
      </c>
      <c r="CA13" s="31">
        <v>0</v>
      </c>
      <c r="CB13" s="1">
        <f>BZ13+CA13</f>
        <v>0</v>
      </c>
      <c r="CC13" s="8">
        <f>IF(CB13&gt;0,BZ13/CB13,0%)</f>
        <v>0</v>
      </c>
      <c r="CD13" s="31">
        <f>CD11+CD12</f>
        <v>0</v>
      </c>
      <c r="CE13" s="31">
        <f>CE11+CE12</f>
        <v>0</v>
      </c>
      <c r="CF13" s="1">
        <f>CD13+CE13</f>
        <v>0</v>
      </c>
      <c r="CG13" s="8">
        <f>IF(CF13&gt;0,CD13/CF13,0%)</f>
        <v>0</v>
      </c>
      <c r="CH13" s="2">
        <f>CH11+CH12</f>
        <v>4</v>
      </c>
      <c r="CI13" s="1">
        <f>CI11+CI12</f>
        <v>1</v>
      </c>
      <c r="CJ13" s="1">
        <f>CH13+CI13</f>
        <v>5</v>
      </c>
      <c r="CK13" s="8">
        <f>IF(CJ13&gt;0,CH13/CJ13,0%)</f>
        <v>0.8</v>
      </c>
      <c r="CL13" s="31">
        <f>CL11+CL12</f>
        <v>1</v>
      </c>
      <c r="CM13" s="31">
        <f>CM11+CM12</f>
        <v>0</v>
      </c>
      <c r="CN13" s="1">
        <f>CL13+CM13</f>
        <v>1</v>
      </c>
      <c r="CO13" s="8">
        <f>IF(CN13&gt;0,CL13/CN13,0%)</f>
        <v>1</v>
      </c>
      <c r="CP13" s="31">
        <f>CP11+CP12</f>
        <v>0</v>
      </c>
      <c r="CQ13" s="31">
        <f>CQ11+CQ12</f>
        <v>0</v>
      </c>
      <c r="CR13" s="1">
        <f>CP13+CQ13</f>
        <v>0</v>
      </c>
      <c r="CS13" s="8">
        <f>IF(CR13&gt;0,CP13/CR13,0%)</f>
        <v>0</v>
      </c>
      <c r="CT13" s="31">
        <f>CT11+CT12</f>
        <v>1</v>
      </c>
      <c r="CU13" s="31">
        <f>CU11+CU12</f>
        <v>0</v>
      </c>
      <c r="CV13" s="1">
        <f>CT13+CU13</f>
        <v>1</v>
      </c>
      <c r="CW13" s="8">
        <f>IF(CV13&gt;0,CT13/CV13,0%)</f>
        <v>1</v>
      </c>
      <c r="CX13" s="31">
        <f>CX11+CX12</f>
        <v>0</v>
      </c>
      <c r="CY13" s="31">
        <f>CY11+CY12</f>
        <v>0</v>
      </c>
      <c r="CZ13" s="1">
        <f t="shared" si="22"/>
        <v>0</v>
      </c>
      <c r="DA13" s="8">
        <f t="shared" si="23"/>
        <v>0</v>
      </c>
      <c r="DB13" s="31">
        <f>DB11+DB12</f>
        <v>2</v>
      </c>
      <c r="DC13" s="31">
        <f>DC11+DC12</f>
        <v>0</v>
      </c>
      <c r="DD13" s="1">
        <f>DB13+DC13</f>
        <v>2</v>
      </c>
      <c r="DE13" s="8">
        <f>IF(DD13&gt;0,DB13/DD13,0%)</f>
        <v>1</v>
      </c>
      <c r="DF13" s="31">
        <f>DF11+DF12</f>
        <v>1</v>
      </c>
      <c r="DG13" s="31">
        <f>DG11+DG12</f>
        <v>0</v>
      </c>
      <c r="DH13" s="1">
        <f>DF13+DG13</f>
        <v>1</v>
      </c>
      <c r="DI13" s="8">
        <f>IF(DH13&gt;0,DF13/DH13,0%)</f>
        <v>1</v>
      </c>
      <c r="DJ13" s="31">
        <f>DJ11+DJ12</f>
        <v>0</v>
      </c>
      <c r="DK13" s="31">
        <f>DK11+DK12</f>
        <v>0</v>
      </c>
      <c r="DL13" s="1">
        <f>DJ13+DK13</f>
        <v>0</v>
      </c>
      <c r="DM13" s="8">
        <f>IF(DL13&gt;0,DJ13/DL13,0%)</f>
        <v>0</v>
      </c>
      <c r="DN13" s="2">
        <f>DN11+DN12</f>
        <v>5</v>
      </c>
      <c r="DO13" s="1">
        <f>DO11+DO12</f>
        <v>0</v>
      </c>
      <c r="DP13" s="1">
        <f>DN13+DO13</f>
        <v>5</v>
      </c>
      <c r="DQ13" s="3">
        <f>IF(DP13&gt;0,DN13/DP13,0%)</f>
        <v>1</v>
      </c>
      <c r="DR13" s="2">
        <f>DR11+DR12</f>
        <v>18</v>
      </c>
      <c r="DS13" s="1">
        <f>DS11+DS12</f>
        <v>5</v>
      </c>
      <c r="DT13" s="1">
        <f>DR13+DS13</f>
        <v>23</v>
      </c>
      <c r="DU13" s="3">
        <f>IF(DT13&gt;0,DR13/DT13,0%)</f>
        <v>0.782608695652174</v>
      </c>
      <c r="DV13" s="2">
        <f>'[6]cy2001'!DR13</f>
        <v>8</v>
      </c>
      <c r="DW13" s="2">
        <f>'[6]cy2001'!DS13</f>
        <v>22</v>
      </c>
      <c r="DX13" s="1">
        <f t="shared" si="73"/>
        <v>30</v>
      </c>
      <c r="DY13" s="3">
        <f t="shared" si="77"/>
        <v>0.26666666666666666</v>
      </c>
      <c r="DZ13" s="1">
        <f t="shared" si="68"/>
        <v>10</v>
      </c>
      <c r="EA13" s="8">
        <f t="shared" si="30"/>
        <v>1.25</v>
      </c>
      <c r="EB13" s="1">
        <f t="shared" si="69"/>
        <v>-17</v>
      </c>
      <c r="EC13" s="8">
        <f t="shared" si="70"/>
        <v>-0.7727272727272727</v>
      </c>
      <c r="ED13" s="1">
        <f t="shared" si="71"/>
        <v>-7</v>
      </c>
      <c r="EE13" s="8">
        <f t="shared" si="31"/>
        <v>-0.23333333333333334</v>
      </c>
      <c r="EF13" s="8">
        <f t="shared" si="72"/>
        <v>1.4833333333333334</v>
      </c>
    </row>
    <row r="14" spans="1:136" ht="12.75" customHeight="1" hidden="1" outlineLevel="2">
      <c r="A14" s="5" t="s">
        <v>24</v>
      </c>
      <c r="B14" s="9"/>
      <c r="C14" s="9"/>
      <c r="D14" s="9">
        <f t="shared" si="0"/>
        <v>0</v>
      </c>
      <c r="E14" s="11">
        <f t="shared" si="1"/>
        <v>0</v>
      </c>
      <c r="F14" s="34">
        <v>40</v>
      </c>
      <c r="G14" s="34">
        <v>22</v>
      </c>
      <c r="H14" s="9">
        <f t="shared" si="32"/>
        <v>62</v>
      </c>
      <c r="I14" s="11">
        <f t="shared" si="33"/>
        <v>0.6451612903225806</v>
      </c>
      <c r="J14" s="9"/>
      <c r="K14" s="9"/>
      <c r="L14" s="9">
        <f t="shared" si="34"/>
        <v>0</v>
      </c>
      <c r="M14" s="11">
        <f t="shared" si="35"/>
        <v>0</v>
      </c>
      <c r="N14" s="9"/>
      <c r="O14" s="9"/>
      <c r="P14" s="9">
        <f t="shared" si="36"/>
        <v>0</v>
      </c>
      <c r="Q14" s="11">
        <f t="shared" si="37"/>
        <v>0</v>
      </c>
      <c r="R14" s="9"/>
      <c r="S14" s="9"/>
      <c r="T14" s="9">
        <f t="shared" si="38"/>
        <v>0</v>
      </c>
      <c r="U14" s="11">
        <f t="shared" si="39"/>
        <v>0</v>
      </c>
      <c r="V14" s="9"/>
      <c r="W14" s="9"/>
      <c r="X14" s="9">
        <f t="shared" si="40"/>
        <v>0</v>
      </c>
      <c r="Y14" s="11">
        <f t="shared" si="41"/>
        <v>0</v>
      </c>
      <c r="Z14" s="2">
        <f t="shared" si="2"/>
        <v>40</v>
      </c>
      <c r="AA14" s="1">
        <f t="shared" si="3"/>
        <v>22</v>
      </c>
      <c r="AB14" s="1">
        <f t="shared" si="4"/>
        <v>62</v>
      </c>
      <c r="AC14" s="3">
        <f t="shared" si="5"/>
        <v>0.6451612903225806</v>
      </c>
      <c r="AD14" s="9"/>
      <c r="AE14" s="9"/>
      <c r="AF14" s="9">
        <f t="shared" si="42"/>
        <v>0</v>
      </c>
      <c r="AG14" s="11">
        <f t="shared" si="43"/>
        <v>0</v>
      </c>
      <c r="AH14" s="34">
        <v>40</v>
      </c>
      <c r="AI14" s="34">
        <v>22</v>
      </c>
      <c r="AJ14" s="9">
        <f t="shared" si="6"/>
        <v>62</v>
      </c>
      <c r="AK14" s="11">
        <f t="shared" si="44"/>
        <v>0.6451612903225806</v>
      </c>
      <c r="AL14" s="9"/>
      <c r="AM14" s="9"/>
      <c r="AN14" s="9">
        <f t="shared" si="7"/>
        <v>0</v>
      </c>
      <c r="AO14" s="11">
        <f t="shared" si="45"/>
        <v>0</v>
      </c>
      <c r="AP14" s="9"/>
      <c r="AQ14" s="9"/>
      <c r="AR14" s="9">
        <f t="shared" si="8"/>
        <v>0</v>
      </c>
      <c r="AS14" s="11">
        <f t="shared" si="46"/>
        <v>0</v>
      </c>
      <c r="AT14" s="9"/>
      <c r="AU14" s="9"/>
      <c r="AV14" s="9">
        <f t="shared" si="9"/>
        <v>0</v>
      </c>
      <c r="AW14" s="11">
        <f t="shared" si="47"/>
        <v>0</v>
      </c>
      <c r="AX14" s="9"/>
      <c r="AY14" s="9"/>
      <c r="AZ14" s="9">
        <f t="shared" si="74"/>
        <v>0</v>
      </c>
      <c r="BA14" s="11">
        <f t="shared" si="75"/>
        <v>0</v>
      </c>
      <c r="BB14" s="9"/>
      <c r="BC14" s="9"/>
      <c r="BD14" s="9">
        <f t="shared" si="10"/>
        <v>0</v>
      </c>
      <c r="BE14" s="11">
        <f t="shared" si="48"/>
        <v>0</v>
      </c>
      <c r="BF14" s="2">
        <f t="shared" si="49"/>
        <v>40</v>
      </c>
      <c r="BG14" s="1">
        <f t="shared" si="49"/>
        <v>22</v>
      </c>
      <c r="BH14" s="1">
        <f t="shared" si="50"/>
        <v>62</v>
      </c>
      <c r="BI14" s="3">
        <f t="shared" si="76"/>
        <v>0.6451612903225806</v>
      </c>
      <c r="BJ14" s="9"/>
      <c r="BK14" s="9"/>
      <c r="BL14" s="9">
        <f t="shared" si="11"/>
        <v>0</v>
      </c>
      <c r="BM14" s="11">
        <f t="shared" si="51"/>
        <v>0</v>
      </c>
      <c r="BN14" s="9"/>
      <c r="BO14" s="9"/>
      <c r="BP14" s="9">
        <f t="shared" si="12"/>
        <v>0</v>
      </c>
      <c r="BQ14" s="11">
        <f t="shared" si="52"/>
        <v>0</v>
      </c>
      <c r="BR14" s="9"/>
      <c r="BS14" s="9"/>
      <c r="BT14" s="9">
        <f t="shared" si="13"/>
        <v>0</v>
      </c>
      <c r="BU14" s="11">
        <f t="shared" si="53"/>
        <v>0</v>
      </c>
      <c r="BV14" s="9"/>
      <c r="BW14" s="9"/>
      <c r="BX14" s="9">
        <f t="shared" si="14"/>
        <v>0</v>
      </c>
      <c r="BY14" s="11">
        <f t="shared" si="54"/>
        <v>0</v>
      </c>
      <c r="BZ14" s="9"/>
      <c r="CA14" s="9"/>
      <c r="CB14" s="9">
        <f t="shared" si="15"/>
        <v>0</v>
      </c>
      <c r="CC14" s="11">
        <f t="shared" si="55"/>
        <v>0</v>
      </c>
      <c r="CD14" s="9"/>
      <c r="CE14" s="9"/>
      <c r="CF14" s="9">
        <f t="shared" si="16"/>
        <v>0</v>
      </c>
      <c r="CG14" s="11">
        <f t="shared" si="56"/>
        <v>0</v>
      </c>
      <c r="CH14" s="2">
        <f t="shared" si="17"/>
        <v>0</v>
      </c>
      <c r="CI14" s="1">
        <f t="shared" si="17"/>
        <v>0</v>
      </c>
      <c r="CJ14" s="9">
        <f t="shared" si="18"/>
        <v>0</v>
      </c>
      <c r="CK14" s="10">
        <f t="shared" si="57"/>
        <v>0</v>
      </c>
      <c r="CL14" s="9"/>
      <c r="CM14" s="9"/>
      <c r="CN14" s="9">
        <f t="shared" si="19"/>
        <v>0</v>
      </c>
      <c r="CO14" s="11">
        <f t="shared" si="58"/>
        <v>0</v>
      </c>
      <c r="CP14" s="9"/>
      <c r="CQ14" s="9"/>
      <c r="CR14" s="9">
        <f t="shared" si="20"/>
        <v>0</v>
      </c>
      <c r="CS14" s="11">
        <f t="shared" si="59"/>
        <v>0</v>
      </c>
      <c r="CT14" s="9"/>
      <c r="CU14" s="9"/>
      <c r="CV14" s="9">
        <f t="shared" si="21"/>
        <v>0</v>
      </c>
      <c r="CW14" s="11">
        <f t="shared" si="60"/>
        <v>0</v>
      </c>
      <c r="CX14" s="9"/>
      <c r="CY14" s="9"/>
      <c r="CZ14" s="9">
        <f t="shared" si="22"/>
        <v>0</v>
      </c>
      <c r="DA14" s="11">
        <f t="shared" si="23"/>
        <v>0</v>
      </c>
      <c r="DB14" s="9"/>
      <c r="DC14" s="9"/>
      <c r="DD14" s="9">
        <f t="shared" si="24"/>
        <v>0</v>
      </c>
      <c r="DE14" s="11">
        <f t="shared" si="61"/>
        <v>0</v>
      </c>
      <c r="DF14" s="9"/>
      <c r="DG14" s="9"/>
      <c r="DH14" s="9">
        <f t="shared" si="25"/>
        <v>0</v>
      </c>
      <c r="DI14" s="11">
        <f t="shared" si="62"/>
        <v>0</v>
      </c>
      <c r="DJ14" s="9"/>
      <c r="DK14" s="9"/>
      <c r="DL14" s="1">
        <f t="shared" si="26"/>
        <v>0</v>
      </c>
      <c r="DM14" s="8">
        <f t="shared" si="63"/>
        <v>0</v>
      </c>
      <c r="DN14" s="2">
        <f>DJ14+DF14+DB14+CX14+CT14+CP14+CL14</f>
        <v>0</v>
      </c>
      <c r="DO14" s="1">
        <f>DK14+DG14+DC14+CY14+CU14+CQ14+CM14</f>
        <v>0</v>
      </c>
      <c r="DP14" s="1">
        <f>DN14+DO14</f>
        <v>0</v>
      </c>
      <c r="DQ14" s="3">
        <f t="shared" si="29"/>
        <v>0</v>
      </c>
      <c r="DR14" s="2">
        <f t="shared" si="64"/>
        <v>80</v>
      </c>
      <c r="DS14" s="1">
        <f t="shared" si="65"/>
        <v>44</v>
      </c>
      <c r="DT14" s="1">
        <f t="shared" si="66"/>
        <v>124</v>
      </c>
      <c r="DU14" s="3">
        <f t="shared" si="67"/>
        <v>0.6451612903225806</v>
      </c>
      <c r="DV14" s="2">
        <f>'[6]cy2001'!DR14</f>
        <v>19</v>
      </c>
      <c r="DW14" s="2">
        <f>'[6]cy2001'!DS14</f>
        <v>69</v>
      </c>
      <c r="DX14" s="1">
        <f t="shared" si="73"/>
        <v>88</v>
      </c>
      <c r="DY14" s="3">
        <f t="shared" si="77"/>
        <v>0.2159090909090909</v>
      </c>
      <c r="DZ14" s="1">
        <f t="shared" si="68"/>
        <v>61</v>
      </c>
      <c r="EA14" s="8">
        <f t="shared" si="30"/>
        <v>3.210526315789474</v>
      </c>
      <c r="EB14" s="1">
        <f t="shared" si="69"/>
        <v>-25</v>
      </c>
      <c r="EC14" s="8">
        <f t="shared" si="70"/>
        <v>-0.36231884057971014</v>
      </c>
      <c r="ED14" s="1">
        <f t="shared" si="71"/>
        <v>36</v>
      </c>
      <c r="EE14" s="8">
        <f t="shared" si="31"/>
        <v>0.4090909090909091</v>
      </c>
      <c r="EF14" s="8">
        <f t="shared" si="72"/>
        <v>2.8014354066985647</v>
      </c>
    </row>
    <row r="15" spans="1:136" ht="12.75" customHeight="1" hidden="1" outlineLevel="2">
      <c r="A15" s="5" t="s">
        <v>25</v>
      </c>
      <c r="B15" s="9"/>
      <c r="C15" s="9"/>
      <c r="D15" s="9">
        <f t="shared" si="0"/>
        <v>0</v>
      </c>
      <c r="E15" s="11">
        <f t="shared" si="1"/>
        <v>0</v>
      </c>
      <c r="F15" s="34">
        <v>189</v>
      </c>
      <c r="G15" s="34">
        <v>187</v>
      </c>
      <c r="H15" s="9">
        <f t="shared" si="32"/>
        <v>376</v>
      </c>
      <c r="I15" s="11">
        <f t="shared" si="33"/>
        <v>0.5026595744680851</v>
      </c>
      <c r="J15" s="9"/>
      <c r="K15" s="9"/>
      <c r="L15" s="9">
        <f t="shared" si="34"/>
        <v>0</v>
      </c>
      <c r="M15" s="11">
        <f t="shared" si="35"/>
        <v>0</v>
      </c>
      <c r="N15" s="9"/>
      <c r="O15" s="9"/>
      <c r="P15" s="9">
        <f t="shared" si="36"/>
        <v>0</v>
      </c>
      <c r="Q15" s="11">
        <f t="shared" si="37"/>
        <v>0</v>
      </c>
      <c r="R15" s="9"/>
      <c r="S15" s="9"/>
      <c r="T15" s="9">
        <f t="shared" si="38"/>
        <v>0</v>
      </c>
      <c r="U15" s="11">
        <f t="shared" si="39"/>
        <v>0</v>
      </c>
      <c r="V15" s="9"/>
      <c r="W15" s="9"/>
      <c r="X15" s="9">
        <f t="shared" si="40"/>
        <v>0</v>
      </c>
      <c r="Y15" s="11">
        <f t="shared" si="41"/>
        <v>0</v>
      </c>
      <c r="Z15" s="2">
        <f t="shared" si="2"/>
        <v>189</v>
      </c>
      <c r="AA15" s="1">
        <f t="shared" si="3"/>
        <v>187</v>
      </c>
      <c r="AB15" s="1">
        <f t="shared" si="4"/>
        <v>376</v>
      </c>
      <c r="AC15" s="3">
        <f t="shared" si="5"/>
        <v>0.5026595744680851</v>
      </c>
      <c r="AD15" s="9"/>
      <c r="AE15" s="9"/>
      <c r="AF15" s="9">
        <f t="shared" si="42"/>
        <v>0</v>
      </c>
      <c r="AG15" s="11">
        <f t="shared" si="43"/>
        <v>0</v>
      </c>
      <c r="AH15" s="9"/>
      <c r="AI15" s="9"/>
      <c r="AJ15" s="9">
        <f t="shared" si="6"/>
        <v>0</v>
      </c>
      <c r="AK15" s="11">
        <f t="shared" si="44"/>
        <v>0</v>
      </c>
      <c r="AL15" s="9"/>
      <c r="AM15" s="9"/>
      <c r="AN15" s="9">
        <f t="shared" si="7"/>
        <v>0</v>
      </c>
      <c r="AO15" s="11">
        <f t="shared" si="45"/>
        <v>0</v>
      </c>
      <c r="AP15" s="9"/>
      <c r="AQ15" s="9"/>
      <c r="AR15" s="9">
        <f t="shared" si="8"/>
        <v>0</v>
      </c>
      <c r="AS15" s="11">
        <f t="shared" si="46"/>
        <v>0</v>
      </c>
      <c r="AT15" s="9"/>
      <c r="AU15" s="9"/>
      <c r="AV15" s="9">
        <f t="shared" si="9"/>
        <v>0</v>
      </c>
      <c r="AW15" s="11">
        <f t="shared" si="47"/>
        <v>0</v>
      </c>
      <c r="AX15" s="9"/>
      <c r="AY15" s="9"/>
      <c r="AZ15" s="9">
        <f t="shared" si="74"/>
        <v>0</v>
      </c>
      <c r="BA15" s="11">
        <f t="shared" si="75"/>
        <v>0</v>
      </c>
      <c r="BB15" s="9"/>
      <c r="BC15" s="9"/>
      <c r="BD15" s="9">
        <f t="shared" si="10"/>
        <v>0</v>
      </c>
      <c r="BE15" s="11">
        <f t="shared" si="48"/>
        <v>0</v>
      </c>
      <c r="BF15" s="2">
        <f t="shared" si="49"/>
        <v>0</v>
      </c>
      <c r="BG15" s="1">
        <f t="shared" si="49"/>
        <v>0</v>
      </c>
      <c r="BH15" s="1">
        <f t="shared" si="50"/>
        <v>0</v>
      </c>
      <c r="BI15" s="3">
        <f t="shared" si="76"/>
        <v>0</v>
      </c>
      <c r="BJ15" s="9"/>
      <c r="BK15" s="9"/>
      <c r="BL15" s="9">
        <f t="shared" si="11"/>
        <v>0</v>
      </c>
      <c r="BM15" s="11">
        <f t="shared" si="51"/>
        <v>0</v>
      </c>
      <c r="BN15" s="9"/>
      <c r="BO15" s="9"/>
      <c r="BP15" s="9">
        <f t="shared" si="12"/>
        <v>0</v>
      </c>
      <c r="BQ15" s="11">
        <f t="shared" si="52"/>
        <v>0</v>
      </c>
      <c r="BR15" s="9"/>
      <c r="BS15" s="9"/>
      <c r="BT15" s="9">
        <f t="shared" si="13"/>
        <v>0</v>
      </c>
      <c r="BU15" s="11">
        <f t="shared" si="53"/>
        <v>0</v>
      </c>
      <c r="BV15" s="34">
        <v>55</v>
      </c>
      <c r="BW15" s="34">
        <v>63</v>
      </c>
      <c r="BX15" s="9">
        <f t="shared" si="14"/>
        <v>118</v>
      </c>
      <c r="BY15" s="11">
        <f t="shared" si="54"/>
        <v>0.4661016949152542</v>
      </c>
      <c r="BZ15" s="9"/>
      <c r="CA15" s="9"/>
      <c r="CB15" s="9">
        <f t="shared" si="15"/>
        <v>0</v>
      </c>
      <c r="CC15" s="11">
        <f t="shared" si="55"/>
        <v>0</v>
      </c>
      <c r="CD15" s="9"/>
      <c r="CE15" s="9"/>
      <c r="CF15" s="9">
        <f t="shared" si="16"/>
        <v>0</v>
      </c>
      <c r="CG15" s="11">
        <f t="shared" si="56"/>
        <v>0</v>
      </c>
      <c r="CH15" s="2">
        <f t="shared" si="17"/>
        <v>55</v>
      </c>
      <c r="CI15" s="1">
        <f t="shared" si="17"/>
        <v>63</v>
      </c>
      <c r="CJ15" s="9">
        <f t="shared" si="18"/>
        <v>118</v>
      </c>
      <c r="CK15" s="10">
        <f t="shared" si="57"/>
        <v>0.4661016949152542</v>
      </c>
      <c r="CL15" s="9"/>
      <c r="CM15" s="9"/>
      <c r="CN15" s="9">
        <f t="shared" si="19"/>
        <v>0</v>
      </c>
      <c r="CO15" s="11">
        <f t="shared" si="58"/>
        <v>0</v>
      </c>
      <c r="CP15" s="9"/>
      <c r="CQ15" s="9"/>
      <c r="CR15" s="9">
        <f t="shared" si="20"/>
        <v>0</v>
      </c>
      <c r="CS15" s="11">
        <f t="shared" si="59"/>
        <v>0</v>
      </c>
      <c r="CT15" s="9"/>
      <c r="CU15" s="9"/>
      <c r="CV15" s="9">
        <f t="shared" si="21"/>
        <v>0</v>
      </c>
      <c r="CW15" s="11">
        <f t="shared" si="60"/>
        <v>0</v>
      </c>
      <c r="CX15" s="9"/>
      <c r="CY15" s="9"/>
      <c r="CZ15" s="9">
        <f t="shared" si="22"/>
        <v>0</v>
      </c>
      <c r="DA15" s="11">
        <f t="shared" si="23"/>
        <v>0</v>
      </c>
      <c r="DB15" s="9"/>
      <c r="DC15" s="9"/>
      <c r="DD15" s="9">
        <f t="shared" si="24"/>
        <v>0</v>
      </c>
      <c r="DE15" s="11">
        <f t="shared" si="61"/>
        <v>0</v>
      </c>
      <c r="DF15" s="9"/>
      <c r="DG15" s="9"/>
      <c r="DH15" s="9">
        <f t="shared" si="25"/>
        <v>0</v>
      </c>
      <c r="DI15" s="11">
        <f t="shared" si="62"/>
        <v>0</v>
      </c>
      <c r="DJ15" s="34">
        <v>184</v>
      </c>
      <c r="DK15" s="34">
        <v>90</v>
      </c>
      <c r="DL15" s="1">
        <f t="shared" si="26"/>
        <v>274</v>
      </c>
      <c r="DM15" s="8">
        <f t="shared" si="63"/>
        <v>0.6715328467153284</v>
      </c>
      <c r="DN15" s="2">
        <f>DJ15+DF15+DB15+CX15+CT15+CP15+CL15</f>
        <v>184</v>
      </c>
      <c r="DO15" s="1">
        <f>DK15+DG15+DC15+CY15+CU15+CQ15+CM15</f>
        <v>90</v>
      </c>
      <c r="DP15" s="1">
        <f>DN15+DO15</f>
        <v>274</v>
      </c>
      <c r="DQ15" s="3">
        <f t="shared" si="29"/>
        <v>0.6715328467153284</v>
      </c>
      <c r="DR15" s="2">
        <f t="shared" si="64"/>
        <v>428</v>
      </c>
      <c r="DS15" s="1">
        <f t="shared" si="65"/>
        <v>340</v>
      </c>
      <c r="DT15" s="1">
        <f t="shared" si="66"/>
        <v>768</v>
      </c>
      <c r="DU15" s="3">
        <f t="shared" si="67"/>
        <v>0.5572916666666666</v>
      </c>
      <c r="DV15" s="2">
        <f>'[6]cy2001'!DR15</f>
        <v>109</v>
      </c>
      <c r="DW15" s="2">
        <f>'[6]cy2001'!DS15</f>
        <v>348</v>
      </c>
      <c r="DX15" s="1">
        <f t="shared" si="73"/>
        <v>457</v>
      </c>
      <c r="DY15" s="3">
        <f t="shared" si="77"/>
        <v>0.23851203501094093</v>
      </c>
      <c r="DZ15" s="1">
        <f t="shared" si="68"/>
        <v>319</v>
      </c>
      <c r="EA15" s="8">
        <f t="shared" si="30"/>
        <v>2.926605504587156</v>
      </c>
      <c r="EB15" s="1">
        <f t="shared" si="69"/>
        <v>-8</v>
      </c>
      <c r="EC15" s="8">
        <f t="shared" si="70"/>
        <v>-0.022988505747126436</v>
      </c>
      <c r="ED15" s="1">
        <f t="shared" si="71"/>
        <v>311</v>
      </c>
      <c r="EE15" s="8">
        <f t="shared" si="31"/>
        <v>0.6805251641137856</v>
      </c>
      <c r="EF15" s="8">
        <f t="shared" si="72"/>
        <v>2.2460803404733705</v>
      </c>
    </row>
    <row r="16" spans="1:136" ht="13.5" outlineLevel="1" collapsed="1" thickBot="1">
      <c r="A16" s="29" t="s">
        <v>1</v>
      </c>
      <c r="B16" s="6">
        <f>B6+B7+B8+B9+B10+B13+B14+B15</f>
        <v>11</v>
      </c>
      <c r="C16" s="6">
        <f>C6+C7+C8+C9+C10+C13+C14+C15</f>
        <v>6</v>
      </c>
      <c r="D16" s="6">
        <f>B16+C16</f>
        <v>17</v>
      </c>
      <c r="E16" s="7">
        <f t="shared" si="1"/>
        <v>0.6470588235294118</v>
      </c>
      <c r="F16" s="6">
        <f>F6+F7+F8+F9+F10+F13+F14+F15</f>
        <v>233</v>
      </c>
      <c r="G16" s="6">
        <f>G6+G7+G8+G9+G10+G13+G14+G15</f>
        <v>217</v>
      </c>
      <c r="H16" s="6">
        <f>F16+G16</f>
        <v>450</v>
      </c>
      <c r="I16" s="7">
        <f t="shared" si="33"/>
        <v>0.5177777777777778</v>
      </c>
      <c r="J16" s="6">
        <f>J6+J7+J8+J9+J10+J13+J14+J15</f>
        <v>12</v>
      </c>
      <c r="K16" s="6">
        <f>K6+K7+K8+K9+K10+K13+K14+K15</f>
        <v>18</v>
      </c>
      <c r="L16" s="6">
        <f>J16+K16</f>
        <v>30</v>
      </c>
      <c r="M16" s="7">
        <f t="shared" si="35"/>
        <v>0.4</v>
      </c>
      <c r="N16" s="6">
        <f>N6+N7+N8+N9+N10+N13+N14+N15</f>
        <v>19</v>
      </c>
      <c r="O16" s="6">
        <f>O6+O7+O8+O9+O10+O13+O14+O15</f>
        <v>14</v>
      </c>
      <c r="P16" s="6">
        <f>N16+O16</f>
        <v>33</v>
      </c>
      <c r="Q16" s="7">
        <f t="shared" si="37"/>
        <v>0.5757575757575758</v>
      </c>
      <c r="R16" s="6">
        <f>R6+R7+R8+R9+R10+R13+R14+R15</f>
        <v>13</v>
      </c>
      <c r="S16" s="6">
        <f>S6+S7+S8+S9+S10+S13+S14+S15</f>
        <v>12</v>
      </c>
      <c r="T16" s="6">
        <f>R16+S16</f>
        <v>25</v>
      </c>
      <c r="U16" s="7">
        <f t="shared" si="39"/>
        <v>0.52</v>
      </c>
      <c r="V16" s="6">
        <f>V6+V7+V8+V9+V10+V13+V14+V15</f>
        <v>11</v>
      </c>
      <c r="W16" s="6">
        <f>W6+W7+W8+W9+W10+W13+W14+W15</f>
        <v>14</v>
      </c>
      <c r="X16" s="6">
        <f>V16+W16</f>
        <v>25</v>
      </c>
      <c r="Y16" s="7">
        <f t="shared" si="41"/>
        <v>0.44</v>
      </c>
      <c r="Z16" s="6">
        <f>Z6+Z7+Z8+Z9+Z10+Z13+Z14+Z15</f>
        <v>299</v>
      </c>
      <c r="AA16" s="6">
        <f>AA6+AA7+AA8+AA9+AA10+AA13+AA14+AA15</f>
        <v>281</v>
      </c>
      <c r="AB16" s="6">
        <f t="shared" si="4"/>
        <v>580</v>
      </c>
      <c r="AC16" s="7">
        <f t="shared" si="5"/>
        <v>0.5155172413793103</v>
      </c>
      <c r="AD16" s="6">
        <f>AD6+AD7+AD8+AD9+AD10+AD13+AD14+AD15</f>
        <v>12</v>
      </c>
      <c r="AE16" s="6">
        <f>AE6+AE7+AE8+AE9+AE10+AE13+AE14+AE15</f>
        <v>5</v>
      </c>
      <c r="AF16" s="6">
        <f>AD16+AE16</f>
        <v>17</v>
      </c>
      <c r="AG16" s="7">
        <f t="shared" si="43"/>
        <v>0.7058823529411765</v>
      </c>
      <c r="AH16" s="6">
        <f>AH6+AH7+AH8+AH9+AH10+AH13+AH14+AH15</f>
        <v>50</v>
      </c>
      <c r="AI16" s="6">
        <f>AI6+AI7+AI8+AI9+AI10+AI13+AI14+AI15</f>
        <v>32</v>
      </c>
      <c r="AJ16" s="6">
        <f>AH16+AI16</f>
        <v>82</v>
      </c>
      <c r="AK16" s="7">
        <f t="shared" si="44"/>
        <v>0.6097560975609756</v>
      </c>
      <c r="AL16" s="6">
        <f>AL6+AL7+AL8+AL9+AL10+AL13+AL14+AL15</f>
        <v>17</v>
      </c>
      <c r="AM16" s="6">
        <f>AM6+AM7+AM8+AM9+AM10+AM13+AM14+AM15</f>
        <v>22</v>
      </c>
      <c r="AN16" s="6">
        <f>AL16+AM16</f>
        <v>39</v>
      </c>
      <c r="AO16" s="7">
        <f t="shared" si="45"/>
        <v>0.4358974358974359</v>
      </c>
      <c r="AP16" s="6">
        <f>AP6+AP7+AP8+AP9+AP10+AP13+AP14+AP15</f>
        <v>4</v>
      </c>
      <c r="AQ16" s="6">
        <f>AQ6+AQ7+AQ8+AQ9+AQ10+AQ13+AQ14+AQ15</f>
        <v>13</v>
      </c>
      <c r="AR16" s="6">
        <f>AP16+AQ16</f>
        <v>17</v>
      </c>
      <c r="AS16" s="7">
        <f t="shared" si="46"/>
        <v>0.23529411764705882</v>
      </c>
      <c r="AT16" s="6">
        <f>AT6+AT7+AT8+AT9+AT10+AT13+AT14+AT15</f>
        <v>4</v>
      </c>
      <c r="AU16" s="6">
        <f>AU6+AU7+AU8+AU9+AU10+AU13+AU14+AU15</f>
        <v>4</v>
      </c>
      <c r="AV16" s="6">
        <f>AT16+AU16</f>
        <v>8</v>
      </c>
      <c r="AW16" s="7">
        <f t="shared" si="47"/>
        <v>0.5</v>
      </c>
      <c r="AX16" s="6">
        <f>AX6+AX7+AX8+AX9+AX10+AX13+AX14+AX15</f>
        <v>10</v>
      </c>
      <c r="AY16" s="6">
        <f>AY6+AY7+AY8+AY9+AY10+AY13+AY14+AY15</f>
        <v>14</v>
      </c>
      <c r="AZ16" s="6">
        <f t="shared" si="74"/>
        <v>24</v>
      </c>
      <c r="BA16" s="7">
        <f t="shared" si="75"/>
        <v>0.4166666666666667</v>
      </c>
      <c r="BB16" s="6">
        <f>BB6+BB7+BB8+BB9+BB10+BB13+BB14+BB15</f>
        <v>6</v>
      </c>
      <c r="BC16" s="6">
        <f>BC6+BC7+BC8+BC9+BC10+BC13+BC14+BC15</f>
        <v>15</v>
      </c>
      <c r="BD16" s="6">
        <f>BB16+BC16</f>
        <v>21</v>
      </c>
      <c r="BE16" s="7">
        <f t="shared" si="48"/>
        <v>0.2857142857142857</v>
      </c>
      <c r="BF16" s="6">
        <f>BF6+BF7+BF8+BF9+BF10+BF13+BF14+BF15</f>
        <v>103</v>
      </c>
      <c r="BG16" s="6">
        <f>BG6+BG7+BG8+BG9+BG10+BG13+BG14+BG15</f>
        <v>105</v>
      </c>
      <c r="BH16" s="6">
        <f>BF16+BG16</f>
        <v>208</v>
      </c>
      <c r="BI16" s="7">
        <f t="shared" si="76"/>
        <v>0.4951923076923077</v>
      </c>
      <c r="BJ16" s="6">
        <f>BJ6+BJ7+BJ8+BJ9+BJ10+BJ13+BJ14+BJ15</f>
        <v>3</v>
      </c>
      <c r="BK16" s="6">
        <f>BK6+BK7+BK8+BK9+BK10+BK13+BK14+BK15</f>
        <v>19</v>
      </c>
      <c r="BL16" s="6">
        <f>BJ16+BK16</f>
        <v>22</v>
      </c>
      <c r="BM16" s="7">
        <f t="shared" si="51"/>
        <v>0.13636363636363635</v>
      </c>
      <c r="BN16" s="6">
        <f>BN6+BN7+BN8+BN9+BN10+BN13+BN14+BN15</f>
        <v>5</v>
      </c>
      <c r="BO16" s="6">
        <f>BO6+BO7+BO8+BO9+BO10+BO13+BO14+BO15</f>
        <v>17</v>
      </c>
      <c r="BP16" s="6">
        <f>BN16+BO16</f>
        <v>22</v>
      </c>
      <c r="BQ16" s="7">
        <f t="shared" si="52"/>
        <v>0.22727272727272727</v>
      </c>
      <c r="BR16" s="6">
        <f>BR6+BR7+BR8+BR9+BR10+BR13+BR14+BR15</f>
        <v>8</v>
      </c>
      <c r="BS16" s="6">
        <f>BS6+BS7+BS8+BS9+BS10+BS13+BS14+BS15</f>
        <v>33</v>
      </c>
      <c r="BT16" s="6">
        <f>BR16+BS16</f>
        <v>41</v>
      </c>
      <c r="BU16" s="7">
        <f t="shared" si="53"/>
        <v>0.1951219512195122</v>
      </c>
      <c r="BV16" s="6">
        <f>BV6+BV7+BV8+BV9+BV10+BV13+BV14+BV15</f>
        <v>68</v>
      </c>
      <c r="BW16" s="6">
        <f>BW6+BW7+BW8+BW9+BW10+BW13+BW14+BW15</f>
        <v>85</v>
      </c>
      <c r="BX16" s="6">
        <f>BV16+BW16</f>
        <v>153</v>
      </c>
      <c r="BY16" s="7">
        <f t="shared" si="54"/>
        <v>0.4444444444444444</v>
      </c>
      <c r="BZ16" s="6">
        <f>BZ6+BZ7+BZ8+BZ9+BZ10+BZ13+BZ14+BZ15</f>
        <v>5</v>
      </c>
      <c r="CA16" s="6">
        <f>CA6+CA7+CA8+CA9+CA10+CA13+CA14+CA15</f>
        <v>20</v>
      </c>
      <c r="CB16" s="6">
        <f>BZ16+CA16</f>
        <v>25</v>
      </c>
      <c r="CC16" s="7">
        <f t="shared" si="55"/>
        <v>0.2</v>
      </c>
      <c r="CD16" s="6">
        <f>CD6+CD7+CD8+CD9+CD10+CD13+CD14+CD15</f>
        <v>15</v>
      </c>
      <c r="CE16" s="6">
        <f>CE6+CE7+CE8+CE9+CE10+CE13+CE14+CE15</f>
        <v>16</v>
      </c>
      <c r="CF16" s="6">
        <f>CD16+CE16</f>
        <v>31</v>
      </c>
      <c r="CG16" s="7">
        <f t="shared" si="56"/>
        <v>0.4838709677419355</v>
      </c>
      <c r="CH16" s="6">
        <f>CH6+CH7+CH8+CH9+CH10+CH13+CH14+CH15</f>
        <v>104</v>
      </c>
      <c r="CI16" s="6">
        <f>CI6+CI7+CI8+CI9+CI10+CI13+CI14+CI15</f>
        <v>190</v>
      </c>
      <c r="CJ16" s="6">
        <f>CH16+CI16</f>
        <v>294</v>
      </c>
      <c r="CK16" s="7">
        <f t="shared" si="57"/>
        <v>0.35374149659863946</v>
      </c>
      <c r="CL16" s="6">
        <f>CL6+CL7+CL8+CL9+CL10+CL13+CL14+CL15</f>
        <v>10</v>
      </c>
      <c r="CM16" s="6">
        <f>CM6+CM7+CM8+CM9+CM10+CM13+CM14+CM15</f>
        <v>46</v>
      </c>
      <c r="CN16" s="6">
        <f>CL16+CM16</f>
        <v>56</v>
      </c>
      <c r="CO16" s="7">
        <f t="shared" si="58"/>
        <v>0.17857142857142858</v>
      </c>
      <c r="CP16" s="6">
        <f>CP6+CP7+CP8+CP9+CP10+CP13+CP14+CP15</f>
        <v>8</v>
      </c>
      <c r="CQ16" s="6">
        <f>CQ6+CQ7+CQ8+CQ9+CQ10+CQ13+CQ14+CQ15</f>
        <v>33</v>
      </c>
      <c r="CR16" s="6">
        <f>CP16+CQ16</f>
        <v>41</v>
      </c>
      <c r="CS16" s="7">
        <f t="shared" si="59"/>
        <v>0.1951219512195122</v>
      </c>
      <c r="CT16" s="6">
        <f>CT6+CT7+CT8+CT9+CT10+CT13+CT14+CT15</f>
        <v>10</v>
      </c>
      <c r="CU16" s="6">
        <f>CU6+CU7+CU8+CU9+CU10+CU13+CU14+CU15</f>
        <v>17</v>
      </c>
      <c r="CV16" s="6">
        <f>CT16+CU16</f>
        <v>27</v>
      </c>
      <c r="CW16" s="7">
        <f t="shared" si="60"/>
        <v>0.37037037037037035</v>
      </c>
      <c r="CX16" s="6">
        <f>CX6+CX7+CX8+CX9+CX10+CX13+CX14+CX15</f>
        <v>5</v>
      </c>
      <c r="CY16" s="6">
        <f>CY6+CY7+CY8+CY9+CY10+CY13+CY14+CY15</f>
        <v>12</v>
      </c>
      <c r="CZ16" s="6">
        <f t="shared" si="22"/>
        <v>17</v>
      </c>
      <c r="DA16" s="7">
        <f t="shared" si="23"/>
        <v>0.29411764705882354</v>
      </c>
      <c r="DB16" s="6">
        <f>DB6+DB7+DB8+DB9+DB10+DB13+DB14+DB15</f>
        <v>17</v>
      </c>
      <c r="DC16" s="6">
        <f>DC6+DC7+DC8+DC9+DC10+DC13+DC14+DC15</f>
        <v>6</v>
      </c>
      <c r="DD16" s="6">
        <f>DB16+DC16</f>
        <v>23</v>
      </c>
      <c r="DE16" s="7">
        <f t="shared" si="61"/>
        <v>0.7391304347826086</v>
      </c>
      <c r="DF16" s="6">
        <f>DF6+DF7+DF8+DF9+DF10+DF13+DF14+DF15</f>
        <v>12</v>
      </c>
      <c r="DG16" s="6">
        <f>DG6+DG7+DG8+DG9+DG10+DG13+DG14+DG15</f>
        <v>10</v>
      </c>
      <c r="DH16" s="6">
        <f>DF16+DG16</f>
        <v>22</v>
      </c>
      <c r="DI16" s="7">
        <f t="shared" si="62"/>
        <v>0.5454545454545454</v>
      </c>
      <c r="DJ16" s="6">
        <f>DJ6+DJ7+DJ8+DJ9+DJ10+DJ13+DJ14+DJ15</f>
        <v>187</v>
      </c>
      <c r="DK16" s="6">
        <f>DK6+DK7+DK8+DK9+DK10+DK13+DK14+DK15</f>
        <v>93</v>
      </c>
      <c r="DL16" s="6">
        <f>DJ16+DK16</f>
        <v>280</v>
      </c>
      <c r="DM16" s="7">
        <f t="shared" si="63"/>
        <v>0.6678571428571428</v>
      </c>
      <c r="DN16" s="6">
        <f>DN6+DN7+DN8+DN9+DN10+DN13+DN14+DN15</f>
        <v>249</v>
      </c>
      <c r="DO16" s="6">
        <f>DO6+DO7+DO8+DO9+DO10+DO13+DO14+DO15</f>
        <v>217</v>
      </c>
      <c r="DP16" s="6">
        <f>DN16+DO16</f>
        <v>466</v>
      </c>
      <c r="DQ16" s="7">
        <f t="shared" si="29"/>
        <v>0.5343347639484979</v>
      </c>
      <c r="DR16" s="6">
        <f>DR6+DR7+DR8+DR9+DR10+DR13+DR14+DR15</f>
        <v>755</v>
      </c>
      <c r="DS16" s="6">
        <f>DS6+DS7+DS8+DS9+DS10+DS13+DS14+DS15</f>
        <v>793</v>
      </c>
      <c r="DT16" s="6">
        <f>DR16+DS16</f>
        <v>1548</v>
      </c>
      <c r="DU16" s="7">
        <f t="shared" si="67"/>
        <v>0.4877260981912145</v>
      </c>
      <c r="DV16" s="6">
        <f>DV6+DV7+DV8+DV9+DV10+DV13+DV14+DV15</f>
        <v>269</v>
      </c>
      <c r="DW16" s="6">
        <f>DW6+DW7+DW8+DW9+DW10+DW13+DW14+DW15</f>
        <v>848</v>
      </c>
      <c r="DX16" s="6">
        <f t="shared" si="73"/>
        <v>1117</v>
      </c>
      <c r="DY16" s="7">
        <f t="shared" si="77"/>
        <v>0.24082363473589974</v>
      </c>
      <c r="DZ16" s="6">
        <f>DZ6+DZ7+DZ8+DZ9+DZ10+DZ13+DZ14+DZ15</f>
        <v>486</v>
      </c>
      <c r="EA16" s="6">
        <f>EA6+EA7+EA8+EA9+EA10+EA13+EA14+EA15</f>
        <v>11.607972383322457</v>
      </c>
      <c r="EB16" s="6">
        <f t="shared" si="69"/>
        <v>-55</v>
      </c>
      <c r="EC16" s="7">
        <f t="shared" si="70"/>
        <v>-0.06485849056603774</v>
      </c>
      <c r="ED16" s="6">
        <f t="shared" si="71"/>
        <v>431</v>
      </c>
      <c r="EE16" s="7">
        <f t="shared" si="31"/>
        <v>0.38585496866606983</v>
      </c>
      <c r="EF16" s="7">
        <f t="shared" si="72"/>
        <v>11.222117414656386</v>
      </c>
    </row>
    <row r="17" spans="1:129" ht="12.75" outlineLevel="1">
      <c r="A17" s="28" t="s">
        <v>13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7"/>
      <c r="AA17" s="24"/>
      <c r="AB17" s="24"/>
      <c r="AC17" s="25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7"/>
      <c r="BG17" s="24"/>
      <c r="BH17" s="24"/>
      <c r="BI17" s="25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7"/>
      <c r="CI17" s="24"/>
      <c r="CJ17" s="24"/>
      <c r="CK17" s="25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7"/>
      <c r="DO17" s="24"/>
      <c r="DP17" s="24"/>
      <c r="DQ17" s="25"/>
      <c r="DR17" s="27"/>
      <c r="DS17" s="24"/>
      <c r="DT17" s="24"/>
      <c r="DU17" s="25"/>
      <c r="DV17" s="27"/>
      <c r="DW17" s="24"/>
      <c r="DX17" s="24"/>
      <c r="DY17" s="25"/>
    </row>
    <row r="18" spans="1:136" ht="12.75" customHeight="1" hidden="1" outlineLevel="2">
      <c r="A18" s="5" t="s">
        <v>2</v>
      </c>
      <c r="B18" s="31">
        <v>2</v>
      </c>
      <c r="C18" s="31">
        <v>2</v>
      </c>
      <c r="D18" s="9">
        <f aca="true" t="shared" si="78" ref="D18:D28">B18+C18</f>
        <v>4</v>
      </c>
      <c r="E18" s="11">
        <f aca="true" t="shared" si="79" ref="E18:E28">IF(D18&gt;0,B18/D18,0%)</f>
        <v>0.5</v>
      </c>
      <c r="F18" s="31">
        <v>2</v>
      </c>
      <c r="G18" s="31">
        <v>2</v>
      </c>
      <c r="H18" s="9">
        <f aca="true" t="shared" si="80" ref="H18:H28">F18+G18</f>
        <v>4</v>
      </c>
      <c r="I18" s="11">
        <f aca="true" t="shared" si="81" ref="I18:I28">IF(H18&gt;0,F18/H18,0%)</f>
        <v>0.5</v>
      </c>
      <c r="J18" s="31">
        <v>2</v>
      </c>
      <c r="K18" s="31">
        <v>11</v>
      </c>
      <c r="L18" s="9">
        <f aca="true" t="shared" si="82" ref="L18:L28">J18+K18</f>
        <v>13</v>
      </c>
      <c r="M18" s="11">
        <f aca="true" t="shared" si="83" ref="M18:M28">IF(L18&gt;0,J18/L18,0%)</f>
        <v>0.15384615384615385</v>
      </c>
      <c r="N18" s="31">
        <v>1</v>
      </c>
      <c r="O18" s="31">
        <v>4</v>
      </c>
      <c r="P18" s="1">
        <f aca="true" t="shared" si="84" ref="P18:P28">N18+O18</f>
        <v>5</v>
      </c>
      <c r="Q18" s="8">
        <f aca="true" t="shared" si="85" ref="Q18:Q28">IF(P18&gt;0,N18/P18,0%)</f>
        <v>0.2</v>
      </c>
      <c r="R18" s="31">
        <v>0</v>
      </c>
      <c r="S18" s="31">
        <v>1</v>
      </c>
      <c r="T18" s="1">
        <f aca="true" t="shared" si="86" ref="T18:T28">R18+S18</f>
        <v>1</v>
      </c>
      <c r="U18" s="8">
        <f aca="true" t="shared" si="87" ref="U18:U28">IF(T18&gt;0,R18/T18,0%)</f>
        <v>0</v>
      </c>
      <c r="V18" s="31">
        <v>1</v>
      </c>
      <c r="W18" s="31">
        <v>1</v>
      </c>
      <c r="X18" s="1">
        <f aca="true" t="shared" si="88" ref="X18:X28">V18+W18</f>
        <v>2</v>
      </c>
      <c r="Y18" s="8">
        <f aca="true" t="shared" si="89" ref="Y18:Y28">IF(X18&gt;0,V18/X18,0%)</f>
        <v>0.5</v>
      </c>
      <c r="Z18" s="2">
        <f aca="true" t="shared" si="90" ref="Z18:Z24">V18+R18+N18+J18+F18+B18</f>
        <v>8</v>
      </c>
      <c r="AA18" s="1">
        <f aca="true" t="shared" si="91" ref="AA18:AA24">W18+S18+O18+K18+G18+C18</f>
        <v>21</v>
      </c>
      <c r="AB18" s="1">
        <f aca="true" t="shared" si="92" ref="AB18:AB28">Z18+AA18</f>
        <v>29</v>
      </c>
      <c r="AC18" s="3">
        <f aca="true" t="shared" si="93" ref="AC18:AC28">IF(AB18&gt;0,Z18/AB18,0%)</f>
        <v>0.27586206896551724</v>
      </c>
      <c r="AD18" s="31">
        <v>1</v>
      </c>
      <c r="AE18" s="31">
        <v>1</v>
      </c>
      <c r="AF18" s="1">
        <f aca="true" t="shared" si="94" ref="AF18:AF28">AD18+AE18</f>
        <v>2</v>
      </c>
      <c r="AG18" s="8">
        <f aca="true" t="shared" si="95" ref="AG18:AG28">IF(AF18&gt;0,AD18/AF18,0%)</f>
        <v>0.5</v>
      </c>
      <c r="AH18" s="31">
        <v>1</v>
      </c>
      <c r="AI18" s="31">
        <v>7</v>
      </c>
      <c r="AJ18" s="1">
        <f aca="true" t="shared" si="96" ref="AJ18:AJ28">AH18+AI18</f>
        <v>8</v>
      </c>
      <c r="AK18" s="8">
        <f aca="true" t="shared" si="97" ref="AK18:AK28">IF(AJ18&gt;0,AH18/AJ18,0%)</f>
        <v>0.125</v>
      </c>
      <c r="AL18" s="31">
        <v>1</v>
      </c>
      <c r="AM18" s="31">
        <v>3</v>
      </c>
      <c r="AN18" s="1">
        <f aca="true" t="shared" si="98" ref="AN18:AN28">AL18+AM18</f>
        <v>4</v>
      </c>
      <c r="AO18" s="8">
        <f aca="true" t="shared" si="99" ref="AO18:AO28">IF(AN18&gt;0,AL18/AN18,0%)</f>
        <v>0.25</v>
      </c>
      <c r="AP18" s="31">
        <v>2</v>
      </c>
      <c r="AQ18" s="31">
        <v>5</v>
      </c>
      <c r="AR18" s="1">
        <f aca="true" t="shared" si="100" ref="AR18:AR28">AP18+AQ18</f>
        <v>7</v>
      </c>
      <c r="AS18" s="8">
        <f aca="true" t="shared" si="101" ref="AS18:AS28">IF(AR18&gt;0,AP18/AR18,0%)</f>
        <v>0.2857142857142857</v>
      </c>
      <c r="AT18" s="31">
        <v>0</v>
      </c>
      <c r="AU18" s="31">
        <v>7</v>
      </c>
      <c r="AV18" s="1">
        <f aca="true" t="shared" si="102" ref="AV18:AV24">AT18+AU18</f>
        <v>7</v>
      </c>
      <c r="AW18" s="8">
        <f>IF(AV18&gt;0,AT18/AV18,0%)</f>
        <v>0</v>
      </c>
      <c r="AX18" s="31">
        <v>3</v>
      </c>
      <c r="AY18" s="31">
        <v>9</v>
      </c>
      <c r="AZ18" s="1">
        <f>AY18+AX18</f>
        <v>12</v>
      </c>
      <c r="BA18" s="8">
        <f aca="true" t="shared" si="103" ref="BA18:BA28">IF(AZ18&gt;0,AX18/AZ18,0%)</f>
        <v>0.25</v>
      </c>
      <c r="BB18" s="31">
        <v>2</v>
      </c>
      <c r="BC18" s="31">
        <v>6</v>
      </c>
      <c r="BD18" s="1">
        <f aca="true" t="shared" si="104" ref="BD18:BD24">BB18+BC18</f>
        <v>8</v>
      </c>
      <c r="BE18" s="8">
        <f>IF(BD18&gt;0,BB18/BD18,0%)</f>
        <v>0.25</v>
      </c>
      <c r="BF18" s="2">
        <f aca="true" t="shared" si="105" ref="BF18:BG24">BB18+AX18+AT18+AP18+AL18+AH18+AD18</f>
        <v>10</v>
      </c>
      <c r="BG18" s="1">
        <f t="shared" si="105"/>
        <v>38</v>
      </c>
      <c r="BH18" s="1">
        <f aca="true" t="shared" si="106" ref="BH18:BH28">BF18+BG18</f>
        <v>48</v>
      </c>
      <c r="BI18" s="3">
        <f>IF(BH18&gt;0,BF18/BH18,0%)</f>
        <v>0.20833333333333334</v>
      </c>
      <c r="BJ18" s="31">
        <v>1</v>
      </c>
      <c r="BK18" s="31">
        <v>4</v>
      </c>
      <c r="BL18" s="1">
        <f aca="true" t="shared" si="107" ref="BL18:BL24">BJ18+BK18</f>
        <v>5</v>
      </c>
      <c r="BM18" s="8">
        <f>IF(BL18&gt;0,BJ18/BL18,0%)</f>
        <v>0.2</v>
      </c>
      <c r="BN18" s="31">
        <v>2</v>
      </c>
      <c r="BO18" s="31">
        <v>6</v>
      </c>
      <c r="BP18" s="1">
        <f aca="true" t="shared" si="108" ref="BP18:BP24">BN18+BO18</f>
        <v>8</v>
      </c>
      <c r="BQ18" s="8">
        <f>IF(BP18&gt;0,BN18/BP18,0%)</f>
        <v>0.25</v>
      </c>
      <c r="BR18" s="31">
        <v>3</v>
      </c>
      <c r="BS18" s="31">
        <v>3</v>
      </c>
      <c r="BT18" s="1">
        <f aca="true" t="shared" si="109" ref="BT18:BT24">BR18+BS18</f>
        <v>6</v>
      </c>
      <c r="BU18" s="8">
        <f>IF(BT18&gt;0,BR18/BT18,0%)</f>
        <v>0.5</v>
      </c>
      <c r="BV18" s="31">
        <v>1</v>
      </c>
      <c r="BW18" s="31">
        <v>3</v>
      </c>
      <c r="BX18" s="1">
        <f aca="true" t="shared" si="110" ref="BX18:BX24">BV18+BW18</f>
        <v>4</v>
      </c>
      <c r="BY18" s="8">
        <f>IF(BX18&gt;0,BV18/BX18,0%)</f>
        <v>0.25</v>
      </c>
      <c r="BZ18" s="31">
        <v>2</v>
      </c>
      <c r="CA18" s="31">
        <v>4</v>
      </c>
      <c r="CB18" s="1">
        <f aca="true" t="shared" si="111" ref="CB18:CB24">BZ18+CA18</f>
        <v>6</v>
      </c>
      <c r="CC18" s="8">
        <f>IF(CB18&gt;0,BZ18/CB18,0%)</f>
        <v>0.3333333333333333</v>
      </c>
      <c r="CD18" s="31">
        <v>4</v>
      </c>
      <c r="CE18" s="31">
        <v>4</v>
      </c>
      <c r="CF18" s="1">
        <f aca="true" t="shared" si="112" ref="CF18:CF24">CD18+CE18</f>
        <v>8</v>
      </c>
      <c r="CG18" s="8">
        <f>IF(CF18&gt;0,CD18/CF18,0%)</f>
        <v>0.5</v>
      </c>
      <c r="CH18" s="2">
        <f aca="true" t="shared" si="113" ref="CH18:CH24">CD18+BZ18+BV18+BR18+BN18+BJ18</f>
        <v>13</v>
      </c>
      <c r="CI18" s="1">
        <f aca="true" t="shared" si="114" ref="CI18:CI24">CE18+CA18+BW18+BS18+BO18+BK18</f>
        <v>24</v>
      </c>
      <c r="CJ18" s="1">
        <f aca="true" t="shared" si="115" ref="CJ18:CJ28">CH18+CI18</f>
        <v>37</v>
      </c>
      <c r="CK18" s="3">
        <f aca="true" t="shared" si="116" ref="CK18:CK28">IF(CJ18&gt;0,CH18/CJ18,0%)</f>
        <v>0.35135135135135137</v>
      </c>
      <c r="CL18" s="31">
        <v>2</v>
      </c>
      <c r="CM18" s="31">
        <v>7</v>
      </c>
      <c r="CN18" s="1">
        <f aca="true" t="shared" si="117" ref="CN18:CN24">CL18+CM18</f>
        <v>9</v>
      </c>
      <c r="CO18" s="8">
        <f>IF(CN18&gt;0,CL18/CN18,0%)</f>
        <v>0.2222222222222222</v>
      </c>
      <c r="CP18" s="31">
        <v>4</v>
      </c>
      <c r="CQ18" s="31">
        <v>5</v>
      </c>
      <c r="CR18" s="1">
        <f aca="true" t="shared" si="118" ref="CR18:CR24">CP18+CQ18</f>
        <v>9</v>
      </c>
      <c r="CS18" s="8">
        <f>IF(CR18&gt;0,CP18/CR18,0%)</f>
        <v>0.4444444444444444</v>
      </c>
      <c r="CT18" s="31">
        <v>1</v>
      </c>
      <c r="CU18" s="31">
        <v>2</v>
      </c>
      <c r="CV18" s="1">
        <f aca="true" t="shared" si="119" ref="CV18:CV24">CT18+CU18</f>
        <v>3</v>
      </c>
      <c r="CW18" s="8">
        <f>IF(CV18&gt;0,CT18/CV18,0%)</f>
        <v>0.3333333333333333</v>
      </c>
      <c r="CX18" s="31">
        <v>2</v>
      </c>
      <c r="CY18" s="31">
        <v>3</v>
      </c>
      <c r="CZ18" s="1">
        <f aca="true" t="shared" si="120" ref="CZ18:CZ24">CX18+CY18</f>
        <v>5</v>
      </c>
      <c r="DA18" s="8">
        <f>IF(CZ18&gt;0,CX18/CZ18,0%)</f>
        <v>0.4</v>
      </c>
      <c r="DB18" s="31">
        <v>1</v>
      </c>
      <c r="DC18" s="31">
        <v>1</v>
      </c>
      <c r="DD18" s="1">
        <f aca="true" t="shared" si="121" ref="DD18:DD24">DB18+DC18</f>
        <v>2</v>
      </c>
      <c r="DE18" s="8">
        <f>IF(DD18&gt;0,DB18/DD18,0%)</f>
        <v>0.5</v>
      </c>
      <c r="DF18" s="31">
        <v>6</v>
      </c>
      <c r="DG18" s="31">
        <v>2</v>
      </c>
      <c r="DH18" s="1">
        <f aca="true" t="shared" si="122" ref="DH18:DH24">DF18+DG18</f>
        <v>8</v>
      </c>
      <c r="DI18" s="8">
        <f>IF(DH18&gt;0,DF18/DH18,0%)</f>
        <v>0.75</v>
      </c>
      <c r="DJ18" s="31">
        <v>1</v>
      </c>
      <c r="DK18" s="31">
        <v>5</v>
      </c>
      <c r="DL18" s="1">
        <f aca="true" t="shared" si="123" ref="DL18:DL24">DJ18+DK18</f>
        <v>6</v>
      </c>
      <c r="DM18" s="8">
        <f>IF(DL18&gt;0,DJ18/DL18,0%)</f>
        <v>0.16666666666666666</v>
      </c>
      <c r="DN18" s="2">
        <f aca="true" t="shared" si="124" ref="DN18:DO24">DJ18+DF18+DB18+CX18+CT18+CP18+CL18</f>
        <v>17</v>
      </c>
      <c r="DO18" s="1">
        <f t="shared" si="124"/>
        <v>25</v>
      </c>
      <c r="DP18" s="1">
        <f aca="true" t="shared" si="125" ref="DP18:DP24">DN18+DO18</f>
        <v>42</v>
      </c>
      <c r="DQ18" s="3">
        <f aca="true" t="shared" si="126" ref="DQ18:DQ28">IF(DP18&gt;0,DN18/DP18,0%)</f>
        <v>0.40476190476190477</v>
      </c>
      <c r="DR18" s="2">
        <f aca="true" t="shared" si="127" ref="DR18:DS24">DN18+CH18+BF18+Z18</f>
        <v>48</v>
      </c>
      <c r="DS18" s="1">
        <f t="shared" si="127"/>
        <v>108</v>
      </c>
      <c r="DT18" s="1">
        <f aca="true" t="shared" si="128" ref="DT18:DT27">DR18+DS18</f>
        <v>156</v>
      </c>
      <c r="DU18" s="3">
        <f aca="true" t="shared" si="129" ref="DU18:DU28">IF(DT18&gt;0,DR18/DT18,0%)</f>
        <v>0.3076923076923077</v>
      </c>
      <c r="DV18" s="2">
        <f>'[6]cy2001'!DR18</f>
        <v>80</v>
      </c>
      <c r="DW18" s="2">
        <f>'[6]cy2001'!DS18</f>
        <v>101</v>
      </c>
      <c r="DX18" s="1">
        <f>DW18+DV18</f>
        <v>181</v>
      </c>
      <c r="DY18" s="3">
        <f aca="true" t="shared" si="130" ref="DY18:DY28">IF(DX18&gt;0,DV18/DX18,0%)</f>
        <v>0.4419889502762431</v>
      </c>
      <c r="DZ18" s="1">
        <f>DR18-DV18</f>
        <v>-32</v>
      </c>
      <c r="EA18" s="8">
        <f aca="true" t="shared" si="131" ref="EA18:EA27">IF(DV18&lt;&gt;0,DZ18/DV18,IF(DZ18=0,0,1))</f>
        <v>-0.4</v>
      </c>
      <c r="EB18" s="1">
        <f>DS18-DW18</f>
        <v>7</v>
      </c>
      <c r="EC18" s="8">
        <f>IF(DW18&lt;&gt;0,EB18/DW18,IF(EB18=0,0,1))</f>
        <v>0.06930693069306931</v>
      </c>
      <c r="ED18" s="1">
        <f>DT18-DX18</f>
        <v>-25</v>
      </c>
      <c r="EE18" s="8">
        <f aca="true" t="shared" si="132" ref="EE18:EE28">IF(DX18&lt;&gt;0,ED18/DX18,IF(ED18=0,0,1))</f>
        <v>-0.13812154696132597</v>
      </c>
      <c r="EF18" s="8">
        <f>EA18-EE18</f>
        <v>-0.2618784530386741</v>
      </c>
    </row>
    <row r="19" spans="1:136" ht="12.75" customHeight="1" hidden="1" outlineLevel="2">
      <c r="A19" s="5" t="s">
        <v>3</v>
      </c>
      <c r="B19" s="31">
        <v>1</v>
      </c>
      <c r="C19" s="31">
        <v>2</v>
      </c>
      <c r="D19" s="9">
        <f t="shared" si="78"/>
        <v>3</v>
      </c>
      <c r="E19" s="11">
        <f t="shared" si="79"/>
        <v>0.3333333333333333</v>
      </c>
      <c r="F19" s="31">
        <v>1</v>
      </c>
      <c r="G19" s="31">
        <v>2</v>
      </c>
      <c r="H19" s="9">
        <f t="shared" si="80"/>
        <v>3</v>
      </c>
      <c r="I19" s="11">
        <f t="shared" si="81"/>
        <v>0.3333333333333333</v>
      </c>
      <c r="J19" s="31">
        <v>3</v>
      </c>
      <c r="K19" s="31">
        <v>9</v>
      </c>
      <c r="L19" s="9">
        <f t="shared" si="82"/>
        <v>12</v>
      </c>
      <c r="M19" s="11">
        <f t="shared" si="83"/>
        <v>0.25</v>
      </c>
      <c r="N19" s="31">
        <v>1</v>
      </c>
      <c r="O19" s="31">
        <v>5</v>
      </c>
      <c r="P19" s="1">
        <f t="shared" si="84"/>
        <v>6</v>
      </c>
      <c r="Q19" s="8">
        <f t="shared" si="85"/>
        <v>0.16666666666666666</v>
      </c>
      <c r="R19" s="31">
        <v>2</v>
      </c>
      <c r="S19" s="31">
        <v>2</v>
      </c>
      <c r="T19" s="1">
        <f t="shared" si="86"/>
        <v>4</v>
      </c>
      <c r="U19" s="8">
        <f t="shared" si="87"/>
        <v>0.5</v>
      </c>
      <c r="V19" s="31">
        <v>1</v>
      </c>
      <c r="W19" s="31">
        <v>2</v>
      </c>
      <c r="X19" s="1">
        <f t="shared" si="88"/>
        <v>3</v>
      </c>
      <c r="Y19" s="8">
        <f t="shared" si="89"/>
        <v>0.3333333333333333</v>
      </c>
      <c r="Z19" s="2">
        <f t="shared" si="90"/>
        <v>9</v>
      </c>
      <c r="AA19" s="1">
        <f t="shared" si="91"/>
        <v>22</v>
      </c>
      <c r="AB19" s="1">
        <f t="shared" si="92"/>
        <v>31</v>
      </c>
      <c r="AC19" s="3">
        <f t="shared" si="93"/>
        <v>0.2903225806451613</v>
      </c>
      <c r="AD19" s="31">
        <v>0</v>
      </c>
      <c r="AE19" s="31">
        <v>1</v>
      </c>
      <c r="AF19" s="1">
        <f t="shared" si="94"/>
        <v>1</v>
      </c>
      <c r="AG19" s="8">
        <f t="shared" si="95"/>
        <v>0</v>
      </c>
      <c r="AH19" s="31">
        <v>4</v>
      </c>
      <c r="AI19" s="31">
        <v>3</v>
      </c>
      <c r="AJ19" s="1">
        <f t="shared" si="96"/>
        <v>7</v>
      </c>
      <c r="AK19" s="8">
        <f t="shared" si="97"/>
        <v>0.5714285714285714</v>
      </c>
      <c r="AL19" s="31">
        <v>0</v>
      </c>
      <c r="AM19" s="31">
        <v>8</v>
      </c>
      <c r="AN19" s="1">
        <f t="shared" si="98"/>
        <v>8</v>
      </c>
      <c r="AO19" s="8">
        <f t="shared" si="99"/>
        <v>0</v>
      </c>
      <c r="AP19" s="31">
        <v>1</v>
      </c>
      <c r="AQ19" s="31">
        <v>4</v>
      </c>
      <c r="AR19" s="1">
        <f t="shared" si="100"/>
        <v>5</v>
      </c>
      <c r="AS19" s="8">
        <f t="shared" si="101"/>
        <v>0.2</v>
      </c>
      <c r="AT19" s="31">
        <v>2</v>
      </c>
      <c r="AU19" s="31">
        <v>6</v>
      </c>
      <c r="AV19" s="1">
        <f t="shared" si="102"/>
        <v>8</v>
      </c>
      <c r="AW19" s="8">
        <f aca="true" t="shared" si="133" ref="AW19:AW24">IF(AV19&gt;0,AT19/AV19,0%)</f>
        <v>0.25</v>
      </c>
      <c r="AX19" s="31">
        <v>1</v>
      </c>
      <c r="AY19" s="31">
        <v>11</v>
      </c>
      <c r="AZ19" s="1">
        <f>AY19+AX19</f>
        <v>12</v>
      </c>
      <c r="BA19" s="8">
        <f t="shared" si="103"/>
        <v>0.08333333333333333</v>
      </c>
      <c r="BB19" s="31">
        <v>0</v>
      </c>
      <c r="BC19" s="31">
        <v>6</v>
      </c>
      <c r="BD19" s="1">
        <f t="shared" si="104"/>
        <v>6</v>
      </c>
      <c r="BE19" s="8">
        <f aca="true" t="shared" si="134" ref="BE19:BE24">IF(BD19&gt;0,BB19/BD19,0%)</f>
        <v>0</v>
      </c>
      <c r="BF19" s="2">
        <f t="shared" si="105"/>
        <v>8</v>
      </c>
      <c r="BG19" s="1">
        <f t="shared" si="105"/>
        <v>39</v>
      </c>
      <c r="BH19" s="1">
        <f t="shared" si="106"/>
        <v>47</v>
      </c>
      <c r="BI19" s="3">
        <f>IF(BH19&gt;0,BF19/BH19,0%)</f>
        <v>0.1702127659574468</v>
      </c>
      <c r="BJ19" s="31">
        <v>3</v>
      </c>
      <c r="BK19" s="31">
        <v>6</v>
      </c>
      <c r="BL19" s="1">
        <f t="shared" si="107"/>
        <v>9</v>
      </c>
      <c r="BM19" s="8">
        <f aca="true" t="shared" si="135" ref="BM19:BM24">IF(BL19&gt;0,BJ19/BL19,0%)</f>
        <v>0.3333333333333333</v>
      </c>
      <c r="BN19" s="31">
        <v>10</v>
      </c>
      <c r="BO19" s="31">
        <v>6</v>
      </c>
      <c r="BP19" s="1">
        <f t="shared" si="108"/>
        <v>16</v>
      </c>
      <c r="BQ19" s="8">
        <f aca="true" t="shared" si="136" ref="BQ19:BQ24">IF(BP19&gt;0,BN19/BP19,0%)</f>
        <v>0.625</v>
      </c>
      <c r="BR19" s="31">
        <v>1</v>
      </c>
      <c r="BS19" s="31">
        <v>3</v>
      </c>
      <c r="BT19" s="1">
        <f t="shared" si="109"/>
        <v>4</v>
      </c>
      <c r="BU19" s="8">
        <f aca="true" t="shared" si="137" ref="BU19:BU24">IF(BT19&gt;0,BR19/BT19,0%)</f>
        <v>0.25</v>
      </c>
      <c r="BV19" s="31">
        <v>0</v>
      </c>
      <c r="BW19" s="31">
        <v>2</v>
      </c>
      <c r="BX19" s="1">
        <f t="shared" si="110"/>
        <v>2</v>
      </c>
      <c r="BY19" s="8">
        <f aca="true" t="shared" si="138" ref="BY19:BY24">IF(BX19&gt;0,BV19/BX19,0%)</f>
        <v>0</v>
      </c>
      <c r="BZ19" s="31">
        <v>1</v>
      </c>
      <c r="CA19" s="31">
        <v>5</v>
      </c>
      <c r="CB19" s="1">
        <f t="shared" si="111"/>
        <v>6</v>
      </c>
      <c r="CC19" s="8">
        <f aca="true" t="shared" si="139" ref="CC19:CC24">IF(CB19&gt;0,BZ19/CB19,0%)</f>
        <v>0.16666666666666666</v>
      </c>
      <c r="CD19" s="31">
        <v>1</v>
      </c>
      <c r="CE19" s="31">
        <v>4</v>
      </c>
      <c r="CF19" s="1">
        <f t="shared" si="112"/>
        <v>5</v>
      </c>
      <c r="CG19" s="8">
        <f aca="true" t="shared" si="140" ref="CG19:CG24">IF(CF19&gt;0,CD19/CF19,0%)</f>
        <v>0.2</v>
      </c>
      <c r="CH19" s="2">
        <f t="shared" si="113"/>
        <v>16</v>
      </c>
      <c r="CI19" s="1">
        <f t="shared" si="114"/>
        <v>26</v>
      </c>
      <c r="CJ19" s="1">
        <f t="shared" si="115"/>
        <v>42</v>
      </c>
      <c r="CK19" s="3">
        <f t="shared" si="116"/>
        <v>0.38095238095238093</v>
      </c>
      <c r="CL19" s="31">
        <v>1</v>
      </c>
      <c r="CM19" s="31">
        <v>7</v>
      </c>
      <c r="CN19" s="1">
        <f t="shared" si="117"/>
        <v>8</v>
      </c>
      <c r="CO19" s="8">
        <f aca="true" t="shared" si="141" ref="CO19:CO24">IF(CN19&gt;0,CL19/CN19,0%)</f>
        <v>0.125</v>
      </c>
      <c r="CP19" s="31">
        <v>2</v>
      </c>
      <c r="CQ19" s="31">
        <v>4</v>
      </c>
      <c r="CR19" s="1">
        <f t="shared" si="118"/>
        <v>6</v>
      </c>
      <c r="CS19" s="8">
        <f aca="true" t="shared" si="142" ref="CS19:CS24">IF(CR19&gt;0,CP19/CR19,0%)</f>
        <v>0.3333333333333333</v>
      </c>
      <c r="CT19" s="31">
        <v>2</v>
      </c>
      <c r="CU19" s="31">
        <v>3</v>
      </c>
      <c r="CV19" s="1">
        <f t="shared" si="119"/>
        <v>5</v>
      </c>
      <c r="CW19" s="8">
        <f aca="true" t="shared" si="143" ref="CW19:CW24">IF(CV19&gt;0,CT19/CV19,0%)</f>
        <v>0.4</v>
      </c>
      <c r="CX19" s="31">
        <v>1</v>
      </c>
      <c r="CY19" s="31">
        <v>4</v>
      </c>
      <c r="CZ19" s="1">
        <f t="shared" si="120"/>
        <v>5</v>
      </c>
      <c r="DA19" s="8">
        <f aca="true" t="shared" si="144" ref="DA19:DA24">IF(CZ19&gt;0,CX19/CZ19,0%)</f>
        <v>0.2</v>
      </c>
      <c r="DB19" s="31">
        <v>1</v>
      </c>
      <c r="DC19" s="31">
        <v>1</v>
      </c>
      <c r="DD19" s="1">
        <f t="shared" si="121"/>
        <v>2</v>
      </c>
      <c r="DE19" s="8">
        <f aca="true" t="shared" si="145" ref="DE19:DE24">IF(DD19&gt;0,DB19/DD19,0%)</f>
        <v>0.5</v>
      </c>
      <c r="DF19" s="31">
        <v>1</v>
      </c>
      <c r="DG19" s="31">
        <v>1</v>
      </c>
      <c r="DH19" s="1">
        <f t="shared" si="122"/>
        <v>2</v>
      </c>
      <c r="DI19" s="8">
        <f aca="true" t="shared" si="146" ref="DI19:DI24">IF(DH19&gt;0,DF19/DH19,0%)</f>
        <v>0.5</v>
      </c>
      <c r="DJ19" s="31">
        <v>1</v>
      </c>
      <c r="DK19" s="31">
        <v>3</v>
      </c>
      <c r="DL19" s="1">
        <f t="shared" si="123"/>
        <v>4</v>
      </c>
      <c r="DM19" s="8">
        <f aca="true" t="shared" si="147" ref="DM19:DM24">IF(DL19&gt;0,DJ19/DL19,0%)</f>
        <v>0.25</v>
      </c>
      <c r="DN19" s="2">
        <f t="shared" si="124"/>
        <v>9</v>
      </c>
      <c r="DO19" s="1">
        <f t="shared" si="124"/>
        <v>23</v>
      </c>
      <c r="DP19" s="1">
        <f t="shared" si="125"/>
        <v>32</v>
      </c>
      <c r="DQ19" s="3">
        <f t="shared" si="126"/>
        <v>0.28125</v>
      </c>
      <c r="DR19" s="2">
        <f t="shared" si="127"/>
        <v>42</v>
      </c>
      <c r="DS19" s="1">
        <f t="shared" si="127"/>
        <v>110</v>
      </c>
      <c r="DT19" s="1">
        <f t="shared" si="128"/>
        <v>152</v>
      </c>
      <c r="DU19" s="3">
        <f t="shared" si="129"/>
        <v>0.27631578947368424</v>
      </c>
      <c r="DV19" s="2">
        <f>'[6]cy2001'!DR19</f>
        <v>45</v>
      </c>
      <c r="DW19" s="2">
        <f>'[6]cy2001'!DS19</f>
        <v>97</v>
      </c>
      <c r="DX19" s="1">
        <f aca="true" t="shared" si="148" ref="DX19:DX28">DW19+DV19</f>
        <v>142</v>
      </c>
      <c r="DY19" s="3">
        <f t="shared" si="130"/>
        <v>0.31690140845070425</v>
      </c>
      <c r="DZ19" s="1">
        <f aca="true" t="shared" si="149" ref="DZ19:DZ27">DR19-DV19</f>
        <v>-3</v>
      </c>
      <c r="EA19" s="8">
        <f t="shared" si="131"/>
        <v>-0.06666666666666667</v>
      </c>
      <c r="EB19" s="1">
        <f aca="true" t="shared" si="150" ref="EB19:EB28">DS19-DW19</f>
        <v>13</v>
      </c>
      <c r="EC19" s="8">
        <f aca="true" t="shared" si="151" ref="EC19:EC28">IF(DW19&lt;&gt;0,EB19/DW19,IF(EB19=0,0,1))</f>
        <v>0.13402061855670103</v>
      </c>
      <c r="ED19" s="1">
        <f aca="true" t="shared" si="152" ref="ED19:ED28">DT19-DX19</f>
        <v>10</v>
      </c>
      <c r="EE19" s="8">
        <f t="shared" si="132"/>
        <v>0.07042253521126761</v>
      </c>
      <c r="EF19" s="8">
        <f aca="true" t="shared" si="153" ref="EF19:EF28">EA19-EE19</f>
        <v>-0.13708920187793427</v>
      </c>
    </row>
    <row r="20" spans="1:136" ht="12.75" customHeight="1" hidden="1" outlineLevel="2">
      <c r="A20" s="5" t="s">
        <v>4</v>
      </c>
      <c r="B20" s="31">
        <v>6</v>
      </c>
      <c r="C20" s="31">
        <v>2</v>
      </c>
      <c r="D20" s="9">
        <f t="shared" si="78"/>
        <v>8</v>
      </c>
      <c r="E20" s="11">
        <f t="shared" si="79"/>
        <v>0.75</v>
      </c>
      <c r="F20" s="31">
        <v>12</v>
      </c>
      <c r="G20" s="31">
        <v>3</v>
      </c>
      <c r="H20" s="9">
        <f t="shared" si="80"/>
        <v>15</v>
      </c>
      <c r="I20" s="11">
        <f t="shared" si="81"/>
        <v>0.8</v>
      </c>
      <c r="J20" s="31">
        <v>4</v>
      </c>
      <c r="K20" s="31">
        <v>9</v>
      </c>
      <c r="L20" s="9">
        <f t="shared" si="82"/>
        <v>13</v>
      </c>
      <c r="M20" s="11">
        <f t="shared" si="83"/>
        <v>0.3076923076923077</v>
      </c>
      <c r="N20" s="31">
        <v>14</v>
      </c>
      <c r="O20" s="31">
        <v>5</v>
      </c>
      <c r="P20" s="1">
        <f t="shared" si="84"/>
        <v>19</v>
      </c>
      <c r="Q20" s="8">
        <f t="shared" si="85"/>
        <v>0.7368421052631579</v>
      </c>
      <c r="R20" s="31">
        <v>11</v>
      </c>
      <c r="S20" s="31">
        <v>1</v>
      </c>
      <c r="T20" s="1">
        <f t="shared" si="86"/>
        <v>12</v>
      </c>
      <c r="U20" s="8">
        <f t="shared" si="87"/>
        <v>0.9166666666666666</v>
      </c>
      <c r="V20" s="31">
        <v>8</v>
      </c>
      <c r="W20" s="31">
        <v>2</v>
      </c>
      <c r="X20" s="1">
        <f t="shared" si="88"/>
        <v>10</v>
      </c>
      <c r="Y20" s="8">
        <f t="shared" si="89"/>
        <v>0.8</v>
      </c>
      <c r="Z20" s="2">
        <f t="shared" si="90"/>
        <v>55</v>
      </c>
      <c r="AA20" s="1">
        <f t="shared" si="91"/>
        <v>22</v>
      </c>
      <c r="AB20" s="1">
        <f t="shared" si="92"/>
        <v>77</v>
      </c>
      <c r="AC20" s="3">
        <f t="shared" si="93"/>
        <v>0.7142857142857143</v>
      </c>
      <c r="AD20" s="31">
        <v>6</v>
      </c>
      <c r="AE20" s="31">
        <v>1</v>
      </c>
      <c r="AF20" s="1">
        <f t="shared" si="94"/>
        <v>7</v>
      </c>
      <c r="AG20" s="8">
        <f t="shared" si="95"/>
        <v>0.8571428571428571</v>
      </c>
      <c r="AH20" s="31">
        <v>17</v>
      </c>
      <c r="AI20" s="31">
        <v>4</v>
      </c>
      <c r="AJ20" s="1">
        <f t="shared" si="96"/>
        <v>21</v>
      </c>
      <c r="AK20" s="8">
        <f t="shared" si="97"/>
        <v>0.8095238095238095</v>
      </c>
      <c r="AL20" s="31">
        <v>11</v>
      </c>
      <c r="AM20" s="31">
        <v>3</v>
      </c>
      <c r="AN20" s="1">
        <f t="shared" si="98"/>
        <v>14</v>
      </c>
      <c r="AO20" s="8">
        <f t="shared" si="99"/>
        <v>0.7857142857142857</v>
      </c>
      <c r="AP20" s="31">
        <v>9</v>
      </c>
      <c r="AQ20" s="31">
        <v>6</v>
      </c>
      <c r="AR20" s="1">
        <f t="shared" si="100"/>
        <v>15</v>
      </c>
      <c r="AS20" s="8">
        <f t="shared" si="101"/>
        <v>0.6</v>
      </c>
      <c r="AT20" s="31">
        <v>5</v>
      </c>
      <c r="AU20" s="31">
        <v>7</v>
      </c>
      <c r="AV20" s="1">
        <f t="shared" si="102"/>
        <v>12</v>
      </c>
      <c r="AW20" s="8">
        <f t="shared" si="133"/>
        <v>0.4166666666666667</v>
      </c>
      <c r="AX20" s="31">
        <v>3</v>
      </c>
      <c r="AY20" s="31">
        <v>8</v>
      </c>
      <c r="AZ20" s="1">
        <f>AY20+AX20</f>
        <v>11</v>
      </c>
      <c r="BA20" s="8">
        <f t="shared" si="103"/>
        <v>0.2727272727272727</v>
      </c>
      <c r="BB20" s="31">
        <v>2</v>
      </c>
      <c r="BC20" s="31">
        <v>7</v>
      </c>
      <c r="BD20" s="1">
        <f t="shared" si="104"/>
        <v>9</v>
      </c>
      <c r="BE20" s="8">
        <f t="shared" si="134"/>
        <v>0.2222222222222222</v>
      </c>
      <c r="BF20" s="2">
        <f t="shared" si="105"/>
        <v>53</v>
      </c>
      <c r="BG20" s="1">
        <f t="shared" si="105"/>
        <v>36</v>
      </c>
      <c r="BH20" s="1">
        <f t="shared" si="106"/>
        <v>89</v>
      </c>
      <c r="BI20" s="3">
        <f>IF(BH20&gt;0,BF20/BH20,0%)</f>
        <v>0.5955056179775281</v>
      </c>
      <c r="BJ20" s="31">
        <v>6</v>
      </c>
      <c r="BK20" s="31">
        <v>3</v>
      </c>
      <c r="BL20" s="1">
        <f t="shared" si="107"/>
        <v>9</v>
      </c>
      <c r="BM20" s="8">
        <f t="shared" si="135"/>
        <v>0.6666666666666666</v>
      </c>
      <c r="BN20" s="31">
        <v>3</v>
      </c>
      <c r="BO20" s="31">
        <v>4</v>
      </c>
      <c r="BP20" s="1">
        <f t="shared" si="108"/>
        <v>7</v>
      </c>
      <c r="BQ20" s="8">
        <f t="shared" si="136"/>
        <v>0.42857142857142855</v>
      </c>
      <c r="BR20" s="31">
        <v>4</v>
      </c>
      <c r="BS20" s="31">
        <v>4</v>
      </c>
      <c r="BT20" s="1">
        <f t="shared" si="109"/>
        <v>8</v>
      </c>
      <c r="BU20" s="8">
        <f t="shared" si="137"/>
        <v>0.5</v>
      </c>
      <c r="BV20" s="31">
        <v>4</v>
      </c>
      <c r="BW20" s="31">
        <v>1</v>
      </c>
      <c r="BX20" s="1">
        <f t="shared" si="110"/>
        <v>5</v>
      </c>
      <c r="BY20" s="8">
        <f t="shared" si="138"/>
        <v>0.8</v>
      </c>
      <c r="BZ20" s="31">
        <v>3</v>
      </c>
      <c r="CA20" s="31">
        <v>4</v>
      </c>
      <c r="CB20" s="1">
        <f t="shared" si="111"/>
        <v>7</v>
      </c>
      <c r="CC20" s="8">
        <f t="shared" si="139"/>
        <v>0.42857142857142855</v>
      </c>
      <c r="CD20" s="31">
        <v>5</v>
      </c>
      <c r="CE20" s="31">
        <v>4</v>
      </c>
      <c r="CF20" s="1">
        <f t="shared" si="112"/>
        <v>9</v>
      </c>
      <c r="CG20" s="8">
        <f t="shared" si="140"/>
        <v>0.5555555555555556</v>
      </c>
      <c r="CH20" s="2">
        <f t="shared" si="113"/>
        <v>25</v>
      </c>
      <c r="CI20" s="1">
        <f t="shared" si="114"/>
        <v>20</v>
      </c>
      <c r="CJ20" s="1">
        <f t="shared" si="115"/>
        <v>45</v>
      </c>
      <c r="CK20" s="3">
        <f t="shared" si="116"/>
        <v>0.5555555555555556</v>
      </c>
      <c r="CL20" s="31">
        <v>2</v>
      </c>
      <c r="CM20" s="31">
        <v>6</v>
      </c>
      <c r="CN20" s="1">
        <f t="shared" si="117"/>
        <v>8</v>
      </c>
      <c r="CO20" s="8">
        <f t="shared" si="141"/>
        <v>0.25</v>
      </c>
      <c r="CP20" s="31">
        <v>6</v>
      </c>
      <c r="CQ20" s="31">
        <v>3</v>
      </c>
      <c r="CR20" s="1">
        <f t="shared" si="118"/>
        <v>9</v>
      </c>
      <c r="CS20" s="8">
        <f t="shared" si="142"/>
        <v>0.6666666666666666</v>
      </c>
      <c r="CT20" s="31">
        <v>3</v>
      </c>
      <c r="CU20" s="31">
        <v>1</v>
      </c>
      <c r="CV20" s="1">
        <f t="shared" si="119"/>
        <v>4</v>
      </c>
      <c r="CW20" s="8">
        <f t="shared" si="143"/>
        <v>0.75</v>
      </c>
      <c r="CX20" s="31">
        <v>5</v>
      </c>
      <c r="CY20" s="31">
        <v>2</v>
      </c>
      <c r="CZ20" s="1">
        <f t="shared" si="120"/>
        <v>7</v>
      </c>
      <c r="DA20" s="8">
        <f t="shared" si="144"/>
        <v>0.7142857142857143</v>
      </c>
      <c r="DB20" s="31">
        <v>3</v>
      </c>
      <c r="DC20" s="31">
        <v>0</v>
      </c>
      <c r="DD20" s="1">
        <f t="shared" si="121"/>
        <v>3</v>
      </c>
      <c r="DE20" s="8">
        <f t="shared" si="145"/>
        <v>1</v>
      </c>
      <c r="DF20" s="31">
        <v>5</v>
      </c>
      <c r="DG20" s="31">
        <v>1</v>
      </c>
      <c r="DH20" s="1">
        <f t="shared" si="122"/>
        <v>6</v>
      </c>
      <c r="DI20" s="8">
        <f t="shared" si="146"/>
        <v>0.8333333333333334</v>
      </c>
      <c r="DJ20" s="31">
        <v>8</v>
      </c>
      <c r="DK20" s="31">
        <v>1</v>
      </c>
      <c r="DL20" s="1">
        <f t="shared" si="123"/>
        <v>9</v>
      </c>
      <c r="DM20" s="8">
        <f t="shared" si="147"/>
        <v>0.8888888888888888</v>
      </c>
      <c r="DN20" s="2">
        <f t="shared" si="124"/>
        <v>32</v>
      </c>
      <c r="DO20" s="1">
        <f t="shared" si="124"/>
        <v>14</v>
      </c>
      <c r="DP20" s="1">
        <f t="shared" si="125"/>
        <v>46</v>
      </c>
      <c r="DQ20" s="3">
        <f t="shared" si="126"/>
        <v>0.6956521739130435</v>
      </c>
      <c r="DR20" s="2">
        <f t="shared" si="127"/>
        <v>165</v>
      </c>
      <c r="DS20" s="1">
        <f t="shared" si="127"/>
        <v>92</v>
      </c>
      <c r="DT20" s="1">
        <f t="shared" si="128"/>
        <v>257</v>
      </c>
      <c r="DU20" s="3">
        <f t="shared" si="129"/>
        <v>0.642023346303502</v>
      </c>
      <c r="DV20" s="2">
        <f>'[6]cy2001'!DR20</f>
        <v>200</v>
      </c>
      <c r="DW20" s="2">
        <f>'[6]cy2001'!DS20</f>
        <v>82</v>
      </c>
      <c r="DX20" s="1">
        <f t="shared" si="148"/>
        <v>282</v>
      </c>
      <c r="DY20" s="3">
        <f t="shared" si="130"/>
        <v>0.7092198581560284</v>
      </c>
      <c r="DZ20" s="1">
        <f t="shared" si="149"/>
        <v>-35</v>
      </c>
      <c r="EA20" s="8">
        <f t="shared" si="131"/>
        <v>-0.175</v>
      </c>
      <c r="EB20" s="1">
        <f t="shared" si="150"/>
        <v>10</v>
      </c>
      <c r="EC20" s="8">
        <f t="shared" si="151"/>
        <v>0.12195121951219512</v>
      </c>
      <c r="ED20" s="1">
        <f t="shared" si="152"/>
        <v>-25</v>
      </c>
      <c r="EE20" s="8">
        <f t="shared" si="132"/>
        <v>-0.08865248226950355</v>
      </c>
      <c r="EF20" s="8">
        <f t="shared" si="153"/>
        <v>-0.08634751773049644</v>
      </c>
    </row>
    <row r="21" spans="1:136" ht="12.75" customHeight="1" hidden="1" outlineLevel="2">
      <c r="A21" s="5" t="s">
        <v>5</v>
      </c>
      <c r="B21" s="31">
        <v>4</v>
      </c>
      <c r="C21" s="31">
        <v>3</v>
      </c>
      <c r="D21" s="9">
        <f t="shared" si="78"/>
        <v>7</v>
      </c>
      <c r="E21" s="11">
        <f t="shared" si="79"/>
        <v>0.5714285714285714</v>
      </c>
      <c r="F21" s="31">
        <v>3</v>
      </c>
      <c r="G21" s="31">
        <v>1</v>
      </c>
      <c r="H21" s="9">
        <f t="shared" si="80"/>
        <v>4</v>
      </c>
      <c r="I21" s="11">
        <f t="shared" si="81"/>
        <v>0.75</v>
      </c>
      <c r="J21" s="31">
        <v>1</v>
      </c>
      <c r="K21" s="31">
        <v>9</v>
      </c>
      <c r="L21" s="9">
        <f t="shared" si="82"/>
        <v>10</v>
      </c>
      <c r="M21" s="11">
        <f t="shared" si="83"/>
        <v>0.1</v>
      </c>
      <c r="N21" s="31">
        <v>3</v>
      </c>
      <c r="O21" s="31">
        <v>6</v>
      </c>
      <c r="P21" s="1">
        <f t="shared" si="84"/>
        <v>9</v>
      </c>
      <c r="Q21" s="8">
        <f t="shared" si="85"/>
        <v>0.3333333333333333</v>
      </c>
      <c r="R21" s="31">
        <v>3</v>
      </c>
      <c r="S21" s="31">
        <v>4</v>
      </c>
      <c r="T21" s="1">
        <f t="shared" si="86"/>
        <v>7</v>
      </c>
      <c r="U21" s="8">
        <f t="shared" si="87"/>
        <v>0.42857142857142855</v>
      </c>
      <c r="V21" s="31">
        <v>2</v>
      </c>
      <c r="W21" s="31">
        <v>3</v>
      </c>
      <c r="X21" s="1">
        <f t="shared" si="88"/>
        <v>5</v>
      </c>
      <c r="Y21" s="8">
        <f t="shared" si="89"/>
        <v>0.4</v>
      </c>
      <c r="Z21" s="2">
        <f t="shared" si="90"/>
        <v>16</v>
      </c>
      <c r="AA21" s="1">
        <f t="shared" si="91"/>
        <v>26</v>
      </c>
      <c r="AB21" s="1">
        <f t="shared" si="92"/>
        <v>42</v>
      </c>
      <c r="AC21" s="3">
        <f t="shared" si="93"/>
        <v>0.38095238095238093</v>
      </c>
      <c r="AD21" s="31">
        <v>4</v>
      </c>
      <c r="AE21" s="31">
        <v>1</v>
      </c>
      <c r="AF21" s="1">
        <f t="shared" si="94"/>
        <v>5</v>
      </c>
      <c r="AG21" s="8">
        <f t="shared" si="95"/>
        <v>0.8</v>
      </c>
      <c r="AH21" s="31">
        <v>9</v>
      </c>
      <c r="AI21" s="31">
        <v>5</v>
      </c>
      <c r="AJ21" s="1">
        <f t="shared" si="96"/>
        <v>14</v>
      </c>
      <c r="AK21" s="8">
        <f t="shared" si="97"/>
        <v>0.6428571428571429</v>
      </c>
      <c r="AL21" s="31">
        <v>9</v>
      </c>
      <c r="AM21" s="31">
        <v>4</v>
      </c>
      <c r="AN21" s="1">
        <f t="shared" si="98"/>
        <v>13</v>
      </c>
      <c r="AO21" s="8">
        <f t="shared" si="99"/>
        <v>0.6923076923076923</v>
      </c>
      <c r="AP21" s="31">
        <v>4</v>
      </c>
      <c r="AQ21" s="31">
        <v>4</v>
      </c>
      <c r="AR21" s="1">
        <f t="shared" si="100"/>
        <v>8</v>
      </c>
      <c r="AS21" s="8">
        <f t="shared" si="101"/>
        <v>0.5</v>
      </c>
      <c r="AT21" s="31">
        <v>2</v>
      </c>
      <c r="AU21" s="31">
        <v>6</v>
      </c>
      <c r="AV21" s="1">
        <f t="shared" si="102"/>
        <v>8</v>
      </c>
      <c r="AW21" s="8">
        <f t="shared" si="133"/>
        <v>0.25</v>
      </c>
      <c r="AX21" s="31">
        <v>2</v>
      </c>
      <c r="AY21" s="31">
        <v>8</v>
      </c>
      <c r="AZ21" s="1">
        <f>AY21+AX21</f>
        <v>10</v>
      </c>
      <c r="BA21" s="8">
        <f t="shared" si="103"/>
        <v>0.2</v>
      </c>
      <c r="BB21" s="31">
        <v>1</v>
      </c>
      <c r="BC21" s="31">
        <v>5</v>
      </c>
      <c r="BD21" s="1">
        <f t="shared" si="104"/>
        <v>6</v>
      </c>
      <c r="BE21" s="8">
        <f t="shared" si="134"/>
        <v>0.16666666666666666</v>
      </c>
      <c r="BF21" s="2">
        <f t="shared" si="105"/>
        <v>31</v>
      </c>
      <c r="BG21" s="1">
        <f t="shared" si="105"/>
        <v>33</v>
      </c>
      <c r="BH21" s="1">
        <f t="shared" si="106"/>
        <v>64</v>
      </c>
      <c r="BI21" s="3">
        <f>IF(BH21&gt;0,BF21/BH21,0%)</f>
        <v>0.484375</v>
      </c>
      <c r="BJ21" s="31">
        <v>3</v>
      </c>
      <c r="BK21" s="31">
        <v>4</v>
      </c>
      <c r="BL21" s="1">
        <f t="shared" si="107"/>
        <v>7</v>
      </c>
      <c r="BM21" s="8">
        <f t="shared" si="135"/>
        <v>0.42857142857142855</v>
      </c>
      <c r="BN21" s="31">
        <v>1</v>
      </c>
      <c r="BO21" s="31">
        <v>6</v>
      </c>
      <c r="BP21" s="1">
        <f t="shared" si="108"/>
        <v>7</v>
      </c>
      <c r="BQ21" s="8">
        <f t="shared" si="136"/>
        <v>0.14285714285714285</v>
      </c>
      <c r="BR21" s="31">
        <v>0</v>
      </c>
      <c r="BS21" s="31">
        <v>3</v>
      </c>
      <c r="BT21" s="1">
        <f t="shared" si="109"/>
        <v>3</v>
      </c>
      <c r="BU21" s="8">
        <f t="shared" si="137"/>
        <v>0</v>
      </c>
      <c r="BV21" s="31">
        <v>1</v>
      </c>
      <c r="BW21" s="31">
        <v>2</v>
      </c>
      <c r="BX21" s="1">
        <f t="shared" si="110"/>
        <v>3</v>
      </c>
      <c r="BY21" s="8">
        <f t="shared" si="138"/>
        <v>0.3333333333333333</v>
      </c>
      <c r="BZ21" s="31">
        <v>2</v>
      </c>
      <c r="CA21" s="31">
        <v>5</v>
      </c>
      <c r="CB21" s="1">
        <f t="shared" si="111"/>
        <v>7</v>
      </c>
      <c r="CC21" s="8">
        <f t="shared" si="139"/>
        <v>0.2857142857142857</v>
      </c>
      <c r="CD21" s="31">
        <v>1</v>
      </c>
      <c r="CE21" s="31">
        <v>4</v>
      </c>
      <c r="CF21" s="1">
        <f t="shared" si="112"/>
        <v>5</v>
      </c>
      <c r="CG21" s="8">
        <f t="shared" si="140"/>
        <v>0.2</v>
      </c>
      <c r="CH21" s="2">
        <f t="shared" si="113"/>
        <v>8</v>
      </c>
      <c r="CI21" s="1">
        <f t="shared" si="114"/>
        <v>24</v>
      </c>
      <c r="CJ21" s="1">
        <f t="shared" si="115"/>
        <v>32</v>
      </c>
      <c r="CK21" s="3">
        <f t="shared" si="116"/>
        <v>0.25</v>
      </c>
      <c r="CL21" s="31">
        <v>1</v>
      </c>
      <c r="CM21" s="31">
        <v>5</v>
      </c>
      <c r="CN21" s="1">
        <f t="shared" si="117"/>
        <v>6</v>
      </c>
      <c r="CO21" s="8">
        <f t="shared" si="141"/>
        <v>0.16666666666666666</v>
      </c>
      <c r="CP21" s="31">
        <v>6</v>
      </c>
      <c r="CQ21" s="31">
        <v>3</v>
      </c>
      <c r="CR21" s="1">
        <f t="shared" si="118"/>
        <v>9</v>
      </c>
      <c r="CS21" s="8">
        <f t="shared" si="142"/>
        <v>0.6666666666666666</v>
      </c>
      <c r="CT21" s="31">
        <v>0</v>
      </c>
      <c r="CU21" s="31">
        <v>0</v>
      </c>
      <c r="CV21" s="1">
        <f t="shared" si="119"/>
        <v>0</v>
      </c>
      <c r="CW21" s="8">
        <f t="shared" si="143"/>
        <v>0</v>
      </c>
      <c r="CX21" s="31">
        <v>5</v>
      </c>
      <c r="CY21" s="31">
        <v>1</v>
      </c>
      <c r="CZ21" s="1">
        <f t="shared" si="120"/>
        <v>6</v>
      </c>
      <c r="DA21" s="8">
        <f t="shared" si="144"/>
        <v>0.8333333333333334</v>
      </c>
      <c r="DB21" s="31">
        <v>4</v>
      </c>
      <c r="DC21" s="31">
        <v>0</v>
      </c>
      <c r="DD21" s="1">
        <f t="shared" si="121"/>
        <v>4</v>
      </c>
      <c r="DE21" s="8">
        <f t="shared" si="145"/>
        <v>1</v>
      </c>
      <c r="DF21" s="31">
        <v>3</v>
      </c>
      <c r="DG21" s="31">
        <v>1</v>
      </c>
      <c r="DH21" s="1">
        <f t="shared" si="122"/>
        <v>4</v>
      </c>
      <c r="DI21" s="8">
        <f t="shared" si="146"/>
        <v>0.75</v>
      </c>
      <c r="DJ21" s="31">
        <v>3</v>
      </c>
      <c r="DK21" s="31">
        <v>1</v>
      </c>
      <c r="DL21" s="1">
        <f t="shared" si="123"/>
        <v>4</v>
      </c>
      <c r="DM21" s="8">
        <f t="shared" si="147"/>
        <v>0.75</v>
      </c>
      <c r="DN21" s="2">
        <f t="shared" si="124"/>
        <v>22</v>
      </c>
      <c r="DO21" s="1">
        <f t="shared" si="124"/>
        <v>11</v>
      </c>
      <c r="DP21" s="1">
        <f t="shared" si="125"/>
        <v>33</v>
      </c>
      <c r="DQ21" s="3">
        <f t="shared" si="126"/>
        <v>0.6666666666666666</v>
      </c>
      <c r="DR21" s="2">
        <f t="shared" si="127"/>
        <v>77</v>
      </c>
      <c r="DS21" s="1">
        <f t="shared" si="127"/>
        <v>94</v>
      </c>
      <c r="DT21" s="1">
        <f t="shared" si="128"/>
        <v>171</v>
      </c>
      <c r="DU21" s="3">
        <f t="shared" si="129"/>
        <v>0.4502923976608187</v>
      </c>
      <c r="DV21" s="2">
        <f>'[6]cy2001'!DR21</f>
        <v>79</v>
      </c>
      <c r="DW21" s="2">
        <f>'[6]cy2001'!DS21</f>
        <v>87</v>
      </c>
      <c r="DX21" s="1">
        <f t="shared" si="148"/>
        <v>166</v>
      </c>
      <c r="DY21" s="3">
        <f t="shared" si="130"/>
        <v>0.4759036144578313</v>
      </c>
      <c r="DZ21" s="1">
        <f t="shared" si="149"/>
        <v>-2</v>
      </c>
      <c r="EA21" s="8">
        <f t="shared" si="131"/>
        <v>-0.02531645569620253</v>
      </c>
      <c r="EB21" s="1">
        <f t="shared" si="150"/>
        <v>7</v>
      </c>
      <c r="EC21" s="8">
        <f t="shared" si="151"/>
        <v>0.08045977011494253</v>
      </c>
      <c r="ED21" s="1">
        <f t="shared" si="152"/>
        <v>5</v>
      </c>
      <c r="EE21" s="8">
        <f t="shared" si="132"/>
        <v>0.030120481927710843</v>
      </c>
      <c r="EF21" s="8">
        <f t="shared" si="153"/>
        <v>-0.05543693762391337</v>
      </c>
    </row>
    <row r="22" spans="1:136" ht="12.75" customHeight="1" hidden="1" outlineLevel="2">
      <c r="A22" s="5" t="s">
        <v>6</v>
      </c>
      <c r="B22" s="31">
        <v>15</v>
      </c>
      <c r="C22" s="31">
        <v>1</v>
      </c>
      <c r="D22" s="9">
        <f t="shared" si="78"/>
        <v>16</v>
      </c>
      <c r="E22" s="11">
        <f t="shared" si="79"/>
        <v>0.9375</v>
      </c>
      <c r="F22" s="31">
        <v>9</v>
      </c>
      <c r="G22" s="31">
        <v>0</v>
      </c>
      <c r="H22" s="9">
        <f t="shared" si="80"/>
        <v>9</v>
      </c>
      <c r="I22" s="11">
        <f t="shared" si="81"/>
        <v>1</v>
      </c>
      <c r="J22" s="31">
        <v>16</v>
      </c>
      <c r="K22" s="31">
        <v>1</v>
      </c>
      <c r="L22" s="9">
        <f t="shared" si="82"/>
        <v>17</v>
      </c>
      <c r="M22" s="11">
        <f t="shared" si="83"/>
        <v>0.9411764705882353</v>
      </c>
      <c r="N22" s="31">
        <v>13</v>
      </c>
      <c r="O22" s="31">
        <v>0</v>
      </c>
      <c r="P22" s="1">
        <f t="shared" si="84"/>
        <v>13</v>
      </c>
      <c r="Q22" s="8">
        <f t="shared" si="85"/>
        <v>1</v>
      </c>
      <c r="R22" s="31">
        <v>17</v>
      </c>
      <c r="S22" s="31">
        <v>0</v>
      </c>
      <c r="T22" s="1">
        <f t="shared" si="86"/>
        <v>17</v>
      </c>
      <c r="U22" s="8">
        <f t="shared" si="87"/>
        <v>1</v>
      </c>
      <c r="V22" s="31">
        <v>7</v>
      </c>
      <c r="W22" s="31">
        <v>0</v>
      </c>
      <c r="X22" s="1">
        <f t="shared" si="88"/>
        <v>7</v>
      </c>
      <c r="Y22" s="8">
        <f t="shared" si="89"/>
        <v>1</v>
      </c>
      <c r="Z22" s="2">
        <f t="shared" si="90"/>
        <v>77</v>
      </c>
      <c r="AA22" s="1">
        <f t="shared" si="91"/>
        <v>2</v>
      </c>
      <c r="AB22" s="1">
        <f t="shared" si="92"/>
        <v>79</v>
      </c>
      <c r="AC22" s="3">
        <f t="shared" si="93"/>
        <v>0.9746835443037974</v>
      </c>
      <c r="AD22" s="31">
        <v>11</v>
      </c>
      <c r="AE22" s="31">
        <v>2</v>
      </c>
      <c r="AF22" s="1">
        <f t="shared" si="94"/>
        <v>13</v>
      </c>
      <c r="AG22" s="8">
        <f t="shared" si="95"/>
        <v>0.8461538461538461</v>
      </c>
      <c r="AH22" s="31">
        <v>2</v>
      </c>
      <c r="AI22" s="31">
        <v>0</v>
      </c>
      <c r="AJ22" s="1">
        <f t="shared" si="96"/>
        <v>2</v>
      </c>
      <c r="AK22" s="8">
        <f t="shared" si="97"/>
        <v>1</v>
      </c>
      <c r="AL22" s="31">
        <v>8</v>
      </c>
      <c r="AM22" s="31">
        <v>4</v>
      </c>
      <c r="AN22" s="1">
        <f t="shared" si="98"/>
        <v>12</v>
      </c>
      <c r="AO22" s="8">
        <f t="shared" si="99"/>
        <v>0.6666666666666666</v>
      </c>
      <c r="AP22" s="31">
        <v>7</v>
      </c>
      <c r="AQ22" s="31">
        <v>4</v>
      </c>
      <c r="AR22" s="1">
        <f t="shared" si="100"/>
        <v>11</v>
      </c>
      <c r="AS22" s="8">
        <f t="shared" si="101"/>
        <v>0.6363636363636364</v>
      </c>
      <c r="AT22" s="31">
        <v>8</v>
      </c>
      <c r="AU22" s="31">
        <v>2</v>
      </c>
      <c r="AV22" s="1">
        <f t="shared" si="102"/>
        <v>10</v>
      </c>
      <c r="AW22" s="8">
        <f t="shared" si="133"/>
        <v>0.8</v>
      </c>
      <c r="AX22" s="31">
        <v>8</v>
      </c>
      <c r="AY22" s="31">
        <v>2</v>
      </c>
      <c r="AZ22" s="1">
        <f>AY22+AX22</f>
        <v>10</v>
      </c>
      <c r="BA22" s="8">
        <f t="shared" si="103"/>
        <v>0.8</v>
      </c>
      <c r="BB22" s="31">
        <v>3</v>
      </c>
      <c r="BC22" s="31">
        <v>3</v>
      </c>
      <c r="BD22" s="1">
        <f t="shared" si="104"/>
        <v>6</v>
      </c>
      <c r="BE22" s="8">
        <f t="shared" si="134"/>
        <v>0.5</v>
      </c>
      <c r="BF22" s="2">
        <f t="shared" si="105"/>
        <v>47</v>
      </c>
      <c r="BG22" s="1">
        <f t="shared" si="105"/>
        <v>17</v>
      </c>
      <c r="BH22" s="1">
        <f t="shared" si="106"/>
        <v>64</v>
      </c>
      <c r="BI22" s="3">
        <f>IF(BH22&gt;0,BF22/BH22,0%)</f>
        <v>0.734375</v>
      </c>
      <c r="BJ22" s="31">
        <v>8</v>
      </c>
      <c r="BK22" s="31">
        <v>4</v>
      </c>
      <c r="BL22" s="1">
        <f t="shared" si="107"/>
        <v>12</v>
      </c>
      <c r="BM22" s="8">
        <f t="shared" si="135"/>
        <v>0.6666666666666666</v>
      </c>
      <c r="BN22" s="31">
        <v>11</v>
      </c>
      <c r="BO22" s="31">
        <v>4</v>
      </c>
      <c r="BP22" s="1">
        <f t="shared" si="108"/>
        <v>15</v>
      </c>
      <c r="BQ22" s="8">
        <f t="shared" si="136"/>
        <v>0.7333333333333333</v>
      </c>
      <c r="BR22" s="31">
        <v>6</v>
      </c>
      <c r="BS22" s="31">
        <v>2</v>
      </c>
      <c r="BT22" s="1">
        <f t="shared" si="109"/>
        <v>8</v>
      </c>
      <c r="BU22" s="8">
        <f t="shared" si="137"/>
        <v>0.75</v>
      </c>
      <c r="BV22" s="31">
        <v>11</v>
      </c>
      <c r="BW22" s="31">
        <v>0</v>
      </c>
      <c r="BX22" s="1">
        <f t="shared" si="110"/>
        <v>11</v>
      </c>
      <c r="BY22" s="8">
        <f t="shared" si="138"/>
        <v>1</v>
      </c>
      <c r="BZ22" s="31">
        <v>20</v>
      </c>
      <c r="CA22" s="31"/>
      <c r="CB22" s="1">
        <f t="shared" si="111"/>
        <v>20</v>
      </c>
      <c r="CC22" s="8">
        <f t="shared" si="139"/>
        <v>1</v>
      </c>
      <c r="CD22" s="31">
        <v>6</v>
      </c>
      <c r="CE22" s="31">
        <v>0</v>
      </c>
      <c r="CF22" s="1">
        <f t="shared" si="112"/>
        <v>6</v>
      </c>
      <c r="CG22" s="8">
        <f t="shared" si="140"/>
        <v>1</v>
      </c>
      <c r="CH22" s="2">
        <f t="shared" si="113"/>
        <v>62</v>
      </c>
      <c r="CI22" s="1">
        <f t="shared" si="114"/>
        <v>10</v>
      </c>
      <c r="CJ22" s="1">
        <f t="shared" si="115"/>
        <v>72</v>
      </c>
      <c r="CK22" s="3">
        <f t="shared" si="116"/>
        <v>0.8611111111111112</v>
      </c>
      <c r="CL22" s="31">
        <v>8</v>
      </c>
      <c r="CM22" s="31">
        <v>2</v>
      </c>
      <c r="CN22" s="1">
        <f t="shared" si="117"/>
        <v>10</v>
      </c>
      <c r="CO22" s="8">
        <f t="shared" si="141"/>
        <v>0.8</v>
      </c>
      <c r="CP22" s="31">
        <v>16</v>
      </c>
      <c r="CQ22" s="31">
        <v>2</v>
      </c>
      <c r="CR22" s="1">
        <f t="shared" si="118"/>
        <v>18</v>
      </c>
      <c r="CS22" s="8">
        <f t="shared" si="142"/>
        <v>0.8888888888888888</v>
      </c>
      <c r="CT22" s="31">
        <v>5</v>
      </c>
      <c r="CU22" s="31">
        <v>0</v>
      </c>
      <c r="CV22" s="1">
        <f t="shared" si="119"/>
        <v>5</v>
      </c>
      <c r="CW22" s="8">
        <f t="shared" si="143"/>
        <v>1</v>
      </c>
      <c r="CX22" s="31">
        <v>15</v>
      </c>
      <c r="CY22" s="31">
        <v>1</v>
      </c>
      <c r="CZ22" s="1">
        <f t="shared" si="120"/>
        <v>16</v>
      </c>
      <c r="DA22" s="8">
        <f t="shared" si="144"/>
        <v>0.9375</v>
      </c>
      <c r="DB22" s="31">
        <v>4</v>
      </c>
      <c r="DC22" s="31">
        <v>2</v>
      </c>
      <c r="DD22" s="1">
        <f t="shared" si="121"/>
        <v>6</v>
      </c>
      <c r="DE22" s="8">
        <f t="shared" si="145"/>
        <v>0.6666666666666666</v>
      </c>
      <c r="DF22" s="31">
        <v>14</v>
      </c>
      <c r="DG22" s="31">
        <v>2</v>
      </c>
      <c r="DH22" s="1">
        <f t="shared" si="122"/>
        <v>16</v>
      </c>
      <c r="DI22" s="8">
        <f t="shared" si="146"/>
        <v>0.875</v>
      </c>
      <c r="DJ22" s="31">
        <v>9</v>
      </c>
      <c r="DK22" s="31">
        <v>0</v>
      </c>
      <c r="DL22" s="1">
        <f t="shared" si="123"/>
        <v>9</v>
      </c>
      <c r="DM22" s="8">
        <f t="shared" si="147"/>
        <v>1</v>
      </c>
      <c r="DN22" s="2">
        <f t="shared" si="124"/>
        <v>71</v>
      </c>
      <c r="DO22" s="1">
        <f t="shared" si="124"/>
        <v>9</v>
      </c>
      <c r="DP22" s="1">
        <f t="shared" si="125"/>
        <v>80</v>
      </c>
      <c r="DQ22" s="3">
        <f t="shared" si="126"/>
        <v>0.8875</v>
      </c>
      <c r="DR22" s="2">
        <f t="shared" si="127"/>
        <v>257</v>
      </c>
      <c r="DS22" s="1">
        <f t="shared" si="127"/>
        <v>38</v>
      </c>
      <c r="DT22" s="1">
        <f t="shared" si="128"/>
        <v>295</v>
      </c>
      <c r="DU22" s="3">
        <f t="shared" si="129"/>
        <v>0.8711864406779661</v>
      </c>
      <c r="DV22" s="2">
        <f>'[6]cy2001'!DR22</f>
        <v>253</v>
      </c>
      <c r="DW22" s="2">
        <f>'[6]cy2001'!DS22</f>
        <v>50</v>
      </c>
      <c r="DX22" s="1">
        <f t="shared" si="148"/>
        <v>303</v>
      </c>
      <c r="DY22" s="3">
        <f t="shared" si="130"/>
        <v>0.834983498349835</v>
      </c>
      <c r="DZ22" s="1">
        <f t="shared" si="149"/>
        <v>4</v>
      </c>
      <c r="EA22" s="8">
        <f t="shared" si="131"/>
        <v>0.015810276679841896</v>
      </c>
      <c r="EB22" s="1">
        <f t="shared" si="150"/>
        <v>-12</v>
      </c>
      <c r="EC22" s="8">
        <f t="shared" si="151"/>
        <v>-0.24</v>
      </c>
      <c r="ED22" s="1">
        <f t="shared" si="152"/>
        <v>-8</v>
      </c>
      <c r="EE22" s="8">
        <f t="shared" si="132"/>
        <v>-0.026402640264026403</v>
      </c>
      <c r="EF22" s="8">
        <f t="shared" si="153"/>
        <v>0.0422129169438683</v>
      </c>
    </row>
    <row r="23" spans="1:136" ht="12.75" customHeight="1" hidden="1" outlineLevel="2">
      <c r="A23" s="5" t="s">
        <v>36</v>
      </c>
      <c r="B23" s="31">
        <v>1</v>
      </c>
      <c r="C23" s="31">
        <v>0</v>
      </c>
      <c r="D23" s="9">
        <f t="shared" si="78"/>
        <v>1</v>
      </c>
      <c r="E23" s="11">
        <f t="shared" si="79"/>
        <v>1</v>
      </c>
      <c r="F23" s="31">
        <v>1</v>
      </c>
      <c r="G23" s="31">
        <v>0</v>
      </c>
      <c r="H23" s="9">
        <f t="shared" si="80"/>
        <v>1</v>
      </c>
      <c r="I23" s="11">
        <f t="shared" si="81"/>
        <v>1</v>
      </c>
      <c r="J23" s="31">
        <v>3</v>
      </c>
      <c r="K23" s="31">
        <v>0</v>
      </c>
      <c r="L23" s="9">
        <f t="shared" si="82"/>
        <v>3</v>
      </c>
      <c r="M23" s="11">
        <f t="shared" si="83"/>
        <v>1</v>
      </c>
      <c r="N23" s="31">
        <v>0</v>
      </c>
      <c r="O23" s="31">
        <v>0</v>
      </c>
      <c r="P23" s="1">
        <f t="shared" si="84"/>
        <v>0</v>
      </c>
      <c r="Q23" s="8">
        <f t="shared" si="85"/>
        <v>0</v>
      </c>
      <c r="R23" s="31">
        <v>2</v>
      </c>
      <c r="S23" s="31">
        <v>0</v>
      </c>
      <c r="T23" s="1">
        <f t="shared" si="86"/>
        <v>2</v>
      </c>
      <c r="U23" s="8">
        <f t="shared" si="87"/>
        <v>1</v>
      </c>
      <c r="V23" s="31">
        <v>0</v>
      </c>
      <c r="W23" s="31">
        <v>0</v>
      </c>
      <c r="X23" s="1">
        <f t="shared" si="88"/>
        <v>0</v>
      </c>
      <c r="Y23" s="8">
        <f t="shared" si="89"/>
        <v>0</v>
      </c>
      <c r="Z23" s="2">
        <f t="shared" si="90"/>
        <v>7</v>
      </c>
      <c r="AA23" s="1">
        <f t="shared" si="91"/>
        <v>0</v>
      </c>
      <c r="AB23" s="1">
        <f t="shared" si="92"/>
        <v>7</v>
      </c>
      <c r="AC23" s="3">
        <f t="shared" si="93"/>
        <v>1</v>
      </c>
      <c r="AD23" s="31">
        <v>1</v>
      </c>
      <c r="AE23" s="31">
        <v>1</v>
      </c>
      <c r="AF23" s="1">
        <f t="shared" si="94"/>
        <v>2</v>
      </c>
      <c r="AG23" s="8">
        <f t="shared" si="95"/>
        <v>0.5</v>
      </c>
      <c r="AH23" s="31">
        <v>1</v>
      </c>
      <c r="AI23" s="31">
        <v>1</v>
      </c>
      <c r="AJ23" s="1">
        <f t="shared" si="96"/>
        <v>2</v>
      </c>
      <c r="AK23" s="8">
        <f t="shared" si="97"/>
        <v>0.5</v>
      </c>
      <c r="AL23" s="31">
        <v>0</v>
      </c>
      <c r="AM23" s="31">
        <v>0</v>
      </c>
      <c r="AN23" s="1">
        <f t="shared" si="98"/>
        <v>0</v>
      </c>
      <c r="AO23" s="8">
        <f t="shared" si="99"/>
        <v>0</v>
      </c>
      <c r="AP23" s="31">
        <v>2</v>
      </c>
      <c r="AQ23" s="31">
        <v>0</v>
      </c>
      <c r="AR23" s="1">
        <f t="shared" si="100"/>
        <v>2</v>
      </c>
      <c r="AS23" s="8">
        <f t="shared" si="101"/>
        <v>1</v>
      </c>
      <c r="AT23" s="31">
        <v>7</v>
      </c>
      <c r="AU23" s="31">
        <v>0</v>
      </c>
      <c r="AV23" s="1">
        <f t="shared" si="102"/>
        <v>7</v>
      </c>
      <c r="AW23" s="8">
        <f t="shared" si="133"/>
        <v>1</v>
      </c>
      <c r="AX23" s="31">
        <v>1</v>
      </c>
      <c r="AY23" s="31">
        <v>0</v>
      </c>
      <c r="AZ23" s="1">
        <f aca="true" t="shared" si="154" ref="AZ23:AZ28">AX23+AY23</f>
        <v>1</v>
      </c>
      <c r="BA23" s="8">
        <f t="shared" si="103"/>
        <v>1</v>
      </c>
      <c r="BB23" s="31">
        <v>3</v>
      </c>
      <c r="BC23" s="31">
        <v>4</v>
      </c>
      <c r="BD23" s="1">
        <f t="shared" si="104"/>
        <v>7</v>
      </c>
      <c r="BE23" s="8">
        <f t="shared" si="134"/>
        <v>0.42857142857142855</v>
      </c>
      <c r="BF23" s="2">
        <f t="shared" si="105"/>
        <v>15</v>
      </c>
      <c r="BG23" s="1">
        <f t="shared" si="105"/>
        <v>6</v>
      </c>
      <c r="BH23" s="1">
        <f t="shared" si="106"/>
        <v>21</v>
      </c>
      <c r="BI23" s="3">
        <f aca="true" t="shared" si="155" ref="BI23:BI28">IF(BH23&gt;0,BF23/BH23,0%)</f>
        <v>0.7142857142857143</v>
      </c>
      <c r="BJ23" s="31">
        <v>0</v>
      </c>
      <c r="BK23" s="31">
        <v>1</v>
      </c>
      <c r="BL23" s="1">
        <f t="shared" si="107"/>
        <v>1</v>
      </c>
      <c r="BM23" s="8">
        <f t="shared" si="135"/>
        <v>0</v>
      </c>
      <c r="BN23" s="31">
        <v>0</v>
      </c>
      <c r="BO23" s="31">
        <v>0</v>
      </c>
      <c r="BP23" s="1">
        <f t="shared" si="108"/>
        <v>0</v>
      </c>
      <c r="BQ23" s="8">
        <f t="shared" si="136"/>
        <v>0</v>
      </c>
      <c r="BR23" s="31">
        <v>3</v>
      </c>
      <c r="BS23" s="31">
        <v>0</v>
      </c>
      <c r="BT23" s="1">
        <f t="shared" si="109"/>
        <v>3</v>
      </c>
      <c r="BU23" s="8">
        <f t="shared" si="137"/>
        <v>1</v>
      </c>
      <c r="BV23" s="31">
        <v>1</v>
      </c>
      <c r="BW23" s="31">
        <v>3</v>
      </c>
      <c r="BX23" s="1">
        <f t="shared" si="110"/>
        <v>4</v>
      </c>
      <c r="BY23" s="8">
        <f t="shared" si="138"/>
        <v>0.25</v>
      </c>
      <c r="BZ23" s="31">
        <v>1</v>
      </c>
      <c r="CA23" s="31"/>
      <c r="CB23" s="1">
        <f t="shared" si="111"/>
        <v>1</v>
      </c>
      <c r="CC23" s="8">
        <f t="shared" si="139"/>
        <v>1</v>
      </c>
      <c r="CD23" s="31">
        <v>0</v>
      </c>
      <c r="CE23" s="31">
        <v>0</v>
      </c>
      <c r="CF23" s="1">
        <f t="shared" si="112"/>
        <v>0</v>
      </c>
      <c r="CG23" s="8">
        <f t="shared" si="140"/>
        <v>0</v>
      </c>
      <c r="CH23" s="2">
        <f t="shared" si="113"/>
        <v>5</v>
      </c>
      <c r="CI23" s="1">
        <f t="shared" si="114"/>
        <v>4</v>
      </c>
      <c r="CJ23" s="1">
        <f t="shared" si="115"/>
        <v>9</v>
      </c>
      <c r="CK23" s="3">
        <f t="shared" si="116"/>
        <v>0.5555555555555556</v>
      </c>
      <c r="CL23" s="31">
        <v>0</v>
      </c>
      <c r="CM23" s="31">
        <v>0</v>
      </c>
      <c r="CN23" s="1">
        <f t="shared" si="117"/>
        <v>0</v>
      </c>
      <c r="CO23" s="8">
        <f t="shared" si="141"/>
        <v>0</v>
      </c>
      <c r="CP23" s="31">
        <v>1</v>
      </c>
      <c r="CQ23" s="31">
        <v>0</v>
      </c>
      <c r="CR23" s="1">
        <f t="shared" si="118"/>
        <v>1</v>
      </c>
      <c r="CS23" s="8">
        <f t="shared" si="142"/>
        <v>1</v>
      </c>
      <c r="CT23" s="31">
        <v>2</v>
      </c>
      <c r="CU23" s="31">
        <v>0</v>
      </c>
      <c r="CV23" s="1">
        <f t="shared" si="119"/>
        <v>2</v>
      </c>
      <c r="CW23" s="8">
        <f t="shared" si="143"/>
        <v>1</v>
      </c>
      <c r="CX23" s="31">
        <v>2</v>
      </c>
      <c r="CY23" s="31">
        <v>0</v>
      </c>
      <c r="CZ23" s="1">
        <f t="shared" si="120"/>
        <v>2</v>
      </c>
      <c r="DA23" s="8">
        <f t="shared" si="144"/>
        <v>1</v>
      </c>
      <c r="DB23" s="31">
        <v>4</v>
      </c>
      <c r="DC23" s="31">
        <v>1</v>
      </c>
      <c r="DD23" s="1">
        <f t="shared" si="121"/>
        <v>5</v>
      </c>
      <c r="DE23" s="8">
        <f t="shared" si="145"/>
        <v>0.8</v>
      </c>
      <c r="DF23" s="31">
        <v>1</v>
      </c>
      <c r="DG23" s="31">
        <v>0</v>
      </c>
      <c r="DH23" s="1">
        <f t="shared" si="122"/>
        <v>1</v>
      </c>
      <c r="DI23" s="8">
        <f t="shared" si="146"/>
        <v>1</v>
      </c>
      <c r="DJ23" s="31">
        <v>1</v>
      </c>
      <c r="DK23" s="31">
        <v>0</v>
      </c>
      <c r="DL23" s="1">
        <f t="shared" si="123"/>
        <v>1</v>
      </c>
      <c r="DM23" s="8">
        <f t="shared" si="147"/>
        <v>1</v>
      </c>
      <c r="DN23" s="2">
        <f t="shared" si="124"/>
        <v>11</v>
      </c>
      <c r="DO23" s="1">
        <f t="shared" si="124"/>
        <v>1</v>
      </c>
      <c r="DP23" s="1">
        <f t="shared" si="125"/>
        <v>12</v>
      </c>
      <c r="DQ23" s="3">
        <f t="shared" si="126"/>
        <v>0.9166666666666666</v>
      </c>
      <c r="DR23" s="2">
        <f t="shared" si="127"/>
        <v>38</v>
      </c>
      <c r="DS23" s="1">
        <f t="shared" si="127"/>
        <v>11</v>
      </c>
      <c r="DT23" s="1">
        <f t="shared" si="128"/>
        <v>49</v>
      </c>
      <c r="DU23" s="3">
        <f t="shared" si="129"/>
        <v>0.7755102040816326</v>
      </c>
      <c r="DV23" s="2">
        <f>'[6]cy2001'!DR23</f>
        <v>54</v>
      </c>
      <c r="DW23" s="2">
        <f>'[6]cy2001'!DS23</f>
        <v>12</v>
      </c>
      <c r="DX23" s="1">
        <f t="shared" si="148"/>
        <v>66</v>
      </c>
      <c r="DY23" s="3">
        <f>IF(DX23&gt;0,DV23/DX23,0%)</f>
        <v>0.8181818181818182</v>
      </c>
      <c r="DZ23" s="1">
        <f>DR23-DV23</f>
        <v>-16</v>
      </c>
      <c r="EA23" s="8">
        <f>IF(DV23&lt;&gt;0,DZ23/DV23,IF(DZ23=0,0,1))</f>
        <v>-0.2962962962962963</v>
      </c>
      <c r="EB23" s="1">
        <f>DS23-DW23</f>
        <v>-1</v>
      </c>
      <c r="EC23" s="8">
        <f>IF(DW23&lt;&gt;0,EB23/DW23,IF(EB23=0,0,1))</f>
        <v>-0.08333333333333333</v>
      </c>
      <c r="ED23" s="1">
        <f>DT23-DX23</f>
        <v>-17</v>
      </c>
      <c r="EE23" s="8">
        <f>IF(DX23&lt;&gt;0,ED23/DX23,IF(ED23=0,0,1))</f>
        <v>-0.25757575757575757</v>
      </c>
      <c r="EF23" s="8">
        <f>EA23-EE23</f>
        <v>-0.03872053872053871</v>
      </c>
    </row>
    <row r="24" spans="1:136" ht="12.75" customHeight="1" hidden="1" outlineLevel="2">
      <c r="A24" s="5" t="s">
        <v>37</v>
      </c>
      <c r="B24" s="31">
        <v>1</v>
      </c>
      <c r="C24" s="31">
        <v>0</v>
      </c>
      <c r="D24" s="1">
        <f t="shared" si="78"/>
        <v>1</v>
      </c>
      <c r="E24" s="8">
        <f t="shared" si="79"/>
        <v>1</v>
      </c>
      <c r="F24" s="31">
        <v>4</v>
      </c>
      <c r="G24" s="31">
        <v>0</v>
      </c>
      <c r="H24" s="1">
        <f t="shared" si="80"/>
        <v>4</v>
      </c>
      <c r="I24" s="8">
        <f t="shared" si="81"/>
        <v>1</v>
      </c>
      <c r="J24" s="31">
        <v>2</v>
      </c>
      <c r="K24" s="31">
        <v>0</v>
      </c>
      <c r="L24" s="1">
        <f t="shared" si="82"/>
        <v>2</v>
      </c>
      <c r="M24" s="8">
        <f t="shared" si="83"/>
        <v>1</v>
      </c>
      <c r="N24" s="31">
        <v>2</v>
      </c>
      <c r="O24" s="31">
        <v>0</v>
      </c>
      <c r="P24" s="1">
        <f t="shared" si="84"/>
        <v>2</v>
      </c>
      <c r="Q24" s="8">
        <f t="shared" si="85"/>
        <v>1</v>
      </c>
      <c r="R24" s="31">
        <v>3</v>
      </c>
      <c r="S24" s="31">
        <v>0</v>
      </c>
      <c r="T24" s="1">
        <f t="shared" si="86"/>
        <v>3</v>
      </c>
      <c r="U24" s="8">
        <f t="shared" si="87"/>
        <v>1</v>
      </c>
      <c r="V24" s="31">
        <v>2</v>
      </c>
      <c r="W24" s="31">
        <v>0</v>
      </c>
      <c r="X24" s="1">
        <f t="shared" si="88"/>
        <v>2</v>
      </c>
      <c r="Y24" s="8">
        <f t="shared" si="89"/>
        <v>1</v>
      </c>
      <c r="Z24" s="2">
        <f t="shared" si="90"/>
        <v>14</v>
      </c>
      <c r="AA24" s="1">
        <f t="shared" si="91"/>
        <v>0</v>
      </c>
      <c r="AB24" s="1">
        <f t="shared" si="92"/>
        <v>14</v>
      </c>
      <c r="AC24" s="3">
        <f t="shared" si="93"/>
        <v>1</v>
      </c>
      <c r="AD24" s="31">
        <v>1</v>
      </c>
      <c r="AE24" s="31">
        <v>3</v>
      </c>
      <c r="AF24" s="1">
        <f t="shared" si="94"/>
        <v>4</v>
      </c>
      <c r="AG24" s="8">
        <f t="shared" si="95"/>
        <v>0.25</v>
      </c>
      <c r="AH24" s="31">
        <v>5</v>
      </c>
      <c r="AI24" s="31">
        <v>1</v>
      </c>
      <c r="AJ24" s="1">
        <f t="shared" si="96"/>
        <v>6</v>
      </c>
      <c r="AK24" s="8">
        <f t="shared" si="97"/>
        <v>0.8333333333333334</v>
      </c>
      <c r="AL24" s="31">
        <v>0</v>
      </c>
      <c r="AM24" s="31">
        <v>0</v>
      </c>
      <c r="AN24" s="1">
        <f t="shared" si="98"/>
        <v>0</v>
      </c>
      <c r="AO24" s="8">
        <f t="shared" si="99"/>
        <v>0</v>
      </c>
      <c r="AP24" s="31">
        <v>6</v>
      </c>
      <c r="AQ24" s="31">
        <v>1</v>
      </c>
      <c r="AR24" s="1">
        <f t="shared" si="100"/>
        <v>7</v>
      </c>
      <c r="AS24" s="8">
        <f t="shared" si="101"/>
        <v>0.8571428571428571</v>
      </c>
      <c r="AT24" s="31">
        <v>4</v>
      </c>
      <c r="AU24" s="31">
        <v>0</v>
      </c>
      <c r="AV24" s="1">
        <f t="shared" si="102"/>
        <v>4</v>
      </c>
      <c r="AW24" s="8">
        <f t="shared" si="133"/>
        <v>1</v>
      </c>
      <c r="AX24" s="31">
        <v>3</v>
      </c>
      <c r="AY24" s="31">
        <v>1</v>
      </c>
      <c r="AZ24" s="1">
        <f t="shared" si="154"/>
        <v>4</v>
      </c>
      <c r="BA24" s="8">
        <f t="shared" si="103"/>
        <v>0.75</v>
      </c>
      <c r="BB24" s="31">
        <v>2</v>
      </c>
      <c r="BC24" s="31">
        <v>0</v>
      </c>
      <c r="BD24" s="1">
        <f t="shared" si="104"/>
        <v>2</v>
      </c>
      <c r="BE24" s="8">
        <f t="shared" si="134"/>
        <v>1</v>
      </c>
      <c r="BF24" s="2">
        <f t="shared" si="105"/>
        <v>21</v>
      </c>
      <c r="BG24" s="1">
        <f t="shared" si="105"/>
        <v>6</v>
      </c>
      <c r="BH24" s="1">
        <f t="shared" si="106"/>
        <v>27</v>
      </c>
      <c r="BI24" s="3">
        <f t="shared" si="155"/>
        <v>0.7777777777777778</v>
      </c>
      <c r="BJ24" s="31">
        <v>6</v>
      </c>
      <c r="BK24" s="31">
        <v>0</v>
      </c>
      <c r="BL24" s="1">
        <f t="shared" si="107"/>
        <v>6</v>
      </c>
      <c r="BM24" s="8">
        <f t="shared" si="135"/>
        <v>1</v>
      </c>
      <c r="BN24" s="31">
        <v>0</v>
      </c>
      <c r="BO24" s="31">
        <v>0</v>
      </c>
      <c r="BP24" s="1">
        <f t="shared" si="108"/>
        <v>0</v>
      </c>
      <c r="BQ24" s="8">
        <f t="shared" si="136"/>
        <v>0</v>
      </c>
      <c r="BR24" s="31">
        <v>1</v>
      </c>
      <c r="BS24" s="31">
        <v>0</v>
      </c>
      <c r="BT24" s="1">
        <f t="shared" si="109"/>
        <v>1</v>
      </c>
      <c r="BU24" s="8">
        <f t="shared" si="137"/>
        <v>1</v>
      </c>
      <c r="BV24" s="31">
        <v>3</v>
      </c>
      <c r="BW24" s="31">
        <v>0</v>
      </c>
      <c r="BX24" s="1">
        <f t="shared" si="110"/>
        <v>3</v>
      </c>
      <c r="BY24" s="8">
        <f t="shared" si="138"/>
        <v>1</v>
      </c>
      <c r="BZ24" s="31"/>
      <c r="CA24" s="31">
        <v>1</v>
      </c>
      <c r="CB24" s="1">
        <f t="shared" si="111"/>
        <v>1</v>
      </c>
      <c r="CC24" s="8">
        <f t="shared" si="139"/>
        <v>0</v>
      </c>
      <c r="CD24" s="31">
        <v>1</v>
      </c>
      <c r="CE24" s="31">
        <v>1</v>
      </c>
      <c r="CF24" s="1">
        <f t="shared" si="112"/>
        <v>2</v>
      </c>
      <c r="CG24" s="8">
        <f t="shared" si="140"/>
        <v>0.5</v>
      </c>
      <c r="CH24" s="2">
        <f t="shared" si="113"/>
        <v>11</v>
      </c>
      <c r="CI24" s="1">
        <f t="shared" si="114"/>
        <v>2</v>
      </c>
      <c r="CJ24" s="1">
        <f t="shared" si="115"/>
        <v>13</v>
      </c>
      <c r="CK24" s="3">
        <f t="shared" si="116"/>
        <v>0.8461538461538461</v>
      </c>
      <c r="CL24" s="31">
        <v>1</v>
      </c>
      <c r="CM24" s="31">
        <v>0</v>
      </c>
      <c r="CN24" s="1">
        <f t="shared" si="117"/>
        <v>1</v>
      </c>
      <c r="CO24" s="8">
        <f t="shared" si="141"/>
        <v>1</v>
      </c>
      <c r="CP24" s="31">
        <v>1</v>
      </c>
      <c r="CQ24" s="31">
        <v>0</v>
      </c>
      <c r="CR24" s="1">
        <f t="shared" si="118"/>
        <v>1</v>
      </c>
      <c r="CS24" s="8">
        <f t="shared" si="142"/>
        <v>1</v>
      </c>
      <c r="CT24" s="31">
        <v>1</v>
      </c>
      <c r="CU24" s="31">
        <v>0</v>
      </c>
      <c r="CV24" s="1">
        <f t="shared" si="119"/>
        <v>1</v>
      </c>
      <c r="CW24" s="8">
        <f t="shared" si="143"/>
        <v>1</v>
      </c>
      <c r="CX24" s="31">
        <v>2</v>
      </c>
      <c r="CY24" s="31">
        <v>0</v>
      </c>
      <c r="CZ24" s="1">
        <f t="shared" si="120"/>
        <v>2</v>
      </c>
      <c r="DA24" s="8">
        <f t="shared" si="144"/>
        <v>1</v>
      </c>
      <c r="DB24" s="31">
        <v>3</v>
      </c>
      <c r="DC24" s="31">
        <v>0</v>
      </c>
      <c r="DD24" s="1">
        <f t="shared" si="121"/>
        <v>3</v>
      </c>
      <c r="DE24" s="8">
        <f t="shared" si="145"/>
        <v>1</v>
      </c>
      <c r="DF24" s="31">
        <v>2</v>
      </c>
      <c r="DG24" s="31">
        <v>0</v>
      </c>
      <c r="DH24" s="1">
        <f t="shared" si="122"/>
        <v>2</v>
      </c>
      <c r="DI24" s="8">
        <f t="shared" si="146"/>
        <v>1</v>
      </c>
      <c r="DJ24" s="31">
        <v>0</v>
      </c>
      <c r="DK24" s="31">
        <v>0</v>
      </c>
      <c r="DL24" s="1">
        <f t="shared" si="123"/>
        <v>0</v>
      </c>
      <c r="DM24" s="8">
        <f t="shared" si="147"/>
        <v>0</v>
      </c>
      <c r="DN24" s="2">
        <f t="shared" si="124"/>
        <v>10</v>
      </c>
      <c r="DO24" s="1">
        <f t="shared" si="124"/>
        <v>0</v>
      </c>
      <c r="DP24" s="1">
        <f t="shared" si="125"/>
        <v>10</v>
      </c>
      <c r="DQ24" s="3">
        <f t="shared" si="126"/>
        <v>1</v>
      </c>
      <c r="DR24" s="2">
        <f t="shared" si="127"/>
        <v>56</v>
      </c>
      <c r="DS24" s="1">
        <f t="shared" si="127"/>
        <v>8</v>
      </c>
      <c r="DT24" s="1">
        <f t="shared" si="128"/>
        <v>64</v>
      </c>
      <c r="DU24" s="3">
        <f t="shared" si="129"/>
        <v>0.875</v>
      </c>
      <c r="DV24" s="2">
        <f>'[6]cy2001'!DR24</f>
        <v>80</v>
      </c>
      <c r="DW24" s="2">
        <f>'[6]cy2001'!DS24</f>
        <v>4</v>
      </c>
      <c r="DX24" s="1">
        <f t="shared" si="148"/>
        <v>84</v>
      </c>
      <c r="DY24" s="3">
        <f>IF(DX24&gt;0,DV24/DX24,0%)</f>
        <v>0.9523809523809523</v>
      </c>
      <c r="DZ24" s="1">
        <f>DR24-DV24</f>
        <v>-24</v>
      </c>
      <c r="EA24" s="8">
        <f>IF(DV24&lt;&gt;0,DZ24/DV24,IF(DZ24=0,0,1))</f>
        <v>-0.3</v>
      </c>
      <c r="EB24" s="1">
        <f>DS24-DW24</f>
        <v>4</v>
      </c>
      <c r="EC24" s="8">
        <f>IF(DW24&lt;&gt;0,EB24/DW24,IF(EB24=0,0,1))</f>
        <v>1</v>
      </c>
      <c r="ED24" s="1">
        <f>DT24-DX24</f>
        <v>-20</v>
      </c>
      <c r="EE24" s="8">
        <f>IF(DX24&lt;&gt;0,ED24/DX24,IF(ED24=0,0,1))</f>
        <v>-0.23809523809523808</v>
      </c>
      <c r="EF24" s="8">
        <f>EA24-EE24</f>
        <v>-0.06190476190476191</v>
      </c>
    </row>
    <row r="25" spans="1:136" ht="12.75" customHeight="1" hidden="1" outlineLevel="2">
      <c r="A25" s="5" t="s">
        <v>35</v>
      </c>
      <c r="B25" s="31">
        <f>B23+B24</f>
        <v>2</v>
      </c>
      <c r="C25" s="31">
        <f>C23+C24</f>
        <v>0</v>
      </c>
      <c r="D25" s="1">
        <f t="shared" si="78"/>
        <v>2</v>
      </c>
      <c r="E25" s="8">
        <f t="shared" si="79"/>
        <v>1</v>
      </c>
      <c r="F25" s="31">
        <f>F23+F24</f>
        <v>5</v>
      </c>
      <c r="G25" s="31">
        <f>G23+G24</f>
        <v>0</v>
      </c>
      <c r="H25" s="1">
        <f t="shared" si="80"/>
        <v>5</v>
      </c>
      <c r="I25" s="8">
        <f t="shared" si="81"/>
        <v>1</v>
      </c>
      <c r="J25" s="31">
        <f>J23+J24</f>
        <v>5</v>
      </c>
      <c r="K25" s="31">
        <f>K23+K24</f>
        <v>0</v>
      </c>
      <c r="L25" s="1">
        <f t="shared" si="82"/>
        <v>5</v>
      </c>
      <c r="M25" s="8">
        <f t="shared" si="83"/>
        <v>1</v>
      </c>
      <c r="N25" s="31">
        <f>N23+N24</f>
        <v>2</v>
      </c>
      <c r="O25" s="31">
        <f>O23+O24</f>
        <v>0</v>
      </c>
      <c r="P25" s="1">
        <f t="shared" si="84"/>
        <v>2</v>
      </c>
      <c r="Q25" s="8">
        <f t="shared" si="85"/>
        <v>1</v>
      </c>
      <c r="R25" s="31">
        <f>R23+R24</f>
        <v>5</v>
      </c>
      <c r="S25" s="31">
        <f>S23+S24</f>
        <v>0</v>
      </c>
      <c r="T25" s="1">
        <f t="shared" si="86"/>
        <v>5</v>
      </c>
      <c r="U25" s="8">
        <f t="shared" si="87"/>
        <v>1</v>
      </c>
      <c r="V25" s="31">
        <f>V23+V24</f>
        <v>2</v>
      </c>
      <c r="W25" s="31">
        <f>W23+W24</f>
        <v>0</v>
      </c>
      <c r="X25" s="1">
        <f t="shared" si="88"/>
        <v>2</v>
      </c>
      <c r="Y25" s="8">
        <f t="shared" si="89"/>
        <v>1</v>
      </c>
      <c r="Z25" s="31">
        <f>Z23+Z24</f>
        <v>21</v>
      </c>
      <c r="AA25" s="31">
        <f>AA23+AA24</f>
        <v>0</v>
      </c>
      <c r="AB25" s="1">
        <f t="shared" si="92"/>
        <v>21</v>
      </c>
      <c r="AC25" s="8">
        <f t="shared" si="93"/>
        <v>1</v>
      </c>
      <c r="AD25" s="31">
        <f>AD23+AD24</f>
        <v>2</v>
      </c>
      <c r="AE25" s="31">
        <f>AE23+AE24</f>
        <v>4</v>
      </c>
      <c r="AF25" s="1">
        <f t="shared" si="94"/>
        <v>6</v>
      </c>
      <c r="AG25" s="8">
        <f t="shared" si="95"/>
        <v>0.3333333333333333</v>
      </c>
      <c r="AH25" s="31">
        <f>AH23+AH24</f>
        <v>6</v>
      </c>
      <c r="AI25" s="31">
        <f>AI23+AI24</f>
        <v>2</v>
      </c>
      <c r="AJ25" s="1">
        <f t="shared" si="96"/>
        <v>8</v>
      </c>
      <c r="AK25" s="8">
        <f t="shared" si="97"/>
        <v>0.75</v>
      </c>
      <c r="AL25" s="31">
        <f>AL23+AL24</f>
        <v>0</v>
      </c>
      <c r="AM25" s="31">
        <f>AM23+AM24</f>
        <v>0</v>
      </c>
      <c r="AN25" s="1">
        <f t="shared" si="98"/>
        <v>0</v>
      </c>
      <c r="AO25" s="8">
        <f t="shared" si="99"/>
        <v>0</v>
      </c>
      <c r="AP25" s="31">
        <f>AP23+AP24</f>
        <v>8</v>
      </c>
      <c r="AQ25" s="31">
        <f>AQ23+AQ24</f>
        <v>1</v>
      </c>
      <c r="AR25" s="1">
        <f t="shared" si="100"/>
        <v>9</v>
      </c>
      <c r="AS25" s="8">
        <f t="shared" si="101"/>
        <v>0.8888888888888888</v>
      </c>
      <c r="AT25" s="31">
        <f>AT23+AT24</f>
        <v>11</v>
      </c>
      <c r="AU25" s="31">
        <f>AU23+AU24</f>
        <v>0</v>
      </c>
      <c r="AV25" s="1">
        <f>AT25+AU25</f>
        <v>11</v>
      </c>
      <c r="AW25" s="8">
        <f>IF(AV25&gt;0,AT25/AV25,0%)</f>
        <v>1</v>
      </c>
      <c r="AX25" s="31">
        <f>AX23+AX24</f>
        <v>4</v>
      </c>
      <c r="AY25" s="31">
        <f>AY23+AY24</f>
        <v>1</v>
      </c>
      <c r="AZ25" s="1">
        <f t="shared" si="154"/>
        <v>5</v>
      </c>
      <c r="BA25" s="8">
        <f t="shared" si="103"/>
        <v>0.8</v>
      </c>
      <c r="BB25" s="31">
        <f>BB23+BB24</f>
        <v>5</v>
      </c>
      <c r="BC25" s="31">
        <f>BC23+BC24</f>
        <v>4</v>
      </c>
      <c r="BD25" s="1">
        <f>BB25+BC25</f>
        <v>9</v>
      </c>
      <c r="BE25" s="8">
        <f>IF(BD25&gt;0,BB25/BD25,0%)</f>
        <v>0.5555555555555556</v>
      </c>
      <c r="BF25" s="2">
        <f>BF23+BF24</f>
        <v>36</v>
      </c>
      <c r="BG25" s="1">
        <f>BG23+BG24</f>
        <v>12</v>
      </c>
      <c r="BH25" s="1">
        <f t="shared" si="106"/>
        <v>48</v>
      </c>
      <c r="BI25" s="8">
        <f t="shared" si="155"/>
        <v>0.75</v>
      </c>
      <c r="BJ25" s="31">
        <f>BJ23+BJ24</f>
        <v>6</v>
      </c>
      <c r="BK25" s="31">
        <f>BK23+BK24</f>
        <v>1</v>
      </c>
      <c r="BL25" s="1">
        <f>BJ25+BK25</f>
        <v>7</v>
      </c>
      <c r="BM25" s="8">
        <f>IF(BL25&gt;0,BJ25/BL25,0%)</f>
        <v>0.8571428571428571</v>
      </c>
      <c r="BN25" s="31">
        <f>BN23+BN24</f>
        <v>0</v>
      </c>
      <c r="BO25" s="31">
        <f>BO23+BO24</f>
        <v>0</v>
      </c>
      <c r="BP25" s="1">
        <f>BN25+BO25</f>
        <v>0</v>
      </c>
      <c r="BQ25" s="8">
        <f>IF(BP25&gt;0,BN25/BP25,0%)</f>
        <v>0</v>
      </c>
      <c r="BR25" s="31">
        <f>BR23+BR24</f>
        <v>4</v>
      </c>
      <c r="BS25" s="31">
        <f>BS23+BS24</f>
        <v>0</v>
      </c>
      <c r="BT25" s="1">
        <f>BR25+BS25</f>
        <v>4</v>
      </c>
      <c r="BU25" s="8">
        <f>IF(BT25&gt;0,BR25/BT25,0%)</f>
        <v>1</v>
      </c>
      <c r="BV25" s="31">
        <f>BV23+BV24</f>
        <v>4</v>
      </c>
      <c r="BW25" s="31">
        <f>BW23+BW24</f>
        <v>3</v>
      </c>
      <c r="BX25" s="1">
        <f>BV25+BW25</f>
        <v>7</v>
      </c>
      <c r="BY25" s="8">
        <f>IF(BX25&gt;0,BV25/BX25,0%)</f>
        <v>0.5714285714285714</v>
      </c>
      <c r="BZ25" s="31">
        <f>BZ23+BZ24</f>
        <v>1</v>
      </c>
      <c r="CA25" s="31">
        <f>CA23+CA24</f>
        <v>1</v>
      </c>
      <c r="CB25" s="1">
        <f>BZ25+CA25</f>
        <v>2</v>
      </c>
      <c r="CC25" s="8">
        <f>IF(CB25&gt;0,BZ25/CB25,0%)</f>
        <v>0.5</v>
      </c>
      <c r="CD25" s="31">
        <f>CD23+CD24</f>
        <v>1</v>
      </c>
      <c r="CE25" s="31">
        <f>CE23+CE24</f>
        <v>1</v>
      </c>
      <c r="CF25" s="1">
        <f>CD25+CE25</f>
        <v>2</v>
      </c>
      <c r="CG25" s="8">
        <f>IF(CF25&gt;0,CD25/CF25,0%)</f>
        <v>0.5</v>
      </c>
      <c r="CH25" s="2">
        <f>CH23+CH24</f>
        <v>16</v>
      </c>
      <c r="CI25" s="1">
        <f>CI23+CI24</f>
        <v>6</v>
      </c>
      <c r="CJ25" s="1">
        <f t="shared" si="115"/>
        <v>22</v>
      </c>
      <c r="CK25" s="8">
        <f t="shared" si="116"/>
        <v>0.7272727272727273</v>
      </c>
      <c r="CL25" s="31">
        <f>CL23+CL24</f>
        <v>1</v>
      </c>
      <c r="CM25" s="31">
        <f>CM23+CM24</f>
        <v>0</v>
      </c>
      <c r="CN25" s="1">
        <f>CL25+CM25</f>
        <v>1</v>
      </c>
      <c r="CO25" s="8">
        <f>IF(CN25&gt;0,CL25/CN25,0%)</f>
        <v>1</v>
      </c>
      <c r="CP25" s="31">
        <f>CP23+CP24</f>
        <v>2</v>
      </c>
      <c r="CQ25" s="31">
        <f>CQ23+CQ24</f>
        <v>0</v>
      </c>
      <c r="CR25" s="1">
        <f>CP25+CQ25</f>
        <v>2</v>
      </c>
      <c r="CS25" s="8">
        <f>IF(CR25&gt;0,CP25/CR25,0%)</f>
        <v>1</v>
      </c>
      <c r="CT25" s="31">
        <f>CT23+CT24</f>
        <v>3</v>
      </c>
      <c r="CU25" s="31">
        <f>CU23+CU24</f>
        <v>0</v>
      </c>
      <c r="CV25" s="1">
        <f>CT25+CU25</f>
        <v>3</v>
      </c>
      <c r="CW25" s="8">
        <f>IF(CV25&gt;0,CT25/CV25,0%)</f>
        <v>1</v>
      </c>
      <c r="CX25" s="31">
        <f>CX23+CX24</f>
        <v>4</v>
      </c>
      <c r="CY25" s="31">
        <f>CY23+CY24</f>
        <v>0</v>
      </c>
      <c r="CZ25" s="1">
        <f>CX25+CY25</f>
        <v>4</v>
      </c>
      <c r="DA25" s="8">
        <f>IF(CZ25&gt;0,CX25/CZ25,0%)</f>
        <v>1</v>
      </c>
      <c r="DB25" s="31">
        <f>DB23+DB24</f>
        <v>7</v>
      </c>
      <c r="DC25" s="31">
        <f>DC23+DC24</f>
        <v>1</v>
      </c>
      <c r="DD25" s="1">
        <f>DB25+DC25</f>
        <v>8</v>
      </c>
      <c r="DE25" s="8">
        <f>IF(DD25&gt;0,DB25/DD25,0%)</f>
        <v>0.875</v>
      </c>
      <c r="DF25" s="31">
        <f>DF23+DF24</f>
        <v>3</v>
      </c>
      <c r="DG25" s="31">
        <f>DG23+DG24</f>
        <v>0</v>
      </c>
      <c r="DH25" s="1">
        <f>DF25+DG25</f>
        <v>3</v>
      </c>
      <c r="DI25" s="8">
        <f>IF(DH25&gt;0,DF25/DH25,0%)</f>
        <v>1</v>
      </c>
      <c r="DJ25" s="31">
        <f>DJ23+DJ24</f>
        <v>1</v>
      </c>
      <c r="DK25" s="31">
        <f>DK23+DK24</f>
        <v>0</v>
      </c>
      <c r="DL25" s="1">
        <f>DJ25+DK25</f>
        <v>1</v>
      </c>
      <c r="DM25" s="8">
        <f>IF(DL25&gt;0,DJ25/DL25,0%)</f>
        <v>1</v>
      </c>
      <c r="DN25" s="2">
        <f>DN23+DN24</f>
        <v>21</v>
      </c>
      <c r="DO25" s="1">
        <f>DO23+DO24</f>
        <v>1</v>
      </c>
      <c r="DP25" s="1">
        <f>DN25+DO25</f>
        <v>22</v>
      </c>
      <c r="DQ25" s="3">
        <f>IF(DP25&gt;0,DN25/DP25,0%)</f>
        <v>0.9545454545454546</v>
      </c>
      <c r="DR25" s="2">
        <f>DR23+DR24</f>
        <v>94</v>
      </c>
      <c r="DS25" s="1">
        <f>DS23+DS24</f>
        <v>19</v>
      </c>
      <c r="DT25" s="1">
        <f>DR25+DS25</f>
        <v>113</v>
      </c>
      <c r="DU25" s="3">
        <f>IF(DT25&gt;0,DR25/DT25,0%)</f>
        <v>0.831858407079646</v>
      </c>
      <c r="DV25" s="2">
        <f>'[6]cy2001'!DR25</f>
        <v>134</v>
      </c>
      <c r="DW25" s="2">
        <f>'[6]cy2001'!DS25</f>
        <v>16</v>
      </c>
      <c r="DX25" s="1">
        <f t="shared" si="148"/>
        <v>150</v>
      </c>
      <c r="DY25" s="3">
        <f>IF(DX25&gt;0,DV25/DX25,0%)</f>
        <v>0.8933333333333333</v>
      </c>
      <c r="DZ25" s="1">
        <f>DR25-DV25</f>
        <v>-40</v>
      </c>
      <c r="EA25" s="8">
        <f>IF(DV25&lt;&gt;0,DZ25/DV25,IF(DZ25=0,0,1))</f>
        <v>-0.29850746268656714</v>
      </c>
      <c r="EB25" s="1">
        <f>DS25-DW25</f>
        <v>3</v>
      </c>
      <c r="EC25" s="8">
        <f>IF(DW25&lt;&gt;0,EB25/DW25,IF(EB25=0,0,1))</f>
        <v>0.1875</v>
      </c>
      <c r="ED25" s="1">
        <f>DT25-DX25</f>
        <v>-37</v>
      </c>
      <c r="EE25" s="8">
        <f>IF(DX25&lt;&gt;0,ED25/DX25,IF(ED25=0,0,1))</f>
        <v>-0.24666666666666667</v>
      </c>
      <c r="EF25" s="8">
        <f>EA25-EE25</f>
        <v>-0.051840796019900465</v>
      </c>
    </row>
    <row r="26" spans="1:136" ht="12.75" customHeight="1" hidden="1" outlineLevel="2">
      <c r="A26" s="5" t="s">
        <v>24</v>
      </c>
      <c r="B26" s="9"/>
      <c r="C26" s="9"/>
      <c r="D26" s="9">
        <f t="shared" si="78"/>
        <v>0</v>
      </c>
      <c r="E26" s="11">
        <f t="shared" si="79"/>
        <v>0</v>
      </c>
      <c r="F26" s="34">
        <v>53</v>
      </c>
      <c r="G26" s="34">
        <v>0</v>
      </c>
      <c r="H26" s="9">
        <f t="shared" si="80"/>
        <v>53</v>
      </c>
      <c r="I26" s="11">
        <f t="shared" si="81"/>
        <v>1</v>
      </c>
      <c r="J26" s="9"/>
      <c r="K26" s="9"/>
      <c r="L26" s="9">
        <f t="shared" si="82"/>
        <v>0</v>
      </c>
      <c r="M26" s="11">
        <f t="shared" si="83"/>
        <v>0</v>
      </c>
      <c r="N26" s="9"/>
      <c r="O26" s="9"/>
      <c r="P26" s="9">
        <f t="shared" si="84"/>
        <v>0</v>
      </c>
      <c r="Q26" s="11">
        <f t="shared" si="85"/>
        <v>0</v>
      </c>
      <c r="R26" s="9"/>
      <c r="S26" s="9"/>
      <c r="T26" s="9">
        <f t="shared" si="86"/>
        <v>0</v>
      </c>
      <c r="U26" s="11">
        <f t="shared" si="87"/>
        <v>0</v>
      </c>
      <c r="V26" s="9"/>
      <c r="W26" s="9"/>
      <c r="X26" s="9">
        <f t="shared" si="88"/>
        <v>0</v>
      </c>
      <c r="Y26" s="11">
        <f t="shared" si="89"/>
        <v>0</v>
      </c>
      <c r="Z26" s="2">
        <f>V26+R26+N26+J26+F26+B26</f>
        <v>53</v>
      </c>
      <c r="AA26" s="1">
        <f>W26+S26+O26+K26+G26+C26</f>
        <v>0</v>
      </c>
      <c r="AB26" s="1">
        <f t="shared" si="92"/>
        <v>53</v>
      </c>
      <c r="AC26" s="3">
        <f t="shared" si="93"/>
        <v>1</v>
      </c>
      <c r="AD26" s="9"/>
      <c r="AE26" s="9"/>
      <c r="AF26" s="9">
        <f t="shared" si="94"/>
        <v>0</v>
      </c>
      <c r="AG26" s="11">
        <f t="shared" si="95"/>
        <v>0</v>
      </c>
      <c r="AH26" s="34">
        <v>53</v>
      </c>
      <c r="AI26" s="34">
        <v>0</v>
      </c>
      <c r="AJ26" s="9">
        <f t="shared" si="96"/>
        <v>53</v>
      </c>
      <c r="AK26" s="11">
        <f t="shared" si="97"/>
        <v>1</v>
      </c>
      <c r="AL26" s="9"/>
      <c r="AM26" s="9"/>
      <c r="AN26" s="9">
        <f t="shared" si="98"/>
        <v>0</v>
      </c>
      <c r="AO26" s="11">
        <f t="shared" si="99"/>
        <v>0</v>
      </c>
      <c r="AP26" s="9"/>
      <c r="AQ26" s="9"/>
      <c r="AR26" s="9">
        <f t="shared" si="100"/>
        <v>0</v>
      </c>
      <c r="AS26" s="11">
        <f t="shared" si="101"/>
        <v>0</v>
      </c>
      <c r="AT26" s="9"/>
      <c r="AU26" s="9"/>
      <c r="AV26" s="9">
        <f>AT26+AU26</f>
        <v>0</v>
      </c>
      <c r="AW26" s="11">
        <f>IF(AV26&gt;0,AT26/AV26,0%)</f>
        <v>0</v>
      </c>
      <c r="AX26" s="9"/>
      <c r="AY26" s="9"/>
      <c r="AZ26" s="9">
        <f t="shared" si="154"/>
        <v>0</v>
      </c>
      <c r="BA26" s="11">
        <f t="shared" si="103"/>
        <v>0</v>
      </c>
      <c r="BB26" s="9"/>
      <c r="BC26" s="9"/>
      <c r="BD26" s="9">
        <f>BB26+BC26</f>
        <v>0</v>
      </c>
      <c r="BE26" s="11">
        <f>IF(BD26&gt;0,BB26/BD26,0%)</f>
        <v>0</v>
      </c>
      <c r="BF26" s="2">
        <f>BB26+AX26+AT26+AP26+AL26+AH26+AD26</f>
        <v>53</v>
      </c>
      <c r="BG26" s="1">
        <f>BC26+AY26+AU26+AQ26+AM26+AI26+AE26</f>
        <v>0</v>
      </c>
      <c r="BH26" s="1">
        <f t="shared" si="106"/>
        <v>53</v>
      </c>
      <c r="BI26" s="3">
        <f t="shared" si="155"/>
        <v>1</v>
      </c>
      <c r="BJ26" s="9"/>
      <c r="BK26" s="9"/>
      <c r="BL26" s="9">
        <f>BJ26+BK26</f>
        <v>0</v>
      </c>
      <c r="BM26" s="11">
        <f>IF(BL26&gt;0,BJ26/BL26,0%)</f>
        <v>0</v>
      </c>
      <c r="BN26" s="9"/>
      <c r="BO26" s="9"/>
      <c r="BP26" s="9">
        <f>BN26+BO26</f>
        <v>0</v>
      </c>
      <c r="BQ26" s="11">
        <f>IF(BP26&gt;0,BN26/BP26,0%)</f>
        <v>0</v>
      </c>
      <c r="BR26" s="9"/>
      <c r="BS26" s="9"/>
      <c r="BT26" s="9">
        <f>BR26+BS26</f>
        <v>0</v>
      </c>
      <c r="BU26" s="11">
        <f>IF(BT26&gt;0,BR26/BT26,0%)</f>
        <v>0</v>
      </c>
      <c r="BV26" s="9"/>
      <c r="BW26" s="9"/>
      <c r="BX26" s="9">
        <f>BV26+BW26</f>
        <v>0</v>
      </c>
      <c r="BY26" s="11">
        <f>IF(BX26&gt;0,BV26/BX26,0%)</f>
        <v>0</v>
      </c>
      <c r="BZ26" s="9"/>
      <c r="CA26" s="9"/>
      <c r="CB26" s="9">
        <f>BZ26+CA26</f>
        <v>0</v>
      </c>
      <c r="CC26" s="11">
        <f>IF(CB26&gt;0,BZ26/CB26,0%)</f>
        <v>0</v>
      </c>
      <c r="CD26" s="9"/>
      <c r="CE26" s="9"/>
      <c r="CF26" s="9">
        <f>CD26+CE26</f>
        <v>0</v>
      </c>
      <c r="CG26" s="11">
        <f>IF(CF26&gt;0,CD26/CF26,0%)</f>
        <v>0</v>
      </c>
      <c r="CH26" s="2">
        <f>CD26+BZ26+BV26+BR26+BN26+BJ26</f>
        <v>0</v>
      </c>
      <c r="CI26" s="1">
        <f>CE26+CA26+BW26+BS26+BO26+BK26</f>
        <v>0</v>
      </c>
      <c r="CJ26" s="9">
        <f t="shared" si="115"/>
        <v>0</v>
      </c>
      <c r="CK26" s="10">
        <f t="shared" si="116"/>
        <v>0</v>
      </c>
      <c r="CL26" s="9"/>
      <c r="CM26" s="9"/>
      <c r="CN26" s="9">
        <f>CL26+CM26</f>
        <v>0</v>
      </c>
      <c r="CO26" s="11">
        <f>IF(CN26&gt;0,CL26/CN26,0%)</f>
        <v>0</v>
      </c>
      <c r="CP26" s="9"/>
      <c r="CQ26" s="9"/>
      <c r="CR26" s="9">
        <f>CP26+CQ26</f>
        <v>0</v>
      </c>
      <c r="CS26" s="11">
        <f>IF(CR26&gt;0,CP26/CR26,0%)</f>
        <v>0</v>
      </c>
      <c r="CT26" s="9"/>
      <c r="CU26" s="9"/>
      <c r="CV26" s="9">
        <f>CT26+CU26</f>
        <v>0</v>
      </c>
      <c r="CW26" s="11">
        <f>IF(CV26&gt;0,CT26/CV26,0%)</f>
        <v>0</v>
      </c>
      <c r="CX26" s="9"/>
      <c r="CY26" s="9"/>
      <c r="CZ26" s="9">
        <f>CX26+CY26</f>
        <v>0</v>
      </c>
      <c r="DA26" s="11">
        <f>IF(CZ26&gt;0,CX26/CZ26,0%)</f>
        <v>0</v>
      </c>
      <c r="DB26" s="9"/>
      <c r="DC26" s="9"/>
      <c r="DD26" s="9">
        <f>DB26+DC26</f>
        <v>0</v>
      </c>
      <c r="DE26" s="11">
        <f>IF(DD26&gt;0,DB26/DD26,0%)</f>
        <v>0</v>
      </c>
      <c r="DF26" s="9"/>
      <c r="DG26" s="9"/>
      <c r="DH26" s="9">
        <f>DF26+DG26</f>
        <v>0</v>
      </c>
      <c r="DI26" s="11">
        <f>IF(DH26&gt;0,DF26/DH26,0%)</f>
        <v>0</v>
      </c>
      <c r="DJ26" s="9"/>
      <c r="DK26" s="9"/>
      <c r="DL26" s="1">
        <f>DJ26+DK26</f>
        <v>0</v>
      </c>
      <c r="DM26" s="8">
        <f>IF(DL26&gt;0,DJ26/DL26,0%)</f>
        <v>0</v>
      </c>
      <c r="DN26" s="2">
        <f>DJ26+DF26+DB26+CX26+CT26+CP26+CL26</f>
        <v>0</v>
      </c>
      <c r="DO26" s="1">
        <f>DK26+DG26+DC26+CY26+CU26+CQ26+CM26</f>
        <v>0</v>
      </c>
      <c r="DP26" s="1">
        <f>DN26+DO26</f>
        <v>0</v>
      </c>
      <c r="DQ26" s="3">
        <f t="shared" si="126"/>
        <v>0</v>
      </c>
      <c r="DR26" s="2">
        <f>DN26+CH26+BF26+Z26</f>
        <v>106</v>
      </c>
      <c r="DS26" s="1">
        <f>DO26+CI26+BG26+AA26</f>
        <v>0</v>
      </c>
      <c r="DT26" s="1">
        <f t="shared" si="128"/>
        <v>106</v>
      </c>
      <c r="DU26" s="3">
        <f t="shared" si="129"/>
        <v>1</v>
      </c>
      <c r="DV26" s="2">
        <f>'[6]cy2001'!DR26</f>
        <v>34</v>
      </c>
      <c r="DW26" s="2">
        <f>'[6]cy2001'!DS26</f>
        <v>5</v>
      </c>
      <c r="DX26" s="1">
        <f t="shared" si="148"/>
        <v>39</v>
      </c>
      <c r="DY26" s="3">
        <f t="shared" si="130"/>
        <v>0.8717948717948718</v>
      </c>
      <c r="DZ26" s="1">
        <f t="shared" si="149"/>
        <v>72</v>
      </c>
      <c r="EA26" s="8">
        <f t="shared" si="131"/>
        <v>2.1176470588235294</v>
      </c>
      <c r="EB26" s="1">
        <f t="shared" si="150"/>
        <v>-5</v>
      </c>
      <c r="EC26" s="8">
        <f t="shared" si="151"/>
        <v>-1</v>
      </c>
      <c r="ED26" s="1">
        <f t="shared" si="152"/>
        <v>67</v>
      </c>
      <c r="EE26" s="8">
        <f t="shared" si="132"/>
        <v>1.7179487179487178</v>
      </c>
      <c r="EF26" s="8">
        <f t="shared" si="153"/>
        <v>0.3996983408748116</v>
      </c>
    </row>
    <row r="27" spans="1:136" ht="12.75" customHeight="1" hidden="1" outlineLevel="2">
      <c r="A27" s="5" t="s">
        <v>25</v>
      </c>
      <c r="B27" s="9"/>
      <c r="C27" s="9"/>
      <c r="D27" s="9">
        <f t="shared" si="78"/>
        <v>0</v>
      </c>
      <c r="E27" s="11">
        <f t="shared" si="79"/>
        <v>0</v>
      </c>
      <c r="F27" s="34">
        <v>197</v>
      </c>
      <c r="G27" s="34">
        <v>13</v>
      </c>
      <c r="H27" s="9">
        <f t="shared" si="80"/>
        <v>210</v>
      </c>
      <c r="I27" s="11">
        <f t="shared" si="81"/>
        <v>0.9380952380952381</v>
      </c>
      <c r="J27" s="9"/>
      <c r="K27" s="9"/>
      <c r="L27" s="9">
        <f t="shared" si="82"/>
        <v>0</v>
      </c>
      <c r="M27" s="11">
        <f t="shared" si="83"/>
        <v>0</v>
      </c>
      <c r="N27" s="9"/>
      <c r="O27" s="9"/>
      <c r="P27" s="9">
        <f t="shared" si="84"/>
        <v>0</v>
      </c>
      <c r="Q27" s="11">
        <f t="shared" si="85"/>
        <v>0</v>
      </c>
      <c r="R27" s="9"/>
      <c r="S27" s="9"/>
      <c r="T27" s="9">
        <f t="shared" si="86"/>
        <v>0</v>
      </c>
      <c r="U27" s="11">
        <f t="shared" si="87"/>
        <v>0</v>
      </c>
      <c r="V27" s="9"/>
      <c r="W27" s="9"/>
      <c r="X27" s="9">
        <f t="shared" si="88"/>
        <v>0</v>
      </c>
      <c r="Y27" s="11">
        <f t="shared" si="89"/>
        <v>0</v>
      </c>
      <c r="Z27" s="2">
        <f>V27+R27+N27+J27+F27+B27</f>
        <v>197</v>
      </c>
      <c r="AA27" s="1">
        <f>W27+S27+O27+K27+G27+C27</f>
        <v>13</v>
      </c>
      <c r="AB27" s="1">
        <f t="shared" si="92"/>
        <v>210</v>
      </c>
      <c r="AC27" s="3">
        <f t="shared" si="93"/>
        <v>0.9380952380952381</v>
      </c>
      <c r="AD27" s="9"/>
      <c r="AE27" s="9"/>
      <c r="AF27" s="9">
        <f t="shared" si="94"/>
        <v>0</v>
      </c>
      <c r="AG27" s="11">
        <f t="shared" si="95"/>
        <v>0</v>
      </c>
      <c r="AH27" s="9"/>
      <c r="AI27" s="9"/>
      <c r="AJ27" s="9">
        <f t="shared" si="96"/>
        <v>0</v>
      </c>
      <c r="AK27" s="11">
        <f t="shared" si="97"/>
        <v>0</v>
      </c>
      <c r="AL27" s="9"/>
      <c r="AM27" s="9"/>
      <c r="AN27" s="9">
        <f t="shared" si="98"/>
        <v>0</v>
      </c>
      <c r="AO27" s="11">
        <f t="shared" si="99"/>
        <v>0</v>
      </c>
      <c r="AP27" s="9"/>
      <c r="AQ27" s="9"/>
      <c r="AR27" s="9">
        <f t="shared" si="100"/>
        <v>0</v>
      </c>
      <c r="AS27" s="11">
        <f t="shared" si="101"/>
        <v>0</v>
      </c>
      <c r="AT27" s="9"/>
      <c r="AU27" s="9"/>
      <c r="AV27" s="9">
        <f>AT27+AU27</f>
        <v>0</v>
      </c>
      <c r="AW27" s="11">
        <f>IF(AV27&gt;0,AT27/AV27,0%)</f>
        <v>0</v>
      </c>
      <c r="AX27" s="9"/>
      <c r="AY27" s="9"/>
      <c r="AZ27" s="9">
        <f t="shared" si="154"/>
        <v>0</v>
      </c>
      <c r="BA27" s="11">
        <f t="shared" si="103"/>
        <v>0</v>
      </c>
      <c r="BB27" s="9"/>
      <c r="BC27" s="9"/>
      <c r="BD27" s="9">
        <f>BB27+BC27</f>
        <v>0</v>
      </c>
      <c r="BE27" s="11">
        <f>IF(BD27&gt;0,BB27/BD27,0%)</f>
        <v>0</v>
      </c>
      <c r="BF27" s="2">
        <f>BB27+AX27+AT27+AP27+AL27+AH27+AD27</f>
        <v>0</v>
      </c>
      <c r="BG27" s="1">
        <f>BC27+AY27+AU27+AQ27+AM27+AI27+AE27</f>
        <v>0</v>
      </c>
      <c r="BH27" s="1">
        <f t="shared" si="106"/>
        <v>0</v>
      </c>
      <c r="BI27" s="3">
        <f t="shared" si="155"/>
        <v>0</v>
      </c>
      <c r="BJ27" s="9"/>
      <c r="BK27" s="9"/>
      <c r="BL27" s="9">
        <f>BJ27+BK27</f>
        <v>0</v>
      </c>
      <c r="BM27" s="11">
        <f>IF(BL27&gt;0,BJ27/BL27,0%)</f>
        <v>0</v>
      </c>
      <c r="BN27" s="9"/>
      <c r="BO27" s="9"/>
      <c r="BP27" s="9">
        <f>BN27+BO27</f>
        <v>0</v>
      </c>
      <c r="BQ27" s="11">
        <f>IF(BP27&gt;0,BN27/BP27,0%)</f>
        <v>0</v>
      </c>
      <c r="BR27" s="9"/>
      <c r="BS27" s="9"/>
      <c r="BT27" s="9">
        <f>BR27+BS27</f>
        <v>0</v>
      </c>
      <c r="BU27" s="11">
        <f>IF(BT27&gt;0,BR27/BT27,0%)</f>
        <v>0</v>
      </c>
      <c r="BV27" s="34">
        <v>55</v>
      </c>
      <c r="BW27" s="34">
        <v>11</v>
      </c>
      <c r="BX27" s="9">
        <f>BV27+BW27</f>
        <v>66</v>
      </c>
      <c r="BY27" s="11">
        <f>IF(BX27&gt;0,BV27/BX27,0%)</f>
        <v>0.8333333333333334</v>
      </c>
      <c r="BZ27" s="9"/>
      <c r="CA27" s="9"/>
      <c r="CB27" s="9">
        <f>BZ27+CA27</f>
        <v>0</v>
      </c>
      <c r="CC27" s="11">
        <f>IF(CB27&gt;0,BZ27/CB27,0%)</f>
        <v>0</v>
      </c>
      <c r="CD27" s="9"/>
      <c r="CE27" s="9"/>
      <c r="CF27" s="9">
        <f>CD27+CE27</f>
        <v>0</v>
      </c>
      <c r="CG27" s="11">
        <f>IF(CF27&gt;0,CD27/CF27,0%)</f>
        <v>0</v>
      </c>
      <c r="CH27" s="2">
        <f>CD27+BZ27+BV27+BR27+BN27+BJ27</f>
        <v>55</v>
      </c>
      <c r="CI27" s="1">
        <f>CE27+CA27+BW27+BS27+BO27+BK27</f>
        <v>11</v>
      </c>
      <c r="CJ27" s="9">
        <f t="shared" si="115"/>
        <v>66</v>
      </c>
      <c r="CK27" s="10">
        <f t="shared" si="116"/>
        <v>0.8333333333333334</v>
      </c>
      <c r="CL27" s="9"/>
      <c r="CM27" s="9"/>
      <c r="CN27" s="9">
        <f>CL27+CM27</f>
        <v>0</v>
      </c>
      <c r="CO27" s="11">
        <f>IF(CN27&gt;0,CL27/CN27,0%)</f>
        <v>0</v>
      </c>
      <c r="CP27" s="9"/>
      <c r="CQ27" s="9"/>
      <c r="CR27" s="9">
        <f>CP27+CQ27</f>
        <v>0</v>
      </c>
      <c r="CS27" s="11">
        <f>IF(CR27&gt;0,CP27/CR27,0%)</f>
        <v>0</v>
      </c>
      <c r="CT27" s="9"/>
      <c r="CU27" s="9"/>
      <c r="CV27" s="9">
        <f>CT27+CU27</f>
        <v>0</v>
      </c>
      <c r="CW27" s="11">
        <f>IF(CV27&gt;0,CT27/CV27,0%)</f>
        <v>0</v>
      </c>
      <c r="CX27" s="9"/>
      <c r="CY27" s="9"/>
      <c r="CZ27" s="9">
        <f>CX27+CY27</f>
        <v>0</v>
      </c>
      <c r="DA27" s="11">
        <f>IF(CZ27&gt;0,CX27/CZ27,0%)</f>
        <v>0</v>
      </c>
      <c r="DB27" s="9"/>
      <c r="DC27" s="9"/>
      <c r="DD27" s="9">
        <f>DB27+DC27</f>
        <v>0</v>
      </c>
      <c r="DE27" s="11">
        <f>IF(DD27&gt;0,DB27/DD27,0%)</f>
        <v>0</v>
      </c>
      <c r="DF27" s="9"/>
      <c r="DG27" s="9"/>
      <c r="DH27" s="9">
        <f>DF27+DG27</f>
        <v>0</v>
      </c>
      <c r="DI27" s="11">
        <f>IF(DH27&gt;0,DF27/DH27,0%)</f>
        <v>0</v>
      </c>
      <c r="DJ27" s="34">
        <v>161</v>
      </c>
      <c r="DK27" s="34">
        <v>3</v>
      </c>
      <c r="DL27" s="1">
        <f>DJ27+DK27</f>
        <v>164</v>
      </c>
      <c r="DM27" s="8">
        <f>IF(DL27&gt;0,DJ27/DL27,0%)</f>
        <v>0.9817073170731707</v>
      </c>
      <c r="DN27" s="2">
        <f>DJ27+DF27+DB27+CX27+CT27+CP27+CL27</f>
        <v>161</v>
      </c>
      <c r="DO27" s="1">
        <f>DK27+DG27+DC27+CY27+CU27+CQ27+CM27</f>
        <v>3</v>
      </c>
      <c r="DP27" s="1">
        <f>DN27+DO27</f>
        <v>164</v>
      </c>
      <c r="DQ27" s="3">
        <f t="shared" si="126"/>
        <v>0.9817073170731707</v>
      </c>
      <c r="DR27" s="2">
        <f>DN27+CH27+BF27+Z27</f>
        <v>413</v>
      </c>
      <c r="DS27" s="1">
        <f>DO27+CI27+BG27+AA27</f>
        <v>27</v>
      </c>
      <c r="DT27" s="1">
        <f t="shared" si="128"/>
        <v>440</v>
      </c>
      <c r="DU27" s="3">
        <f t="shared" si="129"/>
        <v>0.9386363636363636</v>
      </c>
      <c r="DV27" s="2">
        <f>'[6]cy2001'!DR27</f>
        <v>233</v>
      </c>
      <c r="DW27" s="2">
        <f>'[6]cy2001'!DS27</f>
        <v>42</v>
      </c>
      <c r="DX27" s="1">
        <f t="shared" si="148"/>
        <v>275</v>
      </c>
      <c r="DY27" s="3">
        <f t="shared" si="130"/>
        <v>0.8472727272727273</v>
      </c>
      <c r="DZ27" s="1">
        <f t="shared" si="149"/>
        <v>180</v>
      </c>
      <c r="EA27" s="8">
        <f t="shared" si="131"/>
        <v>0.7725321888412017</v>
      </c>
      <c r="EB27" s="1">
        <f t="shared" si="150"/>
        <v>-15</v>
      </c>
      <c r="EC27" s="8">
        <f t="shared" si="151"/>
        <v>-0.35714285714285715</v>
      </c>
      <c r="ED27" s="1">
        <f t="shared" si="152"/>
        <v>165</v>
      </c>
      <c r="EE27" s="8">
        <f t="shared" si="132"/>
        <v>0.6</v>
      </c>
      <c r="EF27" s="8">
        <f t="shared" si="153"/>
        <v>0.1725321888412017</v>
      </c>
    </row>
    <row r="28" spans="1:136" ht="13.5" outlineLevel="1" collapsed="1" thickBot="1">
      <c r="A28" s="29" t="s">
        <v>1</v>
      </c>
      <c r="B28" s="6">
        <f>B18+B19+B20+B21+B22+B25+B26+B27</f>
        <v>30</v>
      </c>
      <c r="C28" s="6">
        <f>C18+C19+C20+C21+C22+C25+C26+C27</f>
        <v>10</v>
      </c>
      <c r="D28" s="6">
        <f t="shared" si="78"/>
        <v>40</v>
      </c>
      <c r="E28" s="7">
        <f t="shared" si="79"/>
        <v>0.75</v>
      </c>
      <c r="F28" s="6">
        <f>F18+F19+F20+F21+F22+F25+F26+F27</f>
        <v>282</v>
      </c>
      <c r="G28" s="6">
        <f>G18+G19+G20+G21+G22+G25+G26+G27</f>
        <v>21</v>
      </c>
      <c r="H28" s="6">
        <f t="shared" si="80"/>
        <v>303</v>
      </c>
      <c r="I28" s="7">
        <f t="shared" si="81"/>
        <v>0.9306930693069307</v>
      </c>
      <c r="J28" s="6">
        <f>J18+J19+J20+J21+J22+J25+J26+J27</f>
        <v>31</v>
      </c>
      <c r="K28" s="6">
        <f>K18+K19+K20+K21+K22+K25+K26+K27</f>
        <v>39</v>
      </c>
      <c r="L28" s="6">
        <f t="shared" si="82"/>
        <v>70</v>
      </c>
      <c r="M28" s="7">
        <f t="shared" si="83"/>
        <v>0.44285714285714284</v>
      </c>
      <c r="N28" s="6">
        <f>N18+N19+N20+N21+N22+N25+N26+N27</f>
        <v>34</v>
      </c>
      <c r="O28" s="6">
        <f>O18+O19+O20+O21+O22+O25+O26+O27</f>
        <v>20</v>
      </c>
      <c r="P28" s="6">
        <f t="shared" si="84"/>
        <v>54</v>
      </c>
      <c r="Q28" s="7">
        <f t="shared" si="85"/>
        <v>0.6296296296296297</v>
      </c>
      <c r="R28" s="6">
        <f>R18+R19+R20+R21+R22+R25+R26+R27</f>
        <v>38</v>
      </c>
      <c r="S28" s="6">
        <f>S18+S19+S20+S21+S22+S25+S26+S27</f>
        <v>8</v>
      </c>
      <c r="T28" s="6">
        <f t="shared" si="86"/>
        <v>46</v>
      </c>
      <c r="U28" s="7">
        <f t="shared" si="87"/>
        <v>0.8260869565217391</v>
      </c>
      <c r="V28" s="6">
        <f>V18+V19+V20+V21+V22+V25+V26+V27</f>
        <v>21</v>
      </c>
      <c r="W28" s="6">
        <f>W18+W19+W20+W21+W22+W25+W26+W27</f>
        <v>8</v>
      </c>
      <c r="X28" s="6">
        <f t="shared" si="88"/>
        <v>29</v>
      </c>
      <c r="Y28" s="7">
        <f t="shared" si="89"/>
        <v>0.7241379310344828</v>
      </c>
      <c r="Z28" s="6">
        <f>Z18+Z19+Z20+Z21+Z22+Z25+Z26+Z27</f>
        <v>436</v>
      </c>
      <c r="AA28" s="6">
        <f>AA18+AA19+AA20+AA21+AA22+AA25+AA26+AA27</f>
        <v>106</v>
      </c>
      <c r="AB28" s="6">
        <f t="shared" si="92"/>
        <v>542</v>
      </c>
      <c r="AC28" s="7">
        <f t="shared" si="93"/>
        <v>0.8044280442804428</v>
      </c>
      <c r="AD28" s="6">
        <f>AD18+AD19+AD20+AD21+AD22+AD25+AD26+AD27</f>
        <v>24</v>
      </c>
      <c r="AE28" s="6">
        <f>AE18+AE19+AE20+AE21+AE22+AE25+AE26+AE27</f>
        <v>10</v>
      </c>
      <c r="AF28" s="6">
        <f t="shared" si="94"/>
        <v>34</v>
      </c>
      <c r="AG28" s="7">
        <f t="shared" si="95"/>
        <v>0.7058823529411765</v>
      </c>
      <c r="AH28" s="6">
        <f>AH18+AH19+AH20+AH21+AH22+AH25+AH26+AH27</f>
        <v>92</v>
      </c>
      <c r="AI28" s="6">
        <f>AI18+AI19+AI20+AI21+AI22+AI25+AI26+AI27</f>
        <v>21</v>
      </c>
      <c r="AJ28" s="6">
        <f t="shared" si="96"/>
        <v>113</v>
      </c>
      <c r="AK28" s="7">
        <f t="shared" si="97"/>
        <v>0.8141592920353983</v>
      </c>
      <c r="AL28" s="6">
        <f>AL18+AL19+AL20+AL21+AL22+AL25+AL26+AL27</f>
        <v>29</v>
      </c>
      <c r="AM28" s="6">
        <f>AM18+AM19+AM20+AM21+AM22+AM25+AM26+AM27</f>
        <v>22</v>
      </c>
      <c r="AN28" s="6">
        <f t="shared" si="98"/>
        <v>51</v>
      </c>
      <c r="AO28" s="7">
        <f t="shared" si="99"/>
        <v>0.5686274509803921</v>
      </c>
      <c r="AP28" s="6">
        <f>AP18+AP19+AP20+AP21+AP22+AP25+AP26+AP27</f>
        <v>31</v>
      </c>
      <c r="AQ28" s="6">
        <f>AQ18+AQ19+AQ20+AQ21+AQ22+AQ25+AQ26+AQ27</f>
        <v>24</v>
      </c>
      <c r="AR28" s="6">
        <f t="shared" si="100"/>
        <v>55</v>
      </c>
      <c r="AS28" s="7">
        <f t="shared" si="101"/>
        <v>0.5636363636363636</v>
      </c>
      <c r="AT28" s="6">
        <f>AT18+AT19+AT20+AT21+AT22+AT25+AT26+AT27</f>
        <v>28</v>
      </c>
      <c r="AU28" s="6">
        <f>AU18+AU19+AU20+AU21+AU22+AU25+AU26+AU27</f>
        <v>28</v>
      </c>
      <c r="AV28" s="6">
        <f>AT28+AU28</f>
        <v>56</v>
      </c>
      <c r="AW28" s="7">
        <f>IF(AV28&gt;0,AT28/AV28,0%)</f>
        <v>0.5</v>
      </c>
      <c r="AX28" s="6">
        <f>AX18+AX19+AX20+AX21+AX22+AX25+AX26+AX27</f>
        <v>21</v>
      </c>
      <c r="AY28" s="6">
        <f>AY18+AY19+AY20+AY21+AY22+AY25+AY26+AY27</f>
        <v>39</v>
      </c>
      <c r="AZ28" s="6">
        <f t="shared" si="154"/>
        <v>60</v>
      </c>
      <c r="BA28" s="7">
        <f t="shared" si="103"/>
        <v>0.35</v>
      </c>
      <c r="BB28" s="6">
        <f>BB18+BB19+BB20+BB21+BB22+BB25+BB26+BB27</f>
        <v>13</v>
      </c>
      <c r="BC28" s="6">
        <f>BC18+BC19+BC20+BC21+BC22+BC25+BC26+BC27</f>
        <v>31</v>
      </c>
      <c r="BD28" s="6">
        <f>BB28+BC28</f>
        <v>44</v>
      </c>
      <c r="BE28" s="7">
        <f>IF(BD28&gt;0,BB28/BD28,0%)</f>
        <v>0.29545454545454547</v>
      </c>
      <c r="BF28" s="6">
        <f>BF18+BF19+BF20+BF21+BF22+BF25+BF26+BF27</f>
        <v>238</v>
      </c>
      <c r="BG28" s="6">
        <f>BG18+BG19+BG20+BG21+BG22+BG25+BG26+BG27</f>
        <v>175</v>
      </c>
      <c r="BH28" s="6">
        <f t="shared" si="106"/>
        <v>413</v>
      </c>
      <c r="BI28" s="7">
        <f t="shared" si="155"/>
        <v>0.576271186440678</v>
      </c>
      <c r="BJ28" s="6">
        <f>BJ18+BJ19+BJ20+BJ21+BJ22+BJ25+BJ26+BJ27</f>
        <v>27</v>
      </c>
      <c r="BK28" s="6">
        <f>BK18+BK19+BK20+BK21+BK22+BK25+BK26+BK27</f>
        <v>22</v>
      </c>
      <c r="BL28" s="6">
        <f>BJ28+BK28</f>
        <v>49</v>
      </c>
      <c r="BM28" s="7">
        <f>IF(BL28&gt;0,BJ28/BL28,0%)</f>
        <v>0.5510204081632653</v>
      </c>
      <c r="BN28" s="6">
        <f>BN18+BN19+BN20+BN21+BN22+BN25+BN26+BN27</f>
        <v>27</v>
      </c>
      <c r="BO28" s="6">
        <f>BO18+BO19+BO20+BO21+BO22+BO25+BO26+BO27</f>
        <v>26</v>
      </c>
      <c r="BP28" s="6">
        <f>BN28+BO28</f>
        <v>53</v>
      </c>
      <c r="BQ28" s="7">
        <f>IF(BP28&gt;0,BN28/BP28,0%)</f>
        <v>0.5094339622641509</v>
      </c>
      <c r="BR28" s="6">
        <f>BR18+BR19+BR20+BR21+BR22+BR25+BR26+BR27</f>
        <v>18</v>
      </c>
      <c r="BS28" s="6">
        <f>BS18+BS19+BS20+BS21+BS22+BS25+BS26+BS27</f>
        <v>15</v>
      </c>
      <c r="BT28" s="6">
        <f>BR28+BS28</f>
        <v>33</v>
      </c>
      <c r="BU28" s="7">
        <f>IF(BT28&gt;0,BR28/BT28,0%)</f>
        <v>0.5454545454545454</v>
      </c>
      <c r="BV28" s="6">
        <f>BV18+BV19+BV20+BV21+BV22+BV25+BV26+BV27</f>
        <v>76</v>
      </c>
      <c r="BW28" s="6">
        <f>BW18+BW19+BW20+BW21+BW22+BW25+BW26+BW27</f>
        <v>22</v>
      </c>
      <c r="BX28" s="6">
        <f>BV28+BW28</f>
        <v>98</v>
      </c>
      <c r="BY28" s="7">
        <f>IF(BX28&gt;0,BV28/BX28,0%)</f>
        <v>0.7755102040816326</v>
      </c>
      <c r="BZ28" s="6">
        <f>BZ18+BZ19+BZ20+BZ21+BZ22+BZ25+BZ26+BZ27</f>
        <v>29</v>
      </c>
      <c r="CA28" s="6">
        <f>CA18+CA19+CA20+CA21+CA22+CA25+CA26+CA27</f>
        <v>19</v>
      </c>
      <c r="CB28" s="6">
        <f>BZ28+CA28</f>
        <v>48</v>
      </c>
      <c r="CC28" s="7">
        <f>IF(CB28&gt;0,BZ28/CB28,0%)</f>
        <v>0.6041666666666666</v>
      </c>
      <c r="CD28" s="6">
        <f>CD18+CD19+CD20+CD21+CD22+CD25+CD26+CD27</f>
        <v>18</v>
      </c>
      <c r="CE28" s="6">
        <f>CE18+CE19+CE20+CE21+CE22+CE25+CE26+CE27</f>
        <v>17</v>
      </c>
      <c r="CF28" s="6">
        <f>CD28+CE28</f>
        <v>35</v>
      </c>
      <c r="CG28" s="7">
        <f>IF(CF28&gt;0,CD28/CF28,0%)</f>
        <v>0.5142857142857142</v>
      </c>
      <c r="CH28" s="6">
        <f>CH18+CH19+CH20+CH21+CH22+CH25+CH26+CH27</f>
        <v>195</v>
      </c>
      <c r="CI28" s="6">
        <f>CI18+CI19+CI20+CI21+CI22+CI25+CI26+CI27</f>
        <v>121</v>
      </c>
      <c r="CJ28" s="6">
        <f t="shared" si="115"/>
        <v>316</v>
      </c>
      <c r="CK28" s="7">
        <f t="shared" si="116"/>
        <v>0.6170886075949367</v>
      </c>
      <c r="CL28" s="6">
        <f>CL18+CL19+CL20+CL21+CL22+CL25+CL26+CL27</f>
        <v>15</v>
      </c>
      <c r="CM28" s="6">
        <f>CM18+CM19+CM20+CM21+CM22+CM25+CM26+CM27</f>
        <v>27</v>
      </c>
      <c r="CN28" s="6">
        <f>CL28+CM28</f>
        <v>42</v>
      </c>
      <c r="CO28" s="7">
        <f>IF(CN28&gt;0,CL28/CN28,0%)</f>
        <v>0.35714285714285715</v>
      </c>
      <c r="CP28" s="6">
        <f>CP18+CP19+CP20+CP21+CP22+CP25+CP26+CP27</f>
        <v>36</v>
      </c>
      <c r="CQ28" s="6">
        <f>CQ18+CQ19+CQ20+CQ21+CQ22+CQ25+CQ26+CQ27</f>
        <v>17</v>
      </c>
      <c r="CR28" s="6">
        <f>CP28+CQ28</f>
        <v>53</v>
      </c>
      <c r="CS28" s="7">
        <f>IF(CR28&gt;0,CP28/CR28,0%)</f>
        <v>0.6792452830188679</v>
      </c>
      <c r="CT28" s="6">
        <f>CT18+CT19+CT20+CT21+CT22+CT25+CT26+CT27</f>
        <v>14</v>
      </c>
      <c r="CU28" s="6">
        <f>CU18+CU19+CU20+CU21+CU22+CU25+CU26+CU27</f>
        <v>6</v>
      </c>
      <c r="CV28" s="6">
        <f>CT28+CU28</f>
        <v>20</v>
      </c>
      <c r="CW28" s="7">
        <f>IF(CV28&gt;0,CT28/CV28,0%)</f>
        <v>0.7</v>
      </c>
      <c r="CX28" s="6">
        <f>CX18+CX19+CX20+CX21+CX22+CX25+CX26+CX27</f>
        <v>32</v>
      </c>
      <c r="CY28" s="6">
        <f>CY18+CY19+CY20+CY21+CY22+CY25+CY26+CY27</f>
        <v>11</v>
      </c>
      <c r="CZ28" s="6">
        <f>CX28+CY28</f>
        <v>43</v>
      </c>
      <c r="DA28" s="7">
        <f>IF(CZ28&gt;0,CX28/CZ28,0%)</f>
        <v>0.7441860465116279</v>
      </c>
      <c r="DB28" s="6">
        <f>DB18+DB19+DB20+DB21+DB22+DB25+DB26+DB27</f>
        <v>20</v>
      </c>
      <c r="DC28" s="6">
        <f>DC18+DC19+DC20+DC21+DC22+DC25+DC26+DC27</f>
        <v>5</v>
      </c>
      <c r="DD28" s="6">
        <f>DB28+DC28</f>
        <v>25</v>
      </c>
      <c r="DE28" s="7">
        <f>IF(DD28&gt;0,DB28/DD28,0%)</f>
        <v>0.8</v>
      </c>
      <c r="DF28" s="6">
        <f>DF18+DF19+DF20+DF21+DF22+DF25+DF26+DF27</f>
        <v>32</v>
      </c>
      <c r="DG28" s="6">
        <f>DG18+DG19+DG20+DG21+DG22+DG25+DG26+DG27</f>
        <v>7</v>
      </c>
      <c r="DH28" s="6">
        <f>DF28+DG28</f>
        <v>39</v>
      </c>
      <c r="DI28" s="7">
        <f>IF(DH28&gt;0,DF28/DH28,0%)</f>
        <v>0.8205128205128205</v>
      </c>
      <c r="DJ28" s="6">
        <f>DJ18+DJ19+DJ20+DJ21+DJ22+DJ25+DJ26+DJ27</f>
        <v>184</v>
      </c>
      <c r="DK28" s="6">
        <f>DK18+DK19+DK20+DK21+DK22+DK25+DK26+DK27</f>
        <v>13</v>
      </c>
      <c r="DL28" s="6">
        <f>DJ28+DK28</f>
        <v>197</v>
      </c>
      <c r="DM28" s="7">
        <f>IF(DL28&gt;0,DJ28/DL28,0%)</f>
        <v>0.934010152284264</v>
      </c>
      <c r="DN28" s="6">
        <f>DN18+DN19+DN20+DN21+DN22+DN25+DN26+DN27</f>
        <v>333</v>
      </c>
      <c r="DO28" s="6">
        <f>DO18+DO19+DO20+DO21+DO22+DO25+DO26+DO27</f>
        <v>86</v>
      </c>
      <c r="DP28" s="6">
        <f>DN28+DO28</f>
        <v>419</v>
      </c>
      <c r="DQ28" s="7">
        <f t="shared" si="126"/>
        <v>0.7947494033412887</v>
      </c>
      <c r="DR28" s="6">
        <f>DR18+DR19+DR20+DR21+DR22+DR25+DR26+DR27</f>
        <v>1202</v>
      </c>
      <c r="DS28" s="6">
        <f>DS18+DS19+DS20+DS21+DS22+DS25+DS26+DS27</f>
        <v>488</v>
      </c>
      <c r="DT28" s="6">
        <f>DR28+DS28</f>
        <v>1690</v>
      </c>
      <c r="DU28" s="7">
        <f t="shared" si="129"/>
        <v>0.7112426035502959</v>
      </c>
      <c r="DV28" s="6">
        <f>DV18+DV19+DV20+DV21+DV22+DV25+DV26+DV27</f>
        <v>1058</v>
      </c>
      <c r="DW28" s="6">
        <f>DW18+DW19+DW20+DW21+DW22+DW25+DW26+DW27</f>
        <v>480</v>
      </c>
      <c r="DX28" s="6">
        <f t="shared" si="148"/>
        <v>1538</v>
      </c>
      <c r="DY28" s="7">
        <f t="shared" si="130"/>
        <v>0.6879063719115734</v>
      </c>
      <c r="DZ28" s="6">
        <f>DZ18+DZ19+DZ20+DZ21+DZ22+DZ25+DZ26+DZ27</f>
        <v>144</v>
      </c>
      <c r="EA28" s="6">
        <f>EA18+EA19+EA20+EA21+EA22+EA25+EA26+EA27</f>
        <v>1.9404989392951366</v>
      </c>
      <c r="EB28" s="6">
        <f t="shared" si="150"/>
        <v>8</v>
      </c>
      <c r="EC28" s="7">
        <f t="shared" si="151"/>
        <v>0.016666666666666666</v>
      </c>
      <c r="ED28" s="6">
        <f t="shared" si="152"/>
        <v>152</v>
      </c>
      <c r="EE28" s="7">
        <f t="shared" si="132"/>
        <v>0.0988296488946684</v>
      </c>
      <c r="EF28" s="7">
        <f t="shared" si="153"/>
        <v>1.8416692904004681</v>
      </c>
    </row>
    <row r="29" spans="1:129" ht="12.75" outlineLevel="1">
      <c r="A29" s="28" t="s">
        <v>14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7"/>
      <c r="AA29" s="24"/>
      <c r="AB29" s="24"/>
      <c r="AC29" s="25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7"/>
      <c r="BG29" s="24"/>
      <c r="BH29" s="24"/>
      <c r="BI29" s="25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7"/>
      <c r="CI29" s="24"/>
      <c r="CJ29" s="24"/>
      <c r="CK29" s="25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7"/>
      <c r="DO29" s="24"/>
      <c r="DP29" s="24"/>
      <c r="DQ29" s="25"/>
      <c r="DR29" s="27"/>
      <c r="DS29" s="24"/>
      <c r="DT29" s="24"/>
      <c r="DU29" s="25"/>
      <c r="DV29" s="27"/>
      <c r="DW29" s="24"/>
      <c r="DX29" s="24"/>
      <c r="DY29" s="25"/>
    </row>
    <row r="30" spans="1:136" ht="12.75" customHeight="1" hidden="1" outlineLevel="2">
      <c r="A30" s="5" t="s">
        <v>2</v>
      </c>
      <c r="B30" s="31">
        <v>1</v>
      </c>
      <c r="C30" s="31">
        <v>2</v>
      </c>
      <c r="D30" s="9">
        <f aca="true" t="shared" si="156" ref="D30:D40">B30+C30</f>
        <v>3</v>
      </c>
      <c r="E30" s="11">
        <f aca="true" t="shared" si="157" ref="E30:E40">IF(D30&gt;0,B30/D30,0%)</f>
        <v>0.3333333333333333</v>
      </c>
      <c r="F30" s="31">
        <v>2</v>
      </c>
      <c r="G30" s="31">
        <v>7</v>
      </c>
      <c r="H30" s="9">
        <f aca="true" t="shared" si="158" ref="H30:H40">F30+G30</f>
        <v>9</v>
      </c>
      <c r="I30" s="11">
        <f aca="true" t="shared" si="159" ref="I30:I40">IF(H30&gt;0,F30/H30,0%)</f>
        <v>0.2222222222222222</v>
      </c>
      <c r="J30" s="31">
        <v>0</v>
      </c>
      <c r="K30" s="31">
        <v>7</v>
      </c>
      <c r="L30" s="9">
        <f aca="true" t="shared" si="160" ref="L30:L40">J30+K30</f>
        <v>7</v>
      </c>
      <c r="M30" s="11">
        <f aca="true" t="shared" si="161" ref="M30:M40">IF(L30&gt;0,J30/L30,0%)</f>
        <v>0</v>
      </c>
      <c r="N30" s="31">
        <v>3</v>
      </c>
      <c r="O30" s="31">
        <v>5</v>
      </c>
      <c r="P30" s="1">
        <f aca="true" t="shared" si="162" ref="P30:P40">N30+O30</f>
        <v>8</v>
      </c>
      <c r="Q30" s="8">
        <f aca="true" t="shared" si="163" ref="Q30:Q40">IF(P30&gt;0,N30/P30,0%)</f>
        <v>0.375</v>
      </c>
      <c r="R30" s="31">
        <v>2</v>
      </c>
      <c r="S30" s="31">
        <v>0</v>
      </c>
      <c r="T30" s="1">
        <f aca="true" t="shared" si="164" ref="T30:T40">R30+S30</f>
        <v>2</v>
      </c>
      <c r="U30" s="8">
        <f aca="true" t="shared" si="165" ref="U30:U40">IF(T30&gt;0,R30/T30,0%)</f>
        <v>1</v>
      </c>
      <c r="V30" s="31">
        <v>3</v>
      </c>
      <c r="W30" s="31">
        <v>3</v>
      </c>
      <c r="X30" s="1">
        <f aca="true" t="shared" si="166" ref="X30:X40">V30+W30</f>
        <v>6</v>
      </c>
      <c r="Y30" s="8">
        <f aca="true" t="shared" si="167" ref="Y30:Y40">IF(X30&gt;0,V30/X30,0%)</f>
        <v>0.5</v>
      </c>
      <c r="Z30" s="2">
        <f aca="true" t="shared" si="168" ref="Z30:Z36">V30+R30+N30+J30+F30+B30</f>
        <v>11</v>
      </c>
      <c r="AA30" s="1">
        <f aca="true" t="shared" si="169" ref="AA30:AA36">W30+S30+O30+K30+G30+C30</f>
        <v>24</v>
      </c>
      <c r="AB30" s="1">
        <f aca="true" t="shared" si="170" ref="AB30:AB40">Z30+AA30</f>
        <v>35</v>
      </c>
      <c r="AC30" s="3">
        <f aca="true" t="shared" si="171" ref="AC30:AC40">IF(AB30&gt;0,Z30/AB30,0%)</f>
        <v>0.3142857142857143</v>
      </c>
      <c r="AD30" s="31">
        <v>1</v>
      </c>
      <c r="AE30" s="31">
        <v>5</v>
      </c>
      <c r="AF30" s="1">
        <f aca="true" t="shared" si="172" ref="AF30:AF40">AD30+AE30</f>
        <v>6</v>
      </c>
      <c r="AG30" s="8">
        <f aca="true" t="shared" si="173" ref="AG30:AG40">IF(AF30&gt;0,AD30/AF30,0%)</f>
        <v>0.16666666666666666</v>
      </c>
      <c r="AH30" s="31">
        <v>1</v>
      </c>
      <c r="AI30" s="31">
        <v>10</v>
      </c>
      <c r="AJ30" s="1">
        <f aca="true" t="shared" si="174" ref="AJ30:AJ40">AH30+AI30</f>
        <v>11</v>
      </c>
      <c r="AK30" s="8">
        <f aca="true" t="shared" si="175" ref="AK30:AK40">IF(AJ30&gt;0,AH30/AJ30,0%)</f>
        <v>0.09090909090909091</v>
      </c>
      <c r="AL30" s="31">
        <v>0</v>
      </c>
      <c r="AM30" s="31">
        <v>5</v>
      </c>
      <c r="AN30" s="1">
        <f aca="true" t="shared" si="176" ref="AN30:AN40">AL30+AM30</f>
        <v>5</v>
      </c>
      <c r="AO30" s="8">
        <f aca="true" t="shared" si="177" ref="AO30:AO40">IF(AN30&gt;0,AL30/AN30,0%)</f>
        <v>0</v>
      </c>
      <c r="AP30" s="31">
        <v>1</v>
      </c>
      <c r="AQ30" s="31">
        <v>2</v>
      </c>
      <c r="AR30" s="1">
        <f aca="true" t="shared" si="178" ref="AR30:AR40">AP30+AQ30</f>
        <v>3</v>
      </c>
      <c r="AS30" s="8">
        <f aca="true" t="shared" si="179" ref="AS30:AS40">IF(AR30&gt;0,AP30/AR30,0%)</f>
        <v>0.3333333333333333</v>
      </c>
      <c r="AT30" s="31">
        <v>0</v>
      </c>
      <c r="AU30" s="31">
        <v>1</v>
      </c>
      <c r="AV30" s="1">
        <f aca="true" t="shared" si="180" ref="AV30:AV36">AT30+AU30</f>
        <v>1</v>
      </c>
      <c r="AW30" s="8">
        <f>IF(AV30&gt;0,AT30/AV30,0%)</f>
        <v>0</v>
      </c>
      <c r="AX30" s="31">
        <v>1</v>
      </c>
      <c r="AY30" s="31">
        <v>6</v>
      </c>
      <c r="AZ30" s="1">
        <f>AY30+AX30</f>
        <v>7</v>
      </c>
      <c r="BA30" s="8">
        <f aca="true" t="shared" si="181" ref="BA30:BA40">IF(AZ30&gt;0,AX30/AZ30,0%)</f>
        <v>0.14285714285714285</v>
      </c>
      <c r="BB30" s="31">
        <v>2</v>
      </c>
      <c r="BC30" s="31">
        <v>11</v>
      </c>
      <c r="BD30" s="1">
        <f aca="true" t="shared" si="182" ref="BD30:BD36">BB30+BC30</f>
        <v>13</v>
      </c>
      <c r="BE30" s="8">
        <f>IF(BD30&gt;0,BB30/BD30,0%)</f>
        <v>0.15384615384615385</v>
      </c>
      <c r="BF30" s="2">
        <f aca="true" t="shared" si="183" ref="BF30:BG36">BB30+AX30+AT30+AP30+AL30+AH30+AD30</f>
        <v>6</v>
      </c>
      <c r="BG30" s="1">
        <f t="shared" si="183"/>
        <v>40</v>
      </c>
      <c r="BH30" s="1">
        <f aca="true" t="shared" si="184" ref="BH30:BH40">BF30+BG30</f>
        <v>46</v>
      </c>
      <c r="BI30" s="3">
        <f>IF(BH30&gt;0,BF30/BH30,0%)</f>
        <v>0.13043478260869565</v>
      </c>
      <c r="BJ30" s="31">
        <v>2</v>
      </c>
      <c r="BK30" s="31">
        <v>7</v>
      </c>
      <c r="BL30" s="1">
        <f aca="true" t="shared" si="185" ref="BL30:BL36">BJ30+BK30</f>
        <v>9</v>
      </c>
      <c r="BM30" s="8">
        <f>IF(BL30&gt;0,BJ30/BL30,0%)</f>
        <v>0.2222222222222222</v>
      </c>
      <c r="BN30" s="31">
        <v>1</v>
      </c>
      <c r="BO30" s="31">
        <v>7</v>
      </c>
      <c r="BP30" s="1">
        <f aca="true" t="shared" si="186" ref="BP30:BP36">BN30+BO30</f>
        <v>8</v>
      </c>
      <c r="BQ30" s="8">
        <f>IF(BP30&gt;0,BN30/BP30,0%)</f>
        <v>0.125</v>
      </c>
      <c r="BR30" s="31">
        <v>0</v>
      </c>
      <c r="BS30" s="31">
        <v>5</v>
      </c>
      <c r="BT30" s="1">
        <f aca="true" t="shared" si="187" ref="BT30:BT36">BR30+BS30</f>
        <v>5</v>
      </c>
      <c r="BU30" s="8">
        <f>IF(BT30&gt;0,BR30/BT30,0%)</f>
        <v>0</v>
      </c>
      <c r="BV30" s="31">
        <v>1</v>
      </c>
      <c r="BW30" s="31">
        <v>5</v>
      </c>
      <c r="BX30" s="1">
        <f aca="true" t="shared" si="188" ref="BX30:BX36">BV30+BW30</f>
        <v>6</v>
      </c>
      <c r="BY30" s="8">
        <f>IF(BX30&gt;0,BV30/BX30,0%)</f>
        <v>0.16666666666666666</v>
      </c>
      <c r="BZ30" s="31">
        <v>1</v>
      </c>
      <c r="CA30" s="31">
        <v>5</v>
      </c>
      <c r="CB30" s="1">
        <f aca="true" t="shared" si="189" ref="CB30:CB36">BZ30+CA30</f>
        <v>6</v>
      </c>
      <c r="CC30" s="8">
        <f>IF(CB30&gt;0,BZ30/CB30,0%)</f>
        <v>0.16666666666666666</v>
      </c>
      <c r="CD30" s="31">
        <v>1</v>
      </c>
      <c r="CE30" s="31">
        <v>2</v>
      </c>
      <c r="CF30" s="1">
        <f aca="true" t="shared" si="190" ref="CF30:CF36">CD30+CE30</f>
        <v>3</v>
      </c>
      <c r="CG30" s="8">
        <f>IF(CF30&gt;0,CD30/CF30,0%)</f>
        <v>0.3333333333333333</v>
      </c>
      <c r="CH30" s="2">
        <f aca="true" t="shared" si="191" ref="CH30:CH36">CD30+BZ30+BV30+BR30+BN30+BJ30</f>
        <v>6</v>
      </c>
      <c r="CI30" s="1">
        <f aca="true" t="shared" si="192" ref="CI30:CI36">CE30+CA30+BW30+BS30+BO30+BK30</f>
        <v>31</v>
      </c>
      <c r="CJ30" s="1">
        <f aca="true" t="shared" si="193" ref="CJ30:CJ40">CH30+CI30</f>
        <v>37</v>
      </c>
      <c r="CK30" s="3">
        <f aca="true" t="shared" si="194" ref="CK30:CK40">IF(CJ30&gt;0,CH30/CJ30,0%)</f>
        <v>0.16216216216216217</v>
      </c>
      <c r="CL30" s="31">
        <v>0</v>
      </c>
      <c r="CM30" s="31">
        <v>6</v>
      </c>
      <c r="CN30" s="1">
        <f aca="true" t="shared" si="195" ref="CN30:CN36">CL30+CM30</f>
        <v>6</v>
      </c>
      <c r="CO30" s="8">
        <f>IF(CN30&gt;0,CL30/CN30,0%)</f>
        <v>0</v>
      </c>
      <c r="CP30" s="31">
        <v>1</v>
      </c>
      <c r="CQ30" s="31">
        <v>4</v>
      </c>
      <c r="CR30" s="1">
        <f aca="true" t="shared" si="196" ref="CR30:CR36">CP30+CQ30</f>
        <v>5</v>
      </c>
      <c r="CS30" s="8">
        <f>IF(CR30&gt;0,CP30/CR30,0%)</f>
        <v>0.2</v>
      </c>
      <c r="CT30" s="31">
        <v>0</v>
      </c>
      <c r="CU30" s="31">
        <v>0</v>
      </c>
      <c r="CV30" s="1">
        <f aca="true" t="shared" si="197" ref="CV30:CV36">CT30+CU30</f>
        <v>0</v>
      </c>
      <c r="CW30" s="8">
        <f>IF(CV30&gt;0,CT30/CV30,0%)</f>
        <v>0</v>
      </c>
      <c r="CX30" s="31">
        <v>1</v>
      </c>
      <c r="CY30" s="31">
        <v>6</v>
      </c>
      <c r="CZ30" s="1">
        <f aca="true" t="shared" si="198" ref="CZ30:CZ36">CX30+CY30</f>
        <v>7</v>
      </c>
      <c r="DA30" s="8">
        <f>IF(CZ30&gt;0,CX30/CZ30,0%)</f>
        <v>0.14285714285714285</v>
      </c>
      <c r="DB30" s="31">
        <v>2</v>
      </c>
      <c r="DC30" s="31">
        <v>4</v>
      </c>
      <c r="DD30" s="1">
        <f aca="true" t="shared" si="199" ref="DD30:DD36">DB30+DC30</f>
        <v>6</v>
      </c>
      <c r="DE30" s="8">
        <f>IF(DD30&gt;0,DB30/DD30,0%)</f>
        <v>0.3333333333333333</v>
      </c>
      <c r="DF30" s="31">
        <v>1</v>
      </c>
      <c r="DG30" s="31">
        <v>8</v>
      </c>
      <c r="DH30" s="1">
        <f aca="true" t="shared" si="200" ref="DH30:DH36">DF30+DG30</f>
        <v>9</v>
      </c>
      <c r="DI30" s="8">
        <f>IF(DH30&gt;0,DF30/DH30,0%)</f>
        <v>0.1111111111111111</v>
      </c>
      <c r="DJ30" s="31">
        <v>1</v>
      </c>
      <c r="DK30" s="31">
        <v>6</v>
      </c>
      <c r="DL30" s="1">
        <f aca="true" t="shared" si="201" ref="DL30:DL36">DJ30+DK30</f>
        <v>7</v>
      </c>
      <c r="DM30" s="8">
        <f>IF(DL30&gt;0,DJ30/DL30,0%)</f>
        <v>0.14285714285714285</v>
      </c>
      <c r="DN30" s="2">
        <f aca="true" t="shared" si="202" ref="DN30:DO36">DJ30+DF30+DB30+CX30+CT30+CP30+CL30</f>
        <v>6</v>
      </c>
      <c r="DO30" s="1">
        <f t="shared" si="202"/>
        <v>34</v>
      </c>
      <c r="DP30" s="1">
        <f aca="true" t="shared" si="203" ref="DP30:DP36">DN30+DO30</f>
        <v>40</v>
      </c>
      <c r="DQ30" s="3">
        <f aca="true" t="shared" si="204" ref="DQ30:DQ40">IF(DP30&gt;0,DN30/DP30,0%)</f>
        <v>0.15</v>
      </c>
      <c r="DR30" s="2">
        <f aca="true" t="shared" si="205" ref="DR30:DS36">DN30+CH30+BF30+Z30</f>
        <v>29</v>
      </c>
      <c r="DS30" s="1">
        <f t="shared" si="205"/>
        <v>129</v>
      </c>
      <c r="DT30" s="1">
        <f aca="true" t="shared" si="206" ref="DT30:DT39">DR30+DS30</f>
        <v>158</v>
      </c>
      <c r="DU30" s="3">
        <f aca="true" t="shared" si="207" ref="DU30:DU40">IF(DT30&gt;0,DR30/DT30,0%)</f>
        <v>0.18354430379746836</v>
      </c>
      <c r="DV30" s="2">
        <f>'[6]cy2001'!DR30</f>
        <v>22</v>
      </c>
      <c r="DW30" s="2">
        <f>'[6]cy2001'!DS30</f>
        <v>149</v>
      </c>
      <c r="DX30" s="1">
        <f>DW30+DV30</f>
        <v>171</v>
      </c>
      <c r="DY30" s="3">
        <f aca="true" t="shared" si="208" ref="DY30:DY40">IF(DX30&gt;0,DV30/DX30,0%)</f>
        <v>0.1286549707602339</v>
      </c>
      <c r="DZ30" s="1">
        <f>DR30-DV30</f>
        <v>7</v>
      </c>
      <c r="EA30" s="8">
        <f aca="true" t="shared" si="209" ref="EA30:EA39">IF(DV30&lt;&gt;0,DZ30/DV30,IF(DZ30=0,0,1))</f>
        <v>0.3181818181818182</v>
      </c>
      <c r="EB30" s="1">
        <f>DS30-DW30</f>
        <v>-20</v>
      </c>
      <c r="EC30" s="8">
        <f>IF(DW30&lt;&gt;0,EB30/DW30,IF(EB30=0,0,1))</f>
        <v>-0.1342281879194631</v>
      </c>
      <c r="ED30" s="1">
        <f>DT30-DX30</f>
        <v>-13</v>
      </c>
      <c r="EE30" s="8">
        <f aca="true" t="shared" si="210" ref="EE30:EE40">IF(DX30&lt;&gt;0,ED30/DX30,IF(ED30=0,0,1))</f>
        <v>-0.07602339181286549</v>
      </c>
      <c r="EF30" s="8">
        <f>EA30-EE30</f>
        <v>0.39420520999468367</v>
      </c>
    </row>
    <row r="31" spans="1:136" ht="12.75" customHeight="1" hidden="1" outlineLevel="2">
      <c r="A31" s="5" t="s">
        <v>3</v>
      </c>
      <c r="B31" s="31">
        <v>4</v>
      </c>
      <c r="C31" s="31">
        <v>3</v>
      </c>
      <c r="D31" s="9">
        <f t="shared" si="156"/>
        <v>7</v>
      </c>
      <c r="E31" s="11">
        <f t="shared" si="157"/>
        <v>0.5714285714285714</v>
      </c>
      <c r="F31" s="31">
        <v>4</v>
      </c>
      <c r="G31" s="31">
        <v>9</v>
      </c>
      <c r="H31" s="9">
        <f t="shared" si="158"/>
        <v>13</v>
      </c>
      <c r="I31" s="11">
        <f t="shared" si="159"/>
        <v>0.3076923076923077</v>
      </c>
      <c r="J31" s="31">
        <v>0</v>
      </c>
      <c r="K31" s="31">
        <v>4</v>
      </c>
      <c r="L31" s="9">
        <f t="shared" si="160"/>
        <v>4</v>
      </c>
      <c r="M31" s="11">
        <f t="shared" si="161"/>
        <v>0</v>
      </c>
      <c r="N31" s="31">
        <v>3</v>
      </c>
      <c r="O31" s="31">
        <v>5</v>
      </c>
      <c r="P31" s="1">
        <f t="shared" si="162"/>
        <v>8</v>
      </c>
      <c r="Q31" s="8">
        <f t="shared" si="163"/>
        <v>0.375</v>
      </c>
      <c r="R31" s="31">
        <v>2</v>
      </c>
      <c r="S31" s="31">
        <v>3</v>
      </c>
      <c r="T31" s="1">
        <f t="shared" si="164"/>
        <v>5</v>
      </c>
      <c r="U31" s="8">
        <f t="shared" si="165"/>
        <v>0.4</v>
      </c>
      <c r="V31" s="31">
        <v>3</v>
      </c>
      <c r="W31" s="31">
        <v>1</v>
      </c>
      <c r="X31" s="1">
        <f t="shared" si="166"/>
        <v>4</v>
      </c>
      <c r="Y31" s="8">
        <f t="shared" si="167"/>
        <v>0.75</v>
      </c>
      <c r="Z31" s="2">
        <f t="shared" si="168"/>
        <v>16</v>
      </c>
      <c r="AA31" s="1">
        <f t="shared" si="169"/>
        <v>25</v>
      </c>
      <c r="AB31" s="1">
        <f t="shared" si="170"/>
        <v>41</v>
      </c>
      <c r="AC31" s="3">
        <f t="shared" si="171"/>
        <v>0.3902439024390244</v>
      </c>
      <c r="AD31" s="31">
        <v>1</v>
      </c>
      <c r="AE31" s="31">
        <v>4</v>
      </c>
      <c r="AF31" s="1">
        <f t="shared" si="172"/>
        <v>5</v>
      </c>
      <c r="AG31" s="8">
        <f t="shared" si="173"/>
        <v>0.2</v>
      </c>
      <c r="AH31" s="31">
        <v>2</v>
      </c>
      <c r="AI31" s="31">
        <v>5</v>
      </c>
      <c r="AJ31" s="1">
        <f t="shared" si="174"/>
        <v>7</v>
      </c>
      <c r="AK31" s="8">
        <f t="shared" si="175"/>
        <v>0.2857142857142857</v>
      </c>
      <c r="AL31" s="31">
        <v>1</v>
      </c>
      <c r="AM31" s="31">
        <v>7</v>
      </c>
      <c r="AN31" s="1">
        <f t="shared" si="176"/>
        <v>8</v>
      </c>
      <c r="AO31" s="8">
        <f t="shared" si="177"/>
        <v>0.125</v>
      </c>
      <c r="AP31" s="31">
        <v>1</v>
      </c>
      <c r="AQ31" s="31">
        <v>4</v>
      </c>
      <c r="AR31" s="1">
        <f t="shared" si="178"/>
        <v>5</v>
      </c>
      <c r="AS31" s="8">
        <f t="shared" si="179"/>
        <v>0.2</v>
      </c>
      <c r="AT31" s="31">
        <v>2</v>
      </c>
      <c r="AU31" s="31">
        <v>6</v>
      </c>
      <c r="AV31" s="1">
        <f t="shared" si="180"/>
        <v>8</v>
      </c>
      <c r="AW31" s="8">
        <f aca="true" t="shared" si="211" ref="AW31:AW36">IF(AV31&gt;0,AT31/AV31,0%)</f>
        <v>0.25</v>
      </c>
      <c r="AX31" s="31">
        <v>0</v>
      </c>
      <c r="AY31" s="31">
        <v>11</v>
      </c>
      <c r="AZ31" s="1">
        <f>AY31+AX31</f>
        <v>11</v>
      </c>
      <c r="BA31" s="8">
        <f t="shared" si="181"/>
        <v>0</v>
      </c>
      <c r="BB31" s="31">
        <v>0</v>
      </c>
      <c r="BC31" s="31">
        <v>8</v>
      </c>
      <c r="BD31" s="1">
        <f t="shared" si="182"/>
        <v>8</v>
      </c>
      <c r="BE31" s="8">
        <f aca="true" t="shared" si="212" ref="BE31:BE36">IF(BD31&gt;0,BB31/BD31,0%)</f>
        <v>0</v>
      </c>
      <c r="BF31" s="2">
        <f t="shared" si="183"/>
        <v>7</v>
      </c>
      <c r="BG31" s="1">
        <f t="shared" si="183"/>
        <v>45</v>
      </c>
      <c r="BH31" s="1">
        <f t="shared" si="184"/>
        <v>52</v>
      </c>
      <c r="BI31" s="3">
        <f>IF(BH31&gt;0,BF31/BH31,0%)</f>
        <v>0.1346153846153846</v>
      </c>
      <c r="BJ31" s="31">
        <v>1</v>
      </c>
      <c r="BK31" s="31">
        <v>15</v>
      </c>
      <c r="BL31" s="1">
        <f t="shared" si="185"/>
        <v>16</v>
      </c>
      <c r="BM31" s="8">
        <f aca="true" t="shared" si="213" ref="BM31:BM36">IF(BL31&gt;0,BJ31/BL31,0%)</f>
        <v>0.0625</v>
      </c>
      <c r="BN31" s="31">
        <v>0</v>
      </c>
      <c r="BO31" s="31">
        <v>3</v>
      </c>
      <c r="BP31" s="1">
        <f t="shared" si="186"/>
        <v>3</v>
      </c>
      <c r="BQ31" s="8">
        <f aca="true" t="shared" si="214" ref="BQ31:BQ36">IF(BP31&gt;0,BN31/BP31,0%)</f>
        <v>0</v>
      </c>
      <c r="BR31" s="31">
        <v>2</v>
      </c>
      <c r="BS31" s="31">
        <v>5</v>
      </c>
      <c r="BT31" s="1">
        <f t="shared" si="187"/>
        <v>7</v>
      </c>
      <c r="BU31" s="8">
        <f aca="true" t="shared" si="215" ref="BU31:BU36">IF(BT31&gt;0,BR31/BT31,0%)</f>
        <v>0.2857142857142857</v>
      </c>
      <c r="BV31" s="31">
        <v>2</v>
      </c>
      <c r="BW31" s="31">
        <v>5</v>
      </c>
      <c r="BX31" s="1">
        <f t="shared" si="188"/>
        <v>7</v>
      </c>
      <c r="BY31" s="8">
        <f aca="true" t="shared" si="216" ref="BY31:BY36">IF(BX31&gt;0,BV31/BX31,0%)</f>
        <v>0.2857142857142857</v>
      </c>
      <c r="BZ31" s="31">
        <v>3</v>
      </c>
      <c r="CA31" s="31">
        <v>6</v>
      </c>
      <c r="CB31" s="1">
        <f t="shared" si="189"/>
        <v>9</v>
      </c>
      <c r="CC31" s="8">
        <f aca="true" t="shared" si="217" ref="CC31:CC36">IF(CB31&gt;0,BZ31/CB31,0%)</f>
        <v>0.3333333333333333</v>
      </c>
      <c r="CD31" s="31">
        <v>2</v>
      </c>
      <c r="CE31" s="31">
        <v>6</v>
      </c>
      <c r="CF31" s="1">
        <f t="shared" si="190"/>
        <v>8</v>
      </c>
      <c r="CG31" s="8">
        <f aca="true" t="shared" si="218" ref="CG31:CG36">IF(CF31&gt;0,CD31/CF31,0%)</f>
        <v>0.25</v>
      </c>
      <c r="CH31" s="2">
        <f t="shared" si="191"/>
        <v>10</v>
      </c>
      <c r="CI31" s="1">
        <f t="shared" si="192"/>
        <v>40</v>
      </c>
      <c r="CJ31" s="1">
        <f t="shared" si="193"/>
        <v>50</v>
      </c>
      <c r="CK31" s="3">
        <f t="shared" si="194"/>
        <v>0.2</v>
      </c>
      <c r="CL31" s="31">
        <v>1</v>
      </c>
      <c r="CM31" s="31">
        <v>6</v>
      </c>
      <c r="CN31" s="1">
        <f t="shared" si="195"/>
        <v>7</v>
      </c>
      <c r="CO31" s="8">
        <f aca="true" t="shared" si="219" ref="CO31:CO36">IF(CN31&gt;0,CL31/CN31,0%)</f>
        <v>0.14285714285714285</v>
      </c>
      <c r="CP31" s="31">
        <v>1</v>
      </c>
      <c r="CQ31" s="31">
        <v>3</v>
      </c>
      <c r="CR31" s="1">
        <f t="shared" si="196"/>
        <v>4</v>
      </c>
      <c r="CS31" s="8">
        <f aca="true" t="shared" si="220" ref="CS31:CS36">IF(CR31&gt;0,CP31/CR31,0%)</f>
        <v>0.25</v>
      </c>
      <c r="CT31" s="31">
        <v>1</v>
      </c>
      <c r="CU31" s="31">
        <v>1</v>
      </c>
      <c r="CV31" s="1">
        <f t="shared" si="197"/>
        <v>2</v>
      </c>
      <c r="CW31" s="8">
        <f aca="true" t="shared" si="221" ref="CW31:CW36">IF(CV31&gt;0,CT31/CV31,0%)</f>
        <v>0.5</v>
      </c>
      <c r="CX31" s="31">
        <v>1</v>
      </c>
      <c r="CY31" s="31">
        <v>5</v>
      </c>
      <c r="CZ31" s="1">
        <f t="shared" si="198"/>
        <v>6</v>
      </c>
      <c r="DA31" s="8">
        <f aca="true" t="shared" si="222" ref="DA31:DA36">IF(CZ31&gt;0,CX31/CZ31,0%)</f>
        <v>0.16666666666666666</v>
      </c>
      <c r="DB31" s="31">
        <v>1</v>
      </c>
      <c r="DC31" s="31">
        <v>4</v>
      </c>
      <c r="DD31" s="1">
        <f t="shared" si="199"/>
        <v>5</v>
      </c>
      <c r="DE31" s="8">
        <f aca="true" t="shared" si="223" ref="DE31:DE36">IF(DD31&gt;0,DB31/DD31,0%)</f>
        <v>0.2</v>
      </c>
      <c r="DF31" s="31">
        <v>1</v>
      </c>
      <c r="DG31" s="31">
        <v>3</v>
      </c>
      <c r="DH31" s="1">
        <f t="shared" si="200"/>
        <v>4</v>
      </c>
      <c r="DI31" s="8">
        <f aca="true" t="shared" si="224" ref="DI31:DI36">IF(DH31&gt;0,DF31/DH31,0%)</f>
        <v>0.25</v>
      </c>
      <c r="DJ31" s="31">
        <v>3</v>
      </c>
      <c r="DK31" s="31">
        <v>3</v>
      </c>
      <c r="DL31" s="1">
        <f t="shared" si="201"/>
        <v>6</v>
      </c>
      <c r="DM31" s="8">
        <f aca="true" t="shared" si="225" ref="DM31:DM36">IF(DL31&gt;0,DJ31/DL31,0%)</f>
        <v>0.5</v>
      </c>
      <c r="DN31" s="2">
        <f t="shared" si="202"/>
        <v>9</v>
      </c>
      <c r="DO31" s="1">
        <f t="shared" si="202"/>
        <v>25</v>
      </c>
      <c r="DP31" s="1">
        <f t="shared" si="203"/>
        <v>34</v>
      </c>
      <c r="DQ31" s="3">
        <f t="shared" si="204"/>
        <v>0.2647058823529412</v>
      </c>
      <c r="DR31" s="2">
        <f t="shared" si="205"/>
        <v>42</v>
      </c>
      <c r="DS31" s="1">
        <f t="shared" si="205"/>
        <v>135</v>
      </c>
      <c r="DT31" s="1">
        <f t="shared" si="206"/>
        <v>177</v>
      </c>
      <c r="DU31" s="3">
        <f t="shared" si="207"/>
        <v>0.23728813559322035</v>
      </c>
      <c r="DV31" s="2">
        <f>'[6]cy2001'!DR31</f>
        <v>14</v>
      </c>
      <c r="DW31" s="2">
        <f>'[6]cy2001'!DS31</f>
        <v>166</v>
      </c>
      <c r="DX31" s="1">
        <f aca="true" t="shared" si="226" ref="DX31:DX40">DW31+DV31</f>
        <v>180</v>
      </c>
      <c r="DY31" s="3">
        <f t="shared" si="208"/>
        <v>0.07777777777777778</v>
      </c>
      <c r="DZ31" s="1">
        <f aca="true" t="shared" si="227" ref="DZ31:DZ39">DR31-DV31</f>
        <v>28</v>
      </c>
      <c r="EA31" s="8">
        <f t="shared" si="209"/>
        <v>2</v>
      </c>
      <c r="EB31" s="1">
        <f aca="true" t="shared" si="228" ref="EB31:EB40">DS31-DW31</f>
        <v>-31</v>
      </c>
      <c r="EC31" s="8">
        <f aca="true" t="shared" si="229" ref="EC31:EC40">IF(DW31&lt;&gt;0,EB31/DW31,IF(EB31=0,0,1))</f>
        <v>-0.18674698795180722</v>
      </c>
      <c r="ED31" s="1">
        <f aca="true" t="shared" si="230" ref="ED31:ED40">DT31-DX31</f>
        <v>-3</v>
      </c>
      <c r="EE31" s="8">
        <f t="shared" si="210"/>
        <v>-0.016666666666666666</v>
      </c>
      <c r="EF31" s="8">
        <f aca="true" t="shared" si="231" ref="EF31:EF40">EA31-EE31</f>
        <v>2.0166666666666666</v>
      </c>
    </row>
    <row r="32" spans="1:136" ht="12.75" customHeight="1" hidden="1" outlineLevel="2">
      <c r="A32" s="5" t="s">
        <v>4</v>
      </c>
      <c r="B32" s="31">
        <v>2</v>
      </c>
      <c r="C32" s="31">
        <v>4</v>
      </c>
      <c r="D32" s="9">
        <f t="shared" si="156"/>
        <v>6</v>
      </c>
      <c r="E32" s="11">
        <f t="shared" si="157"/>
        <v>0.3333333333333333</v>
      </c>
      <c r="F32" s="31">
        <v>6</v>
      </c>
      <c r="G32" s="31">
        <v>6</v>
      </c>
      <c r="H32" s="9">
        <f t="shared" si="158"/>
        <v>12</v>
      </c>
      <c r="I32" s="11">
        <f t="shared" si="159"/>
        <v>0.5</v>
      </c>
      <c r="J32" s="31">
        <v>1</v>
      </c>
      <c r="K32" s="31">
        <v>4</v>
      </c>
      <c r="L32" s="9">
        <f t="shared" si="160"/>
        <v>5</v>
      </c>
      <c r="M32" s="11">
        <f t="shared" si="161"/>
        <v>0.2</v>
      </c>
      <c r="N32" s="31">
        <v>9</v>
      </c>
      <c r="O32" s="31">
        <v>9</v>
      </c>
      <c r="P32" s="1">
        <f t="shared" si="162"/>
        <v>18</v>
      </c>
      <c r="Q32" s="8">
        <f t="shared" si="163"/>
        <v>0.5</v>
      </c>
      <c r="R32" s="31">
        <v>9</v>
      </c>
      <c r="S32" s="31">
        <v>2</v>
      </c>
      <c r="T32" s="1">
        <f t="shared" si="164"/>
        <v>11</v>
      </c>
      <c r="U32" s="8">
        <f t="shared" si="165"/>
        <v>0.8181818181818182</v>
      </c>
      <c r="V32" s="31">
        <v>10</v>
      </c>
      <c r="W32" s="31">
        <v>11</v>
      </c>
      <c r="X32" s="1">
        <f t="shared" si="166"/>
        <v>21</v>
      </c>
      <c r="Y32" s="8">
        <f t="shared" si="167"/>
        <v>0.47619047619047616</v>
      </c>
      <c r="Z32" s="2">
        <f t="shared" si="168"/>
        <v>37</v>
      </c>
      <c r="AA32" s="1">
        <f t="shared" si="169"/>
        <v>36</v>
      </c>
      <c r="AB32" s="1">
        <f t="shared" si="170"/>
        <v>73</v>
      </c>
      <c r="AC32" s="3">
        <f t="shared" si="171"/>
        <v>0.5068493150684932</v>
      </c>
      <c r="AD32" s="31">
        <v>13</v>
      </c>
      <c r="AE32" s="31">
        <v>10</v>
      </c>
      <c r="AF32" s="1">
        <f t="shared" si="172"/>
        <v>23</v>
      </c>
      <c r="AG32" s="8">
        <f t="shared" si="173"/>
        <v>0.5652173913043478</v>
      </c>
      <c r="AH32" s="31">
        <v>8</v>
      </c>
      <c r="AI32" s="31">
        <v>8</v>
      </c>
      <c r="AJ32" s="1">
        <f t="shared" si="174"/>
        <v>16</v>
      </c>
      <c r="AK32" s="8">
        <f t="shared" si="175"/>
        <v>0.5</v>
      </c>
      <c r="AL32" s="31">
        <v>1</v>
      </c>
      <c r="AM32" s="31">
        <v>3</v>
      </c>
      <c r="AN32" s="1">
        <f t="shared" si="176"/>
        <v>4</v>
      </c>
      <c r="AO32" s="8">
        <f t="shared" si="177"/>
        <v>0.25</v>
      </c>
      <c r="AP32" s="31">
        <v>10</v>
      </c>
      <c r="AQ32" s="31">
        <v>6</v>
      </c>
      <c r="AR32" s="1">
        <f t="shared" si="178"/>
        <v>16</v>
      </c>
      <c r="AS32" s="8">
        <f t="shared" si="179"/>
        <v>0.625</v>
      </c>
      <c r="AT32" s="31">
        <v>7</v>
      </c>
      <c r="AU32" s="31">
        <v>2</v>
      </c>
      <c r="AV32" s="1">
        <f t="shared" si="180"/>
        <v>9</v>
      </c>
      <c r="AW32" s="8">
        <f t="shared" si="211"/>
        <v>0.7777777777777778</v>
      </c>
      <c r="AX32" s="31">
        <v>3</v>
      </c>
      <c r="AY32" s="31">
        <v>7</v>
      </c>
      <c r="AZ32" s="1">
        <f>AY32+AX32</f>
        <v>10</v>
      </c>
      <c r="BA32" s="8">
        <f t="shared" si="181"/>
        <v>0.3</v>
      </c>
      <c r="BB32" s="31">
        <v>1</v>
      </c>
      <c r="BC32" s="31">
        <v>7</v>
      </c>
      <c r="BD32" s="1">
        <f t="shared" si="182"/>
        <v>8</v>
      </c>
      <c r="BE32" s="8">
        <f t="shared" si="212"/>
        <v>0.125</v>
      </c>
      <c r="BF32" s="2">
        <f t="shared" si="183"/>
        <v>43</v>
      </c>
      <c r="BG32" s="1">
        <f t="shared" si="183"/>
        <v>43</v>
      </c>
      <c r="BH32" s="1">
        <f t="shared" si="184"/>
        <v>86</v>
      </c>
      <c r="BI32" s="3">
        <f>IF(BH32&gt;0,BF32/BH32,0%)</f>
        <v>0.5</v>
      </c>
      <c r="BJ32" s="31">
        <v>6</v>
      </c>
      <c r="BK32" s="31">
        <v>4</v>
      </c>
      <c r="BL32" s="1">
        <f t="shared" si="185"/>
        <v>10</v>
      </c>
      <c r="BM32" s="8">
        <f t="shared" si="213"/>
        <v>0.6</v>
      </c>
      <c r="BN32" s="31">
        <v>4</v>
      </c>
      <c r="BO32" s="31">
        <v>6</v>
      </c>
      <c r="BP32" s="1">
        <f t="shared" si="186"/>
        <v>10</v>
      </c>
      <c r="BQ32" s="8">
        <f t="shared" si="214"/>
        <v>0.4</v>
      </c>
      <c r="BR32" s="31">
        <v>6</v>
      </c>
      <c r="BS32" s="31">
        <v>5</v>
      </c>
      <c r="BT32" s="1">
        <f t="shared" si="187"/>
        <v>11</v>
      </c>
      <c r="BU32" s="8">
        <f t="shared" si="215"/>
        <v>0.5454545454545454</v>
      </c>
      <c r="BV32" s="31">
        <v>5</v>
      </c>
      <c r="BW32" s="31">
        <v>3</v>
      </c>
      <c r="BX32" s="1">
        <f t="shared" si="188"/>
        <v>8</v>
      </c>
      <c r="BY32" s="8">
        <f t="shared" si="216"/>
        <v>0.625</v>
      </c>
      <c r="BZ32" s="31">
        <v>4</v>
      </c>
      <c r="CA32" s="31">
        <v>6</v>
      </c>
      <c r="CB32" s="1">
        <f t="shared" si="189"/>
        <v>10</v>
      </c>
      <c r="CC32" s="8">
        <f t="shared" si="217"/>
        <v>0.4</v>
      </c>
      <c r="CD32" s="31">
        <v>5</v>
      </c>
      <c r="CE32" s="31">
        <v>2</v>
      </c>
      <c r="CF32" s="1">
        <f t="shared" si="190"/>
        <v>7</v>
      </c>
      <c r="CG32" s="8">
        <f t="shared" si="218"/>
        <v>0.7142857142857143</v>
      </c>
      <c r="CH32" s="2">
        <f t="shared" si="191"/>
        <v>30</v>
      </c>
      <c r="CI32" s="1">
        <f t="shared" si="192"/>
        <v>26</v>
      </c>
      <c r="CJ32" s="1">
        <f t="shared" si="193"/>
        <v>56</v>
      </c>
      <c r="CK32" s="3">
        <f t="shared" si="194"/>
        <v>0.5357142857142857</v>
      </c>
      <c r="CL32" s="31">
        <v>5</v>
      </c>
      <c r="CM32" s="31">
        <v>4</v>
      </c>
      <c r="CN32" s="1">
        <f t="shared" si="195"/>
        <v>9</v>
      </c>
      <c r="CO32" s="8">
        <f t="shared" si="219"/>
        <v>0.5555555555555556</v>
      </c>
      <c r="CP32" s="31">
        <v>7</v>
      </c>
      <c r="CQ32" s="31">
        <v>4</v>
      </c>
      <c r="CR32" s="1">
        <f t="shared" si="196"/>
        <v>11</v>
      </c>
      <c r="CS32" s="8">
        <f t="shared" si="220"/>
        <v>0.6363636363636364</v>
      </c>
      <c r="CT32" s="31">
        <v>2</v>
      </c>
      <c r="CU32" s="31">
        <v>2</v>
      </c>
      <c r="CV32" s="1">
        <f t="shared" si="197"/>
        <v>4</v>
      </c>
      <c r="CW32" s="8">
        <f t="shared" si="221"/>
        <v>0.5</v>
      </c>
      <c r="CX32" s="31">
        <v>9</v>
      </c>
      <c r="CY32" s="31">
        <v>4</v>
      </c>
      <c r="CZ32" s="1">
        <f t="shared" si="198"/>
        <v>13</v>
      </c>
      <c r="DA32" s="8">
        <f t="shared" si="222"/>
        <v>0.6923076923076923</v>
      </c>
      <c r="DB32" s="31">
        <v>6</v>
      </c>
      <c r="DC32" s="31">
        <v>0</v>
      </c>
      <c r="DD32" s="1">
        <f t="shared" si="199"/>
        <v>6</v>
      </c>
      <c r="DE32" s="8">
        <f t="shared" si="223"/>
        <v>1</v>
      </c>
      <c r="DF32" s="31">
        <v>6</v>
      </c>
      <c r="DG32" s="31">
        <v>3</v>
      </c>
      <c r="DH32" s="1">
        <f t="shared" si="200"/>
        <v>9</v>
      </c>
      <c r="DI32" s="8">
        <f t="shared" si="224"/>
        <v>0.6666666666666666</v>
      </c>
      <c r="DJ32" s="31">
        <v>11</v>
      </c>
      <c r="DK32" s="31">
        <v>1</v>
      </c>
      <c r="DL32" s="1">
        <f t="shared" si="201"/>
        <v>12</v>
      </c>
      <c r="DM32" s="8">
        <f t="shared" si="225"/>
        <v>0.9166666666666666</v>
      </c>
      <c r="DN32" s="2">
        <f t="shared" si="202"/>
        <v>46</v>
      </c>
      <c r="DO32" s="1">
        <f t="shared" si="202"/>
        <v>18</v>
      </c>
      <c r="DP32" s="1">
        <f t="shared" si="203"/>
        <v>64</v>
      </c>
      <c r="DQ32" s="3">
        <f t="shared" si="204"/>
        <v>0.71875</v>
      </c>
      <c r="DR32" s="2">
        <f t="shared" si="205"/>
        <v>156</v>
      </c>
      <c r="DS32" s="1">
        <f t="shared" si="205"/>
        <v>123</v>
      </c>
      <c r="DT32" s="1">
        <f t="shared" si="206"/>
        <v>279</v>
      </c>
      <c r="DU32" s="3">
        <f t="shared" si="207"/>
        <v>0.5591397849462365</v>
      </c>
      <c r="DV32" s="2">
        <f>'[6]cy2001'!DR32</f>
        <v>99</v>
      </c>
      <c r="DW32" s="2">
        <f>'[6]cy2001'!DS32</f>
        <v>154</v>
      </c>
      <c r="DX32" s="1">
        <f t="shared" si="226"/>
        <v>253</v>
      </c>
      <c r="DY32" s="3">
        <f t="shared" si="208"/>
        <v>0.391304347826087</v>
      </c>
      <c r="DZ32" s="1">
        <f t="shared" si="227"/>
        <v>57</v>
      </c>
      <c r="EA32" s="8">
        <f t="shared" si="209"/>
        <v>0.5757575757575758</v>
      </c>
      <c r="EB32" s="1">
        <f t="shared" si="228"/>
        <v>-31</v>
      </c>
      <c r="EC32" s="8">
        <f t="shared" si="229"/>
        <v>-0.2012987012987013</v>
      </c>
      <c r="ED32" s="1">
        <f t="shared" si="230"/>
        <v>26</v>
      </c>
      <c r="EE32" s="8">
        <f t="shared" si="210"/>
        <v>0.10276679841897234</v>
      </c>
      <c r="EF32" s="8">
        <f t="shared" si="231"/>
        <v>0.47299077733860345</v>
      </c>
    </row>
    <row r="33" spans="1:136" ht="12.75" customHeight="1" hidden="1" outlineLevel="2">
      <c r="A33" s="5" t="s">
        <v>5</v>
      </c>
      <c r="B33" s="31">
        <v>1</v>
      </c>
      <c r="C33" s="31">
        <v>4</v>
      </c>
      <c r="D33" s="9">
        <f t="shared" si="156"/>
        <v>5</v>
      </c>
      <c r="E33" s="11">
        <f t="shared" si="157"/>
        <v>0.2</v>
      </c>
      <c r="F33" s="31">
        <v>6</v>
      </c>
      <c r="G33" s="31">
        <v>5</v>
      </c>
      <c r="H33" s="9">
        <f t="shared" si="158"/>
        <v>11</v>
      </c>
      <c r="I33" s="11">
        <f t="shared" si="159"/>
        <v>0.5454545454545454</v>
      </c>
      <c r="J33" s="31">
        <v>3</v>
      </c>
      <c r="K33" s="31">
        <v>4</v>
      </c>
      <c r="L33" s="9">
        <f t="shared" si="160"/>
        <v>7</v>
      </c>
      <c r="M33" s="11">
        <f t="shared" si="161"/>
        <v>0.42857142857142855</v>
      </c>
      <c r="N33" s="31">
        <v>5</v>
      </c>
      <c r="O33" s="31">
        <v>6</v>
      </c>
      <c r="P33" s="1">
        <f t="shared" si="162"/>
        <v>11</v>
      </c>
      <c r="Q33" s="8">
        <f t="shared" si="163"/>
        <v>0.45454545454545453</v>
      </c>
      <c r="R33" s="31">
        <v>3</v>
      </c>
      <c r="S33" s="31">
        <v>2</v>
      </c>
      <c r="T33" s="1">
        <f t="shared" si="164"/>
        <v>5</v>
      </c>
      <c r="U33" s="8">
        <f t="shared" si="165"/>
        <v>0.6</v>
      </c>
      <c r="V33" s="31">
        <v>7</v>
      </c>
      <c r="W33" s="31">
        <v>4</v>
      </c>
      <c r="X33" s="1">
        <f t="shared" si="166"/>
        <v>11</v>
      </c>
      <c r="Y33" s="8">
        <f t="shared" si="167"/>
        <v>0.6363636363636364</v>
      </c>
      <c r="Z33" s="2">
        <f t="shared" si="168"/>
        <v>25</v>
      </c>
      <c r="AA33" s="1">
        <f t="shared" si="169"/>
        <v>25</v>
      </c>
      <c r="AB33" s="1">
        <f t="shared" si="170"/>
        <v>50</v>
      </c>
      <c r="AC33" s="3">
        <f t="shared" si="171"/>
        <v>0.5</v>
      </c>
      <c r="AD33" s="31">
        <v>7</v>
      </c>
      <c r="AE33" s="31">
        <v>5</v>
      </c>
      <c r="AF33" s="1">
        <f t="shared" si="172"/>
        <v>12</v>
      </c>
      <c r="AG33" s="8">
        <f t="shared" si="173"/>
        <v>0.5833333333333334</v>
      </c>
      <c r="AH33" s="31">
        <v>7</v>
      </c>
      <c r="AI33" s="31">
        <v>2</v>
      </c>
      <c r="AJ33" s="1">
        <f t="shared" si="174"/>
        <v>9</v>
      </c>
      <c r="AK33" s="8">
        <f t="shared" si="175"/>
        <v>0.7777777777777778</v>
      </c>
      <c r="AL33" s="31">
        <v>4</v>
      </c>
      <c r="AM33" s="31">
        <v>4</v>
      </c>
      <c r="AN33" s="1">
        <f t="shared" si="176"/>
        <v>8</v>
      </c>
      <c r="AO33" s="8">
        <f t="shared" si="177"/>
        <v>0.5</v>
      </c>
      <c r="AP33" s="31">
        <v>4</v>
      </c>
      <c r="AQ33" s="31">
        <v>3</v>
      </c>
      <c r="AR33" s="1">
        <f t="shared" si="178"/>
        <v>7</v>
      </c>
      <c r="AS33" s="8">
        <f t="shared" si="179"/>
        <v>0.5714285714285714</v>
      </c>
      <c r="AT33" s="31">
        <v>6</v>
      </c>
      <c r="AU33" s="31">
        <v>2</v>
      </c>
      <c r="AV33" s="1">
        <f t="shared" si="180"/>
        <v>8</v>
      </c>
      <c r="AW33" s="8">
        <f t="shared" si="211"/>
        <v>0.75</v>
      </c>
      <c r="AX33" s="31">
        <v>1</v>
      </c>
      <c r="AY33" s="31">
        <v>6</v>
      </c>
      <c r="AZ33" s="1">
        <f>AY33+AX33</f>
        <v>7</v>
      </c>
      <c r="BA33" s="8">
        <f t="shared" si="181"/>
        <v>0.14285714285714285</v>
      </c>
      <c r="BB33" s="31">
        <v>2</v>
      </c>
      <c r="BC33" s="31">
        <v>8</v>
      </c>
      <c r="BD33" s="1">
        <f t="shared" si="182"/>
        <v>10</v>
      </c>
      <c r="BE33" s="8">
        <f t="shared" si="212"/>
        <v>0.2</v>
      </c>
      <c r="BF33" s="2">
        <f t="shared" si="183"/>
        <v>31</v>
      </c>
      <c r="BG33" s="1">
        <f t="shared" si="183"/>
        <v>30</v>
      </c>
      <c r="BH33" s="1">
        <f t="shared" si="184"/>
        <v>61</v>
      </c>
      <c r="BI33" s="3">
        <f>IF(BH33&gt;0,BF33/BH33,0%)</f>
        <v>0.5081967213114754</v>
      </c>
      <c r="BJ33" s="31">
        <v>2</v>
      </c>
      <c r="BK33" s="31">
        <v>2</v>
      </c>
      <c r="BL33" s="1">
        <f t="shared" si="185"/>
        <v>4</v>
      </c>
      <c r="BM33" s="8">
        <f t="shared" si="213"/>
        <v>0.5</v>
      </c>
      <c r="BN33" s="31">
        <v>1</v>
      </c>
      <c r="BO33" s="31">
        <v>6</v>
      </c>
      <c r="BP33" s="1">
        <f t="shared" si="186"/>
        <v>7</v>
      </c>
      <c r="BQ33" s="8">
        <f t="shared" si="214"/>
        <v>0.14285714285714285</v>
      </c>
      <c r="BR33" s="31">
        <v>2</v>
      </c>
      <c r="BS33" s="31">
        <v>8</v>
      </c>
      <c r="BT33" s="1">
        <f t="shared" si="187"/>
        <v>10</v>
      </c>
      <c r="BU33" s="8">
        <f t="shared" si="215"/>
        <v>0.2</v>
      </c>
      <c r="BV33" s="31">
        <v>4</v>
      </c>
      <c r="BW33" s="31">
        <v>3</v>
      </c>
      <c r="BX33" s="1">
        <f t="shared" si="188"/>
        <v>7</v>
      </c>
      <c r="BY33" s="8">
        <f t="shared" si="216"/>
        <v>0.5714285714285714</v>
      </c>
      <c r="BZ33" s="31">
        <v>2</v>
      </c>
      <c r="CA33" s="31">
        <v>3</v>
      </c>
      <c r="CB33" s="1">
        <f t="shared" si="189"/>
        <v>5</v>
      </c>
      <c r="CC33" s="8">
        <f t="shared" si="217"/>
        <v>0.4</v>
      </c>
      <c r="CD33" s="31">
        <v>1</v>
      </c>
      <c r="CE33" s="31">
        <v>3</v>
      </c>
      <c r="CF33" s="1">
        <f t="shared" si="190"/>
        <v>4</v>
      </c>
      <c r="CG33" s="8">
        <f t="shared" si="218"/>
        <v>0.25</v>
      </c>
      <c r="CH33" s="2">
        <f t="shared" si="191"/>
        <v>12</v>
      </c>
      <c r="CI33" s="1">
        <f t="shared" si="192"/>
        <v>25</v>
      </c>
      <c r="CJ33" s="1">
        <f t="shared" si="193"/>
        <v>37</v>
      </c>
      <c r="CK33" s="3">
        <f t="shared" si="194"/>
        <v>0.32432432432432434</v>
      </c>
      <c r="CL33" s="31">
        <v>4</v>
      </c>
      <c r="CM33" s="31">
        <v>3</v>
      </c>
      <c r="CN33" s="1">
        <f t="shared" si="195"/>
        <v>7</v>
      </c>
      <c r="CO33" s="8">
        <f t="shared" si="219"/>
        <v>0.5714285714285714</v>
      </c>
      <c r="CP33" s="31">
        <v>3</v>
      </c>
      <c r="CQ33" s="31">
        <v>3</v>
      </c>
      <c r="CR33" s="1">
        <f t="shared" si="196"/>
        <v>6</v>
      </c>
      <c r="CS33" s="8">
        <f t="shared" si="220"/>
        <v>0.5</v>
      </c>
      <c r="CT33" s="31">
        <v>1</v>
      </c>
      <c r="CU33" s="31">
        <v>0</v>
      </c>
      <c r="CV33" s="1">
        <f t="shared" si="197"/>
        <v>1</v>
      </c>
      <c r="CW33" s="8">
        <f t="shared" si="221"/>
        <v>1</v>
      </c>
      <c r="CX33" s="31">
        <v>2</v>
      </c>
      <c r="CY33" s="31">
        <v>4</v>
      </c>
      <c r="CZ33" s="1">
        <f t="shared" si="198"/>
        <v>6</v>
      </c>
      <c r="DA33" s="8">
        <f t="shared" si="222"/>
        <v>0.3333333333333333</v>
      </c>
      <c r="DB33" s="31">
        <v>2</v>
      </c>
      <c r="DC33" s="31">
        <v>1</v>
      </c>
      <c r="DD33" s="1">
        <f t="shared" si="199"/>
        <v>3</v>
      </c>
      <c r="DE33" s="8">
        <f t="shared" si="223"/>
        <v>0.6666666666666666</v>
      </c>
      <c r="DF33" s="31">
        <v>3</v>
      </c>
      <c r="DG33" s="31">
        <v>5</v>
      </c>
      <c r="DH33" s="1">
        <f t="shared" si="200"/>
        <v>8</v>
      </c>
      <c r="DI33" s="8">
        <f t="shared" si="224"/>
        <v>0.375</v>
      </c>
      <c r="DJ33" s="31">
        <v>2</v>
      </c>
      <c r="DK33" s="31">
        <v>2</v>
      </c>
      <c r="DL33" s="1">
        <f t="shared" si="201"/>
        <v>4</v>
      </c>
      <c r="DM33" s="8">
        <f t="shared" si="225"/>
        <v>0.5</v>
      </c>
      <c r="DN33" s="2">
        <f t="shared" si="202"/>
        <v>17</v>
      </c>
      <c r="DO33" s="1">
        <f t="shared" si="202"/>
        <v>18</v>
      </c>
      <c r="DP33" s="1">
        <f t="shared" si="203"/>
        <v>35</v>
      </c>
      <c r="DQ33" s="3">
        <f t="shared" si="204"/>
        <v>0.4857142857142857</v>
      </c>
      <c r="DR33" s="2">
        <f t="shared" si="205"/>
        <v>85</v>
      </c>
      <c r="DS33" s="1">
        <f t="shared" si="205"/>
        <v>98</v>
      </c>
      <c r="DT33" s="1">
        <f t="shared" si="206"/>
        <v>183</v>
      </c>
      <c r="DU33" s="3">
        <f t="shared" si="207"/>
        <v>0.4644808743169399</v>
      </c>
      <c r="DV33" s="2">
        <f>'[6]cy2001'!DR33</f>
        <v>47</v>
      </c>
      <c r="DW33" s="2">
        <f>'[6]cy2001'!DS33</f>
        <v>85</v>
      </c>
      <c r="DX33" s="1">
        <f t="shared" si="226"/>
        <v>132</v>
      </c>
      <c r="DY33" s="3">
        <f t="shared" si="208"/>
        <v>0.3560606060606061</v>
      </c>
      <c r="DZ33" s="1">
        <f t="shared" si="227"/>
        <v>38</v>
      </c>
      <c r="EA33" s="8">
        <f t="shared" si="209"/>
        <v>0.8085106382978723</v>
      </c>
      <c r="EB33" s="1">
        <f t="shared" si="228"/>
        <v>13</v>
      </c>
      <c r="EC33" s="8">
        <f t="shared" si="229"/>
        <v>0.15294117647058825</v>
      </c>
      <c r="ED33" s="1">
        <f t="shared" si="230"/>
        <v>51</v>
      </c>
      <c r="EE33" s="8">
        <f t="shared" si="210"/>
        <v>0.38636363636363635</v>
      </c>
      <c r="EF33" s="8">
        <f t="shared" si="231"/>
        <v>0.42214700193423593</v>
      </c>
    </row>
    <row r="34" spans="1:136" ht="12.75" customHeight="1" hidden="1" outlineLevel="2">
      <c r="A34" s="5" t="s">
        <v>6</v>
      </c>
      <c r="B34" s="31">
        <v>5</v>
      </c>
      <c r="C34" s="31">
        <v>2</v>
      </c>
      <c r="D34" s="9">
        <f t="shared" si="156"/>
        <v>7</v>
      </c>
      <c r="E34" s="11">
        <f t="shared" si="157"/>
        <v>0.7142857142857143</v>
      </c>
      <c r="F34" s="31">
        <v>6</v>
      </c>
      <c r="G34" s="31">
        <v>3</v>
      </c>
      <c r="H34" s="9">
        <f t="shared" si="158"/>
        <v>9</v>
      </c>
      <c r="I34" s="11">
        <f t="shared" si="159"/>
        <v>0.6666666666666666</v>
      </c>
      <c r="J34" s="31">
        <v>15</v>
      </c>
      <c r="K34" s="31">
        <v>3</v>
      </c>
      <c r="L34" s="9">
        <f t="shared" si="160"/>
        <v>18</v>
      </c>
      <c r="M34" s="11">
        <f t="shared" si="161"/>
        <v>0.8333333333333334</v>
      </c>
      <c r="N34" s="31">
        <v>15</v>
      </c>
      <c r="O34" s="31">
        <v>6</v>
      </c>
      <c r="P34" s="1">
        <f t="shared" si="162"/>
        <v>21</v>
      </c>
      <c r="Q34" s="8">
        <f t="shared" si="163"/>
        <v>0.7142857142857143</v>
      </c>
      <c r="R34" s="31">
        <v>8</v>
      </c>
      <c r="S34" s="31">
        <v>7</v>
      </c>
      <c r="T34" s="1">
        <f t="shared" si="164"/>
        <v>15</v>
      </c>
      <c r="U34" s="8">
        <f t="shared" si="165"/>
        <v>0.5333333333333333</v>
      </c>
      <c r="V34" s="31">
        <v>7</v>
      </c>
      <c r="W34" s="31">
        <v>4</v>
      </c>
      <c r="X34" s="1">
        <f t="shared" si="166"/>
        <v>11</v>
      </c>
      <c r="Y34" s="8">
        <f t="shared" si="167"/>
        <v>0.6363636363636364</v>
      </c>
      <c r="Z34" s="2">
        <f t="shared" si="168"/>
        <v>56</v>
      </c>
      <c r="AA34" s="1">
        <f t="shared" si="169"/>
        <v>25</v>
      </c>
      <c r="AB34" s="1">
        <f t="shared" si="170"/>
        <v>81</v>
      </c>
      <c r="AC34" s="3">
        <f t="shared" si="171"/>
        <v>0.691358024691358</v>
      </c>
      <c r="AD34" s="31">
        <v>10</v>
      </c>
      <c r="AE34" s="31">
        <v>2</v>
      </c>
      <c r="AF34" s="1">
        <f t="shared" si="172"/>
        <v>12</v>
      </c>
      <c r="AG34" s="8">
        <f t="shared" si="173"/>
        <v>0.8333333333333334</v>
      </c>
      <c r="AH34" s="31">
        <v>10</v>
      </c>
      <c r="AI34" s="31">
        <v>3</v>
      </c>
      <c r="AJ34" s="1">
        <f t="shared" si="174"/>
        <v>13</v>
      </c>
      <c r="AK34" s="8">
        <f t="shared" si="175"/>
        <v>0.7692307692307693</v>
      </c>
      <c r="AL34" s="31">
        <v>6</v>
      </c>
      <c r="AM34" s="31">
        <v>16</v>
      </c>
      <c r="AN34" s="1">
        <f t="shared" si="176"/>
        <v>22</v>
      </c>
      <c r="AO34" s="8">
        <f t="shared" si="177"/>
        <v>0.2727272727272727</v>
      </c>
      <c r="AP34" s="31">
        <v>11</v>
      </c>
      <c r="AQ34" s="31">
        <v>4</v>
      </c>
      <c r="AR34" s="1">
        <f t="shared" si="178"/>
        <v>15</v>
      </c>
      <c r="AS34" s="8">
        <f t="shared" si="179"/>
        <v>0.7333333333333333</v>
      </c>
      <c r="AT34" s="31">
        <v>14</v>
      </c>
      <c r="AU34" s="31">
        <v>2</v>
      </c>
      <c r="AV34" s="1">
        <f t="shared" si="180"/>
        <v>16</v>
      </c>
      <c r="AW34" s="8">
        <f t="shared" si="211"/>
        <v>0.875</v>
      </c>
      <c r="AX34" s="31">
        <v>5</v>
      </c>
      <c r="AY34" s="31">
        <v>5</v>
      </c>
      <c r="AZ34" s="1">
        <f>AY34+AX34</f>
        <v>10</v>
      </c>
      <c r="BA34" s="8">
        <f t="shared" si="181"/>
        <v>0.5</v>
      </c>
      <c r="BB34" s="31">
        <v>9</v>
      </c>
      <c r="BC34" s="31">
        <v>5</v>
      </c>
      <c r="BD34" s="1">
        <f t="shared" si="182"/>
        <v>14</v>
      </c>
      <c r="BE34" s="8">
        <f t="shared" si="212"/>
        <v>0.6428571428571429</v>
      </c>
      <c r="BF34" s="2">
        <f t="shared" si="183"/>
        <v>65</v>
      </c>
      <c r="BG34" s="1">
        <f t="shared" si="183"/>
        <v>37</v>
      </c>
      <c r="BH34" s="1">
        <f t="shared" si="184"/>
        <v>102</v>
      </c>
      <c r="BI34" s="3">
        <f>IF(BH34&gt;0,BF34/BH34,0%)</f>
        <v>0.6372549019607843</v>
      </c>
      <c r="BJ34" s="31">
        <v>8</v>
      </c>
      <c r="BK34" s="31">
        <v>4</v>
      </c>
      <c r="BL34" s="1">
        <f t="shared" si="185"/>
        <v>12</v>
      </c>
      <c r="BM34" s="8">
        <f t="shared" si="213"/>
        <v>0.6666666666666666</v>
      </c>
      <c r="BN34" s="31">
        <v>5</v>
      </c>
      <c r="BO34" s="31">
        <v>7</v>
      </c>
      <c r="BP34" s="1">
        <f t="shared" si="186"/>
        <v>12</v>
      </c>
      <c r="BQ34" s="8">
        <f t="shared" si="214"/>
        <v>0.4166666666666667</v>
      </c>
      <c r="BR34" s="31">
        <v>24</v>
      </c>
      <c r="BS34" s="31">
        <v>6</v>
      </c>
      <c r="BT34" s="1">
        <f t="shared" si="187"/>
        <v>30</v>
      </c>
      <c r="BU34" s="8">
        <f t="shared" si="215"/>
        <v>0.8</v>
      </c>
      <c r="BV34" s="31">
        <v>5</v>
      </c>
      <c r="BW34" s="31">
        <v>3</v>
      </c>
      <c r="BX34" s="1">
        <f t="shared" si="188"/>
        <v>8</v>
      </c>
      <c r="BY34" s="8">
        <f t="shared" si="216"/>
        <v>0.625</v>
      </c>
      <c r="BZ34" s="31">
        <v>7</v>
      </c>
      <c r="CA34" s="31">
        <v>2</v>
      </c>
      <c r="CB34" s="1">
        <f t="shared" si="189"/>
        <v>9</v>
      </c>
      <c r="CC34" s="8">
        <f t="shared" si="217"/>
        <v>0.7777777777777778</v>
      </c>
      <c r="CD34" s="31">
        <v>6</v>
      </c>
      <c r="CE34" s="31">
        <v>0</v>
      </c>
      <c r="CF34" s="1">
        <f t="shared" si="190"/>
        <v>6</v>
      </c>
      <c r="CG34" s="8">
        <f t="shared" si="218"/>
        <v>1</v>
      </c>
      <c r="CH34" s="2">
        <f t="shared" si="191"/>
        <v>55</v>
      </c>
      <c r="CI34" s="1">
        <f t="shared" si="192"/>
        <v>22</v>
      </c>
      <c r="CJ34" s="1">
        <f t="shared" si="193"/>
        <v>77</v>
      </c>
      <c r="CK34" s="3">
        <f t="shared" si="194"/>
        <v>0.7142857142857143</v>
      </c>
      <c r="CL34" s="31">
        <v>6</v>
      </c>
      <c r="CM34" s="31">
        <v>11</v>
      </c>
      <c r="CN34" s="1">
        <f t="shared" si="195"/>
        <v>17</v>
      </c>
      <c r="CO34" s="8">
        <f t="shared" si="219"/>
        <v>0.35294117647058826</v>
      </c>
      <c r="CP34" s="31">
        <v>6</v>
      </c>
      <c r="CQ34" s="31">
        <v>5</v>
      </c>
      <c r="CR34" s="1">
        <f t="shared" si="196"/>
        <v>11</v>
      </c>
      <c r="CS34" s="8">
        <f t="shared" si="220"/>
        <v>0.5454545454545454</v>
      </c>
      <c r="CT34" s="31">
        <v>15</v>
      </c>
      <c r="CU34" s="31">
        <v>14</v>
      </c>
      <c r="CV34" s="1">
        <f t="shared" si="197"/>
        <v>29</v>
      </c>
      <c r="CW34" s="8">
        <f t="shared" si="221"/>
        <v>0.5172413793103449</v>
      </c>
      <c r="CX34" s="31">
        <v>8</v>
      </c>
      <c r="CY34" s="31">
        <v>14</v>
      </c>
      <c r="CZ34" s="1">
        <f t="shared" si="198"/>
        <v>22</v>
      </c>
      <c r="DA34" s="8">
        <f t="shared" si="222"/>
        <v>0.36363636363636365</v>
      </c>
      <c r="DB34" s="31">
        <v>7</v>
      </c>
      <c r="DC34" s="31">
        <v>4</v>
      </c>
      <c r="DD34" s="1">
        <f t="shared" si="199"/>
        <v>11</v>
      </c>
      <c r="DE34" s="8">
        <f t="shared" si="223"/>
        <v>0.6363636363636364</v>
      </c>
      <c r="DF34" s="31">
        <v>5</v>
      </c>
      <c r="DG34" s="31">
        <v>9</v>
      </c>
      <c r="DH34" s="1">
        <f t="shared" si="200"/>
        <v>14</v>
      </c>
      <c r="DI34" s="8">
        <f t="shared" si="224"/>
        <v>0.35714285714285715</v>
      </c>
      <c r="DJ34" s="31">
        <v>7</v>
      </c>
      <c r="DK34" s="31">
        <v>1</v>
      </c>
      <c r="DL34" s="1">
        <f t="shared" si="201"/>
        <v>8</v>
      </c>
      <c r="DM34" s="8">
        <f t="shared" si="225"/>
        <v>0.875</v>
      </c>
      <c r="DN34" s="2">
        <f t="shared" si="202"/>
        <v>54</v>
      </c>
      <c r="DO34" s="1">
        <f t="shared" si="202"/>
        <v>58</v>
      </c>
      <c r="DP34" s="1">
        <f t="shared" si="203"/>
        <v>112</v>
      </c>
      <c r="DQ34" s="3">
        <f t="shared" si="204"/>
        <v>0.48214285714285715</v>
      </c>
      <c r="DR34" s="2">
        <f t="shared" si="205"/>
        <v>230</v>
      </c>
      <c r="DS34" s="1">
        <f t="shared" si="205"/>
        <v>142</v>
      </c>
      <c r="DT34" s="1">
        <f t="shared" si="206"/>
        <v>372</v>
      </c>
      <c r="DU34" s="3">
        <f t="shared" si="207"/>
        <v>0.6182795698924731</v>
      </c>
      <c r="DV34" s="2">
        <f>'[6]cy2001'!DR34</f>
        <v>146</v>
      </c>
      <c r="DW34" s="2">
        <f>'[6]cy2001'!DS34</f>
        <v>139</v>
      </c>
      <c r="DX34" s="1">
        <f t="shared" si="226"/>
        <v>285</v>
      </c>
      <c r="DY34" s="3">
        <f t="shared" si="208"/>
        <v>0.512280701754386</v>
      </c>
      <c r="DZ34" s="1">
        <f t="shared" si="227"/>
        <v>84</v>
      </c>
      <c r="EA34" s="8">
        <f t="shared" si="209"/>
        <v>0.5753424657534246</v>
      </c>
      <c r="EB34" s="1">
        <f t="shared" si="228"/>
        <v>3</v>
      </c>
      <c r="EC34" s="8">
        <f t="shared" si="229"/>
        <v>0.02158273381294964</v>
      </c>
      <c r="ED34" s="1">
        <f t="shared" si="230"/>
        <v>87</v>
      </c>
      <c r="EE34" s="8">
        <f t="shared" si="210"/>
        <v>0.30526315789473685</v>
      </c>
      <c r="EF34" s="8">
        <f t="shared" si="231"/>
        <v>0.2700793078586878</v>
      </c>
    </row>
    <row r="35" spans="1:136" ht="12.75" customHeight="1" hidden="1" outlineLevel="2">
      <c r="A35" s="5" t="s">
        <v>36</v>
      </c>
      <c r="B35" s="31">
        <v>0</v>
      </c>
      <c r="C35" s="31">
        <v>0</v>
      </c>
      <c r="D35" s="9">
        <f t="shared" si="156"/>
        <v>0</v>
      </c>
      <c r="E35" s="11">
        <f t="shared" si="157"/>
        <v>0</v>
      </c>
      <c r="F35" s="31">
        <v>0</v>
      </c>
      <c r="G35" s="31">
        <v>1</v>
      </c>
      <c r="H35" s="9">
        <f t="shared" si="158"/>
        <v>1</v>
      </c>
      <c r="I35" s="11">
        <f t="shared" si="159"/>
        <v>0</v>
      </c>
      <c r="J35" s="31">
        <v>1</v>
      </c>
      <c r="K35" s="31">
        <v>0</v>
      </c>
      <c r="L35" s="9">
        <f t="shared" si="160"/>
        <v>1</v>
      </c>
      <c r="M35" s="11">
        <f t="shared" si="161"/>
        <v>1</v>
      </c>
      <c r="N35" s="31">
        <v>2</v>
      </c>
      <c r="O35" s="31">
        <v>1</v>
      </c>
      <c r="P35" s="1">
        <f t="shared" si="162"/>
        <v>3</v>
      </c>
      <c r="Q35" s="8">
        <f t="shared" si="163"/>
        <v>0.6666666666666666</v>
      </c>
      <c r="R35" s="31">
        <v>0</v>
      </c>
      <c r="S35" s="31">
        <v>1</v>
      </c>
      <c r="T35" s="1">
        <f t="shared" si="164"/>
        <v>1</v>
      </c>
      <c r="U35" s="8">
        <f t="shared" si="165"/>
        <v>0</v>
      </c>
      <c r="V35" s="31">
        <v>1</v>
      </c>
      <c r="W35" s="31">
        <v>0</v>
      </c>
      <c r="X35" s="1">
        <f t="shared" si="166"/>
        <v>1</v>
      </c>
      <c r="Y35" s="8">
        <f t="shared" si="167"/>
        <v>1</v>
      </c>
      <c r="Z35" s="2">
        <f t="shared" si="168"/>
        <v>4</v>
      </c>
      <c r="AA35" s="1">
        <f t="shared" si="169"/>
        <v>3</v>
      </c>
      <c r="AB35" s="1">
        <f t="shared" si="170"/>
        <v>7</v>
      </c>
      <c r="AC35" s="3">
        <f t="shared" si="171"/>
        <v>0.5714285714285714</v>
      </c>
      <c r="AD35" s="31">
        <v>1</v>
      </c>
      <c r="AE35" s="31">
        <v>0</v>
      </c>
      <c r="AF35" s="1">
        <f t="shared" si="172"/>
        <v>1</v>
      </c>
      <c r="AG35" s="8">
        <f t="shared" si="173"/>
        <v>1</v>
      </c>
      <c r="AH35" s="31">
        <v>0</v>
      </c>
      <c r="AI35" s="31">
        <v>1</v>
      </c>
      <c r="AJ35" s="1">
        <f t="shared" si="174"/>
        <v>1</v>
      </c>
      <c r="AK35" s="8">
        <f t="shared" si="175"/>
        <v>0</v>
      </c>
      <c r="AL35" s="31">
        <v>4</v>
      </c>
      <c r="AM35" s="31">
        <v>1</v>
      </c>
      <c r="AN35" s="1">
        <f t="shared" si="176"/>
        <v>5</v>
      </c>
      <c r="AO35" s="8">
        <f t="shared" si="177"/>
        <v>0.8</v>
      </c>
      <c r="AP35" s="31">
        <v>2</v>
      </c>
      <c r="AQ35" s="31">
        <v>0</v>
      </c>
      <c r="AR35" s="1">
        <f t="shared" si="178"/>
        <v>2</v>
      </c>
      <c r="AS35" s="8">
        <f t="shared" si="179"/>
        <v>1</v>
      </c>
      <c r="AT35" s="31">
        <v>5</v>
      </c>
      <c r="AU35" s="31">
        <v>1</v>
      </c>
      <c r="AV35" s="1">
        <f t="shared" si="180"/>
        <v>6</v>
      </c>
      <c r="AW35" s="8">
        <f t="shared" si="211"/>
        <v>0.8333333333333334</v>
      </c>
      <c r="AX35" s="31">
        <v>1</v>
      </c>
      <c r="AY35" s="31">
        <v>3</v>
      </c>
      <c r="AZ35" s="1">
        <f aca="true" t="shared" si="232" ref="AZ35:AZ40">AX35+AY35</f>
        <v>4</v>
      </c>
      <c r="BA35" s="8">
        <f t="shared" si="181"/>
        <v>0.25</v>
      </c>
      <c r="BB35" s="31">
        <v>0</v>
      </c>
      <c r="BC35" s="31">
        <v>3</v>
      </c>
      <c r="BD35" s="1">
        <f t="shared" si="182"/>
        <v>3</v>
      </c>
      <c r="BE35" s="8">
        <f t="shared" si="212"/>
        <v>0</v>
      </c>
      <c r="BF35" s="2">
        <f t="shared" si="183"/>
        <v>13</v>
      </c>
      <c r="BG35" s="1">
        <f t="shared" si="183"/>
        <v>9</v>
      </c>
      <c r="BH35" s="1">
        <f t="shared" si="184"/>
        <v>22</v>
      </c>
      <c r="BI35" s="3">
        <f aca="true" t="shared" si="233" ref="BI35:BI40">IF(BH35&gt;0,BF35/BH35,0%)</f>
        <v>0.5909090909090909</v>
      </c>
      <c r="BJ35" s="31">
        <v>0</v>
      </c>
      <c r="BK35" s="31">
        <v>1</v>
      </c>
      <c r="BL35" s="1">
        <f t="shared" si="185"/>
        <v>1</v>
      </c>
      <c r="BM35" s="8">
        <f t="shared" si="213"/>
        <v>0</v>
      </c>
      <c r="BN35" s="31">
        <v>1</v>
      </c>
      <c r="BO35" s="31">
        <v>0</v>
      </c>
      <c r="BP35" s="1">
        <f t="shared" si="186"/>
        <v>1</v>
      </c>
      <c r="BQ35" s="8">
        <f t="shared" si="214"/>
        <v>1</v>
      </c>
      <c r="BR35" s="31">
        <v>2</v>
      </c>
      <c r="BS35" s="31">
        <v>1</v>
      </c>
      <c r="BT35" s="1">
        <f t="shared" si="187"/>
        <v>3</v>
      </c>
      <c r="BU35" s="8">
        <f t="shared" si="215"/>
        <v>0.6666666666666666</v>
      </c>
      <c r="BV35" s="31">
        <v>0</v>
      </c>
      <c r="BW35" s="31">
        <v>1</v>
      </c>
      <c r="BX35" s="1">
        <f t="shared" si="188"/>
        <v>1</v>
      </c>
      <c r="BY35" s="8">
        <f t="shared" si="216"/>
        <v>0</v>
      </c>
      <c r="BZ35" s="31">
        <v>3</v>
      </c>
      <c r="CA35" s="31"/>
      <c r="CB35" s="1">
        <f t="shared" si="189"/>
        <v>3</v>
      </c>
      <c r="CC35" s="8">
        <f t="shared" si="217"/>
        <v>1</v>
      </c>
      <c r="CD35" s="31">
        <v>2</v>
      </c>
      <c r="CE35" s="31">
        <v>0</v>
      </c>
      <c r="CF35" s="1">
        <f t="shared" si="190"/>
        <v>2</v>
      </c>
      <c r="CG35" s="8">
        <f t="shared" si="218"/>
        <v>1</v>
      </c>
      <c r="CH35" s="2">
        <f t="shared" si="191"/>
        <v>8</v>
      </c>
      <c r="CI35" s="1">
        <f t="shared" si="192"/>
        <v>3</v>
      </c>
      <c r="CJ35" s="1">
        <f t="shared" si="193"/>
        <v>11</v>
      </c>
      <c r="CK35" s="3">
        <f t="shared" si="194"/>
        <v>0.7272727272727273</v>
      </c>
      <c r="CL35" s="31">
        <v>7</v>
      </c>
      <c r="CM35" s="31">
        <v>0</v>
      </c>
      <c r="CN35" s="1">
        <f t="shared" si="195"/>
        <v>7</v>
      </c>
      <c r="CO35" s="8">
        <f t="shared" si="219"/>
        <v>1</v>
      </c>
      <c r="CP35" s="31">
        <v>0</v>
      </c>
      <c r="CQ35" s="31">
        <v>0</v>
      </c>
      <c r="CR35" s="1">
        <f t="shared" si="196"/>
        <v>0</v>
      </c>
      <c r="CS35" s="8">
        <f t="shared" si="220"/>
        <v>0</v>
      </c>
      <c r="CT35" s="31">
        <v>1</v>
      </c>
      <c r="CU35" s="31">
        <v>1</v>
      </c>
      <c r="CV35" s="1">
        <f t="shared" si="197"/>
        <v>2</v>
      </c>
      <c r="CW35" s="8">
        <f t="shared" si="221"/>
        <v>0.5</v>
      </c>
      <c r="CX35" s="31">
        <v>1</v>
      </c>
      <c r="CY35" s="31">
        <v>2</v>
      </c>
      <c r="CZ35" s="1">
        <f t="shared" si="198"/>
        <v>3</v>
      </c>
      <c r="DA35" s="8">
        <f t="shared" si="222"/>
        <v>0.3333333333333333</v>
      </c>
      <c r="DB35" s="31">
        <v>0</v>
      </c>
      <c r="DC35" s="31">
        <v>1</v>
      </c>
      <c r="DD35" s="1">
        <f t="shared" si="199"/>
        <v>1</v>
      </c>
      <c r="DE35" s="8">
        <f t="shared" si="223"/>
        <v>0</v>
      </c>
      <c r="DF35" s="31">
        <v>2</v>
      </c>
      <c r="DG35" s="31">
        <v>0</v>
      </c>
      <c r="DH35" s="1">
        <f t="shared" si="200"/>
        <v>2</v>
      </c>
      <c r="DI35" s="8">
        <f t="shared" si="224"/>
        <v>1</v>
      </c>
      <c r="DJ35" s="31">
        <v>1</v>
      </c>
      <c r="DK35" s="31">
        <v>1</v>
      </c>
      <c r="DL35" s="1">
        <f t="shared" si="201"/>
        <v>2</v>
      </c>
      <c r="DM35" s="8">
        <f t="shared" si="225"/>
        <v>0.5</v>
      </c>
      <c r="DN35" s="2">
        <f t="shared" si="202"/>
        <v>12</v>
      </c>
      <c r="DO35" s="1">
        <f t="shared" si="202"/>
        <v>5</v>
      </c>
      <c r="DP35" s="1">
        <f t="shared" si="203"/>
        <v>17</v>
      </c>
      <c r="DQ35" s="3">
        <f t="shared" si="204"/>
        <v>0.7058823529411765</v>
      </c>
      <c r="DR35" s="2">
        <f t="shared" si="205"/>
        <v>37</v>
      </c>
      <c r="DS35" s="1">
        <f t="shared" si="205"/>
        <v>20</v>
      </c>
      <c r="DT35" s="1">
        <f t="shared" si="206"/>
        <v>57</v>
      </c>
      <c r="DU35" s="3">
        <f t="shared" si="207"/>
        <v>0.6491228070175439</v>
      </c>
      <c r="DV35" s="2">
        <f>'[6]cy2001'!DR35</f>
        <v>42</v>
      </c>
      <c r="DW35" s="2">
        <f>'[6]cy2001'!DS35</f>
        <v>66</v>
      </c>
      <c r="DX35" s="1">
        <f t="shared" si="226"/>
        <v>108</v>
      </c>
      <c r="DY35" s="3">
        <f>IF(DX35&gt;0,DV35/DX35,0%)</f>
        <v>0.3888888888888889</v>
      </c>
      <c r="DZ35" s="1">
        <f>DR35-DV35</f>
        <v>-5</v>
      </c>
      <c r="EA35" s="8">
        <f>IF(DV35&lt;&gt;0,DZ35/DV35,IF(DZ35=0,0,1))</f>
        <v>-0.11904761904761904</v>
      </c>
      <c r="EB35" s="1">
        <f>DS35-DW35</f>
        <v>-46</v>
      </c>
      <c r="EC35" s="8">
        <f>IF(DW35&lt;&gt;0,EB35/DW35,IF(EB35=0,0,1))</f>
        <v>-0.696969696969697</v>
      </c>
      <c r="ED35" s="1">
        <f>DT35-DX35</f>
        <v>-51</v>
      </c>
      <c r="EE35" s="8">
        <f>IF(DX35&lt;&gt;0,ED35/DX35,IF(ED35=0,0,1))</f>
        <v>-0.4722222222222222</v>
      </c>
      <c r="EF35" s="8">
        <f>EA35-EE35</f>
        <v>0.35317460317460314</v>
      </c>
    </row>
    <row r="36" spans="1:136" ht="12.75" customHeight="1" hidden="1" outlineLevel="2">
      <c r="A36" s="5" t="s">
        <v>37</v>
      </c>
      <c r="B36" s="31">
        <v>0</v>
      </c>
      <c r="C36" s="31">
        <v>0</v>
      </c>
      <c r="D36" s="1">
        <f t="shared" si="156"/>
        <v>0</v>
      </c>
      <c r="E36" s="8">
        <f t="shared" si="157"/>
        <v>0</v>
      </c>
      <c r="F36" s="31">
        <v>0</v>
      </c>
      <c r="G36" s="31">
        <v>1</v>
      </c>
      <c r="H36" s="1">
        <f t="shared" si="158"/>
        <v>1</v>
      </c>
      <c r="I36" s="8">
        <f t="shared" si="159"/>
        <v>0</v>
      </c>
      <c r="J36" s="31">
        <v>0</v>
      </c>
      <c r="K36" s="31">
        <v>1</v>
      </c>
      <c r="L36" s="1">
        <f t="shared" si="160"/>
        <v>1</v>
      </c>
      <c r="M36" s="8">
        <f t="shared" si="161"/>
        <v>0</v>
      </c>
      <c r="N36" s="31">
        <v>1</v>
      </c>
      <c r="O36" s="31">
        <v>1</v>
      </c>
      <c r="P36" s="1">
        <f t="shared" si="162"/>
        <v>2</v>
      </c>
      <c r="Q36" s="8">
        <f t="shared" si="163"/>
        <v>0.5</v>
      </c>
      <c r="R36" s="31">
        <v>0</v>
      </c>
      <c r="S36" s="31">
        <v>1</v>
      </c>
      <c r="T36" s="1">
        <f t="shared" si="164"/>
        <v>1</v>
      </c>
      <c r="U36" s="8">
        <f t="shared" si="165"/>
        <v>0</v>
      </c>
      <c r="V36" s="31">
        <v>1</v>
      </c>
      <c r="W36" s="31">
        <v>1</v>
      </c>
      <c r="X36" s="1">
        <f t="shared" si="166"/>
        <v>2</v>
      </c>
      <c r="Y36" s="8">
        <f t="shared" si="167"/>
        <v>0.5</v>
      </c>
      <c r="Z36" s="2">
        <f t="shared" si="168"/>
        <v>2</v>
      </c>
      <c r="AA36" s="1">
        <f t="shared" si="169"/>
        <v>5</v>
      </c>
      <c r="AB36" s="1">
        <f t="shared" si="170"/>
        <v>7</v>
      </c>
      <c r="AC36" s="3">
        <f t="shared" si="171"/>
        <v>0.2857142857142857</v>
      </c>
      <c r="AD36" s="31">
        <v>5</v>
      </c>
      <c r="AE36" s="31">
        <v>0</v>
      </c>
      <c r="AF36" s="1">
        <f t="shared" si="172"/>
        <v>5</v>
      </c>
      <c r="AG36" s="8">
        <f t="shared" si="173"/>
        <v>1</v>
      </c>
      <c r="AH36" s="31">
        <v>4</v>
      </c>
      <c r="AI36" s="31">
        <v>0</v>
      </c>
      <c r="AJ36" s="1">
        <f t="shared" si="174"/>
        <v>4</v>
      </c>
      <c r="AK36" s="8">
        <f t="shared" si="175"/>
        <v>1</v>
      </c>
      <c r="AL36" s="31">
        <v>0</v>
      </c>
      <c r="AM36" s="31">
        <v>1</v>
      </c>
      <c r="AN36" s="1">
        <f t="shared" si="176"/>
        <v>1</v>
      </c>
      <c r="AO36" s="8">
        <f t="shared" si="177"/>
        <v>0</v>
      </c>
      <c r="AP36" s="31">
        <v>2</v>
      </c>
      <c r="AQ36" s="31">
        <v>0</v>
      </c>
      <c r="AR36" s="1">
        <f t="shared" si="178"/>
        <v>2</v>
      </c>
      <c r="AS36" s="8">
        <f t="shared" si="179"/>
        <v>1</v>
      </c>
      <c r="AT36" s="31">
        <v>0</v>
      </c>
      <c r="AU36" s="31">
        <v>6</v>
      </c>
      <c r="AV36" s="1">
        <f t="shared" si="180"/>
        <v>6</v>
      </c>
      <c r="AW36" s="8">
        <f t="shared" si="211"/>
        <v>0</v>
      </c>
      <c r="AX36" s="31">
        <v>2</v>
      </c>
      <c r="AY36" s="31">
        <v>4</v>
      </c>
      <c r="AZ36" s="1">
        <f t="shared" si="232"/>
        <v>6</v>
      </c>
      <c r="BA36" s="8">
        <f t="shared" si="181"/>
        <v>0.3333333333333333</v>
      </c>
      <c r="BB36" s="31">
        <v>0</v>
      </c>
      <c r="BC36" s="31">
        <v>1</v>
      </c>
      <c r="BD36" s="1">
        <f t="shared" si="182"/>
        <v>1</v>
      </c>
      <c r="BE36" s="8">
        <f t="shared" si="212"/>
        <v>0</v>
      </c>
      <c r="BF36" s="2">
        <f t="shared" si="183"/>
        <v>13</v>
      </c>
      <c r="BG36" s="1">
        <f t="shared" si="183"/>
        <v>12</v>
      </c>
      <c r="BH36" s="1">
        <f t="shared" si="184"/>
        <v>25</v>
      </c>
      <c r="BI36" s="3">
        <f t="shared" si="233"/>
        <v>0.52</v>
      </c>
      <c r="BJ36" s="31">
        <v>0</v>
      </c>
      <c r="BK36" s="31">
        <v>3</v>
      </c>
      <c r="BL36" s="1">
        <f t="shared" si="185"/>
        <v>3</v>
      </c>
      <c r="BM36" s="8">
        <f t="shared" si="213"/>
        <v>0</v>
      </c>
      <c r="BN36" s="31">
        <v>0</v>
      </c>
      <c r="BO36" s="31">
        <v>0</v>
      </c>
      <c r="BP36" s="1">
        <f t="shared" si="186"/>
        <v>0</v>
      </c>
      <c r="BQ36" s="8">
        <f t="shared" si="214"/>
        <v>0</v>
      </c>
      <c r="BR36" s="31">
        <v>4</v>
      </c>
      <c r="BS36" s="31">
        <v>3</v>
      </c>
      <c r="BT36" s="1">
        <f t="shared" si="187"/>
        <v>7</v>
      </c>
      <c r="BU36" s="8">
        <f t="shared" si="215"/>
        <v>0.5714285714285714</v>
      </c>
      <c r="BV36" s="31">
        <v>3</v>
      </c>
      <c r="BW36" s="31">
        <v>1</v>
      </c>
      <c r="BX36" s="1">
        <f t="shared" si="188"/>
        <v>4</v>
      </c>
      <c r="BY36" s="8">
        <f t="shared" si="216"/>
        <v>0.75</v>
      </c>
      <c r="BZ36" s="31">
        <v>3</v>
      </c>
      <c r="CA36" s="31"/>
      <c r="CB36" s="1">
        <f t="shared" si="189"/>
        <v>3</v>
      </c>
      <c r="CC36" s="8">
        <f t="shared" si="217"/>
        <v>1</v>
      </c>
      <c r="CD36" s="31">
        <v>1</v>
      </c>
      <c r="CE36" s="31">
        <v>1</v>
      </c>
      <c r="CF36" s="1">
        <f t="shared" si="190"/>
        <v>2</v>
      </c>
      <c r="CG36" s="8">
        <f t="shared" si="218"/>
        <v>0.5</v>
      </c>
      <c r="CH36" s="2">
        <f t="shared" si="191"/>
        <v>11</v>
      </c>
      <c r="CI36" s="1">
        <f t="shared" si="192"/>
        <v>8</v>
      </c>
      <c r="CJ36" s="1">
        <f t="shared" si="193"/>
        <v>19</v>
      </c>
      <c r="CK36" s="3">
        <f t="shared" si="194"/>
        <v>0.5789473684210527</v>
      </c>
      <c r="CL36" s="31">
        <v>4</v>
      </c>
      <c r="CM36" s="31">
        <v>1</v>
      </c>
      <c r="CN36" s="1">
        <f t="shared" si="195"/>
        <v>5</v>
      </c>
      <c r="CO36" s="8">
        <f t="shared" si="219"/>
        <v>0.8</v>
      </c>
      <c r="CP36" s="31">
        <v>0</v>
      </c>
      <c r="CQ36" s="31">
        <v>4</v>
      </c>
      <c r="CR36" s="1">
        <f t="shared" si="196"/>
        <v>4</v>
      </c>
      <c r="CS36" s="8">
        <f t="shared" si="220"/>
        <v>0</v>
      </c>
      <c r="CT36" s="31">
        <v>1</v>
      </c>
      <c r="CU36" s="31">
        <v>0</v>
      </c>
      <c r="CV36" s="1">
        <f t="shared" si="197"/>
        <v>1</v>
      </c>
      <c r="CW36" s="8">
        <f t="shared" si="221"/>
        <v>1</v>
      </c>
      <c r="CX36" s="31">
        <v>2</v>
      </c>
      <c r="CY36" s="31">
        <v>0</v>
      </c>
      <c r="CZ36" s="1">
        <f t="shared" si="198"/>
        <v>2</v>
      </c>
      <c r="DA36" s="8">
        <f t="shared" si="222"/>
        <v>1</v>
      </c>
      <c r="DB36" s="31">
        <v>1</v>
      </c>
      <c r="DC36" s="31">
        <v>0</v>
      </c>
      <c r="DD36" s="1">
        <f t="shared" si="199"/>
        <v>1</v>
      </c>
      <c r="DE36" s="8">
        <f t="shared" si="223"/>
        <v>1</v>
      </c>
      <c r="DF36" s="31">
        <v>3</v>
      </c>
      <c r="DG36" s="31">
        <v>0</v>
      </c>
      <c r="DH36" s="1">
        <f t="shared" si="200"/>
        <v>3</v>
      </c>
      <c r="DI36" s="8">
        <f t="shared" si="224"/>
        <v>1</v>
      </c>
      <c r="DJ36" s="31">
        <v>2</v>
      </c>
      <c r="DK36" s="31">
        <v>0</v>
      </c>
      <c r="DL36" s="1">
        <f t="shared" si="201"/>
        <v>2</v>
      </c>
      <c r="DM36" s="8">
        <f t="shared" si="225"/>
        <v>1</v>
      </c>
      <c r="DN36" s="2">
        <f t="shared" si="202"/>
        <v>13</v>
      </c>
      <c r="DO36" s="1">
        <f t="shared" si="202"/>
        <v>5</v>
      </c>
      <c r="DP36" s="1">
        <f t="shared" si="203"/>
        <v>18</v>
      </c>
      <c r="DQ36" s="3">
        <f t="shared" si="204"/>
        <v>0.7222222222222222</v>
      </c>
      <c r="DR36" s="2">
        <f t="shared" si="205"/>
        <v>39</v>
      </c>
      <c r="DS36" s="1">
        <f t="shared" si="205"/>
        <v>30</v>
      </c>
      <c r="DT36" s="1">
        <f t="shared" si="206"/>
        <v>69</v>
      </c>
      <c r="DU36" s="3">
        <f t="shared" si="207"/>
        <v>0.5652173913043478</v>
      </c>
      <c r="DV36" s="2">
        <f>'[6]cy2001'!DR36</f>
        <v>20</v>
      </c>
      <c r="DW36" s="2">
        <f>'[6]cy2001'!DS36</f>
        <v>56</v>
      </c>
      <c r="DX36" s="1">
        <f t="shared" si="226"/>
        <v>76</v>
      </c>
      <c r="DY36" s="3">
        <f>IF(DX36&gt;0,DV36/DX36,0%)</f>
        <v>0.2631578947368421</v>
      </c>
      <c r="DZ36" s="1">
        <f>DR36-DV36</f>
        <v>19</v>
      </c>
      <c r="EA36" s="8">
        <f>IF(DV36&lt;&gt;0,DZ36/DV36,IF(DZ36=0,0,1))</f>
        <v>0.95</v>
      </c>
      <c r="EB36" s="1">
        <f>DS36-DW36</f>
        <v>-26</v>
      </c>
      <c r="EC36" s="8">
        <f>IF(DW36&lt;&gt;0,EB36/DW36,IF(EB36=0,0,1))</f>
        <v>-0.4642857142857143</v>
      </c>
      <c r="ED36" s="1">
        <f>DT36-DX36</f>
        <v>-7</v>
      </c>
      <c r="EE36" s="8">
        <f>IF(DX36&lt;&gt;0,ED36/DX36,IF(ED36=0,0,1))</f>
        <v>-0.09210526315789473</v>
      </c>
      <c r="EF36" s="8">
        <f>EA36-EE36</f>
        <v>1.0421052631578946</v>
      </c>
    </row>
    <row r="37" spans="1:136" ht="12.75" customHeight="1" hidden="1" outlineLevel="2">
      <c r="A37" s="5" t="s">
        <v>35</v>
      </c>
      <c r="B37" s="31">
        <f>B35+B36</f>
        <v>0</v>
      </c>
      <c r="C37" s="31">
        <f>C35+C36</f>
        <v>0</v>
      </c>
      <c r="D37" s="1">
        <f t="shared" si="156"/>
        <v>0</v>
      </c>
      <c r="E37" s="8">
        <f t="shared" si="157"/>
        <v>0</v>
      </c>
      <c r="F37" s="31">
        <f>F35+F36</f>
        <v>0</v>
      </c>
      <c r="G37" s="31">
        <f>G35+G36</f>
        <v>2</v>
      </c>
      <c r="H37" s="1">
        <f t="shared" si="158"/>
        <v>2</v>
      </c>
      <c r="I37" s="8">
        <f t="shared" si="159"/>
        <v>0</v>
      </c>
      <c r="J37" s="31">
        <f>J35+J36</f>
        <v>1</v>
      </c>
      <c r="K37" s="31">
        <f>K35+K36</f>
        <v>1</v>
      </c>
      <c r="L37" s="1">
        <f t="shared" si="160"/>
        <v>2</v>
      </c>
      <c r="M37" s="8">
        <f t="shared" si="161"/>
        <v>0.5</v>
      </c>
      <c r="N37" s="31">
        <f>N35+N36</f>
        <v>3</v>
      </c>
      <c r="O37" s="31">
        <f>O35+O36</f>
        <v>2</v>
      </c>
      <c r="P37" s="1">
        <f t="shared" si="162"/>
        <v>5</v>
      </c>
      <c r="Q37" s="8">
        <f t="shared" si="163"/>
        <v>0.6</v>
      </c>
      <c r="R37" s="31">
        <f>R35+R36</f>
        <v>0</v>
      </c>
      <c r="S37" s="31">
        <f>S35+S36</f>
        <v>2</v>
      </c>
      <c r="T37" s="1">
        <f t="shared" si="164"/>
        <v>2</v>
      </c>
      <c r="U37" s="8">
        <f t="shared" si="165"/>
        <v>0</v>
      </c>
      <c r="V37" s="31">
        <f>V35+V36</f>
        <v>2</v>
      </c>
      <c r="W37" s="31">
        <f>W35+W36</f>
        <v>1</v>
      </c>
      <c r="X37" s="1">
        <f t="shared" si="166"/>
        <v>3</v>
      </c>
      <c r="Y37" s="8">
        <f t="shared" si="167"/>
        <v>0.6666666666666666</v>
      </c>
      <c r="Z37" s="31">
        <f>Z35+Z36</f>
        <v>6</v>
      </c>
      <c r="AA37" s="31">
        <f>AA35+AA36</f>
        <v>8</v>
      </c>
      <c r="AB37" s="1">
        <f t="shared" si="170"/>
        <v>14</v>
      </c>
      <c r="AC37" s="8">
        <f t="shared" si="171"/>
        <v>0.42857142857142855</v>
      </c>
      <c r="AD37" s="31">
        <f>AD35+AD36</f>
        <v>6</v>
      </c>
      <c r="AE37" s="31">
        <f>AE35+AE36</f>
        <v>0</v>
      </c>
      <c r="AF37" s="1">
        <f t="shared" si="172"/>
        <v>6</v>
      </c>
      <c r="AG37" s="8">
        <f t="shared" si="173"/>
        <v>1</v>
      </c>
      <c r="AH37" s="31">
        <f>AH35+AH36</f>
        <v>4</v>
      </c>
      <c r="AI37" s="31">
        <f>AI35+AI36</f>
        <v>1</v>
      </c>
      <c r="AJ37" s="1">
        <f t="shared" si="174"/>
        <v>5</v>
      </c>
      <c r="AK37" s="8">
        <f t="shared" si="175"/>
        <v>0.8</v>
      </c>
      <c r="AL37" s="31">
        <f>AL35+AL36</f>
        <v>4</v>
      </c>
      <c r="AM37" s="31">
        <f>AM35+AM36</f>
        <v>2</v>
      </c>
      <c r="AN37" s="1">
        <f t="shared" si="176"/>
        <v>6</v>
      </c>
      <c r="AO37" s="8">
        <f t="shared" si="177"/>
        <v>0.6666666666666666</v>
      </c>
      <c r="AP37" s="31">
        <f>AP35+AP36</f>
        <v>4</v>
      </c>
      <c r="AQ37" s="31">
        <f>AQ35+AQ36</f>
        <v>0</v>
      </c>
      <c r="AR37" s="1">
        <f t="shared" si="178"/>
        <v>4</v>
      </c>
      <c r="AS37" s="8">
        <f t="shared" si="179"/>
        <v>1</v>
      </c>
      <c r="AT37" s="31">
        <f>AT35+AT36</f>
        <v>5</v>
      </c>
      <c r="AU37" s="31">
        <f>AU35+AU36</f>
        <v>7</v>
      </c>
      <c r="AV37" s="1">
        <f>AT37+AU37</f>
        <v>12</v>
      </c>
      <c r="AW37" s="8">
        <f>IF(AV37&gt;0,AT37/AV37,0%)</f>
        <v>0.4166666666666667</v>
      </c>
      <c r="AX37" s="31">
        <f>AX35+AX36</f>
        <v>3</v>
      </c>
      <c r="AY37" s="31">
        <f>AY35+AY36</f>
        <v>7</v>
      </c>
      <c r="AZ37" s="1">
        <f t="shared" si="232"/>
        <v>10</v>
      </c>
      <c r="BA37" s="8">
        <f t="shared" si="181"/>
        <v>0.3</v>
      </c>
      <c r="BB37" s="31">
        <f>BB35+BB36</f>
        <v>0</v>
      </c>
      <c r="BC37" s="31">
        <f>BC35+BC36</f>
        <v>4</v>
      </c>
      <c r="BD37" s="1">
        <f>BB37+BC37</f>
        <v>4</v>
      </c>
      <c r="BE37" s="8">
        <f>IF(BD37&gt;0,BB37/BD37,0%)</f>
        <v>0</v>
      </c>
      <c r="BF37" s="2">
        <f>BF35+BF36</f>
        <v>26</v>
      </c>
      <c r="BG37" s="1">
        <f>BG35+BG36</f>
        <v>21</v>
      </c>
      <c r="BH37" s="1">
        <f t="shared" si="184"/>
        <v>47</v>
      </c>
      <c r="BI37" s="8">
        <f t="shared" si="233"/>
        <v>0.5531914893617021</v>
      </c>
      <c r="BJ37" s="31">
        <f>BJ35+BJ36</f>
        <v>0</v>
      </c>
      <c r="BK37" s="31">
        <f>BK35+BK36</f>
        <v>4</v>
      </c>
      <c r="BL37" s="1">
        <f>BJ37+BK37</f>
        <v>4</v>
      </c>
      <c r="BM37" s="8">
        <f>IF(BL37&gt;0,BJ37/BL37,0%)</f>
        <v>0</v>
      </c>
      <c r="BN37" s="31">
        <f>BN35+BN36</f>
        <v>1</v>
      </c>
      <c r="BO37" s="31">
        <f>BO35+BO36</f>
        <v>0</v>
      </c>
      <c r="BP37" s="1">
        <f>BN37+BO37</f>
        <v>1</v>
      </c>
      <c r="BQ37" s="8">
        <f>IF(BP37&gt;0,BN37/BP37,0%)</f>
        <v>1</v>
      </c>
      <c r="BR37" s="31">
        <f>BR35+BR36</f>
        <v>6</v>
      </c>
      <c r="BS37" s="31">
        <f>BS35+BS36</f>
        <v>4</v>
      </c>
      <c r="BT37" s="1">
        <f>BR37+BS37</f>
        <v>10</v>
      </c>
      <c r="BU37" s="8">
        <f>IF(BT37&gt;0,BR37/BT37,0%)</f>
        <v>0.6</v>
      </c>
      <c r="BV37" s="31">
        <f>BV35+BV36</f>
        <v>3</v>
      </c>
      <c r="BW37" s="31">
        <f>BW35+BW36</f>
        <v>2</v>
      </c>
      <c r="BX37" s="1">
        <f>BV37+BW37</f>
        <v>5</v>
      </c>
      <c r="BY37" s="8">
        <f>IF(BX37&gt;0,BV37/BX37,0%)</f>
        <v>0.6</v>
      </c>
      <c r="BZ37" s="31">
        <f>BZ35+BZ36</f>
        <v>6</v>
      </c>
      <c r="CA37" s="31">
        <f>CA35+CA36</f>
        <v>0</v>
      </c>
      <c r="CB37" s="1">
        <f>BZ37+CA37</f>
        <v>6</v>
      </c>
      <c r="CC37" s="8">
        <f>IF(CB37&gt;0,BZ37/CB37,0%)</f>
        <v>1</v>
      </c>
      <c r="CD37" s="31">
        <f>CD35+CD36</f>
        <v>3</v>
      </c>
      <c r="CE37" s="31">
        <f>CE35+CE36</f>
        <v>1</v>
      </c>
      <c r="CF37" s="1">
        <f>CD37+CE37</f>
        <v>4</v>
      </c>
      <c r="CG37" s="8">
        <f>IF(CF37&gt;0,CD37/CF37,0%)</f>
        <v>0.75</v>
      </c>
      <c r="CH37" s="2">
        <f>CH35+CH36</f>
        <v>19</v>
      </c>
      <c r="CI37" s="1">
        <f>CI35+CI36</f>
        <v>11</v>
      </c>
      <c r="CJ37" s="1">
        <f t="shared" si="193"/>
        <v>30</v>
      </c>
      <c r="CK37" s="8">
        <f t="shared" si="194"/>
        <v>0.6333333333333333</v>
      </c>
      <c r="CL37" s="31">
        <f>CL35+CL36</f>
        <v>11</v>
      </c>
      <c r="CM37" s="31">
        <f>CM35+CM36</f>
        <v>1</v>
      </c>
      <c r="CN37" s="1">
        <f>CL37+CM37</f>
        <v>12</v>
      </c>
      <c r="CO37" s="8">
        <f>IF(CN37&gt;0,CL37/CN37,0%)</f>
        <v>0.9166666666666666</v>
      </c>
      <c r="CP37" s="31">
        <f>CP35+CP36</f>
        <v>0</v>
      </c>
      <c r="CQ37" s="31">
        <f>CQ35+CQ36</f>
        <v>4</v>
      </c>
      <c r="CR37" s="1">
        <f>CP37+CQ37</f>
        <v>4</v>
      </c>
      <c r="CS37" s="8">
        <f>IF(CR37&gt;0,CP37/CR37,0%)</f>
        <v>0</v>
      </c>
      <c r="CT37" s="31">
        <f>CT35+CT36</f>
        <v>2</v>
      </c>
      <c r="CU37" s="31">
        <f>CU35+CU36</f>
        <v>1</v>
      </c>
      <c r="CV37" s="1">
        <f>CT37+CU37</f>
        <v>3</v>
      </c>
      <c r="CW37" s="8">
        <f>IF(CV37&gt;0,CT37/CV37,0%)</f>
        <v>0.6666666666666666</v>
      </c>
      <c r="CX37" s="31">
        <f>CX35+CX36</f>
        <v>3</v>
      </c>
      <c r="CY37" s="31">
        <f>CY35+CY36</f>
        <v>2</v>
      </c>
      <c r="CZ37" s="1">
        <f>CX37+CY37</f>
        <v>5</v>
      </c>
      <c r="DA37" s="8">
        <f>IF(CZ37&gt;0,CX37/CZ37,0%)</f>
        <v>0.6</v>
      </c>
      <c r="DB37" s="31">
        <f>DB35+DB36</f>
        <v>1</v>
      </c>
      <c r="DC37" s="31">
        <f>DC35+DC36</f>
        <v>1</v>
      </c>
      <c r="DD37" s="1">
        <f>DB37+DC37</f>
        <v>2</v>
      </c>
      <c r="DE37" s="8">
        <f>IF(DD37&gt;0,DB37/DD37,0%)</f>
        <v>0.5</v>
      </c>
      <c r="DF37" s="31">
        <f>DF35+DF36</f>
        <v>5</v>
      </c>
      <c r="DG37" s="31">
        <f>DG35+DG36</f>
        <v>0</v>
      </c>
      <c r="DH37" s="1">
        <f>DF37+DG37</f>
        <v>5</v>
      </c>
      <c r="DI37" s="8">
        <f>IF(DH37&gt;0,DF37/DH37,0%)</f>
        <v>1</v>
      </c>
      <c r="DJ37" s="31">
        <f>DJ35+DJ36</f>
        <v>3</v>
      </c>
      <c r="DK37" s="31">
        <f>DK35+DK36</f>
        <v>1</v>
      </c>
      <c r="DL37" s="1">
        <f>DJ37+DK37</f>
        <v>4</v>
      </c>
      <c r="DM37" s="8">
        <f>IF(DL37&gt;0,DJ37/DL37,0%)</f>
        <v>0.75</v>
      </c>
      <c r="DN37" s="2">
        <f>DN35+DN36</f>
        <v>25</v>
      </c>
      <c r="DO37" s="1">
        <f>DO35+DO36</f>
        <v>10</v>
      </c>
      <c r="DP37" s="1">
        <f>DN37+DO37</f>
        <v>35</v>
      </c>
      <c r="DQ37" s="3">
        <f>IF(DP37&gt;0,DN37/DP37,0%)</f>
        <v>0.7142857142857143</v>
      </c>
      <c r="DR37" s="2">
        <f>DR35+DR36</f>
        <v>76</v>
      </c>
      <c r="DS37" s="1">
        <f>DS35+DS36</f>
        <v>50</v>
      </c>
      <c r="DT37" s="1">
        <f>DR37+DS37</f>
        <v>126</v>
      </c>
      <c r="DU37" s="3">
        <f>IF(DT37&gt;0,DR37/DT37,0%)</f>
        <v>0.6031746031746031</v>
      </c>
      <c r="DV37" s="2">
        <f>'[6]cy2001'!DR37</f>
        <v>62</v>
      </c>
      <c r="DW37" s="2">
        <f>'[6]cy2001'!DS37</f>
        <v>122</v>
      </c>
      <c r="DX37" s="1">
        <f t="shared" si="226"/>
        <v>184</v>
      </c>
      <c r="DY37" s="3">
        <f>IF(DX37&gt;0,DV37/DX37,0%)</f>
        <v>0.33695652173913043</v>
      </c>
      <c r="DZ37" s="1">
        <f>DR37-DV37</f>
        <v>14</v>
      </c>
      <c r="EA37" s="8">
        <f>IF(DV37&lt;&gt;0,DZ37/DV37,IF(DZ37=0,0,1))</f>
        <v>0.22580645161290322</v>
      </c>
      <c r="EB37" s="1">
        <f>DS37-DW37</f>
        <v>-72</v>
      </c>
      <c r="EC37" s="8">
        <f>IF(DW37&lt;&gt;0,EB37/DW37,IF(EB37=0,0,1))</f>
        <v>-0.5901639344262295</v>
      </c>
      <c r="ED37" s="1">
        <f>DT37-DX37</f>
        <v>-58</v>
      </c>
      <c r="EE37" s="8">
        <f>IF(DX37&lt;&gt;0,ED37/DX37,IF(ED37=0,0,1))</f>
        <v>-0.31521739130434784</v>
      </c>
      <c r="EF37" s="8">
        <f>EA37-EE37</f>
        <v>0.541023842917251</v>
      </c>
    </row>
    <row r="38" spans="1:136" ht="12.75" customHeight="1" hidden="1" outlineLevel="2">
      <c r="A38" s="5" t="s">
        <v>24</v>
      </c>
      <c r="B38" s="9"/>
      <c r="C38" s="9"/>
      <c r="D38" s="9">
        <f t="shared" si="156"/>
        <v>0</v>
      </c>
      <c r="E38" s="11">
        <f t="shared" si="157"/>
        <v>0</v>
      </c>
      <c r="F38" s="34">
        <v>19</v>
      </c>
      <c r="G38" s="34">
        <v>63</v>
      </c>
      <c r="H38" s="9">
        <f t="shared" si="158"/>
        <v>82</v>
      </c>
      <c r="I38" s="11">
        <f t="shared" si="159"/>
        <v>0.23170731707317074</v>
      </c>
      <c r="J38" s="9"/>
      <c r="K38" s="9"/>
      <c r="L38" s="9">
        <f t="shared" si="160"/>
        <v>0</v>
      </c>
      <c r="M38" s="11">
        <f t="shared" si="161"/>
        <v>0</v>
      </c>
      <c r="N38" s="9"/>
      <c r="O38" s="9"/>
      <c r="P38" s="9">
        <f t="shared" si="162"/>
        <v>0</v>
      </c>
      <c r="Q38" s="11">
        <f t="shared" si="163"/>
        <v>0</v>
      </c>
      <c r="R38" s="9"/>
      <c r="S38" s="9"/>
      <c r="T38" s="9">
        <f t="shared" si="164"/>
        <v>0</v>
      </c>
      <c r="U38" s="11">
        <f t="shared" si="165"/>
        <v>0</v>
      </c>
      <c r="V38" s="9"/>
      <c r="W38" s="9"/>
      <c r="X38" s="9">
        <f t="shared" si="166"/>
        <v>0</v>
      </c>
      <c r="Y38" s="11">
        <f t="shared" si="167"/>
        <v>0</v>
      </c>
      <c r="Z38" s="2">
        <f>V38+R38+N38+J38+F38+B38</f>
        <v>19</v>
      </c>
      <c r="AA38" s="1">
        <f>W38+S38+O38+K38+G38+C38</f>
        <v>63</v>
      </c>
      <c r="AB38" s="1">
        <f t="shared" si="170"/>
        <v>82</v>
      </c>
      <c r="AC38" s="3">
        <f t="shared" si="171"/>
        <v>0.23170731707317074</v>
      </c>
      <c r="AD38" s="9"/>
      <c r="AE38" s="9"/>
      <c r="AF38" s="9">
        <f t="shared" si="172"/>
        <v>0</v>
      </c>
      <c r="AG38" s="11">
        <f t="shared" si="173"/>
        <v>0</v>
      </c>
      <c r="AH38" s="34">
        <v>19</v>
      </c>
      <c r="AI38" s="34">
        <v>63</v>
      </c>
      <c r="AJ38" s="9">
        <f t="shared" si="174"/>
        <v>82</v>
      </c>
      <c r="AK38" s="11">
        <f t="shared" si="175"/>
        <v>0.23170731707317074</v>
      </c>
      <c r="AL38" s="9"/>
      <c r="AM38" s="9"/>
      <c r="AN38" s="9">
        <f t="shared" si="176"/>
        <v>0</v>
      </c>
      <c r="AO38" s="11">
        <f t="shared" si="177"/>
        <v>0</v>
      </c>
      <c r="AP38" s="9"/>
      <c r="AQ38" s="9"/>
      <c r="AR38" s="9">
        <f t="shared" si="178"/>
        <v>0</v>
      </c>
      <c r="AS38" s="11">
        <f t="shared" si="179"/>
        <v>0</v>
      </c>
      <c r="AT38" s="9"/>
      <c r="AU38" s="9"/>
      <c r="AV38" s="9">
        <f>AT38+AU38</f>
        <v>0</v>
      </c>
      <c r="AW38" s="11">
        <f>IF(AV38&gt;0,AT38/AV38,0%)</f>
        <v>0</v>
      </c>
      <c r="AX38" s="9"/>
      <c r="AY38" s="9"/>
      <c r="AZ38" s="9">
        <f t="shared" si="232"/>
        <v>0</v>
      </c>
      <c r="BA38" s="11">
        <f t="shared" si="181"/>
        <v>0</v>
      </c>
      <c r="BB38" s="9"/>
      <c r="BC38" s="9"/>
      <c r="BD38" s="9">
        <f>BB38+BC38</f>
        <v>0</v>
      </c>
      <c r="BE38" s="11">
        <f>IF(BD38&gt;0,BB38/BD38,0%)</f>
        <v>0</v>
      </c>
      <c r="BF38" s="2">
        <f>BB38+AX38+AT38+AP38+AL38+AH38+AD38</f>
        <v>19</v>
      </c>
      <c r="BG38" s="1">
        <f>BC38+AY38+AU38+AQ38+AM38+AI38+AE38</f>
        <v>63</v>
      </c>
      <c r="BH38" s="1">
        <f t="shared" si="184"/>
        <v>82</v>
      </c>
      <c r="BI38" s="3">
        <f t="shared" si="233"/>
        <v>0.23170731707317074</v>
      </c>
      <c r="BJ38" s="9"/>
      <c r="BK38" s="9"/>
      <c r="BL38" s="9">
        <f>BJ38+BK38</f>
        <v>0</v>
      </c>
      <c r="BM38" s="11">
        <f>IF(BL38&gt;0,BJ38/BL38,0%)</f>
        <v>0</v>
      </c>
      <c r="BN38" s="9"/>
      <c r="BO38" s="9"/>
      <c r="BP38" s="9">
        <f>BN38+BO38</f>
        <v>0</v>
      </c>
      <c r="BQ38" s="11">
        <f>IF(BP38&gt;0,BN38/BP38,0%)</f>
        <v>0</v>
      </c>
      <c r="BR38" s="9"/>
      <c r="BS38" s="9"/>
      <c r="BT38" s="9">
        <f>BR38+BS38</f>
        <v>0</v>
      </c>
      <c r="BU38" s="11">
        <f>IF(BT38&gt;0,BR38/BT38,0%)</f>
        <v>0</v>
      </c>
      <c r="BV38" s="9"/>
      <c r="BW38" s="9"/>
      <c r="BX38" s="9">
        <f>BV38+BW38</f>
        <v>0</v>
      </c>
      <c r="BY38" s="11">
        <f>IF(BX38&gt;0,BV38/BX38,0%)</f>
        <v>0</v>
      </c>
      <c r="BZ38" s="9"/>
      <c r="CA38" s="9"/>
      <c r="CB38" s="9">
        <f>BZ38+CA38</f>
        <v>0</v>
      </c>
      <c r="CC38" s="11">
        <f>IF(CB38&gt;0,BZ38/CB38,0%)</f>
        <v>0</v>
      </c>
      <c r="CD38" s="9"/>
      <c r="CE38" s="9"/>
      <c r="CF38" s="9">
        <f>CD38+CE38</f>
        <v>0</v>
      </c>
      <c r="CG38" s="11">
        <f>IF(CF38&gt;0,CD38/CF38,0%)</f>
        <v>0</v>
      </c>
      <c r="CH38" s="2">
        <f>CD38+BZ38+BV38+BR38+BN38+BJ38</f>
        <v>0</v>
      </c>
      <c r="CI38" s="1">
        <f>CE38+CA38+BW38+BS38+BO38+BK38</f>
        <v>0</v>
      </c>
      <c r="CJ38" s="9">
        <f t="shared" si="193"/>
        <v>0</v>
      </c>
      <c r="CK38" s="10">
        <f t="shared" si="194"/>
        <v>0</v>
      </c>
      <c r="CL38" s="9"/>
      <c r="CM38" s="9"/>
      <c r="CN38" s="9">
        <f>CL38+CM38</f>
        <v>0</v>
      </c>
      <c r="CO38" s="11">
        <f>IF(CN38&gt;0,CL38/CN38,0%)</f>
        <v>0</v>
      </c>
      <c r="CP38" s="9"/>
      <c r="CQ38" s="9"/>
      <c r="CR38" s="9">
        <f>CP38+CQ38</f>
        <v>0</v>
      </c>
      <c r="CS38" s="11">
        <f>IF(CR38&gt;0,CP38/CR38,0%)</f>
        <v>0</v>
      </c>
      <c r="CT38" s="9"/>
      <c r="CU38" s="9"/>
      <c r="CV38" s="9">
        <f>CT38+CU38</f>
        <v>0</v>
      </c>
      <c r="CW38" s="11">
        <f>IF(CV38&gt;0,CT38/CV38,0%)</f>
        <v>0</v>
      </c>
      <c r="CX38" s="9"/>
      <c r="CY38" s="9"/>
      <c r="CZ38" s="9">
        <f>CX38+CY38</f>
        <v>0</v>
      </c>
      <c r="DA38" s="11">
        <f>IF(CZ38&gt;0,CX38/CZ38,0%)</f>
        <v>0</v>
      </c>
      <c r="DB38" s="9"/>
      <c r="DC38" s="9"/>
      <c r="DD38" s="9">
        <f>DB38+DC38</f>
        <v>0</v>
      </c>
      <c r="DE38" s="11">
        <f>IF(DD38&gt;0,DB38/DD38,0%)</f>
        <v>0</v>
      </c>
      <c r="DF38" s="9"/>
      <c r="DG38" s="9"/>
      <c r="DH38" s="9">
        <f>DF38+DG38</f>
        <v>0</v>
      </c>
      <c r="DI38" s="11">
        <f>IF(DH38&gt;0,DF38/DH38,0%)</f>
        <v>0</v>
      </c>
      <c r="DJ38" s="9"/>
      <c r="DK38" s="9"/>
      <c r="DL38" s="1">
        <f>DJ38+DK38</f>
        <v>0</v>
      </c>
      <c r="DM38" s="8">
        <f>IF(DL38&gt;0,DJ38/DL38,0%)</f>
        <v>0</v>
      </c>
      <c r="DN38" s="2">
        <f>DJ38+DF38+DB38+CX38+CT38+CP38+CL38</f>
        <v>0</v>
      </c>
      <c r="DO38" s="1">
        <f>DK38+DG38+DC38+CY38+CU38+CQ38+CM38</f>
        <v>0</v>
      </c>
      <c r="DP38" s="1">
        <f>DN38+DO38</f>
        <v>0</v>
      </c>
      <c r="DQ38" s="3">
        <f t="shared" si="204"/>
        <v>0</v>
      </c>
      <c r="DR38" s="2">
        <f>DN38+CH38+BF38+Z38</f>
        <v>38</v>
      </c>
      <c r="DS38" s="1">
        <f>DO38+CI38+BG38+AA38</f>
        <v>126</v>
      </c>
      <c r="DT38" s="1">
        <f t="shared" si="206"/>
        <v>164</v>
      </c>
      <c r="DU38" s="3">
        <f t="shared" si="207"/>
        <v>0.23170731707317074</v>
      </c>
      <c r="DV38" s="2">
        <f>'[6]cy2001'!DR38</f>
        <v>11</v>
      </c>
      <c r="DW38" s="2">
        <f>'[6]cy2001'!DS38</f>
        <v>42</v>
      </c>
      <c r="DX38" s="1">
        <f t="shared" si="226"/>
        <v>53</v>
      </c>
      <c r="DY38" s="3">
        <f t="shared" si="208"/>
        <v>0.20754716981132076</v>
      </c>
      <c r="DZ38" s="1">
        <f t="shared" si="227"/>
        <v>27</v>
      </c>
      <c r="EA38" s="8">
        <f t="shared" si="209"/>
        <v>2.4545454545454546</v>
      </c>
      <c r="EB38" s="1">
        <f t="shared" si="228"/>
        <v>84</v>
      </c>
      <c r="EC38" s="8">
        <f t="shared" si="229"/>
        <v>2</v>
      </c>
      <c r="ED38" s="1">
        <f t="shared" si="230"/>
        <v>111</v>
      </c>
      <c r="EE38" s="8">
        <f t="shared" si="210"/>
        <v>2.0943396226415096</v>
      </c>
      <c r="EF38" s="8">
        <f t="shared" si="231"/>
        <v>0.36020583190394495</v>
      </c>
    </row>
    <row r="39" spans="1:136" ht="12.75" customHeight="1" hidden="1" outlineLevel="2">
      <c r="A39" s="5" t="s">
        <v>25</v>
      </c>
      <c r="B39" s="9"/>
      <c r="C39" s="9"/>
      <c r="D39" s="9">
        <f t="shared" si="156"/>
        <v>0</v>
      </c>
      <c r="E39" s="11">
        <f t="shared" si="157"/>
        <v>0</v>
      </c>
      <c r="F39" s="34">
        <v>72</v>
      </c>
      <c r="G39" s="34">
        <v>201</v>
      </c>
      <c r="H39" s="9">
        <f t="shared" si="158"/>
        <v>273</v>
      </c>
      <c r="I39" s="11">
        <f t="shared" si="159"/>
        <v>0.26373626373626374</v>
      </c>
      <c r="J39" s="9"/>
      <c r="K39" s="9"/>
      <c r="L39" s="9">
        <f t="shared" si="160"/>
        <v>0</v>
      </c>
      <c r="M39" s="11">
        <f t="shared" si="161"/>
        <v>0</v>
      </c>
      <c r="N39" s="9"/>
      <c r="O39" s="9"/>
      <c r="P39" s="9">
        <f t="shared" si="162"/>
        <v>0</v>
      </c>
      <c r="Q39" s="11">
        <f t="shared" si="163"/>
        <v>0</v>
      </c>
      <c r="R39" s="9"/>
      <c r="S39" s="9"/>
      <c r="T39" s="9">
        <f t="shared" si="164"/>
        <v>0</v>
      </c>
      <c r="U39" s="11">
        <f t="shared" si="165"/>
        <v>0</v>
      </c>
      <c r="V39" s="9"/>
      <c r="W39" s="9"/>
      <c r="X39" s="9">
        <f t="shared" si="166"/>
        <v>0</v>
      </c>
      <c r="Y39" s="11">
        <f t="shared" si="167"/>
        <v>0</v>
      </c>
      <c r="Z39" s="2">
        <f>V39+R39+N39+J39+F39+B39</f>
        <v>72</v>
      </c>
      <c r="AA39" s="1">
        <f>W39+S39+O39+K39+G39+C39</f>
        <v>201</v>
      </c>
      <c r="AB39" s="1">
        <f t="shared" si="170"/>
        <v>273</v>
      </c>
      <c r="AC39" s="3">
        <f t="shared" si="171"/>
        <v>0.26373626373626374</v>
      </c>
      <c r="AD39" s="9"/>
      <c r="AE39" s="9"/>
      <c r="AF39" s="9">
        <f t="shared" si="172"/>
        <v>0</v>
      </c>
      <c r="AG39" s="11">
        <f t="shared" si="173"/>
        <v>0</v>
      </c>
      <c r="AH39" s="9"/>
      <c r="AI39" s="9"/>
      <c r="AJ39" s="9">
        <f t="shared" si="174"/>
        <v>0</v>
      </c>
      <c r="AK39" s="11">
        <f t="shared" si="175"/>
        <v>0</v>
      </c>
      <c r="AL39" s="9"/>
      <c r="AM39" s="9"/>
      <c r="AN39" s="9">
        <f t="shared" si="176"/>
        <v>0</v>
      </c>
      <c r="AO39" s="11">
        <f t="shared" si="177"/>
        <v>0</v>
      </c>
      <c r="AP39" s="9"/>
      <c r="AQ39" s="9"/>
      <c r="AR39" s="9">
        <f t="shared" si="178"/>
        <v>0</v>
      </c>
      <c r="AS39" s="11">
        <f t="shared" si="179"/>
        <v>0</v>
      </c>
      <c r="AT39" s="9"/>
      <c r="AU39" s="9"/>
      <c r="AV39" s="9">
        <f>AT39+AU39</f>
        <v>0</v>
      </c>
      <c r="AW39" s="11">
        <f>IF(AV39&gt;0,AT39/AV39,0%)</f>
        <v>0</v>
      </c>
      <c r="AX39" s="9"/>
      <c r="AY39" s="9"/>
      <c r="AZ39" s="9">
        <f t="shared" si="232"/>
        <v>0</v>
      </c>
      <c r="BA39" s="11">
        <f t="shared" si="181"/>
        <v>0</v>
      </c>
      <c r="BB39" s="9"/>
      <c r="BC39" s="9"/>
      <c r="BD39" s="9">
        <f>BB39+BC39</f>
        <v>0</v>
      </c>
      <c r="BE39" s="11">
        <f>IF(BD39&gt;0,BB39/BD39,0%)</f>
        <v>0</v>
      </c>
      <c r="BF39" s="2">
        <f>BB39+AX39+AT39+AP39+AL39+AH39+AD39</f>
        <v>0</v>
      </c>
      <c r="BG39" s="1">
        <f>BC39+AY39+AU39+AQ39+AM39+AI39+AE39</f>
        <v>0</v>
      </c>
      <c r="BH39" s="1">
        <f t="shared" si="184"/>
        <v>0</v>
      </c>
      <c r="BI39" s="3">
        <f t="shared" si="233"/>
        <v>0</v>
      </c>
      <c r="BJ39" s="9"/>
      <c r="BK39" s="9"/>
      <c r="BL39" s="9">
        <f>BJ39+BK39</f>
        <v>0</v>
      </c>
      <c r="BM39" s="11">
        <f>IF(BL39&gt;0,BJ39/BL39,0%)</f>
        <v>0</v>
      </c>
      <c r="BN39" s="9"/>
      <c r="BO39" s="9"/>
      <c r="BP39" s="9">
        <f>BN39+BO39</f>
        <v>0</v>
      </c>
      <c r="BQ39" s="11">
        <f>IF(BP39&gt;0,BN39/BP39,0%)</f>
        <v>0</v>
      </c>
      <c r="BR39" s="9"/>
      <c r="BS39" s="9"/>
      <c r="BT39" s="9">
        <f>BR39+BS39</f>
        <v>0</v>
      </c>
      <c r="BU39" s="11">
        <f>IF(BT39&gt;0,BR39/BT39,0%)</f>
        <v>0</v>
      </c>
      <c r="BV39" s="34">
        <v>21</v>
      </c>
      <c r="BW39" s="34">
        <v>63</v>
      </c>
      <c r="BX39" s="9">
        <f>BV39+BW39</f>
        <v>84</v>
      </c>
      <c r="BY39" s="11">
        <f>IF(BX39&gt;0,BV39/BX39,0%)</f>
        <v>0.25</v>
      </c>
      <c r="BZ39" s="9"/>
      <c r="CA39" s="9"/>
      <c r="CB39" s="9">
        <f>BZ39+CA39</f>
        <v>0</v>
      </c>
      <c r="CC39" s="11">
        <f>IF(CB39&gt;0,BZ39/CB39,0%)</f>
        <v>0</v>
      </c>
      <c r="CD39" s="9"/>
      <c r="CE39" s="9"/>
      <c r="CF39" s="9">
        <f>CD39+CE39</f>
        <v>0</v>
      </c>
      <c r="CG39" s="11">
        <f>IF(CF39&gt;0,CD39/CF39,0%)</f>
        <v>0</v>
      </c>
      <c r="CH39" s="2">
        <f>CD39+BZ39+BV39+BR39+BN39+BJ39</f>
        <v>21</v>
      </c>
      <c r="CI39" s="1">
        <f>CE39+CA39+BW39+BS39+BO39+BK39</f>
        <v>63</v>
      </c>
      <c r="CJ39" s="9">
        <f t="shared" si="193"/>
        <v>84</v>
      </c>
      <c r="CK39" s="10">
        <f t="shared" si="194"/>
        <v>0.25</v>
      </c>
      <c r="CL39" s="9"/>
      <c r="CM39" s="9"/>
      <c r="CN39" s="9">
        <f>CL39+CM39</f>
        <v>0</v>
      </c>
      <c r="CO39" s="11">
        <f>IF(CN39&gt;0,CL39/CN39,0%)</f>
        <v>0</v>
      </c>
      <c r="CP39" s="9"/>
      <c r="CQ39" s="9"/>
      <c r="CR39" s="9">
        <f>CP39+CQ39</f>
        <v>0</v>
      </c>
      <c r="CS39" s="11">
        <f>IF(CR39&gt;0,CP39/CR39,0%)</f>
        <v>0</v>
      </c>
      <c r="CT39" s="9"/>
      <c r="CU39" s="9"/>
      <c r="CV39" s="9">
        <f>CT39+CU39</f>
        <v>0</v>
      </c>
      <c r="CW39" s="11">
        <f>IF(CV39&gt;0,CT39/CV39,0%)</f>
        <v>0</v>
      </c>
      <c r="CX39" s="9"/>
      <c r="CY39" s="9"/>
      <c r="CZ39" s="9">
        <f>CX39+CY39</f>
        <v>0</v>
      </c>
      <c r="DA39" s="11">
        <f>IF(CZ39&gt;0,CX39/CZ39,0%)</f>
        <v>0</v>
      </c>
      <c r="DB39" s="9"/>
      <c r="DC39" s="9"/>
      <c r="DD39" s="9">
        <f>DB39+DC39</f>
        <v>0</v>
      </c>
      <c r="DE39" s="11">
        <f>IF(DD39&gt;0,DB39/DD39,0%)</f>
        <v>0</v>
      </c>
      <c r="DF39" s="9"/>
      <c r="DG39" s="9"/>
      <c r="DH39" s="9">
        <f>DF39+DG39</f>
        <v>0</v>
      </c>
      <c r="DI39" s="11">
        <f>IF(DH39&gt;0,DF39/DH39,0%)</f>
        <v>0</v>
      </c>
      <c r="DJ39" s="34">
        <v>90</v>
      </c>
      <c r="DK39" s="34">
        <v>170</v>
      </c>
      <c r="DL39" s="1">
        <f>DJ39+DK39</f>
        <v>260</v>
      </c>
      <c r="DM39" s="8">
        <f>IF(DL39&gt;0,DJ39/DL39,0%)</f>
        <v>0.34615384615384615</v>
      </c>
      <c r="DN39" s="2">
        <f>DJ39+DF39+DB39+CX39+CT39+CP39+CL39</f>
        <v>90</v>
      </c>
      <c r="DO39" s="1">
        <f>DK39+DG39+DC39+CY39+CU39+CQ39+CM39</f>
        <v>170</v>
      </c>
      <c r="DP39" s="1">
        <f>DN39+DO39</f>
        <v>260</v>
      </c>
      <c r="DQ39" s="3">
        <f t="shared" si="204"/>
        <v>0.34615384615384615</v>
      </c>
      <c r="DR39" s="2">
        <f>DN39+CH39+BF39+Z39</f>
        <v>183</v>
      </c>
      <c r="DS39" s="1">
        <f>DO39+CI39+BG39+AA39</f>
        <v>434</v>
      </c>
      <c r="DT39" s="1">
        <f t="shared" si="206"/>
        <v>617</v>
      </c>
      <c r="DU39" s="3">
        <f t="shared" si="207"/>
        <v>0.2965964343598055</v>
      </c>
      <c r="DV39" s="2">
        <f>'[6]cy2001'!DR39</f>
        <v>50</v>
      </c>
      <c r="DW39" s="2">
        <f>'[6]cy2001'!DS39</f>
        <v>331</v>
      </c>
      <c r="DX39" s="1">
        <f t="shared" si="226"/>
        <v>381</v>
      </c>
      <c r="DY39" s="3">
        <f t="shared" si="208"/>
        <v>0.13123359580052493</v>
      </c>
      <c r="DZ39" s="1">
        <f t="shared" si="227"/>
        <v>133</v>
      </c>
      <c r="EA39" s="8">
        <f t="shared" si="209"/>
        <v>2.66</v>
      </c>
      <c r="EB39" s="1">
        <f t="shared" si="228"/>
        <v>103</v>
      </c>
      <c r="EC39" s="8">
        <f t="shared" si="229"/>
        <v>0.311178247734139</v>
      </c>
      <c r="ED39" s="1">
        <f t="shared" si="230"/>
        <v>236</v>
      </c>
      <c r="EE39" s="8">
        <f t="shared" si="210"/>
        <v>0.6194225721784777</v>
      </c>
      <c r="EF39" s="8">
        <f t="shared" si="231"/>
        <v>2.0405774278215225</v>
      </c>
    </row>
    <row r="40" spans="1:136" ht="13.5" outlineLevel="1" collapsed="1" thickBot="1">
      <c r="A40" s="29" t="s">
        <v>1</v>
      </c>
      <c r="B40" s="6">
        <f>B30+B31+B32+B33+B34+B37+B38+B39</f>
        <v>13</v>
      </c>
      <c r="C40" s="6">
        <f>C30+C31+C32+C33+C34+C37+C38+C39</f>
        <v>15</v>
      </c>
      <c r="D40" s="6">
        <f t="shared" si="156"/>
        <v>28</v>
      </c>
      <c r="E40" s="7">
        <f t="shared" si="157"/>
        <v>0.4642857142857143</v>
      </c>
      <c r="F40" s="6">
        <f>F30+F31+F32+F33+F34+F37+F38+F39</f>
        <v>115</v>
      </c>
      <c r="G40" s="6">
        <f>G30+G31+G32+G33+G34+G37+G38+G39</f>
        <v>296</v>
      </c>
      <c r="H40" s="6">
        <f t="shared" si="158"/>
        <v>411</v>
      </c>
      <c r="I40" s="7">
        <f t="shared" si="159"/>
        <v>0.2798053527980535</v>
      </c>
      <c r="J40" s="6">
        <f>J30+J31+J32+J33+J34+J37+J38+J39</f>
        <v>20</v>
      </c>
      <c r="K40" s="6">
        <f>K30+K31+K32+K33+K34+K37+K38+K39</f>
        <v>23</v>
      </c>
      <c r="L40" s="6">
        <f t="shared" si="160"/>
        <v>43</v>
      </c>
      <c r="M40" s="7">
        <f t="shared" si="161"/>
        <v>0.46511627906976744</v>
      </c>
      <c r="N40" s="6">
        <f>N30+N31+N32+N33+N34+N37+N38+N39</f>
        <v>38</v>
      </c>
      <c r="O40" s="6">
        <f>O30+O31+O32+O33+O34+O37+O38+O39</f>
        <v>33</v>
      </c>
      <c r="P40" s="6">
        <f t="shared" si="162"/>
        <v>71</v>
      </c>
      <c r="Q40" s="7">
        <f t="shared" si="163"/>
        <v>0.5352112676056338</v>
      </c>
      <c r="R40" s="6">
        <f>R30+R31+R32+R33+R34+R37+R38+R39</f>
        <v>24</v>
      </c>
      <c r="S40" s="6">
        <f>S30+S31+S32+S33+S34+S37+S38+S39</f>
        <v>16</v>
      </c>
      <c r="T40" s="6">
        <f t="shared" si="164"/>
        <v>40</v>
      </c>
      <c r="U40" s="7">
        <f t="shared" si="165"/>
        <v>0.6</v>
      </c>
      <c r="V40" s="6">
        <f>V30+V31+V32+V33+V34+V37+V38+V39</f>
        <v>32</v>
      </c>
      <c r="W40" s="6">
        <f>W30+W31+W32+W33+W34+W37+W38+W39</f>
        <v>24</v>
      </c>
      <c r="X40" s="6">
        <f t="shared" si="166"/>
        <v>56</v>
      </c>
      <c r="Y40" s="7">
        <f t="shared" si="167"/>
        <v>0.5714285714285714</v>
      </c>
      <c r="Z40" s="6">
        <f>Z30+Z31+Z32+Z33+Z34+Z37+Z38+Z39</f>
        <v>242</v>
      </c>
      <c r="AA40" s="6">
        <f>AA30+AA31+AA32+AA33+AA34+AA37+AA38+AA39</f>
        <v>407</v>
      </c>
      <c r="AB40" s="6">
        <f t="shared" si="170"/>
        <v>649</v>
      </c>
      <c r="AC40" s="7">
        <f t="shared" si="171"/>
        <v>0.3728813559322034</v>
      </c>
      <c r="AD40" s="6">
        <f>AD30+AD31+AD32+AD33+AD34+AD37+AD38+AD39</f>
        <v>38</v>
      </c>
      <c r="AE40" s="6">
        <f>AE30+AE31+AE32+AE33+AE34+AE37+AE38+AE39</f>
        <v>26</v>
      </c>
      <c r="AF40" s="6">
        <f t="shared" si="172"/>
        <v>64</v>
      </c>
      <c r="AG40" s="7">
        <f t="shared" si="173"/>
        <v>0.59375</v>
      </c>
      <c r="AH40" s="6">
        <f>AH30+AH31+AH32+AH33+AH34+AH37+AH38+AH39</f>
        <v>51</v>
      </c>
      <c r="AI40" s="6">
        <f>AI30+AI31+AI32+AI33+AI34+AI37+AI38+AI39</f>
        <v>92</v>
      </c>
      <c r="AJ40" s="6">
        <f t="shared" si="174"/>
        <v>143</v>
      </c>
      <c r="AK40" s="7">
        <f t="shared" si="175"/>
        <v>0.35664335664335667</v>
      </c>
      <c r="AL40" s="6">
        <f>AL30+AL31+AL32+AL33+AL34+AL37+AL38+AL39</f>
        <v>16</v>
      </c>
      <c r="AM40" s="6">
        <f>AM30+AM31+AM32+AM33+AM34+AM37+AM38+AM39</f>
        <v>37</v>
      </c>
      <c r="AN40" s="6">
        <f t="shared" si="176"/>
        <v>53</v>
      </c>
      <c r="AO40" s="7">
        <f t="shared" si="177"/>
        <v>0.3018867924528302</v>
      </c>
      <c r="AP40" s="6">
        <f>AP30+AP31+AP32+AP33+AP34+AP37+AP38+AP39</f>
        <v>31</v>
      </c>
      <c r="AQ40" s="6">
        <f>AQ30+AQ31+AQ32+AQ33+AQ34+AQ37+AQ38+AQ39</f>
        <v>19</v>
      </c>
      <c r="AR40" s="6">
        <f t="shared" si="178"/>
        <v>50</v>
      </c>
      <c r="AS40" s="7">
        <f t="shared" si="179"/>
        <v>0.62</v>
      </c>
      <c r="AT40" s="6">
        <f>AT30+AT31+AT32+AT33+AT34+AT37+AT38+AT39</f>
        <v>34</v>
      </c>
      <c r="AU40" s="6">
        <f>AU30+AU31+AU32+AU33+AU34+AU37+AU38+AU39</f>
        <v>20</v>
      </c>
      <c r="AV40" s="6">
        <f>AT40+AU40</f>
        <v>54</v>
      </c>
      <c r="AW40" s="7">
        <f>IF(AV40&gt;0,AT40/AV40,0%)</f>
        <v>0.6296296296296297</v>
      </c>
      <c r="AX40" s="6">
        <f>AX30+AX31+AX32+AX33+AX34+AX37+AX38+AX39</f>
        <v>13</v>
      </c>
      <c r="AY40" s="6">
        <f>AY30+AY31+AY32+AY33+AY34+AY37+AY38+AY39</f>
        <v>42</v>
      </c>
      <c r="AZ40" s="6">
        <f t="shared" si="232"/>
        <v>55</v>
      </c>
      <c r="BA40" s="7">
        <f t="shared" si="181"/>
        <v>0.23636363636363636</v>
      </c>
      <c r="BB40" s="6">
        <f>BB30+BB31+BB32+BB33+BB34+BB37+BB38+BB39</f>
        <v>14</v>
      </c>
      <c r="BC40" s="6">
        <f>BC30+BC31+BC32+BC33+BC34+BC37+BC38+BC39</f>
        <v>43</v>
      </c>
      <c r="BD40" s="6">
        <f>BB40+BC40</f>
        <v>57</v>
      </c>
      <c r="BE40" s="7">
        <f>IF(BD40&gt;0,BB40/BD40,0%)</f>
        <v>0.24561403508771928</v>
      </c>
      <c r="BF40" s="6">
        <f>BF30+BF31+BF32+BF33+BF34+BF37+BF38+BF39</f>
        <v>197</v>
      </c>
      <c r="BG40" s="6">
        <f>BG30+BG31+BG32+BG33+BG34+BG37+BG38+BG39</f>
        <v>279</v>
      </c>
      <c r="BH40" s="6">
        <f t="shared" si="184"/>
        <v>476</v>
      </c>
      <c r="BI40" s="7">
        <f t="shared" si="233"/>
        <v>0.41386554621848737</v>
      </c>
      <c r="BJ40" s="6">
        <f>BJ30+BJ31+BJ32+BJ33+BJ34+BJ37+BJ38+BJ39</f>
        <v>19</v>
      </c>
      <c r="BK40" s="6">
        <f>BK30+BK31+BK32+BK33+BK34+BK37+BK38+BK39</f>
        <v>36</v>
      </c>
      <c r="BL40" s="6">
        <f>BJ40+BK40</f>
        <v>55</v>
      </c>
      <c r="BM40" s="7">
        <f>IF(BL40&gt;0,BJ40/BL40,0%)</f>
        <v>0.34545454545454546</v>
      </c>
      <c r="BN40" s="6">
        <f>BN30+BN31+BN32+BN33+BN34+BN37+BN38+BN39</f>
        <v>12</v>
      </c>
      <c r="BO40" s="6">
        <f>BO30+BO31+BO32+BO33+BO34+BO37+BO38+BO39</f>
        <v>29</v>
      </c>
      <c r="BP40" s="6">
        <f>BN40+BO40</f>
        <v>41</v>
      </c>
      <c r="BQ40" s="7">
        <f>IF(BP40&gt;0,BN40/BP40,0%)</f>
        <v>0.2926829268292683</v>
      </c>
      <c r="BR40" s="6">
        <f>BR30+BR31+BR32+BR33+BR34+BR37+BR38+BR39</f>
        <v>40</v>
      </c>
      <c r="BS40" s="6">
        <f>BS30+BS31+BS32+BS33+BS34+BS37+BS38+BS39</f>
        <v>33</v>
      </c>
      <c r="BT40" s="6">
        <f>BR40+BS40</f>
        <v>73</v>
      </c>
      <c r="BU40" s="7">
        <f>IF(BT40&gt;0,BR40/BT40,0%)</f>
        <v>0.547945205479452</v>
      </c>
      <c r="BV40" s="6">
        <f>BV30+BV31+BV32+BV33+BV34+BV37+BV38+BV39</f>
        <v>41</v>
      </c>
      <c r="BW40" s="6">
        <f>BW30+BW31+BW32+BW33+BW34+BW37+BW38+BW39</f>
        <v>84</v>
      </c>
      <c r="BX40" s="6">
        <f>BV40+BW40</f>
        <v>125</v>
      </c>
      <c r="BY40" s="7">
        <f>IF(BX40&gt;0,BV40/BX40,0%)</f>
        <v>0.328</v>
      </c>
      <c r="BZ40" s="6">
        <f>BZ30+BZ31+BZ32+BZ33+BZ34+BZ37+BZ38+BZ39</f>
        <v>23</v>
      </c>
      <c r="CA40" s="6">
        <f>CA30+CA31+CA32+CA33+CA34+CA37+CA38+CA39</f>
        <v>22</v>
      </c>
      <c r="CB40" s="6">
        <f>BZ40+CA40</f>
        <v>45</v>
      </c>
      <c r="CC40" s="7">
        <f>IF(CB40&gt;0,BZ40/CB40,0%)</f>
        <v>0.5111111111111111</v>
      </c>
      <c r="CD40" s="6">
        <f>CD30+CD31+CD32+CD33+CD34+CD37+CD38+CD39</f>
        <v>18</v>
      </c>
      <c r="CE40" s="6">
        <f>CE30+CE31+CE32+CE33+CE34+CE37+CE38+CE39</f>
        <v>14</v>
      </c>
      <c r="CF40" s="6">
        <f>CD40+CE40</f>
        <v>32</v>
      </c>
      <c r="CG40" s="7">
        <f>IF(CF40&gt;0,CD40/CF40,0%)</f>
        <v>0.5625</v>
      </c>
      <c r="CH40" s="6">
        <f>CH30+CH31+CH32+CH33+CH34+CH37+CH38+CH39</f>
        <v>153</v>
      </c>
      <c r="CI40" s="6">
        <f>CI30+CI31+CI32+CI33+CI34+CI37+CI38+CI39</f>
        <v>218</v>
      </c>
      <c r="CJ40" s="6">
        <f t="shared" si="193"/>
        <v>371</v>
      </c>
      <c r="CK40" s="7">
        <f t="shared" si="194"/>
        <v>0.4123989218328841</v>
      </c>
      <c r="CL40" s="6">
        <f>CL30+CL31+CL32+CL33+CL34+CL37+CL38+CL39</f>
        <v>27</v>
      </c>
      <c r="CM40" s="6">
        <f>CM30+CM31+CM32+CM33+CM34+CM37+CM38+CM39</f>
        <v>31</v>
      </c>
      <c r="CN40" s="6">
        <f>CL40+CM40</f>
        <v>58</v>
      </c>
      <c r="CO40" s="7">
        <f>IF(CN40&gt;0,CL40/CN40,0%)</f>
        <v>0.46551724137931033</v>
      </c>
      <c r="CP40" s="6">
        <f>CP30+CP31+CP32+CP33+CP34+CP37+CP38+CP39</f>
        <v>18</v>
      </c>
      <c r="CQ40" s="6">
        <f>CQ30+CQ31+CQ32+CQ33+CQ34+CQ37+CQ38+CQ39</f>
        <v>23</v>
      </c>
      <c r="CR40" s="6">
        <f>CP40+CQ40</f>
        <v>41</v>
      </c>
      <c r="CS40" s="7">
        <f>IF(CR40&gt;0,CP40/CR40,0%)</f>
        <v>0.43902439024390244</v>
      </c>
      <c r="CT40" s="6">
        <f>CT30+CT31+CT32+CT33+CT34+CT37+CT38+CT39</f>
        <v>21</v>
      </c>
      <c r="CU40" s="6">
        <f>CU30+CU31+CU32+CU33+CU34+CU37+CU38+CU39</f>
        <v>18</v>
      </c>
      <c r="CV40" s="6">
        <f>CT40+CU40</f>
        <v>39</v>
      </c>
      <c r="CW40" s="7">
        <f>IF(CV40&gt;0,CT40/CV40,0%)</f>
        <v>0.5384615384615384</v>
      </c>
      <c r="CX40" s="6">
        <f>CX30+CX31+CX32+CX33+CX34+CX37+CX38+CX39</f>
        <v>24</v>
      </c>
      <c r="CY40" s="6">
        <f>CY30+CY31+CY32+CY33+CY34+CY37+CY38+CY39</f>
        <v>35</v>
      </c>
      <c r="CZ40" s="6">
        <f>CX40+CY40</f>
        <v>59</v>
      </c>
      <c r="DA40" s="7">
        <f>IF(CZ40&gt;0,CX40/CZ40,0%)</f>
        <v>0.4067796610169492</v>
      </c>
      <c r="DB40" s="6">
        <f>DB30+DB31+DB32+DB33+DB34+DB37+DB38+DB39</f>
        <v>19</v>
      </c>
      <c r="DC40" s="6">
        <f>DC30+DC31+DC32+DC33+DC34+DC37+DC38+DC39</f>
        <v>14</v>
      </c>
      <c r="DD40" s="6">
        <f>DB40+DC40</f>
        <v>33</v>
      </c>
      <c r="DE40" s="7">
        <f>IF(DD40&gt;0,DB40/DD40,0%)</f>
        <v>0.5757575757575758</v>
      </c>
      <c r="DF40" s="6">
        <f>DF30+DF31+DF32+DF33+DF34+DF37+DF38+DF39</f>
        <v>21</v>
      </c>
      <c r="DG40" s="6">
        <f>DG30+DG31+DG32+DG33+DG34+DG37+DG38+DG39</f>
        <v>28</v>
      </c>
      <c r="DH40" s="6">
        <f>DF40+DG40</f>
        <v>49</v>
      </c>
      <c r="DI40" s="7">
        <f>IF(DH40&gt;0,DF40/DH40,0%)</f>
        <v>0.42857142857142855</v>
      </c>
      <c r="DJ40" s="6">
        <f>DJ30+DJ31+DJ32+DJ33+DJ34+DJ37+DJ38+DJ39</f>
        <v>117</v>
      </c>
      <c r="DK40" s="6">
        <f>DK30+DK31+DK32+DK33+DK34+DK37+DK38+DK39</f>
        <v>184</v>
      </c>
      <c r="DL40" s="6">
        <f>DJ40+DK40</f>
        <v>301</v>
      </c>
      <c r="DM40" s="7">
        <f>IF(DL40&gt;0,DJ40/DL40,0%)</f>
        <v>0.38870431893687707</v>
      </c>
      <c r="DN40" s="6">
        <f>DN30+DN31+DN32+DN33+DN34+DN37+DN38+DN39</f>
        <v>247</v>
      </c>
      <c r="DO40" s="6">
        <f>DO30+DO31+DO32+DO33+DO34+DO37+DO38+DO39</f>
        <v>333</v>
      </c>
      <c r="DP40" s="6">
        <f>DN40+DO40</f>
        <v>580</v>
      </c>
      <c r="DQ40" s="7">
        <f t="shared" si="204"/>
        <v>0.42586206896551726</v>
      </c>
      <c r="DR40" s="6">
        <f>DR30+DR31+DR32+DR33+DR34+DR37+DR38+DR39</f>
        <v>839</v>
      </c>
      <c r="DS40" s="6">
        <f>DS30+DS31+DS32+DS33+DS34+DS37+DS38+DS39</f>
        <v>1237</v>
      </c>
      <c r="DT40" s="6">
        <f>DR40+DS40</f>
        <v>2076</v>
      </c>
      <c r="DU40" s="7">
        <f t="shared" si="207"/>
        <v>0.40414258188824664</v>
      </c>
      <c r="DV40" s="6">
        <f>DV30+DV31+DV32+DV33+DV34+DV37+DV38+DV39</f>
        <v>451</v>
      </c>
      <c r="DW40" s="6">
        <f>DW30+DW31+DW32+DW33+DW34+DW37+DW38+DW39</f>
        <v>1188</v>
      </c>
      <c r="DX40" s="6">
        <f t="shared" si="226"/>
        <v>1639</v>
      </c>
      <c r="DY40" s="7">
        <f t="shared" si="208"/>
        <v>0.2751677852348993</v>
      </c>
      <c r="DZ40" s="6">
        <f>DZ30+DZ31+DZ32+DZ33+DZ34+DZ37+DZ38+DZ39</f>
        <v>388</v>
      </c>
      <c r="EA40" s="6">
        <f>EA30+EA31+EA32+EA33+EA34+EA37+EA38+EA39</f>
        <v>9.61814440414905</v>
      </c>
      <c r="EB40" s="6">
        <f t="shared" si="228"/>
        <v>49</v>
      </c>
      <c r="EC40" s="7">
        <f t="shared" si="229"/>
        <v>0.041245791245791245</v>
      </c>
      <c r="ED40" s="6">
        <f t="shared" si="230"/>
        <v>437</v>
      </c>
      <c r="EE40" s="7">
        <f t="shared" si="210"/>
        <v>0.2666259914582062</v>
      </c>
      <c r="EF40" s="7">
        <f t="shared" si="231"/>
        <v>9.351518412690844</v>
      </c>
    </row>
    <row r="41" spans="1:129" ht="12.75" outlineLevel="1">
      <c r="A41" s="4" t="s">
        <v>15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7"/>
      <c r="AA41" s="24"/>
      <c r="AB41" s="24"/>
      <c r="AC41" s="25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7"/>
      <c r="BG41" s="24"/>
      <c r="BH41" s="24"/>
      <c r="BI41" s="25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7"/>
      <c r="CI41" s="24"/>
      <c r="CJ41" s="24"/>
      <c r="CK41" s="25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7"/>
      <c r="DO41" s="24"/>
      <c r="DP41" s="24"/>
      <c r="DQ41" s="25"/>
      <c r="DR41" s="27"/>
      <c r="DS41" s="24"/>
      <c r="DT41" s="24"/>
      <c r="DU41" s="25"/>
      <c r="DV41" s="27"/>
      <c r="DW41" s="24"/>
      <c r="DX41" s="24"/>
      <c r="DY41" s="25"/>
    </row>
    <row r="42" spans="1:136" ht="12.75" customHeight="1" hidden="1" outlineLevel="2">
      <c r="A42" s="5" t="s">
        <v>2</v>
      </c>
      <c r="B42" s="31">
        <v>161</v>
      </c>
      <c r="C42" s="31">
        <v>349</v>
      </c>
      <c r="D42" s="9">
        <f aca="true" t="shared" si="234" ref="D42:D52">B42+C42</f>
        <v>510</v>
      </c>
      <c r="E42" s="11">
        <f aca="true" t="shared" si="235" ref="E42:E52">IF(D42&gt;0,B42/D42,0%)</f>
        <v>0.3156862745098039</v>
      </c>
      <c r="F42" s="31">
        <v>207</v>
      </c>
      <c r="G42" s="31">
        <v>347</v>
      </c>
      <c r="H42" s="9">
        <f aca="true" t="shared" si="236" ref="H42:H52">F42+G42</f>
        <v>554</v>
      </c>
      <c r="I42" s="11">
        <f aca="true" t="shared" si="237" ref="I42:I52">IF(H42&gt;0,F42/H42,0%)</f>
        <v>0.37364620938628157</v>
      </c>
      <c r="J42" s="31">
        <v>195</v>
      </c>
      <c r="K42" s="31">
        <v>431</v>
      </c>
      <c r="L42" s="9">
        <f aca="true" t="shared" si="238" ref="L42:L52">J42+K42</f>
        <v>626</v>
      </c>
      <c r="M42" s="11">
        <f aca="true" t="shared" si="239" ref="M42:M52">IF(L42&gt;0,J42/L42,0%)</f>
        <v>0.31150159744408945</v>
      </c>
      <c r="N42" s="31">
        <v>181</v>
      </c>
      <c r="O42" s="31">
        <v>417</v>
      </c>
      <c r="P42" s="1">
        <f aca="true" t="shared" si="240" ref="P42:P52">N42+O42</f>
        <v>598</v>
      </c>
      <c r="Q42" s="8">
        <f aca="true" t="shared" si="241" ref="Q42:Q52">IF(P42&gt;0,N42/P42,0%)</f>
        <v>0.30267558528428096</v>
      </c>
      <c r="R42" s="31">
        <v>165</v>
      </c>
      <c r="S42" s="31">
        <v>543</v>
      </c>
      <c r="T42" s="1">
        <f aca="true" t="shared" si="242" ref="T42:T52">R42+S42</f>
        <v>708</v>
      </c>
      <c r="U42" s="8">
        <f aca="true" t="shared" si="243" ref="U42:U52">IF(T42&gt;0,R42/T42,0%)</f>
        <v>0.2330508474576271</v>
      </c>
      <c r="V42" s="31">
        <v>223</v>
      </c>
      <c r="W42" s="31">
        <v>583</v>
      </c>
      <c r="X42" s="1">
        <f aca="true" t="shared" si="244" ref="X42:X52">V42+W42</f>
        <v>806</v>
      </c>
      <c r="Y42" s="8">
        <f aca="true" t="shared" si="245" ref="Y42:Y52">IF(X42&gt;0,V42/X42,0%)</f>
        <v>0.27667493796526055</v>
      </c>
      <c r="Z42" s="2">
        <f aca="true" t="shared" si="246" ref="Z42:Z48">V42+R42+N42+J42+F42+B42</f>
        <v>1132</v>
      </c>
      <c r="AA42" s="1">
        <f aca="true" t="shared" si="247" ref="AA42:AA48">W42+S42+O42+K42+G42+C42</f>
        <v>2670</v>
      </c>
      <c r="AB42" s="1">
        <f aca="true" t="shared" si="248" ref="AB42:AB52">Z42+AA42</f>
        <v>3802</v>
      </c>
      <c r="AC42" s="3">
        <f aca="true" t="shared" si="249" ref="AC42:AC52">IF(AB42&gt;0,Z42/AB42,0%)</f>
        <v>0.29773803261441345</v>
      </c>
      <c r="AD42" s="31">
        <v>156</v>
      </c>
      <c r="AE42" s="31">
        <v>567</v>
      </c>
      <c r="AF42" s="1">
        <f aca="true" t="shared" si="250" ref="AF42:AF52">AD42+AE42</f>
        <v>723</v>
      </c>
      <c r="AG42" s="8">
        <f aca="true" t="shared" si="251" ref="AG42:AG52">IF(AF42&gt;0,AD42/AF42,0%)</f>
        <v>0.2157676348547718</v>
      </c>
      <c r="AH42" s="31">
        <v>179</v>
      </c>
      <c r="AI42" s="31">
        <v>730</v>
      </c>
      <c r="AJ42" s="1">
        <f aca="true" t="shared" si="252" ref="AJ42:AJ52">AH42+AI42</f>
        <v>909</v>
      </c>
      <c r="AK42" s="8">
        <f aca="true" t="shared" si="253" ref="AK42:AK52">IF(AJ42&gt;0,AH42/AJ42,0%)</f>
        <v>0.19691969196919692</v>
      </c>
      <c r="AL42" s="31">
        <v>201</v>
      </c>
      <c r="AM42" s="31">
        <v>746</v>
      </c>
      <c r="AN42" s="1">
        <f aca="true" t="shared" si="254" ref="AN42:AN52">AL42+AM42</f>
        <v>947</v>
      </c>
      <c r="AO42" s="8">
        <f aca="true" t="shared" si="255" ref="AO42:AO52">IF(AN42&gt;0,AL42/AN42,0%)</f>
        <v>0.2122492080253432</v>
      </c>
      <c r="AP42" s="31">
        <v>211</v>
      </c>
      <c r="AQ42" s="31">
        <v>756</v>
      </c>
      <c r="AR42" s="1">
        <f aca="true" t="shared" si="256" ref="AR42:AR52">AP42+AQ42</f>
        <v>967</v>
      </c>
      <c r="AS42" s="8">
        <f aca="true" t="shared" si="257" ref="AS42:AS52">IF(AR42&gt;0,AP42/AR42,0%)</f>
        <v>0.21820062047569805</v>
      </c>
      <c r="AT42" s="31">
        <v>226</v>
      </c>
      <c r="AU42" s="31">
        <v>638</v>
      </c>
      <c r="AV42" s="1">
        <f aca="true" t="shared" si="258" ref="AV42:AV48">AT42+AU42</f>
        <v>864</v>
      </c>
      <c r="AW42" s="8">
        <f>IF(AV42&gt;0,AT42/AV42,0%)</f>
        <v>0.26157407407407407</v>
      </c>
      <c r="AX42" s="31">
        <v>262</v>
      </c>
      <c r="AY42" s="31">
        <v>750</v>
      </c>
      <c r="AZ42" s="1">
        <f>AY42+AX42</f>
        <v>1012</v>
      </c>
      <c r="BA42" s="8">
        <f aca="true" t="shared" si="259" ref="BA42:BA52">IF(AZ42&gt;0,AX42/AZ42,0%)</f>
        <v>0.25889328063241107</v>
      </c>
      <c r="BB42" s="31">
        <v>278</v>
      </c>
      <c r="BC42" s="31">
        <v>667</v>
      </c>
      <c r="BD42" s="1">
        <f aca="true" t="shared" si="260" ref="BD42:BD48">BB42+BC42</f>
        <v>945</v>
      </c>
      <c r="BE42" s="8">
        <f>IF(BD42&gt;0,BB42/BD42,0%)</f>
        <v>0.29417989417989415</v>
      </c>
      <c r="BF42" s="2">
        <f aca="true" t="shared" si="261" ref="BF42:BG48">BB42+AX42+AT42+AP42+AL42+AH42+AD42</f>
        <v>1513</v>
      </c>
      <c r="BG42" s="1">
        <f t="shared" si="261"/>
        <v>4854</v>
      </c>
      <c r="BH42" s="1">
        <f aca="true" t="shared" si="262" ref="BH42:BH52">BF42+BG42</f>
        <v>6367</v>
      </c>
      <c r="BI42" s="3">
        <f>IF(BH42&gt;0,BF42/BH42,0%)</f>
        <v>0.23763153761583164</v>
      </c>
      <c r="BJ42" s="31">
        <v>261</v>
      </c>
      <c r="BK42" s="31">
        <v>724</v>
      </c>
      <c r="BL42" s="1">
        <f aca="true" t="shared" si="263" ref="BL42:BL48">BJ42+BK42</f>
        <v>985</v>
      </c>
      <c r="BM42" s="8">
        <f>IF(BL42&gt;0,BJ42/BL42,0%)</f>
        <v>0.2649746192893401</v>
      </c>
      <c r="BN42" s="31">
        <v>319</v>
      </c>
      <c r="BO42" s="31">
        <v>351</v>
      </c>
      <c r="BP42" s="1">
        <f aca="true" t="shared" si="264" ref="BP42:BP48">BN42+BO42</f>
        <v>670</v>
      </c>
      <c r="BQ42" s="8">
        <f>IF(BP42&gt;0,BN42/BP42,0%)</f>
        <v>0.4761194029850746</v>
      </c>
      <c r="BR42" s="31">
        <v>299</v>
      </c>
      <c r="BS42" s="31">
        <v>429</v>
      </c>
      <c r="BT42" s="1">
        <f aca="true" t="shared" si="265" ref="BT42:BT48">BR42+BS42</f>
        <v>728</v>
      </c>
      <c r="BU42" s="8">
        <f>IF(BT42&gt;0,BR42/BT42,0%)</f>
        <v>0.4107142857142857</v>
      </c>
      <c r="BV42" s="31">
        <v>312</v>
      </c>
      <c r="BW42" s="31">
        <v>451</v>
      </c>
      <c r="BX42" s="1">
        <f aca="true" t="shared" si="266" ref="BX42:BX48">BV42+BW42</f>
        <v>763</v>
      </c>
      <c r="BY42" s="8">
        <f>IF(BX42&gt;0,BV42/BX42,0%)</f>
        <v>0.4089121887287025</v>
      </c>
      <c r="BZ42" s="31">
        <v>273</v>
      </c>
      <c r="CA42" s="31">
        <v>323</v>
      </c>
      <c r="CB42" s="1">
        <f aca="true" t="shared" si="267" ref="CB42:CB48">BZ42+CA42</f>
        <v>596</v>
      </c>
      <c r="CC42" s="8">
        <f>IF(CB42&gt;0,BZ42/CB42,0%)</f>
        <v>0.45805369127516776</v>
      </c>
      <c r="CD42" s="31">
        <v>312</v>
      </c>
      <c r="CE42" s="31">
        <v>351</v>
      </c>
      <c r="CF42" s="1">
        <f aca="true" t="shared" si="268" ref="CF42:CF48">CD42+CE42</f>
        <v>663</v>
      </c>
      <c r="CG42" s="8">
        <f>IF(CF42&gt;0,CD42/CF42,0%)</f>
        <v>0.47058823529411764</v>
      </c>
      <c r="CH42" s="2">
        <f aca="true" t="shared" si="269" ref="CH42:CH48">CD42+BZ42+BV42+BR42+BN42+BJ42</f>
        <v>1776</v>
      </c>
      <c r="CI42" s="1">
        <f aca="true" t="shared" si="270" ref="CI42:CI48">CE42+CA42+BW42+BS42+BO42+BK42</f>
        <v>2629</v>
      </c>
      <c r="CJ42" s="1">
        <f aca="true" t="shared" si="271" ref="CJ42:CJ52">CH42+CI42</f>
        <v>4405</v>
      </c>
      <c r="CK42" s="3">
        <f aca="true" t="shared" si="272" ref="CK42:CK52">IF(CJ42&gt;0,CH42/CJ42,0%)</f>
        <v>0.4031782065834279</v>
      </c>
      <c r="CL42" s="31">
        <v>263</v>
      </c>
      <c r="CM42" s="31">
        <v>389</v>
      </c>
      <c r="CN42" s="1">
        <f aca="true" t="shared" si="273" ref="CN42:CN48">CL42+CM42</f>
        <v>652</v>
      </c>
      <c r="CO42" s="8">
        <f>IF(CN42&gt;0,CL42/CN42,0%)</f>
        <v>0.40337423312883436</v>
      </c>
      <c r="CP42" s="31">
        <v>333</v>
      </c>
      <c r="CQ42" s="31">
        <v>835</v>
      </c>
      <c r="CR42" s="1">
        <f aca="true" t="shared" si="274" ref="CR42:CR48">CP42+CQ42</f>
        <v>1168</v>
      </c>
      <c r="CS42" s="8">
        <f>IF(CR42&gt;0,CP42/CR42,0%)</f>
        <v>0.2851027397260274</v>
      </c>
      <c r="CT42" s="31">
        <v>300</v>
      </c>
      <c r="CU42" s="31">
        <v>542</v>
      </c>
      <c r="CV42" s="1">
        <f aca="true" t="shared" si="275" ref="CV42:CV48">CT42+CU42</f>
        <v>842</v>
      </c>
      <c r="CW42" s="8">
        <f>IF(CV42&gt;0,CT42/CV42,0%)</f>
        <v>0.35629453681710216</v>
      </c>
      <c r="CX42" s="31">
        <v>340</v>
      </c>
      <c r="CY42" s="31">
        <v>477</v>
      </c>
      <c r="CZ42" s="1">
        <f aca="true" t="shared" si="276" ref="CZ42:CZ48">CX42+CY42</f>
        <v>817</v>
      </c>
      <c r="DA42" s="8">
        <f>IF(CZ42&gt;0,CX42/CZ42,0%)</f>
        <v>0.41615667074663404</v>
      </c>
      <c r="DB42" s="31">
        <v>351</v>
      </c>
      <c r="DC42" s="31">
        <v>366</v>
      </c>
      <c r="DD42" s="1">
        <f aca="true" t="shared" si="277" ref="DD42:DD48">DB42+DC42</f>
        <v>717</v>
      </c>
      <c r="DE42" s="8">
        <f>IF(DD42&gt;0,DB42/DD42,0%)</f>
        <v>0.4895397489539749</v>
      </c>
      <c r="DF42" s="31">
        <v>241</v>
      </c>
      <c r="DG42" s="31">
        <v>299</v>
      </c>
      <c r="DH42" s="1">
        <f aca="true" t="shared" si="278" ref="DH42:DH48">DF42+DG42</f>
        <v>540</v>
      </c>
      <c r="DI42" s="8">
        <f>IF(DH42&gt;0,DF42/DH42,0%)</f>
        <v>0.4462962962962963</v>
      </c>
      <c r="DJ42" s="31">
        <v>259</v>
      </c>
      <c r="DK42" s="31">
        <v>398</v>
      </c>
      <c r="DL42" s="1">
        <f aca="true" t="shared" si="279" ref="DL42:DL48">DJ42+DK42</f>
        <v>657</v>
      </c>
      <c r="DM42" s="8">
        <f>IF(DL42&gt;0,DJ42/DL42,0%)</f>
        <v>0.3942161339421613</v>
      </c>
      <c r="DN42" s="2">
        <f aca="true" t="shared" si="280" ref="DN42:DO48">DJ42+DF42+DB42+CX42+CT42+CP42+CL42</f>
        <v>2087</v>
      </c>
      <c r="DO42" s="1">
        <f t="shared" si="280"/>
        <v>3306</v>
      </c>
      <c r="DP42" s="1">
        <f aca="true" t="shared" si="281" ref="DP42:DP48">DN42+DO42</f>
        <v>5393</v>
      </c>
      <c r="DQ42" s="3">
        <f aca="true" t="shared" si="282" ref="DQ42:DQ52">IF(DP42&gt;0,DN42/DP42,0%)</f>
        <v>0.3869831262748007</v>
      </c>
      <c r="DR42" s="2">
        <f aca="true" t="shared" si="283" ref="DR42:DS48">DN42+CH42+BF42+Z42</f>
        <v>6508</v>
      </c>
      <c r="DS42" s="1">
        <f t="shared" si="283"/>
        <v>13459</v>
      </c>
      <c r="DT42" s="1">
        <f aca="true" t="shared" si="284" ref="DT42:DT51">DR42+DS42</f>
        <v>19967</v>
      </c>
      <c r="DU42" s="3">
        <f aca="true" t="shared" si="285" ref="DU42:DU52">IF(DT42&gt;0,DR42/DT42,0%)</f>
        <v>0.3259377973656533</v>
      </c>
      <c r="DV42" s="2">
        <f>'[6]cy2001'!DR42</f>
        <v>3663</v>
      </c>
      <c r="DW42" s="2">
        <f>'[6]cy2001'!DS42</f>
        <v>11611</v>
      </c>
      <c r="DX42" s="1">
        <f>DW42+DV42</f>
        <v>15274</v>
      </c>
      <c r="DY42" s="3">
        <f aca="true" t="shared" si="286" ref="DY42:DY52">IF(DX42&gt;0,DV42/DX42,0%)</f>
        <v>0.23981930077255467</v>
      </c>
      <c r="DZ42" s="1">
        <f>DR42-DV42</f>
        <v>2845</v>
      </c>
      <c r="EA42" s="8">
        <f aca="true" t="shared" si="287" ref="EA42:EA51">IF(DV42&lt;&gt;0,DZ42/DV42,IF(DZ42=0,0,1))</f>
        <v>0.7766857766857767</v>
      </c>
      <c r="EB42" s="1">
        <f>DS42-DW42</f>
        <v>1848</v>
      </c>
      <c r="EC42" s="8">
        <f>IF(DW42&lt;&gt;0,EB42/DW42,IF(EB42=0,0,1))</f>
        <v>0.1591594177934717</v>
      </c>
      <c r="ED42" s="1">
        <f>DT42-DX42</f>
        <v>4693</v>
      </c>
      <c r="EE42" s="8">
        <f aca="true" t="shared" si="288" ref="EE42:EE52">IF(DX42&lt;&gt;0,ED42/DX42,IF(ED42=0,0,1))</f>
        <v>0.3072541573916459</v>
      </c>
      <c r="EF42" s="8">
        <f>EA42-EE42</f>
        <v>0.46943161929413074</v>
      </c>
    </row>
    <row r="43" spans="1:136" ht="12.75" customHeight="1" hidden="1" outlineLevel="2">
      <c r="A43" s="5" t="s">
        <v>3</v>
      </c>
      <c r="B43" s="31">
        <v>130</v>
      </c>
      <c r="C43" s="31">
        <v>248</v>
      </c>
      <c r="D43" s="9">
        <f t="shared" si="234"/>
        <v>378</v>
      </c>
      <c r="E43" s="11">
        <f t="shared" si="235"/>
        <v>0.3439153439153439</v>
      </c>
      <c r="F43" s="31">
        <v>145</v>
      </c>
      <c r="G43" s="31">
        <v>348</v>
      </c>
      <c r="H43" s="9">
        <f t="shared" si="236"/>
        <v>493</v>
      </c>
      <c r="I43" s="11">
        <f t="shared" si="237"/>
        <v>0.29411764705882354</v>
      </c>
      <c r="J43" s="31">
        <v>148</v>
      </c>
      <c r="K43" s="31">
        <v>366</v>
      </c>
      <c r="L43" s="9">
        <f t="shared" si="238"/>
        <v>514</v>
      </c>
      <c r="M43" s="11">
        <f t="shared" si="239"/>
        <v>0.28793774319066145</v>
      </c>
      <c r="N43" s="31">
        <v>144</v>
      </c>
      <c r="O43" s="31">
        <v>368</v>
      </c>
      <c r="P43" s="1">
        <f t="shared" si="240"/>
        <v>512</v>
      </c>
      <c r="Q43" s="8">
        <f t="shared" si="241"/>
        <v>0.28125</v>
      </c>
      <c r="R43" s="31">
        <v>136</v>
      </c>
      <c r="S43" s="31">
        <v>407</v>
      </c>
      <c r="T43" s="1">
        <f t="shared" si="242"/>
        <v>543</v>
      </c>
      <c r="U43" s="8">
        <f t="shared" si="243"/>
        <v>0.2504604051565378</v>
      </c>
      <c r="V43" s="31">
        <v>131</v>
      </c>
      <c r="W43" s="31">
        <v>572</v>
      </c>
      <c r="X43" s="1">
        <f t="shared" si="244"/>
        <v>703</v>
      </c>
      <c r="Y43" s="8">
        <f t="shared" si="245"/>
        <v>0.18634423897581792</v>
      </c>
      <c r="Z43" s="2">
        <f t="shared" si="246"/>
        <v>834</v>
      </c>
      <c r="AA43" s="1">
        <f t="shared" si="247"/>
        <v>2309</v>
      </c>
      <c r="AB43" s="1">
        <f t="shared" si="248"/>
        <v>3143</v>
      </c>
      <c r="AC43" s="3">
        <f t="shared" si="249"/>
        <v>0.2653515749284123</v>
      </c>
      <c r="AD43" s="31">
        <v>163</v>
      </c>
      <c r="AE43" s="31">
        <v>547</v>
      </c>
      <c r="AF43" s="1">
        <f t="shared" si="250"/>
        <v>710</v>
      </c>
      <c r="AG43" s="8">
        <f t="shared" si="251"/>
        <v>0.2295774647887324</v>
      </c>
      <c r="AH43" s="31">
        <v>135</v>
      </c>
      <c r="AI43" s="31">
        <v>710</v>
      </c>
      <c r="AJ43" s="1">
        <f t="shared" si="252"/>
        <v>845</v>
      </c>
      <c r="AK43" s="8">
        <f t="shared" si="253"/>
        <v>0.15976331360946747</v>
      </c>
      <c r="AL43" s="31">
        <v>111</v>
      </c>
      <c r="AM43" s="31">
        <v>838</v>
      </c>
      <c r="AN43" s="1">
        <f t="shared" si="254"/>
        <v>949</v>
      </c>
      <c r="AO43" s="8">
        <f t="shared" si="255"/>
        <v>0.11696522655426765</v>
      </c>
      <c r="AP43" s="31">
        <v>142</v>
      </c>
      <c r="AQ43" s="31">
        <v>801</v>
      </c>
      <c r="AR43" s="1">
        <f t="shared" si="256"/>
        <v>943</v>
      </c>
      <c r="AS43" s="8">
        <f t="shared" si="257"/>
        <v>0.15058324496288442</v>
      </c>
      <c r="AT43" s="31">
        <v>142</v>
      </c>
      <c r="AU43" s="31">
        <v>644</v>
      </c>
      <c r="AV43" s="1">
        <f t="shared" si="258"/>
        <v>786</v>
      </c>
      <c r="AW43" s="8">
        <f aca="true" t="shared" si="289" ref="AW43:AW48">IF(AV43&gt;0,AT43/AV43,0%)</f>
        <v>0.1806615776081425</v>
      </c>
      <c r="AX43" s="31">
        <v>149</v>
      </c>
      <c r="AY43" s="31">
        <v>756</v>
      </c>
      <c r="AZ43" s="1">
        <f>AY43+AX43</f>
        <v>905</v>
      </c>
      <c r="BA43" s="8">
        <f t="shared" si="259"/>
        <v>0.16464088397790055</v>
      </c>
      <c r="BB43" s="31">
        <v>145</v>
      </c>
      <c r="BC43" s="31">
        <v>598</v>
      </c>
      <c r="BD43" s="1">
        <f t="shared" si="260"/>
        <v>743</v>
      </c>
      <c r="BE43" s="8">
        <f aca="true" t="shared" si="290" ref="BE43:BE48">IF(BD43&gt;0,BB43/BD43,0%)</f>
        <v>0.19515477792732167</v>
      </c>
      <c r="BF43" s="2">
        <f t="shared" si="261"/>
        <v>987</v>
      </c>
      <c r="BG43" s="1">
        <f t="shared" si="261"/>
        <v>4894</v>
      </c>
      <c r="BH43" s="1">
        <f t="shared" si="262"/>
        <v>5881</v>
      </c>
      <c r="BI43" s="3">
        <f>IF(BH43&gt;0,BF43/BH43,0%)</f>
        <v>0.16782860057813298</v>
      </c>
      <c r="BJ43" s="31">
        <v>154</v>
      </c>
      <c r="BK43" s="31">
        <v>796</v>
      </c>
      <c r="BL43" s="1">
        <f t="shared" si="263"/>
        <v>950</v>
      </c>
      <c r="BM43" s="8">
        <f aca="true" t="shared" si="291" ref="BM43:BM48">IF(BL43&gt;0,BJ43/BL43,0%)</f>
        <v>0.16210526315789472</v>
      </c>
      <c r="BN43" s="31">
        <v>146</v>
      </c>
      <c r="BO43" s="31">
        <v>350</v>
      </c>
      <c r="BP43" s="1">
        <f t="shared" si="264"/>
        <v>496</v>
      </c>
      <c r="BQ43" s="8">
        <f aca="true" t="shared" si="292" ref="BQ43:BQ48">IF(BP43&gt;0,BN43/BP43,0%)</f>
        <v>0.29435483870967744</v>
      </c>
      <c r="BR43" s="31">
        <v>186</v>
      </c>
      <c r="BS43" s="31">
        <v>393</v>
      </c>
      <c r="BT43" s="1">
        <f t="shared" si="265"/>
        <v>579</v>
      </c>
      <c r="BU43" s="8">
        <f aca="true" t="shared" si="293" ref="BU43:BU48">IF(BT43&gt;0,BR43/BT43,0%)</f>
        <v>0.32124352331606215</v>
      </c>
      <c r="BV43" s="31">
        <v>199</v>
      </c>
      <c r="BW43" s="31">
        <v>418</v>
      </c>
      <c r="BX43" s="1">
        <f t="shared" si="266"/>
        <v>617</v>
      </c>
      <c r="BY43" s="8">
        <f aca="true" t="shared" si="294" ref="BY43:BY48">IF(BX43&gt;0,BV43/BX43,0%)</f>
        <v>0.3225283630470016</v>
      </c>
      <c r="BZ43" s="31">
        <v>168</v>
      </c>
      <c r="CA43" s="31">
        <v>297</v>
      </c>
      <c r="CB43" s="1">
        <f t="shared" si="267"/>
        <v>465</v>
      </c>
      <c r="CC43" s="8">
        <f aca="true" t="shared" si="295" ref="CC43:CC48">IF(CB43&gt;0,BZ43/CB43,0%)</f>
        <v>0.36129032258064514</v>
      </c>
      <c r="CD43" s="31">
        <v>194</v>
      </c>
      <c r="CE43" s="31">
        <v>393</v>
      </c>
      <c r="CF43" s="1">
        <f t="shared" si="268"/>
        <v>587</v>
      </c>
      <c r="CG43" s="8">
        <f aca="true" t="shared" si="296" ref="CG43:CG48">IF(CF43&gt;0,CD43/CF43,0%)</f>
        <v>0.33049403747870526</v>
      </c>
      <c r="CH43" s="2">
        <f t="shared" si="269"/>
        <v>1047</v>
      </c>
      <c r="CI43" s="1">
        <f t="shared" si="270"/>
        <v>2647</v>
      </c>
      <c r="CJ43" s="1">
        <f t="shared" si="271"/>
        <v>3694</v>
      </c>
      <c r="CK43" s="3">
        <f t="shared" si="272"/>
        <v>0.2834325933946941</v>
      </c>
      <c r="CL43" s="31">
        <v>158</v>
      </c>
      <c r="CM43" s="31">
        <v>346</v>
      </c>
      <c r="CN43" s="1">
        <f t="shared" si="273"/>
        <v>504</v>
      </c>
      <c r="CO43" s="8">
        <f aca="true" t="shared" si="297" ref="CO43:CO48">IF(CN43&gt;0,CL43/CN43,0%)</f>
        <v>0.3134920634920635</v>
      </c>
      <c r="CP43" s="31">
        <v>156</v>
      </c>
      <c r="CQ43" s="31">
        <v>709</v>
      </c>
      <c r="CR43" s="1">
        <f t="shared" si="274"/>
        <v>865</v>
      </c>
      <c r="CS43" s="8">
        <f aca="true" t="shared" si="298" ref="CS43:CS48">IF(CR43&gt;0,CP43/CR43,0%)</f>
        <v>0.18034682080924855</v>
      </c>
      <c r="CT43" s="31">
        <v>157</v>
      </c>
      <c r="CU43" s="31">
        <v>384</v>
      </c>
      <c r="CV43" s="1">
        <f t="shared" si="275"/>
        <v>541</v>
      </c>
      <c r="CW43" s="8">
        <f aca="true" t="shared" si="299" ref="CW43:CW48">IF(CV43&gt;0,CT43/CV43,0%)</f>
        <v>0.2902033271719039</v>
      </c>
      <c r="CX43" s="31">
        <v>194</v>
      </c>
      <c r="CY43" s="31">
        <v>303</v>
      </c>
      <c r="CZ43" s="1">
        <f t="shared" si="276"/>
        <v>497</v>
      </c>
      <c r="DA43" s="8">
        <f aca="true" t="shared" si="300" ref="DA43:DA48">IF(CZ43&gt;0,CX43/CZ43,0%)</f>
        <v>0.3903420523138833</v>
      </c>
      <c r="DB43" s="31">
        <v>172</v>
      </c>
      <c r="DC43" s="31">
        <v>178</v>
      </c>
      <c r="DD43" s="1">
        <f t="shared" si="277"/>
        <v>350</v>
      </c>
      <c r="DE43" s="8">
        <f aca="true" t="shared" si="301" ref="DE43:DE48">IF(DD43&gt;0,DB43/DD43,0%)</f>
        <v>0.49142857142857144</v>
      </c>
      <c r="DF43" s="31">
        <v>123</v>
      </c>
      <c r="DG43" s="31">
        <v>273</v>
      </c>
      <c r="DH43" s="1">
        <f t="shared" si="278"/>
        <v>396</v>
      </c>
      <c r="DI43" s="8">
        <f aca="true" t="shared" si="302" ref="DI43:DI48">IF(DH43&gt;0,DF43/DH43,0%)</f>
        <v>0.3106060606060606</v>
      </c>
      <c r="DJ43" s="31">
        <v>138</v>
      </c>
      <c r="DK43" s="31">
        <v>224</v>
      </c>
      <c r="DL43" s="1">
        <f t="shared" si="279"/>
        <v>362</v>
      </c>
      <c r="DM43" s="8">
        <f aca="true" t="shared" si="303" ref="DM43:DM48">IF(DL43&gt;0,DJ43/DL43,0%)</f>
        <v>0.3812154696132597</v>
      </c>
      <c r="DN43" s="2">
        <f t="shared" si="280"/>
        <v>1098</v>
      </c>
      <c r="DO43" s="1">
        <f t="shared" si="280"/>
        <v>2417</v>
      </c>
      <c r="DP43" s="1">
        <f t="shared" si="281"/>
        <v>3515</v>
      </c>
      <c r="DQ43" s="3">
        <f t="shared" si="282"/>
        <v>0.312375533428165</v>
      </c>
      <c r="DR43" s="2">
        <f t="shared" si="283"/>
        <v>3966</v>
      </c>
      <c r="DS43" s="1">
        <f t="shared" si="283"/>
        <v>12267</v>
      </c>
      <c r="DT43" s="1">
        <f t="shared" si="284"/>
        <v>16233</v>
      </c>
      <c r="DU43" s="3">
        <f t="shared" si="285"/>
        <v>0.24431713176861947</v>
      </c>
      <c r="DV43" s="2">
        <f>'[6]cy2001'!DR43</f>
        <v>2324</v>
      </c>
      <c r="DW43" s="2">
        <f>'[6]cy2001'!DS43</f>
        <v>10064</v>
      </c>
      <c r="DX43" s="1">
        <f aca="true" t="shared" si="304" ref="DX43:DX52">DW43+DV43</f>
        <v>12388</v>
      </c>
      <c r="DY43" s="3">
        <f t="shared" si="286"/>
        <v>0.18760090410074265</v>
      </c>
      <c r="DZ43" s="1">
        <f aca="true" t="shared" si="305" ref="DZ43:DZ51">DR43-DV43</f>
        <v>1642</v>
      </c>
      <c r="EA43" s="8">
        <f t="shared" si="287"/>
        <v>0.7065404475043029</v>
      </c>
      <c r="EB43" s="1">
        <f aca="true" t="shared" si="306" ref="EB43:EB52">DS43-DW43</f>
        <v>2203</v>
      </c>
      <c r="EC43" s="8">
        <f aca="true" t="shared" si="307" ref="EC43:EC52">IF(DW43&lt;&gt;0,EB43/DW43,IF(EB43=0,0,1))</f>
        <v>0.21889904610492847</v>
      </c>
      <c r="ED43" s="1">
        <f aca="true" t="shared" si="308" ref="ED43:ED52">DT43-DX43</f>
        <v>3845</v>
      </c>
      <c r="EE43" s="8">
        <f t="shared" si="288"/>
        <v>0.31038101388440426</v>
      </c>
      <c r="EF43" s="8">
        <f aca="true" t="shared" si="309" ref="EF43:EF52">EA43-EE43</f>
        <v>0.39615943361989864</v>
      </c>
    </row>
    <row r="44" spans="1:136" ht="12.75" customHeight="1" hidden="1" outlineLevel="2">
      <c r="A44" s="5" t="s">
        <v>4</v>
      </c>
      <c r="B44" s="31">
        <v>371</v>
      </c>
      <c r="C44" s="31">
        <v>224</v>
      </c>
      <c r="D44" s="9">
        <f t="shared" si="234"/>
        <v>595</v>
      </c>
      <c r="E44" s="11">
        <f t="shared" si="235"/>
        <v>0.6235294117647059</v>
      </c>
      <c r="F44" s="31">
        <v>608</v>
      </c>
      <c r="G44" s="31">
        <v>276</v>
      </c>
      <c r="H44" s="9">
        <f t="shared" si="236"/>
        <v>884</v>
      </c>
      <c r="I44" s="11">
        <f t="shared" si="237"/>
        <v>0.6877828054298643</v>
      </c>
      <c r="J44" s="31">
        <v>556</v>
      </c>
      <c r="K44" s="31">
        <v>348</v>
      </c>
      <c r="L44" s="9">
        <f t="shared" si="238"/>
        <v>904</v>
      </c>
      <c r="M44" s="11">
        <f t="shared" si="239"/>
        <v>0.6150442477876106</v>
      </c>
      <c r="N44" s="31">
        <v>796</v>
      </c>
      <c r="O44" s="31">
        <v>369</v>
      </c>
      <c r="P44" s="1">
        <f t="shared" si="240"/>
        <v>1165</v>
      </c>
      <c r="Q44" s="8">
        <f t="shared" si="241"/>
        <v>0.6832618025751073</v>
      </c>
      <c r="R44" s="31">
        <v>800</v>
      </c>
      <c r="S44" s="31">
        <v>453</v>
      </c>
      <c r="T44" s="1">
        <f t="shared" si="242"/>
        <v>1253</v>
      </c>
      <c r="U44" s="8">
        <f t="shared" si="243"/>
        <v>0.6384676775738228</v>
      </c>
      <c r="V44" s="31">
        <v>767</v>
      </c>
      <c r="W44" s="31">
        <v>597</v>
      </c>
      <c r="X44" s="1">
        <f t="shared" si="244"/>
        <v>1364</v>
      </c>
      <c r="Y44" s="8">
        <f t="shared" si="245"/>
        <v>0.5623167155425219</v>
      </c>
      <c r="Z44" s="2">
        <f t="shared" si="246"/>
        <v>3898</v>
      </c>
      <c r="AA44" s="1">
        <f t="shared" si="247"/>
        <v>2267</v>
      </c>
      <c r="AB44" s="1">
        <f t="shared" si="248"/>
        <v>6165</v>
      </c>
      <c r="AC44" s="3">
        <f t="shared" si="249"/>
        <v>0.6322789943227899</v>
      </c>
      <c r="AD44" s="31">
        <v>639</v>
      </c>
      <c r="AE44" s="31">
        <v>575</v>
      </c>
      <c r="AF44" s="1">
        <f t="shared" si="250"/>
        <v>1214</v>
      </c>
      <c r="AG44" s="8">
        <f t="shared" si="251"/>
        <v>0.5263591433278418</v>
      </c>
      <c r="AH44" s="31">
        <v>626</v>
      </c>
      <c r="AI44" s="31">
        <v>791</v>
      </c>
      <c r="AJ44" s="1">
        <f t="shared" si="252"/>
        <v>1417</v>
      </c>
      <c r="AK44" s="8">
        <f t="shared" si="253"/>
        <v>0.4417784050811574</v>
      </c>
      <c r="AL44" s="31">
        <v>694</v>
      </c>
      <c r="AM44" s="31">
        <v>869</v>
      </c>
      <c r="AN44" s="1">
        <f t="shared" si="254"/>
        <v>1563</v>
      </c>
      <c r="AO44" s="8">
        <f t="shared" si="255"/>
        <v>0.4440179142674344</v>
      </c>
      <c r="AP44" s="31">
        <v>541</v>
      </c>
      <c r="AQ44" s="31">
        <v>818</v>
      </c>
      <c r="AR44" s="1">
        <f t="shared" si="256"/>
        <v>1359</v>
      </c>
      <c r="AS44" s="8">
        <f t="shared" si="257"/>
        <v>0.3980868285504047</v>
      </c>
      <c r="AT44" s="31">
        <v>511</v>
      </c>
      <c r="AU44" s="31">
        <v>631</v>
      </c>
      <c r="AV44" s="1">
        <f t="shared" si="258"/>
        <v>1142</v>
      </c>
      <c r="AW44" s="8">
        <f t="shared" si="289"/>
        <v>0.44746059544658495</v>
      </c>
      <c r="AX44" s="31">
        <v>469</v>
      </c>
      <c r="AY44" s="31">
        <v>715</v>
      </c>
      <c r="AZ44" s="1">
        <f>AY44+AX44</f>
        <v>1184</v>
      </c>
      <c r="BA44" s="8">
        <f t="shared" si="259"/>
        <v>0.39611486486486486</v>
      </c>
      <c r="BB44" s="31">
        <v>416</v>
      </c>
      <c r="BC44" s="31">
        <v>567</v>
      </c>
      <c r="BD44" s="1">
        <f t="shared" si="260"/>
        <v>983</v>
      </c>
      <c r="BE44" s="8">
        <f t="shared" si="290"/>
        <v>0.4231943031536114</v>
      </c>
      <c r="BF44" s="2">
        <f t="shared" si="261"/>
        <v>3896</v>
      </c>
      <c r="BG44" s="1">
        <f t="shared" si="261"/>
        <v>4966</v>
      </c>
      <c r="BH44" s="1">
        <f t="shared" si="262"/>
        <v>8862</v>
      </c>
      <c r="BI44" s="3">
        <f>IF(BH44&gt;0,BF44/BH44,0%)</f>
        <v>0.43962988038817424</v>
      </c>
      <c r="BJ44" s="31">
        <v>403</v>
      </c>
      <c r="BK44" s="31">
        <v>657</v>
      </c>
      <c r="BL44" s="1">
        <f t="shared" si="263"/>
        <v>1060</v>
      </c>
      <c r="BM44" s="8">
        <f t="shared" si="291"/>
        <v>0.38018867924528305</v>
      </c>
      <c r="BN44" s="31">
        <v>430</v>
      </c>
      <c r="BO44" s="31">
        <v>273</v>
      </c>
      <c r="BP44" s="1">
        <f t="shared" si="264"/>
        <v>703</v>
      </c>
      <c r="BQ44" s="8">
        <f t="shared" si="292"/>
        <v>0.6116642958748222</v>
      </c>
      <c r="BR44" s="31">
        <v>396</v>
      </c>
      <c r="BS44" s="31">
        <v>311</v>
      </c>
      <c r="BT44" s="1">
        <f t="shared" si="265"/>
        <v>707</v>
      </c>
      <c r="BU44" s="8">
        <f t="shared" si="293"/>
        <v>0.5601131541725601</v>
      </c>
      <c r="BV44" s="31">
        <v>409</v>
      </c>
      <c r="BW44" s="31">
        <v>361</v>
      </c>
      <c r="BX44" s="1">
        <f t="shared" si="266"/>
        <v>770</v>
      </c>
      <c r="BY44" s="8">
        <f t="shared" si="294"/>
        <v>0.5311688311688312</v>
      </c>
      <c r="BZ44" s="31">
        <v>355</v>
      </c>
      <c r="CA44" s="31">
        <v>209</v>
      </c>
      <c r="CB44" s="1">
        <f t="shared" si="267"/>
        <v>564</v>
      </c>
      <c r="CC44" s="8">
        <f t="shared" si="295"/>
        <v>0.6294326241134752</v>
      </c>
      <c r="CD44" s="31">
        <v>381</v>
      </c>
      <c r="CE44" s="31">
        <v>267</v>
      </c>
      <c r="CF44" s="1">
        <f t="shared" si="268"/>
        <v>648</v>
      </c>
      <c r="CG44" s="8">
        <f t="shared" si="296"/>
        <v>0.5879629629629629</v>
      </c>
      <c r="CH44" s="2">
        <f t="shared" si="269"/>
        <v>2374</v>
      </c>
      <c r="CI44" s="1">
        <f t="shared" si="270"/>
        <v>2078</v>
      </c>
      <c r="CJ44" s="1">
        <f t="shared" si="271"/>
        <v>4452</v>
      </c>
      <c r="CK44" s="3">
        <f t="shared" si="272"/>
        <v>0.5332434860736748</v>
      </c>
      <c r="CL44" s="31">
        <v>328</v>
      </c>
      <c r="CM44" s="31">
        <v>275</v>
      </c>
      <c r="CN44" s="1">
        <f t="shared" si="273"/>
        <v>603</v>
      </c>
      <c r="CO44" s="8">
        <f t="shared" si="297"/>
        <v>0.5439469320066335</v>
      </c>
      <c r="CP44" s="31">
        <v>372</v>
      </c>
      <c r="CQ44" s="31">
        <v>603</v>
      </c>
      <c r="CR44" s="1">
        <f t="shared" si="274"/>
        <v>975</v>
      </c>
      <c r="CS44" s="8">
        <f t="shared" si="298"/>
        <v>0.38153846153846155</v>
      </c>
      <c r="CT44" s="31">
        <v>360</v>
      </c>
      <c r="CU44" s="31">
        <v>308</v>
      </c>
      <c r="CV44" s="1">
        <f t="shared" si="275"/>
        <v>668</v>
      </c>
      <c r="CW44" s="8">
        <f t="shared" si="299"/>
        <v>0.5389221556886228</v>
      </c>
      <c r="CX44" s="31">
        <v>389</v>
      </c>
      <c r="CY44" s="31">
        <v>280</v>
      </c>
      <c r="CZ44" s="1">
        <f t="shared" si="276"/>
        <v>669</v>
      </c>
      <c r="DA44" s="8">
        <f t="shared" si="300"/>
        <v>0.5814648729446936</v>
      </c>
      <c r="DB44" s="31">
        <v>391</v>
      </c>
      <c r="DC44" s="31">
        <v>138</v>
      </c>
      <c r="DD44" s="1">
        <f t="shared" si="277"/>
        <v>529</v>
      </c>
      <c r="DE44" s="8">
        <f t="shared" si="301"/>
        <v>0.7391304347826086</v>
      </c>
      <c r="DF44" s="31">
        <v>346</v>
      </c>
      <c r="DG44" s="31">
        <v>146</v>
      </c>
      <c r="DH44" s="1">
        <f t="shared" si="278"/>
        <v>492</v>
      </c>
      <c r="DI44" s="8">
        <f t="shared" si="302"/>
        <v>0.7032520325203252</v>
      </c>
      <c r="DJ44" s="31">
        <v>417</v>
      </c>
      <c r="DK44" s="31">
        <v>143</v>
      </c>
      <c r="DL44" s="1">
        <f t="shared" si="279"/>
        <v>560</v>
      </c>
      <c r="DM44" s="8">
        <f t="shared" si="303"/>
        <v>0.7446428571428572</v>
      </c>
      <c r="DN44" s="2">
        <f t="shared" si="280"/>
        <v>2603</v>
      </c>
      <c r="DO44" s="1">
        <f t="shared" si="280"/>
        <v>1893</v>
      </c>
      <c r="DP44" s="1">
        <f t="shared" si="281"/>
        <v>4496</v>
      </c>
      <c r="DQ44" s="3">
        <f t="shared" si="282"/>
        <v>0.578959074733096</v>
      </c>
      <c r="DR44" s="2">
        <f t="shared" si="283"/>
        <v>12771</v>
      </c>
      <c r="DS44" s="1">
        <f t="shared" si="283"/>
        <v>11204</v>
      </c>
      <c r="DT44" s="1">
        <f t="shared" si="284"/>
        <v>23975</v>
      </c>
      <c r="DU44" s="3">
        <f t="shared" si="285"/>
        <v>0.5326798748696558</v>
      </c>
      <c r="DV44" s="2">
        <f>'[6]cy2001'!DR44</f>
        <v>9003</v>
      </c>
      <c r="DW44" s="2">
        <f>'[6]cy2001'!DS44</f>
        <v>9510</v>
      </c>
      <c r="DX44" s="1">
        <f t="shared" si="304"/>
        <v>18513</v>
      </c>
      <c r="DY44" s="3">
        <f t="shared" si="286"/>
        <v>0.48630691946199966</v>
      </c>
      <c r="DZ44" s="1">
        <f t="shared" si="305"/>
        <v>3768</v>
      </c>
      <c r="EA44" s="8">
        <f t="shared" si="287"/>
        <v>0.4185271576141286</v>
      </c>
      <c r="EB44" s="1">
        <f t="shared" si="306"/>
        <v>1694</v>
      </c>
      <c r="EC44" s="8">
        <f t="shared" si="307"/>
        <v>0.17812828601472136</v>
      </c>
      <c r="ED44" s="1">
        <f t="shared" si="308"/>
        <v>5462</v>
      </c>
      <c r="EE44" s="8">
        <f t="shared" si="288"/>
        <v>0.2950359207043699</v>
      </c>
      <c r="EF44" s="8">
        <f t="shared" si="309"/>
        <v>0.12349123690975872</v>
      </c>
    </row>
    <row r="45" spans="1:136" ht="12.75" customHeight="1" hidden="1" outlineLevel="2">
      <c r="A45" s="5" t="s">
        <v>5</v>
      </c>
      <c r="B45" s="31">
        <v>111</v>
      </c>
      <c r="C45" s="31">
        <v>180</v>
      </c>
      <c r="D45" s="9">
        <f t="shared" si="234"/>
        <v>291</v>
      </c>
      <c r="E45" s="11">
        <f t="shared" si="235"/>
        <v>0.38144329896907214</v>
      </c>
      <c r="F45" s="31">
        <v>186</v>
      </c>
      <c r="G45" s="31">
        <v>219</v>
      </c>
      <c r="H45" s="9">
        <f t="shared" si="236"/>
        <v>405</v>
      </c>
      <c r="I45" s="11">
        <f t="shared" si="237"/>
        <v>0.45925925925925926</v>
      </c>
      <c r="J45" s="31">
        <v>148</v>
      </c>
      <c r="K45" s="31">
        <v>285</v>
      </c>
      <c r="L45" s="9">
        <f t="shared" si="238"/>
        <v>433</v>
      </c>
      <c r="M45" s="11">
        <f t="shared" si="239"/>
        <v>0.3418013856812933</v>
      </c>
      <c r="N45" s="31">
        <v>233</v>
      </c>
      <c r="O45" s="31">
        <v>291</v>
      </c>
      <c r="P45" s="1">
        <f t="shared" si="240"/>
        <v>524</v>
      </c>
      <c r="Q45" s="8">
        <f t="shared" si="241"/>
        <v>0.4446564885496183</v>
      </c>
      <c r="R45" s="31">
        <v>265</v>
      </c>
      <c r="S45" s="31">
        <v>374</v>
      </c>
      <c r="T45" s="1">
        <f t="shared" si="242"/>
        <v>639</v>
      </c>
      <c r="U45" s="8">
        <f t="shared" si="243"/>
        <v>0.41471048513302033</v>
      </c>
      <c r="V45" s="31">
        <v>225</v>
      </c>
      <c r="W45" s="31">
        <v>524</v>
      </c>
      <c r="X45" s="1">
        <f t="shared" si="244"/>
        <v>749</v>
      </c>
      <c r="Y45" s="8">
        <f t="shared" si="245"/>
        <v>0.30040053404539385</v>
      </c>
      <c r="Z45" s="2">
        <f t="shared" si="246"/>
        <v>1168</v>
      </c>
      <c r="AA45" s="1">
        <f t="shared" si="247"/>
        <v>1873</v>
      </c>
      <c r="AB45" s="1">
        <f t="shared" si="248"/>
        <v>3041</v>
      </c>
      <c r="AC45" s="3">
        <f t="shared" si="249"/>
        <v>0.3840841828345939</v>
      </c>
      <c r="AD45" s="31">
        <v>215</v>
      </c>
      <c r="AE45" s="31">
        <v>430</v>
      </c>
      <c r="AF45" s="1">
        <f t="shared" si="250"/>
        <v>645</v>
      </c>
      <c r="AG45" s="8">
        <f t="shared" si="251"/>
        <v>0.3333333333333333</v>
      </c>
      <c r="AH45" s="31">
        <v>204</v>
      </c>
      <c r="AI45" s="31">
        <v>587</v>
      </c>
      <c r="AJ45" s="1">
        <f t="shared" si="252"/>
        <v>791</v>
      </c>
      <c r="AK45" s="8">
        <f t="shared" si="253"/>
        <v>0.2579013906447535</v>
      </c>
      <c r="AL45" s="31">
        <v>219</v>
      </c>
      <c r="AM45" s="31">
        <v>654</v>
      </c>
      <c r="AN45" s="1">
        <f t="shared" si="254"/>
        <v>873</v>
      </c>
      <c r="AO45" s="8">
        <f t="shared" si="255"/>
        <v>0.2508591065292096</v>
      </c>
      <c r="AP45" s="31">
        <v>178</v>
      </c>
      <c r="AQ45" s="31">
        <v>644</v>
      </c>
      <c r="AR45" s="1">
        <f t="shared" si="256"/>
        <v>822</v>
      </c>
      <c r="AS45" s="8">
        <f t="shared" si="257"/>
        <v>0.21654501216545013</v>
      </c>
      <c r="AT45" s="31">
        <v>152</v>
      </c>
      <c r="AU45" s="31">
        <v>522</v>
      </c>
      <c r="AV45" s="1">
        <f t="shared" si="258"/>
        <v>674</v>
      </c>
      <c r="AW45" s="8">
        <f t="shared" si="289"/>
        <v>0.22551928783382788</v>
      </c>
      <c r="AX45" s="31">
        <v>150</v>
      </c>
      <c r="AY45" s="31">
        <v>541</v>
      </c>
      <c r="AZ45" s="1">
        <f>AY45+AX45</f>
        <v>691</v>
      </c>
      <c r="BA45" s="8">
        <f t="shared" si="259"/>
        <v>0.2170767004341534</v>
      </c>
      <c r="BB45" s="31">
        <v>140</v>
      </c>
      <c r="BC45" s="31">
        <v>413</v>
      </c>
      <c r="BD45" s="1">
        <f t="shared" si="260"/>
        <v>553</v>
      </c>
      <c r="BE45" s="8">
        <f t="shared" si="290"/>
        <v>0.25316455696202533</v>
      </c>
      <c r="BF45" s="2">
        <f t="shared" si="261"/>
        <v>1258</v>
      </c>
      <c r="BG45" s="1">
        <f t="shared" si="261"/>
        <v>3791</v>
      </c>
      <c r="BH45" s="1">
        <f t="shared" si="262"/>
        <v>5049</v>
      </c>
      <c r="BI45" s="3">
        <f>IF(BH45&gt;0,BF45/BH45,0%)</f>
        <v>0.24915824915824916</v>
      </c>
      <c r="BJ45" s="31">
        <v>160</v>
      </c>
      <c r="BK45" s="31">
        <v>587</v>
      </c>
      <c r="BL45" s="1">
        <f t="shared" si="263"/>
        <v>747</v>
      </c>
      <c r="BM45" s="8">
        <f t="shared" si="291"/>
        <v>0.214190093708166</v>
      </c>
      <c r="BN45" s="31">
        <v>144</v>
      </c>
      <c r="BO45" s="31">
        <v>285</v>
      </c>
      <c r="BP45" s="1">
        <f t="shared" si="264"/>
        <v>429</v>
      </c>
      <c r="BQ45" s="8">
        <f t="shared" si="292"/>
        <v>0.3356643356643357</v>
      </c>
      <c r="BR45" s="31">
        <v>147</v>
      </c>
      <c r="BS45" s="31">
        <v>261</v>
      </c>
      <c r="BT45" s="1">
        <f t="shared" si="265"/>
        <v>408</v>
      </c>
      <c r="BU45" s="8">
        <f t="shared" si="293"/>
        <v>0.3602941176470588</v>
      </c>
      <c r="BV45" s="31">
        <v>124</v>
      </c>
      <c r="BW45" s="31">
        <v>273</v>
      </c>
      <c r="BX45" s="1">
        <f t="shared" si="266"/>
        <v>397</v>
      </c>
      <c r="BY45" s="8">
        <f t="shared" si="294"/>
        <v>0.3123425692695214</v>
      </c>
      <c r="BZ45" s="31">
        <v>93</v>
      </c>
      <c r="CA45" s="31">
        <v>175</v>
      </c>
      <c r="CB45" s="1">
        <f t="shared" si="267"/>
        <v>268</v>
      </c>
      <c r="CC45" s="8">
        <f t="shared" si="295"/>
        <v>0.34701492537313433</v>
      </c>
      <c r="CD45" s="31">
        <v>134</v>
      </c>
      <c r="CE45" s="31">
        <v>205</v>
      </c>
      <c r="CF45" s="1">
        <f t="shared" si="268"/>
        <v>339</v>
      </c>
      <c r="CG45" s="8">
        <f t="shared" si="296"/>
        <v>0.3952802359882006</v>
      </c>
      <c r="CH45" s="2">
        <f t="shared" si="269"/>
        <v>802</v>
      </c>
      <c r="CI45" s="1">
        <f t="shared" si="270"/>
        <v>1786</v>
      </c>
      <c r="CJ45" s="1">
        <f t="shared" si="271"/>
        <v>2588</v>
      </c>
      <c r="CK45" s="3">
        <f t="shared" si="272"/>
        <v>0.30989180834621327</v>
      </c>
      <c r="CL45" s="31">
        <v>98</v>
      </c>
      <c r="CM45" s="31">
        <v>198</v>
      </c>
      <c r="CN45" s="1">
        <f t="shared" si="273"/>
        <v>296</v>
      </c>
      <c r="CO45" s="8">
        <f t="shared" si="297"/>
        <v>0.3310810810810811</v>
      </c>
      <c r="CP45" s="31">
        <v>120</v>
      </c>
      <c r="CQ45" s="31">
        <v>445</v>
      </c>
      <c r="CR45" s="1">
        <f t="shared" si="274"/>
        <v>565</v>
      </c>
      <c r="CS45" s="8">
        <f t="shared" si="298"/>
        <v>0.21238938053097345</v>
      </c>
      <c r="CT45" s="31">
        <v>114</v>
      </c>
      <c r="CU45" s="31">
        <v>208</v>
      </c>
      <c r="CV45" s="1">
        <f t="shared" si="275"/>
        <v>322</v>
      </c>
      <c r="CW45" s="8">
        <f t="shared" si="299"/>
        <v>0.35403726708074534</v>
      </c>
      <c r="CX45" s="31">
        <v>137</v>
      </c>
      <c r="CY45" s="31">
        <v>210</v>
      </c>
      <c r="CZ45" s="1">
        <f t="shared" si="276"/>
        <v>347</v>
      </c>
      <c r="DA45" s="8">
        <f t="shared" si="300"/>
        <v>0.39481268011527376</v>
      </c>
      <c r="DB45" s="31">
        <v>121</v>
      </c>
      <c r="DC45" s="31">
        <v>101</v>
      </c>
      <c r="DD45" s="1">
        <f t="shared" si="277"/>
        <v>222</v>
      </c>
      <c r="DE45" s="8">
        <f t="shared" si="301"/>
        <v>0.545045045045045</v>
      </c>
      <c r="DF45" s="31">
        <v>95</v>
      </c>
      <c r="DG45" s="31">
        <v>97</v>
      </c>
      <c r="DH45" s="1">
        <f t="shared" si="278"/>
        <v>192</v>
      </c>
      <c r="DI45" s="8">
        <f t="shared" si="302"/>
        <v>0.4947916666666667</v>
      </c>
      <c r="DJ45" s="31">
        <v>120</v>
      </c>
      <c r="DK45" s="31">
        <v>106</v>
      </c>
      <c r="DL45" s="1">
        <f t="shared" si="279"/>
        <v>226</v>
      </c>
      <c r="DM45" s="8">
        <f t="shared" si="303"/>
        <v>0.5309734513274337</v>
      </c>
      <c r="DN45" s="2">
        <f t="shared" si="280"/>
        <v>805</v>
      </c>
      <c r="DO45" s="1">
        <f t="shared" si="280"/>
        <v>1365</v>
      </c>
      <c r="DP45" s="1">
        <f t="shared" si="281"/>
        <v>2170</v>
      </c>
      <c r="DQ45" s="3">
        <f t="shared" si="282"/>
        <v>0.3709677419354839</v>
      </c>
      <c r="DR45" s="2">
        <f t="shared" si="283"/>
        <v>4033</v>
      </c>
      <c r="DS45" s="1">
        <f t="shared" si="283"/>
        <v>8815</v>
      </c>
      <c r="DT45" s="1">
        <f t="shared" si="284"/>
        <v>12848</v>
      </c>
      <c r="DU45" s="3">
        <f t="shared" si="285"/>
        <v>0.31390099626400997</v>
      </c>
      <c r="DV45" s="2">
        <f>'[6]cy2001'!DR45</f>
        <v>2787</v>
      </c>
      <c r="DW45" s="2">
        <f>'[6]cy2001'!DS45</f>
        <v>5810</v>
      </c>
      <c r="DX45" s="1">
        <f t="shared" si="304"/>
        <v>8597</v>
      </c>
      <c r="DY45" s="3">
        <f t="shared" si="286"/>
        <v>0.3241828544841224</v>
      </c>
      <c r="DZ45" s="1">
        <f t="shared" si="305"/>
        <v>1246</v>
      </c>
      <c r="EA45" s="8">
        <f t="shared" si="287"/>
        <v>0.447075708647291</v>
      </c>
      <c r="EB45" s="1">
        <f t="shared" si="306"/>
        <v>3005</v>
      </c>
      <c r="EC45" s="8">
        <f t="shared" si="307"/>
        <v>0.5172117039586919</v>
      </c>
      <c r="ED45" s="1">
        <f t="shared" si="308"/>
        <v>4251</v>
      </c>
      <c r="EE45" s="8">
        <f t="shared" si="288"/>
        <v>0.4944748167965569</v>
      </c>
      <c r="EF45" s="8">
        <f t="shared" si="309"/>
        <v>-0.0473991081492659</v>
      </c>
    </row>
    <row r="46" spans="1:136" ht="12.75" customHeight="1" hidden="1" outlineLevel="2">
      <c r="A46" s="5" t="s">
        <v>6</v>
      </c>
      <c r="B46" s="31">
        <v>817</v>
      </c>
      <c r="C46" s="31">
        <v>250</v>
      </c>
      <c r="D46" s="9">
        <f t="shared" si="234"/>
        <v>1067</v>
      </c>
      <c r="E46" s="11">
        <f t="shared" si="235"/>
        <v>0.7656982193064668</v>
      </c>
      <c r="F46" s="35">
        <v>1332</v>
      </c>
      <c r="G46" s="31">
        <v>342</v>
      </c>
      <c r="H46" s="9">
        <f t="shared" si="236"/>
        <v>1674</v>
      </c>
      <c r="I46" s="11">
        <f t="shared" si="237"/>
        <v>0.7956989247311828</v>
      </c>
      <c r="J46" s="35">
        <v>1325</v>
      </c>
      <c r="K46" s="31">
        <v>373</v>
      </c>
      <c r="L46" s="9">
        <f t="shared" si="238"/>
        <v>1698</v>
      </c>
      <c r="M46" s="11">
        <f t="shared" si="239"/>
        <v>0.7803297997644287</v>
      </c>
      <c r="N46" s="35">
        <v>1253</v>
      </c>
      <c r="O46" s="31">
        <v>395</v>
      </c>
      <c r="P46" s="1">
        <f t="shared" si="240"/>
        <v>1648</v>
      </c>
      <c r="Q46" s="8">
        <f t="shared" si="241"/>
        <v>0.7603155339805825</v>
      </c>
      <c r="R46" s="35">
        <v>1104</v>
      </c>
      <c r="S46" s="31">
        <v>366</v>
      </c>
      <c r="T46" s="1">
        <f t="shared" si="242"/>
        <v>1470</v>
      </c>
      <c r="U46" s="8">
        <f t="shared" si="243"/>
        <v>0.7510204081632653</v>
      </c>
      <c r="V46" s="31">
        <v>989</v>
      </c>
      <c r="W46" s="31">
        <v>376</v>
      </c>
      <c r="X46" s="1">
        <f t="shared" si="244"/>
        <v>1365</v>
      </c>
      <c r="Y46" s="8">
        <f t="shared" si="245"/>
        <v>0.7245421245421245</v>
      </c>
      <c r="Z46" s="2">
        <f t="shared" si="246"/>
        <v>6820</v>
      </c>
      <c r="AA46" s="1">
        <f t="shared" si="247"/>
        <v>2102</v>
      </c>
      <c r="AB46" s="1">
        <f t="shared" si="248"/>
        <v>8922</v>
      </c>
      <c r="AC46" s="3">
        <f t="shared" si="249"/>
        <v>0.764402600313831</v>
      </c>
      <c r="AD46" s="35">
        <v>1095</v>
      </c>
      <c r="AE46" s="31">
        <v>361</v>
      </c>
      <c r="AF46" s="1">
        <f t="shared" si="250"/>
        <v>1456</v>
      </c>
      <c r="AG46" s="8">
        <f t="shared" si="251"/>
        <v>0.7520604395604396</v>
      </c>
      <c r="AH46" s="31">
        <v>899</v>
      </c>
      <c r="AI46" s="31">
        <v>351</v>
      </c>
      <c r="AJ46" s="1">
        <f t="shared" si="252"/>
        <v>1250</v>
      </c>
      <c r="AK46" s="8">
        <f t="shared" si="253"/>
        <v>0.7192</v>
      </c>
      <c r="AL46" s="31">
        <v>893</v>
      </c>
      <c r="AM46" s="31">
        <v>359</v>
      </c>
      <c r="AN46" s="1">
        <f t="shared" si="254"/>
        <v>1252</v>
      </c>
      <c r="AO46" s="8">
        <f t="shared" si="255"/>
        <v>0.713258785942492</v>
      </c>
      <c r="AP46" s="31">
        <v>831</v>
      </c>
      <c r="AQ46" s="31">
        <v>327</v>
      </c>
      <c r="AR46" s="1">
        <f t="shared" si="256"/>
        <v>1158</v>
      </c>
      <c r="AS46" s="8">
        <f t="shared" si="257"/>
        <v>0.7176165803108808</v>
      </c>
      <c r="AT46" s="31">
        <v>904</v>
      </c>
      <c r="AU46" s="31">
        <v>274</v>
      </c>
      <c r="AV46" s="1">
        <f t="shared" si="258"/>
        <v>1178</v>
      </c>
      <c r="AW46" s="8">
        <f t="shared" si="289"/>
        <v>0.767402376910017</v>
      </c>
      <c r="AX46" s="31">
        <v>893</v>
      </c>
      <c r="AY46" s="31">
        <v>315</v>
      </c>
      <c r="AZ46" s="1">
        <f>AY46+AX46</f>
        <v>1208</v>
      </c>
      <c r="BA46" s="8">
        <f t="shared" si="259"/>
        <v>0.7392384105960265</v>
      </c>
      <c r="BB46" s="31">
        <v>892</v>
      </c>
      <c r="BC46" s="31">
        <v>259</v>
      </c>
      <c r="BD46" s="1">
        <f t="shared" si="260"/>
        <v>1151</v>
      </c>
      <c r="BE46" s="8">
        <f t="shared" si="290"/>
        <v>0.7749782797567333</v>
      </c>
      <c r="BF46" s="2">
        <f t="shared" si="261"/>
        <v>6407</v>
      </c>
      <c r="BG46" s="1">
        <f t="shared" si="261"/>
        <v>2246</v>
      </c>
      <c r="BH46" s="1">
        <f t="shared" si="262"/>
        <v>8653</v>
      </c>
      <c r="BI46" s="3">
        <f>IF(BH46&gt;0,BF46/BH46,0%)</f>
        <v>0.7404368427135097</v>
      </c>
      <c r="BJ46" s="31">
        <v>809</v>
      </c>
      <c r="BK46" s="31">
        <v>304</v>
      </c>
      <c r="BL46" s="1">
        <f t="shared" si="263"/>
        <v>1113</v>
      </c>
      <c r="BM46" s="8">
        <f t="shared" si="291"/>
        <v>0.7268643306379156</v>
      </c>
      <c r="BN46" s="35">
        <v>1003</v>
      </c>
      <c r="BO46" s="31">
        <v>253</v>
      </c>
      <c r="BP46" s="1">
        <f t="shared" si="264"/>
        <v>1256</v>
      </c>
      <c r="BQ46" s="8">
        <f t="shared" si="292"/>
        <v>0.7985668789808917</v>
      </c>
      <c r="BR46" s="31">
        <v>935</v>
      </c>
      <c r="BS46" s="31">
        <v>271</v>
      </c>
      <c r="BT46" s="1">
        <f t="shared" si="265"/>
        <v>1206</v>
      </c>
      <c r="BU46" s="8">
        <f t="shared" si="293"/>
        <v>0.775290215588723</v>
      </c>
      <c r="BV46" s="31">
        <v>937</v>
      </c>
      <c r="BW46" s="31">
        <v>301</v>
      </c>
      <c r="BX46" s="1">
        <f t="shared" si="266"/>
        <v>1238</v>
      </c>
      <c r="BY46" s="8">
        <f t="shared" si="294"/>
        <v>0.7568659127625202</v>
      </c>
      <c r="BZ46" s="31">
        <v>860</v>
      </c>
      <c r="CA46" s="31">
        <v>274</v>
      </c>
      <c r="CB46" s="1">
        <f t="shared" si="267"/>
        <v>1134</v>
      </c>
      <c r="CC46" s="8">
        <f t="shared" si="295"/>
        <v>0.7583774250440917</v>
      </c>
      <c r="CD46" s="31">
        <v>976</v>
      </c>
      <c r="CE46" s="31">
        <v>275</v>
      </c>
      <c r="CF46" s="1">
        <f t="shared" si="268"/>
        <v>1251</v>
      </c>
      <c r="CG46" s="8">
        <f t="shared" si="296"/>
        <v>0.78017585931255</v>
      </c>
      <c r="CH46" s="2">
        <f t="shared" si="269"/>
        <v>5520</v>
      </c>
      <c r="CI46" s="1">
        <f t="shared" si="270"/>
        <v>1678</v>
      </c>
      <c r="CJ46" s="1">
        <f t="shared" si="271"/>
        <v>7198</v>
      </c>
      <c r="CK46" s="3">
        <f t="shared" si="272"/>
        <v>0.7668796888024452</v>
      </c>
      <c r="CL46" s="31">
        <v>844</v>
      </c>
      <c r="CM46" s="31">
        <v>278</v>
      </c>
      <c r="CN46" s="1">
        <f t="shared" si="273"/>
        <v>1122</v>
      </c>
      <c r="CO46" s="8">
        <f t="shared" si="297"/>
        <v>0.7522281639928698</v>
      </c>
      <c r="CP46" s="31">
        <v>975</v>
      </c>
      <c r="CQ46" s="31">
        <v>292</v>
      </c>
      <c r="CR46" s="1">
        <f t="shared" si="274"/>
        <v>1267</v>
      </c>
      <c r="CS46" s="8">
        <f t="shared" si="298"/>
        <v>0.7695343330702447</v>
      </c>
      <c r="CT46" s="31">
        <v>891</v>
      </c>
      <c r="CU46" s="31">
        <v>389</v>
      </c>
      <c r="CV46" s="1">
        <f t="shared" si="275"/>
        <v>1280</v>
      </c>
      <c r="CW46" s="8">
        <f t="shared" si="299"/>
        <v>0.69609375</v>
      </c>
      <c r="CX46" s="31">
        <v>944</v>
      </c>
      <c r="CY46" s="31">
        <v>364</v>
      </c>
      <c r="CZ46" s="1">
        <f t="shared" si="276"/>
        <v>1308</v>
      </c>
      <c r="DA46" s="8">
        <f t="shared" si="300"/>
        <v>0.7217125382262997</v>
      </c>
      <c r="DB46" s="35">
        <v>1015</v>
      </c>
      <c r="DC46" s="31">
        <v>224</v>
      </c>
      <c r="DD46" s="1">
        <f t="shared" si="277"/>
        <v>1239</v>
      </c>
      <c r="DE46" s="8">
        <f t="shared" si="301"/>
        <v>0.8192090395480226</v>
      </c>
      <c r="DF46" s="31">
        <v>890</v>
      </c>
      <c r="DG46" s="35">
        <v>1983</v>
      </c>
      <c r="DH46" s="1">
        <f t="shared" si="278"/>
        <v>2873</v>
      </c>
      <c r="DI46" s="8">
        <f t="shared" si="302"/>
        <v>0.309780717020536</v>
      </c>
      <c r="DJ46" s="31">
        <v>986</v>
      </c>
      <c r="DK46" s="31">
        <v>348</v>
      </c>
      <c r="DL46" s="1">
        <f t="shared" si="279"/>
        <v>1334</v>
      </c>
      <c r="DM46" s="8">
        <f t="shared" si="303"/>
        <v>0.7391304347826086</v>
      </c>
      <c r="DN46" s="2">
        <f t="shared" si="280"/>
        <v>6545</v>
      </c>
      <c r="DO46" s="1">
        <f t="shared" si="280"/>
        <v>3878</v>
      </c>
      <c r="DP46" s="1">
        <f t="shared" si="281"/>
        <v>10423</v>
      </c>
      <c r="DQ46" s="3">
        <f t="shared" si="282"/>
        <v>0.6279382135661518</v>
      </c>
      <c r="DR46" s="2">
        <f t="shared" si="283"/>
        <v>25292</v>
      </c>
      <c r="DS46" s="1">
        <f t="shared" si="283"/>
        <v>9904</v>
      </c>
      <c r="DT46" s="1">
        <f t="shared" si="284"/>
        <v>35196</v>
      </c>
      <c r="DU46" s="3">
        <f t="shared" si="285"/>
        <v>0.7186043868621435</v>
      </c>
      <c r="DV46" s="2">
        <f>'[6]cy2001'!DR46</f>
        <v>17205</v>
      </c>
      <c r="DW46" s="2">
        <f>'[6]cy2001'!DS46</f>
        <v>9973</v>
      </c>
      <c r="DX46" s="1">
        <f t="shared" si="304"/>
        <v>27178</v>
      </c>
      <c r="DY46" s="3">
        <f t="shared" si="286"/>
        <v>0.6330487894620649</v>
      </c>
      <c r="DZ46" s="1">
        <f t="shared" si="305"/>
        <v>8087</v>
      </c>
      <c r="EA46" s="8">
        <f t="shared" si="287"/>
        <v>0.47003777971519906</v>
      </c>
      <c r="EB46" s="1">
        <f t="shared" si="306"/>
        <v>-69</v>
      </c>
      <c r="EC46" s="8">
        <f t="shared" si="307"/>
        <v>-0.006918680437180387</v>
      </c>
      <c r="ED46" s="1">
        <f t="shared" si="308"/>
        <v>8018</v>
      </c>
      <c r="EE46" s="8">
        <f t="shared" si="288"/>
        <v>0.29501802928839505</v>
      </c>
      <c r="EF46" s="8">
        <f t="shared" si="309"/>
        <v>0.175019750426804</v>
      </c>
    </row>
    <row r="47" spans="1:136" ht="12.75" customHeight="1" hidden="1" outlineLevel="2">
      <c r="A47" s="5" t="s">
        <v>36</v>
      </c>
      <c r="B47" s="31">
        <v>65</v>
      </c>
      <c r="C47" s="31">
        <v>48</v>
      </c>
      <c r="D47" s="9">
        <f t="shared" si="234"/>
        <v>113</v>
      </c>
      <c r="E47" s="11">
        <f t="shared" si="235"/>
        <v>0.5752212389380531</v>
      </c>
      <c r="F47" s="31">
        <v>105</v>
      </c>
      <c r="G47" s="31">
        <v>26</v>
      </c>
      <c r="H47" s="9">
        <f t="shared" si="236"/>
        <v>131</v>
      </c>
      <c r="I47" s="11">
        <f t="shared" si="237"/>
        <v>0.8015267175572519</v>
      </c>
      <c r="J47" s="31">
        <v>84</v>
      </c>
      <c r="K47" s="31">
        <v>34</v>
      </c>
      <c r="L47" s="9">
        <f t="shared" si="238"/>
        <v>118</v>
      </c>
      <c r="M47" s="11">
        <f t="shared" si="239"/>
        <v>0.711864406779661</v>
      </c>
      <c r="N47" s="31">
        <v>109</v>
      </c>
      <c r="O47" s="31">
        <v>34</v>
      </c>
      <c r="P47" s="1">
        <f t="shared" si="240"/>
        <v>143</v>
      </c>
      <c r="Q47" s="8">
        <f t="shared" si="241"/>
        <v>0.7622377622377622</v>
      </c>
      <c r="R47" s="31">
        <v>71</v>
      </c>
      <c r="S47" s="31">
        <v>24</v>
      </c>
      <c r="T47" s="1">
        <f t="shared" si="242"/>
        <v>95</v>
      </c>
      <c r="U47" s="8">
        <f t="shared" si="243"/>
        <v>0.7473684210526316</v>
      </c>
      <c r="V47" s="31">
        <v>72</v>
      </c>
      <c r="W47" s="31">
        <v>37</v>
      </c>
      <c r="X47" s="1">
        <f t="shared" si="244"/>
        <v>109</v>
      </c>
      <c r="Y47" s="8">
        <f t="shared" si="245"/>
        <v>0.6605504587155964</v>
      </c>
      <c r="Z47" s="2">
        <f t="shared" si="246"/>
        <v>506</v>
      </c>
      <c r="AA47" s="1">
        <f t="shared" si="247"/>
        <v>203</v>
      </c>
      <c r="AB47" s="1">
        <f t="shared" si="248"/>
        <v>709</v>
      </c>
      <c r="AC47" s="3">
        <f t="shared" si="249"/>
        <v>0.7136812411847673</v>
      </c>
      <c r="AD47" s="31">
        <v>62</v>
      </c>
      <c r="AE47" s="31">
        <v>24</v>
      </c>
      <c r="AF47" s="1">
        <f t="shared" si="250"/>
        <v>86</v>
      </c>
      <c r="AG47" s="8">
        <f t="shared" si="251"/>
        <v>0.7209302325581395</v>
      </c>
      <c r="AH47" s="31">
        <v>73</v>
      </c>
      <c r="AI47" s="31">
        <v>40</v>
      </c>
      <c r="AJ47" s="1">
        <f t="shared" si="252"/>
        <v>113</v>
      </c>
      <c r="AK47" s="8">
        <f t="shared" si="253"/>
        <v>0.6460176991150443</v>
      </c>
      <c r="AL47" s="31">
        <v>60</v>
      </c>
      <c r="AM47" s="31">
        <v>27</v>
      </c>
      <c r="AN47" s="1">
        <f t="shared" si="254"/>
        <v>87</v>
      </c>
      <c r="AO47" s="8">
        <f t="shared" si="255"/>
        <v>0.6896551724137931</v>
      </c>
      <c r="AP47" s="31">
        <v>87</v>
      </c>
      <c r="AQ47" s="31">
        <v>39</v>
      </c>
      <c r="AR47" s="1">
        <f t="shared" si="256"/>
        <v>126</v>
      </c>
      <c r="AS47" s="8">
        <f t="shared" si="257"/>
        <v>0.6904761904761905</v>
      </c>
      <c r="AT47" s="31">
        <v>147</v>
      </c>
      <c r="AU47" s="31">
        <v>46</v>
      </c>
      <c r="AV47" s="1">
        <f t="shared" si="258"/>
        <v>193</v>
      </c>
      <c r="AW47" s="8">
        <f t="shared" si="289"/>
        <v>0.7616580310880829</v>
      </c>
      <c r="AX47" s="31">
        <v>158</v>
      </c>
      <c r="AY47" s="31">
        <v>47</v>
      </c>
      <c r="AZ47" s="1">
        <f aca="true" t="shared" si="310" ref="AZ47:AZ52">AX47+AY47</f>
        <v>205</v>
      </c>
      <c r="BA47" s="8">
        <f t="shared" si="259"/>
        <v>0.7707317073170732</v>
      </c>
      <c r="BB47" s="31">
        <v>125</v>
      </c>
      <c r="BC47" s="31">
        <v>139</v>
      </c>
      <c r="BD47" s="1">
        <f t="shared" si="260"/>
        <v>264</v>
      </c>
      <c r="BE47" s="8">
        <f t="shared" si="290"/>
        <v>0.4734848484848485</v>
      </c>
      <c r="BF47" s="2">
        <f t="shared" si="261"/>
        <v>712</v>
      </c>
      <c r="BG47" s="1">
        <f t="shared" si="261"/>
        <v>362</v>
      </c>
      <c r="BH47" s="1">
        <f t="shared" si="262"/>
        <v>1074</v>
      </c>
      <c r="BI47" s="3">
        <f aca="true" t="shared" si="311" ref="BI47:BI52">IF(BH47&gt;0,BF47/BH47,0%)</f>
        <v>0.6629422718808193</v>
      </c>
      <c r="BJ47" s="31">
        <v>85</v>
      </c>
      <c r="BK47" s="31">
        <v>49</v>
      </c>
      <c r="BL47" s="1">
        <f t="shared" si="263"/>
        <v>134</v>
      </c>
      <c r="BM47" s="8">
        <f t="shared" si="291"/>
        <v>0.6343283582089553</v>
      </c>
      <c r="BN47" s="31">
        <v>104</v>
      </c>
      <c r="BO47" s="31">
        <v>31</v>
      </c>
      <c r="BP47" s="1">
        <f t="shared" si="264"/>
        <v>135</v>
      </c>
      <c r="BQ47" s="8">
        <f t="shared" si="292"/>
        <v>0.7703703703703704</v>
      </c>
      <c r="BR47" s="31">
        <v>114</v>
      </c>
      <c r="BS47" s="31">
        <v>31</v>
      </c>
      <c r="BT47" s="1">
        <f t="shared" si="265"/>
        <v>145</v>
      </c>
      <c r="BU47" s="8">
        <f t="shared" si="293"/>
        <v>0.7862068965517242</v>
      </c>
      <c r="BV47" s="31">
        <v>90</v>
      </c>
      <c r="BW47" s="31">
        <v>29</v>
      </c>
      <c r="BX47" s="1">
        <f t="shared" si="266"/>
        <v>119</v>
      </c>
      <c r="BY47" s="8">
        <f t="shared" si="294"/>
        <v>0.7563025210084033</v>
      </c>
      <c r="BZ47" s="31">
        <v>85</v>
      </c>
      <c r="CA47" s="31">
        <v>45</v>
      </c>
      <c r="CB47" s="1">
        <f t="shared" si="267"/>
        <v>130</v>
      </c>
      <c r="CC47" s="8">
        <f t="shared" si="295"/>
        <v>0.6538461538461539</v>
      </c>
      <c r="CD47" s="31">
        <v>114</v>
      </c>
      <c r="CE47" s="31">
        <v>34</v>
      </c>
      <c r="CF47" s="1">
        <f t="shared" si="268"/>
        <v>148</v>
      </c>
      <c r="CG47" s="8">
        <f t="shared" si="296"/>
        <v>0.7702702702702703</v>
      </c>
      <c r="CH47" s="2">
        <f t="shared" si="269"/>
        <v>592</v>
      </c>
      <c r="CI47" s="1">
        <f t="shared" si="270"/>
        <v>219</v>
      </c>
      <c r="CJ47" s="1">
        <f t="shared" si="271"/>
        <v>811</v>
      </c>
      <c r="CK47" s="3">
        <f t="shared" si="272"/>
        <v>0.7299630086313194</v>
      </c>
      <c r="CL47" s="31">
        <v>62</v>
      </c>
      <c r="CM47" s="31">
        <v>27</v>
      </c>
      <c r="CN47" s="1">
        <f t="shared" si="273"/>
        <v>89</v>
      </c>
      <c r="CO47" s="8">
        <f t="shared" si="297"/>
        <v>0.6966292134831461</v>
      </c>
      <c r="CP47" s="31">
        <v>98</v>
      </c>
      <c r="CQ47" s="31">
        <v>42</v>
      </c>
      <c r="CR47" s="1">
        <f t="shared" si="274"/>
        <v>140</v>
      </c>
      <c r="CS47" s="8">
        <f t="shared" si="298"/>
        <v>0.7</v>
      </c>
      <c r="CT47" s="31">
        <v>108</v>
      </c>
      <c r="CU47" s="31">
        <v>39</v>
      </c>
      <c r="CV47" s="1">
        <f t="shared" si="275"/>
        <v>147</v>
      </c>
      <c r="CW47" s="8">
        <f t="shared" si="299"/>
        <v>0.7346938775510204</v>
      </c>
      <c r="CX47" s="31">
        <v>95</v>
      </c>
      <c r="CY47" s="31">
        <v>37</v>
      </c>
      <c r="CZ47" s="1">
        <f t="shared" si="276"/>
        <v>132</v>
      </c>
      <c r="DA47" s="8">
        <f t="shared" si="300"/>
        <v>0.7196969696969697</v>
      </c>
      <c r="DB47" s="31">
        <v>105</v>
      </c>
      <c r="DC47" s="31">
        <v>39</v>
      </c>
      <c r="DD47" s="1">
        <f t="shared" si="277"/>
        <v>144</v>
      </c>
      <c r="DE47" s="8">
        <f t="shared" si="301"/>
        <v>0.7291666666666666</v>
      </c>
      <c r="DF47" s="31">
        <v>99</v>
      </c>
      <c r="DG47" s="31">
        <v>31</v>
      </c>
      <c r="DH47" s="1">
        <f t="shared" si="278"/>
        <v>130</v>
      </c>
      <c r="DI47" s="8">
        <f t="shared" si="302"/>
        <v>0.7615384615384615</v>
      </c>
      <c r="DJ47" s="31">
        <v>108</v>
      </c>
      <c r="DK47" s="31">
        <v>31</v>
      </c>
      <c r="DL47" s="1">
        <f t="shared" si="279"/>
        <v>139</v>
      </c>
      <c r="DM47" s="8">
        <f t="shared" si="303"/>
        <v>0.7769784172661871</v>
      </c>
      <c r="DN47" s="2">
        <f t="shared" si="280"/>
        <v>675</v>
      </c>
      <c r="DO47" s="1">
        <f t="shared" si="280"/>
        <v>246</v>
      </c>
      <c r="DP47" s="1">
        <f t="shared" si="281"/>
        <v>921</v>
      </c>
      <c r="DQ47" s="3">
        <f t="shared" si="282"/>
        <v>0.7328990228013029</v>
      </c>
      <c r="DR47" s="2">
        <f t="shared" si="283"/>
        <v>2485</v>
      </c>
      <c r="DS47" s="1">
        <f t="shared" si="283"/>
        <v>1030</v>
      </c>
      <c r="DT47" s="1">
        <f t="shared" si="284"/>
        <v>3515</v>
      </c>
      <c r="DU47" s="3">
        <f t="shared" si="285"/>
        <v>0.7069701280227596</v>
      </c>
      <c r="DV47" s="2">
        <f>'[6]cy2001'!DR47</f>
        <v>1610</v>
      </c>
      <c r="DW47" s="2">
        <f>'[6]cy2001'!DS47</f>
        <v>1460</v>
      </c>
      <c r="DX47" s="1">
        <f t="shared" si="304"/>
        <v>3070</v>
      </c>
      <c r="DY47" s="3">
        <f>IF(DX47&gt;0,DV47/DX47,0%)</f>
        <v>0.5244299674267101</v>
      </c>
      <c r="DZ47" s="1">
        <f>DR47-DV47</f>
        <v>875</v>
      </c>
      <c r="EA47" s="8">
        <f>IF(DV47&lt;&gt;0,DZ47/DV47,IF(DZ47=0,0,1))</f>
        <v>0.5434782608695652</v>
      </c>
      <c r="EB47" s="1">
        <f>DS47-DW47</f>
        <v>-430</v>
      </c>
      <c r="EC47" s="8">
        <f>IF(DW47&lt;&gt;0,EB47/DW47,IF(EB47=0,0,1))</f>
        <v>-0.2945205479452055</v>
      </c>
      <c r="ED47" s="1">
        <f>DT47-DX47</f>
        <v>445</v>
      </c>
      <c r="EE47" s="8">
        <f>IF(DX47&lt;&gt;0,ED47/DX47,IF(ED47=0,0,1))</f>
        <v>0.1449511400651466</v>
      </c>
      <c r="EF47" s="8">
        <f>EA47-EE47</f>
        <v>0.3985271208044186</v>
      </c>
    </row>
    <row r="48" spans="1:136" ht="12.75" customHeight="1" hidden="1" outlineLevel="2">
      <c r="A48" s="5" t="s">
        <v>37</v>
      </c>
      <c r="B48" s="31">
        <v>68</v>
      </c>
      <c r="C48" s="31">
        <v>9</v>
      </c>
      <c r="D48" s="1">
        <f t="shared" si="234"/>
        <v>77</v>
      </c>
      <c r="E48" s="8">
        <f t="shared" si="235"/>
        <v>0.8831168831168831</v>
      </c>
      <c r="F48" s="31">
        <v>83</v>
      </c>
      <c r="G48" s="31">
        <v>15</v>
      </c>
      <c r="H48" s="1">
        <f t="shared" si="236"/>
        <v>98</v>
      </c>
      <c r="I48" s="8">
        <f t="shared" si="237"/>
        <v>0.8469387755102041</v>
      </c>
      <c r="J48" s="31">
        <v>103</v>
      </c>
      <c r="K48" s="31">
        <v>21</v>
      </c>
      <c r="L48" s="1">
        <f t="shared" si="238"/>
        <v>124</v>
      </c>
      <c r="M48" s="8">
        <f t="shared" si="239"/>
        <v>0.8306451612903226</v>
      </c>
      <c r="N48" s="31">
        <v>73</v>
      </c>
      <c r="O48" s="31">
        <v>20</v>
      </c>
      <c r="P48" s="1">
        <f t="shared" si="240"/>
        <v>93</v>
      </c>
      <c r="Q48" s="8">
        <f t="shared" si="241"/>
        <v>0.7849462365591398</v>
      </c>
      <c r="R48" s="31">
        <v>76</v>
      </c>
      <c r="S48" s="31">
        <v>14</v>
      </c>
      <c r="T48" s="1">
        <f t="shared" si="242"/>
        <v>90</v>
      </c>
      <c r="U48" s="8">
        <f t="shared" si="243"/>
        <v>0.8444444444444444</v>
      </c>
      <c r="V48" s="31">
        <v>89</v>
      </c>
      <c r="W48" s="31">
        <v>17</v>
      </c>
      <c r="X48" s="1">
        <f t="shared" si="244"/>
        <v>106</v>
      </c>
      <c r="Y48" s="8">
        <f t="shared" si="245"/>
        <v>0.839622641509434</v>
      </c>
      <c r="Z48" s="2">
        <f t="shared" si="246"/>
        <v>492</v>
      </c>
      <c r="AA48" s="1">
        <f t="shared" si="247"/>
        <v>96</v>
      </c>
      <c r="AB48" s="1">
        <f t="shared" si="248"/>
        <v>588</v>
      </c>
      <c r="AC48" s="3">
        <f t="shared" si="249"/>
        <v>0.8367346938775511</v>
      </c>
      <c r="AD48" s="31">
        <v>83</v>
      </c>
      <c r="AE48" s="31">
        <v>22</v>
      </c>
      <c r="AF48" s="1">
        <f t="shared" si="250"/>
        <v>105</v>
      </c>
      <c r="AG48" s="8">
        <f t="shared" si="251"/>
        <v>0.7904761904761904</v>
      </c>
      <c r="AH48" s="31">
        <v>82</v>
      </c>
      <c r="AI48" s="31">
        <v>20</v>
      </c>
      <c r="AJ48" s="1">
        <f t="shared" si="252"/>
        <v>102</v>
      </c>
      <c r="AK48" s="8">
        <f t="shared" si="253"/>
        <v>0.803921568627451</v>
      </c>
      <c r="AL48" s="31">
        <v>73</v>
      </c>
      <c r="AM48" s="31">
        <v>13</v>
      </c>
      <c r="AN48" s="1">
        <f t="shared" si="254"/>
        <v>86</v>
      </c>
      <c r="AO48" s="8">
        <f t="shared" si="255"/>
        <v>0.8488372093023255</v>
      </c>
      <c r="AP48" s="31">
        <v>83</v>
      </c>
      <c r="AQ48" s="31">
        <v>10</v>
      </c>
      <c r="AR48" s="1">
        <f t="shared" si="256"/>
        <v>93</v>
      </c>
      <c r="AS48" s="8">
        <f t="shared" si="257"/>
        <v>0.8924731182795699</v>
      </c>
      <c r="AT48" s="31">
        <v>127</v>
      </c>
      <c r="AU48" s="31">
        <v>22</v>
      </c>
      <c r="AV48" s="1">
        <f t="shared" si="258"/>
        <v>149</v>
      </c>
      <c r="AW48" s="8">
        <f t="shared" si="289"/>
        <v>0.8523489932885906</v>
      </c>
      <c r="AX48" s="31">
        <v>139</v>
      </c>
      <c r="AY48" s="31">
        <v>35</v>
      </c>
      <c r="AZ48" s="1">
        <f t="shared" si="310"/>
        <v>174</v>
      </c>
      <c r="BA48" s="8">
        <f t="shared" si="259"/>
        <v>0.7988505747126436</v>
      </c>
      <c r="BB48" s="31">
        <v>115</v>
      </c>
      <c r="BC48" s="31">
        <v>79</v>
      </c>
      <c r="BD48" s="1">
        <f t="shared" si="260"/>
        <v>194</v>
      </c>
      <c r="BE48" s="8">
        <f t="shared" si="290"/>
        <v>0.5927835051546392</v>
      </c>
      <c r="BF48" s="2">
        <f t="shared" si="261"/>
        <v>702</v>
      </c>
      <c r="BG48" s="1">
        <f t="shared" si="261"/>
        <v>201</v>
      </c>
      <c r="BH48" s="1">
        <f t="shared" si="262"/>
        <v>903</v>
      </c>
      <c r="BI48" s="3">
        <f t="shared" si="311"/>
        <v>0.7774086378737541</v>
      </c>
      <c r="BJ48" s="31">
        <v>72</v>
      </c>
      <c r="BK48" s="31">
        <v>36</v>
      </c>
      <c r="BL48" s="1">
        <f t="shared" si="263"/>
        <v>108</v>
      </c>
      <c r="BM48" s="8">
        <f t="shared" si="291"/>
        <v>0.6666666666666666</v>
      </c>
      <c r="BN48" s="31">
        <v>93</v>
      </c>
      <c r="BO48" s="31">
        <v>27</v>
      </c>
      <c r="BP48" s="1">
        <f t="shared" si="264"/>
        <v>120</v>
      </c>
      <c r="BQ48" s="8">
        <f t="shared" si="292"/>
        <v>0.775</v>
      </c>
      <c r="BR48" s="31">
        <v>98</v>
      </c>
      <c r="BS48" s="31">
        <v>23</v>
      </c>
      <c r="BT48" s="1">
        <f t="shared" si="265"/>
        <v>121</v>
      </c>
      <c r="BU48" s="8">
        <f t="shared" si="293"/>
        <v>0.8099173553719008</v>
      </c>
      <c r="BV48" s="31">
        <v>76</v>
      </c>
      <c r="BW48" s="31">
        <v>27</v>
      </c>
      <c r="BX48" s="1">
        <f t="shared" si="266"/>
        <v>103</v>
      </c>
      <c r="BY48" s="8">
        <f t="shared" si="294"/>
        <v>0.7378640776699029</v>
      </c>
      <c r="BZ48" s="31">
        <v>54</v>
      </c>
      <c r="CA48" s="31">
        <v>15</v>
      </c>
      <c r="CB48" s="1">
        <f t="shared" si="267"/>
        <v>69</v>
      </c>
      <c r="CC48" s="8">
        <f t="shared" si="295"/>
        <v>0.782608695652174</v>
      </c>
      <c r="CD48" s="31">
        <v>89</v>
      </c>
      <c r="CE48" s="31">
        <v>17</v>
      </c>
      <c r="CF48" s="1">
        <f t="shared" si="268"/>
        <v>106</v>
      </c>
      <c r="CG48" s="8">
        <f t="shared" si="296"/>
        <v>0.839622641509434</v>
      </c>
      <c r="CH48" s="2">
        <f t="shared" si="269"/>
        <v>482</v>
      </c>
      <c r="CI48" s="1">
        <f t="shared" si="270"/>
        <v>145</v>
      </c>
      <c r="CJ48" s="1">
        <f t="shared" si="271"/>
        <v>627</v>
      </c>
      <c r="CK48" s="3">
        <f t="shared" si="272"/>
        <v>0.7687400318979266</v>
      </c>
      <c r="CL48" s="31">
        <v>90</v>
      </c>
      <c r="CM48" s="31">
        <v>11</v>
      </c>
      <c r="CN48" s="1">
        <f t="shared" si="273"/>
        <v>101</v>
      </c>
      <c r="CO48" s="8">
        <f t="shared" si="297"/>
        <v>0.8910891089108911</v>
      </c>
      <c r="CP48" s="31">
        <v>93</v>
      </c>
      <c r="CQ48" s="31">
        <v>12</v>
      </c>
      <c r="CR48" s="1">
        <f t="shared" si="274"/>
        <v>105</v>
      </c>
      <c r="CS48" s="8">
        <f t="shared" si="298"/>
        <v>0.8857142857142857</v>
      </c>
      <c r="CT48" s="31">
        <v>79</v>
      </c>
      <c r="CU48" s="31">
        <v>11</v>
      </c>
      <c r="CV48" s="1">
        <f t="shared" si="275"/>
        <v>90</v>
      </c>
      <c r="CW48" s="8">
        <f t="shared" si="299"/>
        <v>0.8777777777777778</v>
      </c>
      <c r="CX48" s="31">
        <v>90</v>
      </c>
      <c r="CY48" s="31">
        <v>10</v>
      </c>
      <c r="CZ48" s="1">
        <f t="shared" si="276"/>
        <v>100</v>
      </c>
      <c r="DA48" s="8">
        <f t="shared" si="300"/>
        <v>0.9</v>
      </c>
      <c r="DB48" s="31">
        <v>100</v>
      </c>
      <c r="DC48" s="31">
        <v>9</v>
      </c>
      <c r="DD48" s="1">
        <f t="shared" si="277"/>
        <v>109</v>
      </c>
      <c r="DE48" s="8">
        <f t="shared" si="301"/>
        <v>0.9174311926605505</v>
      </c>
      <c r="DF48" s="31">
        <v>85</v>
      </c>
      <c r="DG48" s="31">
        <v>7</v>
      </c>
      <c r="DH48" s="1">
        <f t="shared" si="278"/>
        <v>92</v>
      </c>
      <c r="DI48" s="8">
        <f t="shared" si="302"/>
        <v>0.9239130434782609</v>
      </c>
      <c r="DJ48" s="31">
        <v>88</v>
      </c>
      <c r="DK48" s="31">
        <v>9</v>
      </c>
      <c r="DL48" s="1">
        <f t="shared" si="279"/>
        <v>97</v>
      </c>
      <c r="DM48" s="8">
        <f t="shared" si="303"/>
        <v>0.9072164948453608</v>
      </c>
      <c r="DN48" s="2">
        <f t="shared" si="280"/>
        <v>625</v>
      </c>
      <c r="DO48" s="1">
        <f t="shared" si="280"/>
        <v>69</v>
      </c>
      <c r="DP48" s="1">
        <f t="shared" si="281"/>
        <v>694</v>
      </c>
      <c r="DQ48" s="3">
        <f t="shared" si="282"/>
        <v>0.9005763688760807</v>
      </c>
      <c r="DR48" s="2">
        <f t="shared" si="283"/>
        <v>2301</v>
      </c>
      <c r="DS48" s="1">
        <f t="shared" si="283"/>
        <v>511</v>
      </c>
      <c r="DT48" s="1">
        <f t="shared" si="284"/>
        <v>2812</v>
      </c>
      <c r="DU48" s="3">
        <f t="shared" si="285"/>
        <v>0.8182788051209103</v>
      </c>
      <c r="DV48" s="2">
        <f>'[6]cy2001'!DR48</f>
        <v>1596</v>
      </c>
      <c r="DW48" s="2">
        <f>'[6]cy2001'!DS48</f>
        <v>862</v>
      </c>
      <c r="DX48" s="1">
        <f t="shared" si="304"/>
        <v>2458</v>
      </c>
      <c r="DY48" s="3">
        <f>IF(DX48&gt;0,DV48/DX48,0%)</f>
        <v>0.6493083807973963</v>
      </c>
      <c r="DZ48" s="1">
        <f>DR48-DV48</f>
        <v>705</v>
      </c>
      <c r="EA48" s="8">
        <f>IF(DV48&lt;&gt;0,DZ48/DV48,IF(DZ48=0,0,1))</f>
        <v>0.4417293233082707</v>
      </c>
      <c r="EB48" s="1">
        <f>DS48-DW48</f>
        <v>-351</v>
      </c>
      <c r="EC48" s="8">
        <f>IF(DW48&lt;&gt;0,EB48/DW48,IF(EB48=0,0,1))</f>
        <v>-0.4071925754060325</v>
      </c>
      <c r="ED48" s="1">
        <f>DT48-DX48</f>
        <v>354</v>
      </c>
      <c r="EE48" s="8">
        <f>IF(DX48&lt;&gt;0,ED48/DX48,IF(ED48=0,0,1))</f>
        <v>0.14401952807160293</v>
      </c>
      <c r="EF48" s="8">
        <f>EA48-EE48</f>
        <v>0.29770979523666774</v>
      </c>
    </row>
    <row r="49" spans="1:136" ht="12.75" customHeight="1" hidden="1" outlineLevel="2">
      <c r="A49" s="5" t="s">
        <v>35</v>
      </c>
      <c r="B49" s="31">
        <f>B47+B48</f>
        <v>133</v>
      </c>
      <c r="C49" s="31">
        <f>C47+C48</f>
        <v>57</v>
      </c>
      <c r="D49" s="1">
        <f t="shared" si="234"/>
        <v>190</v>
      </c>
      <c r="E49" s="8">
        <f t="shared" si="235"/>
        <v>0.7</v>
      </c>
      <c r="F49" s="31">
        <f>F47+F48</f>
        <v>188</v>
      </c>
      <c r="G49" s="31">
        <f>G47+G48</f>
        <v>41</v>
      </c>
      <c r="H49" s="1">
        <f t="shared" si="236"/>
        <v>229</v>
      </c>
      <c r="I49" s="8">
        <f t="shared" si="237"/>
        <v>0.8209606986899564</v>
      </c>
      <c r="J49" s="31">
        <f>J47+J48</f>
        <v>187</v>
      </c>
      <c r="K49" s="31">
        <f>K47+K48</f>
        <v>55</v>
      </c>
      <c r="L49" s="1">
        <f t="shared" si="238"/>
        <v>242</v>
      </c>
      <c r="M49" s="8">
        <f t="shared" si="239"/>
        <v>0.7727272727272727</v>
      </c>
      <c r="N49" s="31">
        <f>N47+N48</f>
        <v>182</v>
      </c>
      <c r="O49" s="31">
        <f>O47+O48</f>
        <v>54</v>
      </c>
      <c r="P49" s="1">
        <f t="shared" si="240"/>
        <v>236</v>
      </c>
      <c r="Q49" s="8">
        <f t="shared" si="241"/>
        <v>0.7711864406779662</v>
      </c>
      <c r="R49" s="31">
        <f>R47+R48</f>
        <v>147</v>
      </c>
      <c r="S49" s="31">
        <f>S47+S48</f>
        <v>38</v>
      </c>
      <c r="T49" s="1">
        <f t="shared" si="242"/>
        <v>185</v>
      </c>
      <c r="U49" s="8">
        <f t="shared" si="243"/>
        <v>0.7945945945945946</v>
      </c>
      <c r="V49" s="31">
        <f>V47+V48</f>
        <v>161</v>
      </c>
      <c r="W49" s="31">
        <f>W47+W48</f>
        <v>54</v>
      </c>
      <c r="X49" s="1">
        <f t="shared" si="244"/>
        <v>215</v>
      </c>
      <c r="Y49" s="8">
        <f t="shared" si="245"/>
        <v>0.7488372093023256</v>
      </c>
      <c r="Z49" s="31">
        <f>Z47+Z48</f>
        <v>998</v>
      </c>
      <c r="AA49" s="31">
        <f>AA47+AA48</f>
        <v>299</v>
      </c>
      <c r="AB49" s="1">
        <f t="shared" si="248"/>
        <v>1297</v>
      </c>
      <c r="AC49" s="8">
        <f t="shared" si="249"/>
        <v>0.7694680030840401</v>
      </c>
      <c r="AD49" s="31">
        <f>AD47+AD48</f>
        <v>145</v>
      </c>
      <c r="AE49" s="31">
        <f>AE47+AE48</f>
        <v>46</v>
      </c>
      <c r="AF49" s="1">
        <f t="shared" si="250"/>
        <v>191</v>
      </c>
      <c r="AG49" s="8">
        <f t="shared" si="251"/>
        <v>0.7591623036649214</v>
      </c>
      <c r="AH49" s="31">
        <f>AH47+AH48</f>
        <v>155</v>
      </c>
      <c r="AI49" s="31">
        <f>AI47+AI48</f>
        <v>60</v>
      </c>
      <c r="AJ49" s="1">
        <f t="shared" si="252"/>
        <v>215</v>
      </c>
      <c r="AK49" s="8">
        <f t="shared" si="253"/>
        <v>0.7209302325581395</v>
      </c>
      <c r="AL49" s="31">
        <f>AL47+AL48</f>
        <v>133</v>
      </c>
      <c r="AM49" s="31">
        <f>AM47+AM48</f>
        <v>40</v>
      </c>
      <c r="AN49" s="1">
        <f t="shared" si="254"/>
        <v>173</v>
      </c>
      <c r="AO49" s="8">
        <f t="shared" si="255"/>
        <v>0.7687861271676301</v>
      </c>
      <c r="AP49" s="31">
        <f>AP47+AP48</f>
        <v>170</v>
      </c>
      <c r="AQ49" s="31">
        <f>AQ47+AQ48</f>
        <v>49</v>
      </c>
      <c r="AR49" s="1">
        <f t="shared" si="256"/>
        <v>219</v>
      </c>
      <c r="AS49" s="8">
        <f t="shared" si="257"/>
        <v>0.776255707762557</v>
      </c>
      <c r="AT49" s="31">
        <f>AT47+AT48</f>
        <v>274</v>
      </c>
      <c r="AU49" s="31">
        <f>AU47+AU48</f>
        <v>68</v>
      </c>
      <c r="AV49" s="1">
        <f>AT49+AU49</f>
        <v>342</v>
      </c>
      <c r="AW49" s="8">
        <f>IF(AV49&gt;0,AT49/AV49,0%)</f>
        <v>0.8011695906432749</v>
      </c>
      <c r="AX49" s="31">
        <f>AX47+AX48</f>
        <v>297</v>
      </c>
      <c r="AY49" s="31">
        <f>AY47+AY48</f>
        <v>82</v>
      </c>
      <c r="AZ49" s="1">
        <f t="shared" si="310"/>
        <v>379</v>
      </c>
      <c r="BA49" s="8">
        <f t="shared" si="259"/>
        <v>0.783641160949868</v>
      </c>
      <c r="BB49" s="31">
        <f>BB47+BB48</f>
        <v>240</v>
      </c>
      <c r="BC49" s="31">
        <f>BC47+BC48</f>
        <v>218</v>
      </c>
      <c r="BD49" s="1">
        <f>BB49+BC49</f>
        <v>458</v>
      </c>
      <c r="BE49" s="8">
        <f>IF(BD49&gt;0,BB49/BD49,0%)</f>
        <v>0.5240174672489083</v>
      </c>
      <c r="BF49" s="2">
        <f>BF47+BF48</f>
        <v>1414</v>
      </c>
      <c r="BG49" s="1">
        <f>BG47+BG48</f>
        <v>563</v>
      </c>
      <c r="BH49" s="1">
        <f t="shared" si="262"/>
        <v>1977</v>
      </c>
      <c r="BI49" s="8">
        <f t="shared" si="311"/>
        <v>0.7152250885179565</v>
      </c>
      <c r="BJ49" s="31">
        <f>BJ47+BJ48</f>
        <v>157</v>
      </c>
      <c r="BK49" s="31">
        <f>BK47+BK48</f>
        <v>85</v>
      </c>
      <c r="BL49" s="1">
        <f>BJ49+BK49</f>
        <v>242</v>
      </c>
      <c r="BM49" s="8">
        <f>IF(BL49&gt;0,BJ49/BL49,0%)</f>
        <v>0.6487603305785123</v>
      </c>
      <c r="BN49" s="31">
        <f>BN47+BN48</f>
        <v>197</v>
      </c>
      <c r="BO49" s="31">
        <f>BO47+BO48</f>
        <v>58</v>
      </c>
      <c r="BP49" s="1">
        <f>BN49+BO49</f>
        <v>255</v>
      </c>
      <c r="BQ49" s="8">
        <f>IF(BP49&gt;0,BN49/BP49,0%)</f>
        <v>0.7725490196078432</v>
      </c>
      <c r="BR49" s="31">
        <f>BR47+BR48</f>
        <v>212</v>
      </c>
      <c r="BS49" s="31">
        <f>BS47+BS48</f>
        <v>54</v>
      </c>
      <c r="BT49" s="1">
        <f>BR49+BS49</f>
        <v>266</v>
      </c>
      <c r="BU49" s="8">
        <f>IF(BT49&gt;0,BR49/BT49,0%)</f>
        <v>0.7969924812030075</v>
      </c>
      <c r="BV49" s="31">
        <f>BV47+BV48</f>
        <v>166</v>
      </c>
      <c r="BW49" s="31">
        <f>BW47+BW48</f>
        <v>56</v>
      </c>
      <c r="BX49" s="1">
        <f>BV49+BW49</f>
        <v>222</v>
      </c>
      <c r="BY49" s="8">
        <f>IF(BX49&gt;0,BV49/BX49,0%)</f>
        <v>0.7477477477477478</v>
      </c>
      <c r="BZ49" s="31">
        <f>BZ47+BZ48</f>
        <v>139</v>
      </c>
      <c r="CA49" s="31">
        <f>CA47+CA48</f>
        <v>60</v>
      </c>
      <c r="CB49" s="1">
        <f>BZ49+CA49</f>
        <v>199</v>
      </c>
      <c r="CC49" s="8">
        <f>IF(CB49&gt;0,BZ49/CB49,0%)</f>
        <v>0.6984924623115578</v>
      </c>
      <c r="CD49" s="31">
        <f>CD47+CD48</f>
        <v>203</v>
      </c>
      <c r="CE49" s="31">
        <f>CE47+CE48</f>
        <v>51</v>
      </c>
      <c r="CF49" s="1">
        <f>CD49+CE49</f>
        <v>254</v>
      </c>
      <c r="CG49" s="8">
        <f>IF(CF49&gt;0,CD49/CF49,0%)</f>
        <v>0.7992125984251969</v>
      </c>
      <c r="CH49" s="2">
        <f>CH47+CH48</f>
        <v>1074</v>
      </c>
      <c r="CI49" s="1">
        <f>CI47+CI48</f>
        <v>364</v>
      </c>
      <c r="CJ49" s="1">
        <f t="shared" si="271"/>
        <v>1438</v>
      </c>
      <c r="CK49" s="8">
        <f t="shared" si="272"/>
        <v>0.7468706536856745</v>
      </c>
      <c r="CL49" s="31">
        <f>CL47+CL48</f>
        <v>152</v>
      </c>
      <c r="CM49" s="31">
        <f>CM47+CM48</f>
        <v>38</v>
      </c>
      <c r="CN49" s="1">
        <f>CL49+CM49</f>
        <v>190</v>
      </c>
      <c r="CO49" s="8">
        <f>IF(CN49&gt;0,CL49/CN49,0%)</f>
        <v>0.8</v>
      </c>
      <c r="CP49" s="31">
        <f>CP47+CP48</f>
        <v>191</v>
      </c>
      <c r="CQ49" s="31">
        <f>CQ47+CQ48</f>
        <v>54</v>
      </c>
      <c r="CR49" s="1">
        <f>CP49+CQ49</f>
        <v>245</v>
      </c>
      <c r="CS49" s="8">
        <f>IF(CR49&gt;0,CP49/CR49,0%)</f>
        <v>0.7795918367346939</v>
      </c>
      <c r="CT49" s="31">
        <f>CT47+CT48</f>
        <v>187</v>
      </c>
      <c r="CU49" s="31">
        <f>CU47+CU48</f>
        <v>50</v>
      </c>
      <c r="CV49" s="1">
        <f>CT49+CU49</f>
        <v>237</v>
      </c>
      <c r="CW49" s="8">
        <f>IF(CV49&gt;0,CT49/CV49,0%)</f>
        <v>0.7890295358649789</v>
      </c>
      <c r="CX49" s="31">
        <f>CX47+CX48</f>
        <v>185</v>
      </c>
      <c r="CY49" s="31">
        <f>CY47+CY48</f>
        <v>47</v>
      </c>
      <c r="CZ49" s="1">
        <f>CX49+CY49</f>
        <v>232</v>
      </c>
      <c r="DA49" s="8">
        <f>IF(CZ49&gt;0,CX49/CZ49,0%)</f>
        <v>0.7974137931034483</v>
      </c>
      <c r="DB49" s="31">
        <f>DB47+DB48</f>
        <v>205</v>
      </c>
      <c r="DC49" s="31">
        <f>DC47+DC48</f>
        <v>48</v>
      </c>
      <c r="DD49" s="1">
        <f>DB49+DC49</f>
        <v>253</v>
      </c>
      <c r="DE49" s="8">
        <f>IF(DD49&gt;0,DB49/DD49,0%)</f>
        <v>0.8102766798418972</v>
      </c>
      <c r="DF49" s="31">
        <f>DF47+DF48</f>
        <v>184</v>
      </c>
      <c r="DG49" s="31">
        <f>DG47+DG48</f>
        <v>38</v>
      </c>
      <c r="DH49" s="1">
        <f>DF49+DG49</f>
        <v>222</v>
      </c>
      <c r="DI49" s="8">
        <f>IF(DH49&gt;0,DF49/DH49,0%)</f>
        <v>0.8288288288288288</v>
      </c>
      <c r="DJ49" s="31">
        <f>DJ47+DJ48</f>
        <v>196</v>
      </c>
      <c r="DK49" s="31">
        <f>DK47+DK48</f>
        <v>40</v>
      </c>
      <c r="DL49" s="1">
        <f>DJ49+DK49</f>
        <v>236</v>
      </c>
      <c r="DM49" s="8">
        <f>IF(DL49&gt;0,DJ49/DL49,0%)</f>
        <v>0.8305084745762712</v>
      </c>
      <c r="DN49" s="2">
        <f>DN47+DN48</f>
        <v>1300</v>
      </c>
      <c r="DO49" s="1">
        <f>DO47+DO48</f>
        <v>315</v>
      </c>
      <c r="DP49" s="1">
        <f>DN49+DO49</f>
        <v>1615</v>
      </c>
      <c r="DQ49" s="3">
        <f>IF(DP49&gt;0,DN49/DP49,0%)</f>
        <v>0.804953560371517</v>
      </c>
      <c r="DR49" s="2">
        <f>DR47+DR48</f>
        <v>4786</v>
      </c>
      <c r="DS49" s="1">
        <f>DS47+DS48</f>
        <v>1541</v>
      </c>
      <c r="DT49" s="1">
        <f>DR49+DS49</f>
        <v>6327</v>
      </c>
      <c r="DU49" s="3">
        <f>IF(DT49&gt;0,DR49/DT49,0%)</f>
        <v>0.7564406511774933</v>
      </c>
      <c r="DV49" s="2">
        <f>'[6]cy2001'!DR49</f>
        <v>3206</v>
      </c>
      <c r="DW49" s="2">
        <f>'[6]cy2001'!DS49</f>
        <v>2322</v>
      </c>
      <c r="DX49" s="1">
        <f t="shared" si="304"/>
        <v>5528</v>
      </c>
      <c r="DY49" s="3">
        <f>IF(DX49&gt;0,DV49/DX49,0%)</f>
        <v>0.5799565846599132</v>
      </c>
      <c r="DZ49" s="1">
        <f>DR49-DV49</f>
        <v>1580</v>
      </c>
      <c r="EA49" s="8">
        <f>IF(DV49&lt;&gt;0,DZ49/DV49,IF(DZ49=0,0,1))</f>
        <v>0.4928259513412352</v>
      </c>
      <c r="EB49" s="1">
        <f>DS49-DW49</f>
        <v>-781</v>
      </c>
      <c r="EC49" s="8">
        <f>IF(DW49&lt;&gt;0,EB49/DW49,IF(EB49=0,0,1))</f>
        <v>-0.3363479758828596</v>
      </c>
      <c r="ED49" s="1">
        <f>DT49-DX49</f>
        <v>799</v>
      </c>
      <c r="EE49" s="8">
        <f>IF(DX49&lt;&gt;0,ED49/DX49,IF(ED49=0,0,1))</f>
        <v>0.1445369030390738</v>
      </c>
      <c r="EF49" s="8">
        <f>EA49-EE49</f>
        <v>0.3482890483021614</v>
      </c>
    </row>
    <row r="50" spans="1:136" ht="12.75" customHeight="1" hidden="1" outlineLevel="2">
      <c r="A50" s="5" t="s">
        <v>24</v>
      </c>
      <c r="B50" s="9"/>
      <c r="C50" s="9"/>
      <c r="D50" s="9">
        <f t="shared" si="234"/>
        <v>0</v>
      </c>
      <c r="E50" s="11">
        <f t="shared" si="235"/>
        <v>0</v>
      </c>
      <c r="F50" s="34">
        <v>3088</v>
      </c>
      <c r="G50" s="34">
        <v>2789</v>
      </c>
      <c r="H50" s="9">
        <f t="shared" si="236"/>
        <v>5877</v>
      </c>
      <c r="I50" s="11">
        <f t="shared" si="237"/>
        <v>0.5254381487153309</v>
      </c>
      <c r="J50" s="9"/>
      <c r="K50" s="9"/>
      <c r="L50" s="9">
        <f t="shared" si="238"/>
        <v>0</v>
      </c>
      <c r="M50" s="11">
        <f t="shared" si="239"/>
        <v>0</v>
      </c>
      <c r="N50" s="9"/>
      <c r="O50" s="9"/>
      <c r="P50" s="9">
        <f t="shared" si="240"/>
        <v>0</v>
      </c>
      <c r="Q50" s="11">
        <f t="shared" si="241"/>
        <v>0</v>
      </c>
      <c r="R50" s="9"/>
      <c r="S50" s="9"/>
      <c r="T50" s="9">
        <f t="shared" si="242"/>
        <v>0</v>
      </c>
      <c r="U50" s="11">
        <f t="shared" si="243"/>
        <v>0</v>
      </c>
      <c r="V50" s="9"/>
      <c r="W50" s="9"/>
      <c r="X50" s="9">
        <f t="shared" si="244"/>
        <v>0</v>
      </c>
      <c r="Y50" s="11">
        <f t="shared" si="245"/>
        <v>0</v>
      </c>
      <c r="Z50" s="2">
        <f>V50+R50+N50+J50+F50+B50</f>
        <v>3088</v>
      </c>
      <c r="AA50" s="1">
        <f>W50+S50+O50+K50+G50+C50</f>
        <v>2789</v>
      </c>
      <c r="AB50" s="1">
        <f t="shared" si="248"/>
        <v>5877</v>
      </c>
      <c r="AC50" s="3">
        <f t="shared" si="249"/>
        <v>0.5254381487153309</v>
      </c>
      <c r="AD50" s="9"/>
      <c r="AE50" s="9"/>
      <c r="AF50" s="9">
        <f t="shared" si="250"/>
        <v>0</v>
      </c>
      <c r="AG50" s="11">
        <f t="shared" si="251"/>
        <v>0</v>
      </c>
      <c r="AH50" s="34">
        <v>3088</v>
      </c>
      <c r="AI50" s="34">
        <v>2789</v>
      </c>
      <c r="AJ50" s="9">
        <f t="shared" si="252"/>
        <v>5877</v>
      </c>
      <c r="AK50" s="11">
        <f t="shared" si="253"/>
        <v>0.5254381487153309</v>
      </c>
      <c r="AL50" s="9"/>
      <c r="AM50" s="9"/>
      <c r="AN50" s="9">
        <f t="shared" si="254"/>
        <v>0</v>
      </c>
      <c r="AO50" s="11">
        <f t="shared" si="255"/>
        <v>0</v>
      </c>
      <c r="AP50" s="9"/>
      <c r="AQ50" s="9"/>
      <c r="AR50" s="9">
        <f t="shared" si="256"/>
        <v>0</v>
      </c>
      <c r="AS50" s="11">
        <f t="shared" si="257"/>
        <v>0</v>
      </c>
      <c r="AT50" s="9"/>
      <c r="AU50" s="9"/>
      <c r="AV50" s="9">
        <f>AT50+AU50</f>
        <v>0</v>
      </c>
      <c r="AW50" s="11">
        <f>IF(AV50&gt;0,AT50/AV50,0%)</f>
        <v>0</v>
      </c>
      <c r="AX50" s="9"/>
      <c r="AY50" s="9"/>
      <c r="AZ50" s="9">
        <f t="shared" si="310"/>
        <v>0</v>
      </c>
      <c r="BA50" s="11">
        <f t="shared" si="259"/>
        <v>0</v>
      </c>
      <c r="BB50" s="9"/>
      <c r="BC50" s="9"/>
      <c r="BD50" s="9">
        <f>BB50+BC50</f>
        <v>0</v>
      </c>
      <c r="BE50" s="11">
        <f>IF(BD50&gt;0,BB50/BD50,0%)</f>
        <v>0</v>
      </c>
      <c r="BF50" s="2">
        <f>BB50+AX50+AT50+AP50+AL50+AH50+AD50</f>
        <v>3088</v>
      </c>
      <c r="BG50" s="1">
        <f>BC50+AY50+AU50+AQ50+AM50+AI50+AE50</f>
        <v>2789</v>
      </c>
      <c r="BH50" s="1">
        <f t="shared" si="262"/>
        <v>5877</v>
      </c>
      <c r="BI50" s="3">
        <f t="shared" si="311"/>
        <v>0.5254381487153309</v>
      </c>
      <c r="BJ50" s="9"/>
      <c r="BK50" s="9"/>
      <c r="BL50" s="9">
        <f>BJ50+BK50</f>
        <v>0</v>
      </c>
      <c r="BM50" s="11">
        <f>IF(BL50&gt;0,BJ50/BL50,0%)</f>
        <v>0</v>
      </c>
      <c r="BN50" s="9"/>
      <c r="BO50" s="9"/>
      <c r="BP50" s="9">
        <f>BN50+BO50</f>
        <v>0</v>
      </c>
      <c r="BQ50" s="11">
        <f>IF(BP50&gt;0,BN50/BP50,0%)</f>
        <v>0</v>
      </c>
      <c r="BR50" s="9"/>
      <c r="BS50" s="9"/>
      <c r="BT50" s="9">
        <f>BR50+BS50</f>
        <v>0</v>
      </c>
      <c r="BU50" s="11">
        <f>IF(BT50&gt;0,BR50/BT50,0%)</f>
        <v>0</v>
      </c>
      <c r="BV50" s="9"/>
      <c r="BW50" s="9"/>
      <c r="BX50" s="9">
        <f>BV50+BW50</f>
        <v>0</v>
      </c>
      <c r="BY50" s="11">
        <f>IF(BX50&gt;0,BV50/BX50,0%)</f>
        <v>0</v>
      </c>
      <c r="BZ50" s="9"/>
      <c r="CA50" s="9"/>
      <c r="CB50" s="9">
        <f>BZ50+CA50</f>
        <v>0</v>
      </c>
      <c r="CC50" s="11">
        <f>IF(CB50&gt;0,BZ50/CB50,0%)</f>
        <v>0</v>
      </c>
      <c r="CD50" s="9"/>
      <c r="CE50" s="9"/>
      <c r="CF50" s="9">
        <f>CD50+CE50</f>
        <v>0</v>
      </c>
      <c r="CG50" s="11">
        <f>IF(CF50&gt;0,CD50/CF50,0%)</f>
        <v>0</v>
      </c>
      <c r="CH50" s="2">
        <f>CD50+BZ50+BV50+BR50+BN50+BJ50</f>
        <v>0</v>
      </c>
      <c r="CI50" s="1">
        <f>CE50+CA50+BW50+BS50+BO50+BK50</f>
        <v>0</v>
      </c>
      <c r="CJ50" s="9">
        <f t="shared" si="271"/>
        <v>0</v>
      </c>
      <c r="CK50" s="10">
        <f t="shared" si="272"/>
        <v>0</v>
      </c>
      <c r="CL50" s="9"/>
      <c r="CM50" s="9"/>
      <c r="CN50" s="9">
        <f>CL50+CM50</f>
        <v>0</v>
      </c>
      <c r="CO50" s="11">
        <f>IF(CN50&gt;0,CL50/CN50,0%)</f>
        <v>0</v>
      </c>
      <c r="CP50" s="9"/>
      <c r="CQ50" s="9"/>
      <c r="CR50" s="9">
        <f>CP50+CQ50</f>
        <v>0</v>
      </c>
      <c r="CS50" s="11">
        <f>IF(CR50&gt;0,CP50/CR50,0%)</f>
        <v>0</v>
      </c>
      <c r="CT50" s="9"/>
      <c r="CU50" s="9"/>
      <c r="CV50" s="9">
        <f>CT50+CU50</f>
        <v>0</v>
      </c>
      <c r="CW50" s="11">
        <f>IF(CV50&gt;0,CT50/CV50,0%)</f>
        <v>0</v>
      </c>
      <c r="CX50" s="9"/>
      <c r="CY50" s="9"/>
      <c r="CZ50" s="9">
        <f>CX50+CY50</f>
        <v>0</v>
      </c>
      <c r="DA50" s="11">
        <f>IF(CZ50&gt;0,CX50/CZ50,0%)</f>
        <v>0</v>
      </c>
      <c r="DB50" s="9"/>
      <c r="DC50" s="9"/>
      <c r="DD50" s="9">
        <f>DB50+DC50</f>
        <v>0</v>
      </c>
      <c r="DE50" s="11">
        <f>IF(DD50&gt;0,DB50/DD50,0%)</f>
        <v>0</v>
      </c>
      <c r="DF50" s="9"/>
      <c r="DG50" s="9"/>
      <c r="DH50" s="9">
        <f>DF50+DG50</f>
        <v>0</v>
      </c>
      <c r="DI50" s="11">
        <f>IF(DH50&gt;0,DF50/DH50,0%)</f>
        <v>0</v>
      </c>
      <c r="DJ50" s="9"/>
      <c r="DK50" s="9"/>
      <c r="DL50" s="1">
        <f>DJ50+DK50</f>
        <v>0</v>
      </c>
      <c r="DM50" s="8">
        <f>IF(DL50&gt;0,DJ50/DL50,0%)</f>
        <v>0</v>
      </c>
      <c r="DN50" s="2">
        <f>DJ50+DF50+DB50+CX50+CT50+CP50+CL50</f>
        <v>0</v>
      </c>
      <c r="DO50" s="1">
        <f>DK50+DG50+DC50+CY50+CU50+CQ50+CM50</f>
        <v>0</v>
      </c>
      <c r="DP50" s="1">
        <f>DN50+DO50</f>
        <v>0</v>
      </c>
      <c r="DQ50" s="3">
        <f t="shared" si="282"/>
        <v>0</v>
      </c>
      <c r="DR50" s="2">
        <f>DN50+CH50+BF50+Z50</f>
        <v>6176</v>
      </c>
      <c r="DS50" s="1">
        <f>DO50+CI50+BG50+AA50</f>
        <v>5578</v>
      </c>
      <c r="DT50" s="1">
        <f t="shared" si="284"/>
        <v>11754</v>
      </c>
      <c r="DU50" s="3">
        <f t="shared" si="285"/>
        <v>0.5254381487153309</v>
      </c>
      <c r="DV50" s="2">
        <f>'[6]cy2001'!DR50</f>
        <v>1437</v>
      </c>
      <c r="DW50" s="2">
        <f>'[6]cy2001'!DS50</f>
        <v>3010</v>
      </c>
      <c r="DX50" s="1">
        <f t="shared" si="304"/>
        <v>4447</v>
      </c>
      <c r="DY50" s="3">
        <f t="shared" si="286"/>
        <v>0.32313919496289634</v>
      </c>
      <c r="DZ50" s="1">
        <f t="shared" si="305"/>
        <v>4739</v>
      </c>
      <c r="EA50" s="8">
        <f t="shared" si="287"/>
        <v>3.2978427279053584</v>
      </c>
      <c r="EB50" s="1">
        <f t="shared" si="306"/>
        <v>2568</v>
      </c>
      <c r="EC50" s="8">
        <f t="shared" si="307"/>
        <v>0.8531561461794019</v>
      </c>
      <c r="ED50" s="1">
        <f t="shared" si="308"/>
        <v>7307</v>
      </c>
      <c r="EE50" s="8">
        <f t="shared" si="288"/>
        <v>1.6431302001349224</v>
      </c>
      <c r="EF50" s="8">
        <f t="shared" si="309"/>
        <v>1.654712527770436</v>
      </c>
    </row>
    <row r="51" spans="1:136" ht="12.75" customHeight="1" hidden="1" outlineLevel="2">
      <c r="A51" s="5" t="s">
        <v>25</v>
      </c>
      <c r="B51" s="9"/>
      <c r="C51" s="9"/>
      <c r="D51" s="9">
        <f t="shared" si="234"/>
        <v>0</v>
      </c>
      <c r="E51" s="11">
        <f t="shared" si="235"/>
        <v>0</v>
      </c>
      <c r="F51" s="34">
        <v>10768</v>
      </c>
      <c r="G51" s="34">
        <v>10668</v>
      </c>
      <c r="H51" s="9">
        <f t="shared" si="236"/>
        <v>21436</v>
      </c>
      <c r="I51" s="11">
        <f t="shared" si="237"/>
        <v>0.5023325247247621</v>
      </c>
      <c r="J51" s="9"/>
      <c r="K51" s="9"/>
      <c r="L51" s="9">
        <f t="shared" si="238"/>
        <v>0</v>
      </c>
      <c r="M51" s="11">
        <f t="shared" si="239"/>
        <v>0</v>
      </c>
      <c r="N51" s="9"/>
      <c r="O51" s="9"/>
      <c r="P51" s="9">
        <f t="shared" si="240"/>
        <v>0</v>
      </c>
      <c r="Q51" s="11">
        <f t="shared" si="241"/>
        <v>0</v>
      </c>
      <c r="R51" s="9"/>
      <c r="S51" s="9"/>
      <c r="T51" s="9">
        <f t="shared" si="242"/>
        <v>0</v>
      </c>
      <c r="U51" s="11">
        <f t="shared" si="243"/>
        <v>0</v>
      </c>
      <c r="V51" s="9"/>
      <c r="W51" s="9"/>
      <c r="X51" s="9">
        <f t="shared" si="244"/>
        <v>0</v>
      </c>
      <c r="Y51" s="11">
        <f t="shared" si="245"/>
        <v>0</v>
      </c>
      <c r="Z51" s="2">
        <f>V51+R51+N51+J51+F51+B51</f>
        <v>10768</v>
      </c>
      <c r="AA51" s="1">
        <f>W51+S51+O51+K51+G51+C51</f>
        <v>10668</v>
      </c>
      <c r="AB51" s="1">
        <f t="shared" si="248"/>
        <v>21436</v>
      </c>
      <c r="AC51" s="3">
        <f t="shared" si="249"/>
        <v>0.5023325247247621</v>
      </c>
      <c r="AD51" s="9"/>
      <c r="AE51" s="9"/>
      <c r="AF51" s="9">
        <f t="shared" si="250"/>
        <v>0</v>
      </c>
      <c r="AG51" s="11">
        <f t="shared" si="251"/>
        <v>0</v>
      </c>
      <c r="AH51" s="9"/>
      <c r="AI51" s="9"/>
      <c r="AJ51" s="9">
        <f t="shared" si="252"/>
        <v>0</v>
      </c>
      <c r="AK51" s="11">
        <f t="shared" si="253"/>
        <v>0</v>
      </c>
      <c r="AL51" s="9"/>
      <c r="AM51" s="9"/>
      <c r="AN51" s="9">
        <f t="shared" si="254"/>
        <v>0</v>
      </c>
      <c r="AO51" s="11">
        <f t="shared" si="255"/>
        <v>0</v>
      </c>
      <c r="AP51" s="9"/>
      <c r="AQ51" s="9"/>
      <c r="AR51" s="9">
        <f t="shared" si="256"/>
        <v>0</v>
      </c>
      <c r="AS51" s="11">
        <f t="shared" si="257"/>
        <v>0</v>
      </c>
      <c r="AT51" s="9"/>
      <c r="AU51" s="9"/>
      <c r="AV51" s="9">
        <f>AT51+AU51</f>
        <v>0</v>
      </c>
      <c r="AW51" s="11">
        <f>IF(AV51&gt;0,AT51/AV51,0%)</f>
        <v>0</v>
      </c>
      <c r="AX51" s="9"/>
      <c r="AY51" s="9"/>
      <c r="AZ51" s="9">
        <f t="shared" si="310"/>
        <v>0</v>
      </c>
      <c r="BA51" s="11">
        <f t="shared" si="259"/>
        <v>0</v>
      </c>
      <c r="BB51" s="9"/>
      <c r="BC51" s="9"/>
      <c r="BD51" s="9">
        <f>BB51+BC51</f>
        <v>0</v>
      </c>
      <c r="BE51" s="11">
        <f>IF(BD51&gt;0,BB51/BD51,0%)</f>
        <v>0</v>
      </c>
      <c r="BF51" s="2">
        <f>BB51+AX51+AT51+AP51+AL51+AH51+AD51</f>
        <v>0</v>
      </c>
      <c r="BG51" s="1">
        <f>BC51+AY51+AU51+AQ51+AM51+AI51+AE51</f>
        <v>0</v>
      </c>
      <c r="BH51" s="1">
        <f t="shared" si="262"/>
        <v>0</v>
      </c>
      <c r="BI51" s="3">
        <f t="shared" si="311"/>
        <v>0</v>
      </c>
      <c r="BJ51" s="9"/>
      <c r="BK51" s="9"/>
      <c r="BL51" s="9">
        <f>BJ51+BK51</f>
        <v>0</v>
      </c>
      <c r="BM51" s="11">
        <f>IF(BL51&gt;0,BJ51/BL51,0%)</f>
        <v>0</v>
      </c>
      <c r="BN51" s="9"/>
      <c r="BO51" s="9"/>
      <c r="BP51" s="9">
        <f>BN51+BO51</f>
        <v>0</v>
      </c>
      <c r="BQ51" s="11">
        <f>IF(BP51&gt;0,BN51/BP51,0%)</f>
        <v>0</v>
      </c>
      <c r="BR51" s="9"/>
      <c r="BS51" s="9"/>
      <c r="BT51" s="9">
        <f>BR51+BS51</f>
        <v>0</v>
      </c>
      <c r="BU51" s="11">
        <f>IF(BT51&gt;0,BR51/BT51,0%)</f>
        <v>0</v>
      </c>
      <c r="BV51" s="34">
        <v>3644</v>
      </c>
      <c r="BW51" s="34">
        <v>3602</v>
      </c>
      <c r="BX51" s="9">
        <f>BV51+BW51</f>
        <v>7246</v>
      </c>
      <c r="BY51" s="11">
        <f>IF(BX51&gt;0,BV51/BX51,0%)</f>
        <v>0.5028981507038366</v>
      </c>
      <c r="BZ51" s="9"/>
      <c r="CA51" s="9"/>
      <c r="CB51" s="9">
        <f>BZ51+CA51</f>
        <v>0</v>
      </c>
      <c r="CC51" s="11">
        <f>IF(CB51&gt;0,BZ51/CB51,0%)</f>
        <v>0</v>
      </c>
      <c r="CD51" s="9"/>
      <c r="CE51" s="9"/>
      <c r="CF51" s="9">
        <f>CD51+CE51</f>
        <v>0</v>
      </c>
      <c r="CG51" s="11">
        <f>IF(CF51&gt;0,CD51/CF51,0%)</f>
        <v>0</v>
      </c>
      <c r="CH51" s="2">
        <f>CD51+BZ51+BV51+BR51+BN51+BJ51</f>
        <v>3644</v>
      </c>
      <c r="CI51" s="1">
        <f>CE51+CA51+BW51+BS51+BO51+BK51</f>
        <v>3602</v>
      </c>
      <c r="CJ51" s="9">
        <f t="shared" si="271"/>
        <v>7246</v>
      </c>
      <c r="CK51" s="10">
        <f t="shared" si="272"/>
        <v>0.5028981507038366</v>
      </c>
      <c r="CL51" s="9"/>
      <c r="CM51" s="9"/>
      <c r="CN51" s="9">
        <f>CL51+CM51</f>
        <v>0</v>
      </c>
      <c r="CO51" s="11">
        <f>IF(CN51&gt;0,CL51/CN51,0%)</f>
        <v>0</v>
      </c>
      <c r="CP51" s="9"/>
      <c r="CQ51" s="9"/>
      <c r="CR51" s="9">
        <f>CP51+CQ51</f>
        <v>0</v>
      </c>
      <c r="CS51" s="11">
        <f>IF(CR51&gt;0,CP51/CR51,0%)</f>
        <v>0</v>
      </c>
      <c r="CT51" s="9"/>
      <c r="CU51" s="9"/>
      <c r="CV51" s="9">
        <f>CT51+CU51</f>
        <v>0</v>
      </c>
      <c r="CW51" s="11">
        <f>IF(CV51&gt;0,CT51/CV51,0%)</f>
        <v>0</v>
      </c>
      <c r="CX51" s="9"/>
      <c r="CY51" s="9"/>
      <c r="CZ51" s="9">
        <f>CX51+CY51</f>
        <v>0</v>
      </c>
      <c r="DA51" s="11">
        <f>IF(CZ51&gt;0,CX51/CZ51,0%)</f>
        <v>0</v>
      </c>
      <c r="DB51" s="9"/>
      <c r="DC51" s="9"/>
      <c r="DD51" s="9">
        <f>DB51+DC51</f>
        <v>0</v>
      </c>
      <c r="DE51" s="11">
        <f>IF(DD51&gt;0,DB51/DD51,0%)</f>
        <v>0</v>
      </c>
      <c r="DF51" s="9"/>
      <c r="DG51" s="9"/>
      <c r="DH51" s="9">
        <f>DF51+DG51</f>
        <v>0</v>
      </c>
      <c r="DI51" s="11">
        <f>IF(DH51&gt;0,DF51/DH51,0%)</f>
        <v>0</v>
      </c>
      <c r="DJ51" s="34">
        <v>11487</v>
      </c>
      <c r="DK51" s="34">
        <v>5670</v>
      </c>
      <c r="DL51" s="1">
        <f>DJ51+DK51</f>
        <v>17157</v>
      </c>
      <c r="DM51" s="8">
        <f>IF(DL51&gt;0,DJ51/DL51,0%)</f>
        <v>0.6695226438188494</v>
      </c>
      <c r="DN51" s="2">
        <f>DJ51+DF51+DB51+CX51+CT51+CP51+CL51</f>
        <v>11487</v>
      </c>
      <c r="DO51" s="1">
        <f>DK51+DG51+DC51+CY51+CU51+CQ51+CM51</f>
        <v>5670</v>
      </c>
      <c r="DP51" s="1">
        <f>DN51+DO51</f>
        <v>17157</v>
      </c>
      <c r="DQ51" s="3">
        <f t="shared" si="282"/>
        <v>0.6695226438188494</v>
      </c>
      <c r="DR51" s="2">
        <f>DN51+CH51+BF51+Z51</f>
        <v>25899</v>
      </c>
      <c r="DS51" s="1">
        <f>DO51+CI51+BG51+AA51</f>
        <v>19940</v>
      </c>
      <c r="DT51" s="1">
        <f t="shared" si="284"/>
        <v>45839</v>
      </c>
      <c r="DU51" s="3">
        <f t="shared" si="285"/>
        <v>0.564999236458038</v>
      </c>
      <c r="DV51" s="2">
        <f>'[6]cy2001'!DR51</f>
        <v>9432</v>
      </c>
      <c r="DW51" s="2">
        <f>'[6]cy2001'!DS51</f>
        <v>15373</v>
      </c>
      <c r="DX51" s="1">
        <f t="shared" si="304"/>
        <v>24805</v>
      </c>
      <c r="DY51" s="3">
        <f t="shared" si="286"/>
        <v>0.380245918161661</v>
      </c>
      <c r="DZ51" s="1">
        <f t="shared" si="305"/>
        <v>16467</v>
      </c>
      <c r="EA51" s="8">
        <f t="shared" si="287"/>
        <v>1.7458651399491094</v>
      </c>
      <c r="EB51" s="1">
        <f t="shared" si="306"/>
        <v>4567</v>
      </c>
      <c r="EC51" s="8">
        <f t="shared" si="307"/>
        <v>0.2970792948676251</v>
      </c>
      <c r="ED51" s="1">
        <f t="shared" si="308"/>
        <v>21034</v>
      </c>
      <c r="EE51" s="8">
        <f t="shared" si="288"/>
        <v>0.8479741987502519</v>
      </c>
      <c r="EF51" s="8">
        <f t="shared" si="309"/>
        <v>0.8978909411988575</v>
      </c>
    </row>
    <row r="52" spans="1:136" ht="13.5" outlineLevel="1" collapsed="1" thickBot="1">
      <c r="A52" s="29" t="s">
        <v>1</v>
      </c>
      <c r="B52" s="6">
        <f>B42+B43+B44+B45+B46+B49+B50+B51</f>
        <v>1723</v>
      </c>
      <c r="C52" s="6">
        <f>C42+C43+C44+C45+C46+C49+C50+C51</f>
        <v>1308</v>
      </c>
      <c r="D52" s="6">
        <f t="shared" si="234"/>
        <v>3031</v>
      </c>
      <c r="E52" s="7">
        <f t="shared" si="235"/>
        <v>0.5684592543714946</v>
      </c>
      <c r="F52" s="6">
        <f>F42+F43+F44+F45+F46+F49+F50+F51</f>
        <v>16522</v>
      </c>
      <c r="G52" s="6">
        <f>G42+G43+G44+G45+G46+G49+G50+G51</f>
        <v>15030</v>
      </c>
      <c r="H52" s="6">
        <f t="shared" si="236"/>
        <v>31552</v>
      </c>
      <c r="I52" s="7">
        <f t="shared" si="237"/>
        <v>0.523643509127789</v>
      </c>
      <c r="J52" s="6">
        <f>J42+J43+J44+J45+J46+J49+J50+J51</f>
        <v>2559</v>
      </c>
      <c r="K52" s="6">
        <f>K42+K43+K44+K45+K46+K49+K50+K51</f>
        <v>1858</v>
      </c>
      <c r="L52" s="6">
        <f t="shared" si="238"/>
        <v>4417</v>
      </c>
      <c r="M52" s="7">
        <f t="shared" si="239"/>
        <v>0.579352501697985</v>
      </c>
      <c r="N52" s="6">
        <f>N42+N43+N44+N45+N46+N49+N50+N51</f>
        <v>2789</v>
      </c>
      <c r="O52" s="6">
        <f>O42+O43+O44+O45+O46+O49+O50+O51</f>
        <v>1894</v>
      </c>
      <c r="P52" s="6">
        <f t="shared" si="240"/>
        <v>4683</v>
      </c>
      <c r="Q52" s="7">
        <f t="shared" si="241"/>
        <v>0.5955584027332906</v>
      </c>
      <c r="R52" s="6">
        <f>R42+R43+R44+R45+R46+R49+R50+R51</f>
        <v>2617</v>
      </c>
      <c r="S52" s="6">
        <f>S42+S43+S44+S45+S46+S49+S50+S51</f>
        <v>2181</v>
      </c>
      <c r="T52" s="6">
        <f t="shared" si="242"/>
        <v>4798</v>
      </c>
      <c r="U52" s="7">
        <f t="shared" si="243"/>
        <v>0.5454355981659025</v>
      </c>
      <c r="V52" s="6">
        <f>V42+V43+V44+V45+V46+V49+V50+V51</f>
        <v>2496</v>
      </c>
      <c r="W52" s="6">
        <f>W42+W43+W44+W45+W46+W49+W50+W51</f>
        <v>2706</v>
      </c>
      <c r="X52" s="6">
        <f t="shared" si="244"/>
        <v>5202</v>
      </c>
      <c r="Y52" s="7">
        <f t="shared" si="245"/>
        <v>0.4798154555940023</v>
      </c>
      <c r="Z52" s="6">
        <f>Z42+Z43+Z44+Z45+Z46+Z49+Z50+Z51</f>
        <v>28706</v>
      </c>
      <c r="AA52" s="6">
        <f>AA42+AA43+AA44+AA45+AA46+AA49+AA50+AA51</f>
        <v>24977</v>
      </c>
      <c r="AB52" s="6">
        <f t="shared" si="248"/>
        <v>53683</v>
      </c>
      <c r="AC52" s="7">
        <f t="shared" si="249"/>
        <v>0.5347316655179479</v>
      </c>
      <c r="AD52" s="6">
        <f>AD42+AD43+AD44+AD45+AD46+AD49+AD50+AD51</f>
        <v>2413</v>
      </c>
      <c r="AE52" s="6">
        <f>AE42+AE43+AE44+AE45+AE46+AE49+AE50+AE51</f>
        <v>2526</v>
      </c>
      <c r="AF52" s="6">
        <f t="shared" si="250"/>
        <v>4939</v>
      </c>
      <c r="AG52" s="7">
        <f t="shared" si="251"/>
        <v>0.48856043733549304</v>
      </c>
      <c r="AH52" s="6">
        <f>AH42+AH43+AH44+AH45+AH46+AH49+AH50+AH51</f>
        <v>5286</v>
      </c>
      <c r="AI52" s="6">
        <f>AI42+AI43+AI44+AI45+AI46+AI49+AI50+AI51</f>
        <v>6018</v>
      </c>
      <c r="AJ52" s="6">
        <f t="shared" si="252"/>
        <v>11304</v>
      </c>
      <c r="AK52" s="7">
        <f t="shared" si="253"/>
        <v>0.4676220806794055</v>
      </c>
      <c r="AL52" s="6">
        <f>AL42+AL43+AL44+AL45+AL46+AL49+AL50+AL51</f>
        <v>2251</v>
      </c>
      <c r="AM52" s="6">
        <f>AM42+AM43+AM44+AM45+AM46+AM49+AM50+AM51</f>
        <v>3506</v>
      </c>
      <c r="AN52" s="6">
        <f t="shared" si="254"/>
        <v>5757</v>
      </c>
      <c r="AO52" s="7">
        <f t="shared" si="255"/>
        <v>0.3910022581205489</v>
      </c>
      <c r="AP52" s="6">
        <f>AP42+AP43+AP44+AP45+AP46+AP49+AP50+AP51</f>
        <v>2073</v>
      </c>
      <c r="AQ52" s="6">
        <f>AQ42+AQ43+AQ44+AQ45+AQ46+AQ49+AQ50+AQ51</f>
        <v>3395</v>
      </c>
      <c r="AR52" s="6">
        <f t="shared" si="256"/>
        <v>5468</v>
      </c>
      <c r="AS52" s="7">
        <f t="shared" si="257"/>
        <v>0.37911485003657647</v>
      </c>
      <c r="AT52" s="6">
        <f>AT42+AT43+AT44+AT45+AT46+AT49+AT50+AT51</f>
        <v>2209</v>
      </c>
      <c r="AU52" s="6">
        <f>AU42+AU43+AU44+AU45+AU46+AU49+AU50+AU51</f>
        <v>2777</v>
      </c>
      <c r="AV52" s="6">
        <f>AT52+AU52</f>
        <v>4986</v>
      </c>
      <c r="AW52" s="7">
        <f>IF(AV52&gt;0,AT52/AV52,0%)</f>
        <v>0.44304051343762535</v>
      </c>
      <c r="AX52" s="6">
        <f>AX42+AX43+AX44+AX45+AX46+AX49+AX50+AX51</f>
        <v>2220</v>
      </c>
      <c r="AY52" s="6">
        <f>AY42+AY43+AY44+AY45+AY46+AY49+AY50+AY51</f>
        <v>3159</v>
      </c>
      <c r="AZ52" s="6">
        <f t="shared" si="310"/>
        <v>5379</v>
      </c>
      <c r="BA52" s="7">
        <f t="shared" si="259"/>
        <v>0.41271611823759063</v>
      </c>
      <c r="BB52" s="6">
        <f>BB42+BB43+BB44+BB45+BB46+BB49+BB50+BB51</f>
        <v>2111</v>
      </c>
      <c r="BC52" s="6">
        <f>BC42+BC43+BC44+BC45+BC46+BC49+BC50+BC51</f>
        <v>2722</v>
      </c>
      <c r="BD52" s="6">
        <f>BB52+BC52</f>
        <v>4833</v>
      </c>
      <c r="BE52" s="7">
        <f>IF(BD52&gt;0,BB52/BD52,0%)</f>
        <v>0.4367887440513139</v>
      </c>
      <c r="BF52" s="6">
        <f>BF42+BF43+BF44+BF45+BF46+BF49+BF50+BF51</f>
        <v>18563</v>
      </c>
      <c r="BG52" s="6">
        <f>BG42+BG43+BG44+BG45+BG46+BG49+BG50+BG51</f>
        <v>24103</v>
      </c>
      <c r="BH52" s="6">
        <f t="shared" si="262"/>
        <v>42666</v>
      </c>
      <c r="BI52" s="7">
        <f t="shared" si="311"/>
        <v>0.4350771105798528</v>
      </c>
      <c r="BJ52" s="6">
        <f>BJ42+BJ43+BJ44+BJ45+BJ46+BJ49+BJ50+BJ51</f>
        <v>1944</v>
      </c>
      <c r="BK52" s="6">
        <f>BK42+BK43+BK44+BK45+BK46+BK49+BK50+BK51</f>
        <v>3153</v>
      </c>
      <c r="BL52" s="6">
        <f>BJ52+BK52</f>
        <v>5097</v>
      </c>
      <c r="BM52" s="7">
        <f>IF(BL52&gt;0,BJ52/BL52,0%)</f>
        <v>0.38140082401412595</v>
      </c>
      <c r="BN52" s="6">
        <f>BN42+BN43+BN44+BN45+BN46+BN49+BN50+BN51</f>
        <v>2239</v>
      </c>
      <c r="BO52" s="6">
        <f>BO42+BO43+BO44+BO45+BO46+BO49+BO50+BO51</f>
        <v>1570</v>
      </c>
      <c r="BP52" s="6">
        <f>BN52+BO52</f>
        <v>3809</v>
      </c>
      <c r="BQ52" s="7">
        <f>IF(BP52&gt;0,BN52/BP52,0%)</f>
        <v>0.5878183250196902</v>
      </c>
      <c r="BR52" s="6">
        <f>BR42+BR43+BR44+BR45+BR46+BR49+BR50+BR51</f>
        <v>2175</v>
      </c>
      <c r="BS52" s="6">
        <f>BS42+BS43+BS44+BS45+BS46+BS49+BS50+BS51</f>
        <v>1719</v>
      </c>
      <c r="BT52" s="6">
        <f>BR52+BS52</f>
        <v>3894</v>
      </c>
      <c r="BU52" s="7">
        <f>IF(BT52&gt;0,BR52/BT52,0%)</f>
        <v>0.5585516178736518</v>
      </c>
      <c r="BV52" s="6">
        <f>BV42+BV43+BV44+BV45+BV46+BV49+BV50+BV51</f>
        <v>5791</v>
      </c>
      <c r="BW52" s="6">
        <f>BW42+BW43+BW44+BW45+BW46+BW49+BW50+BW51</f>
        <v>5462</v>
      </c>
      <c r="BX52" s="6">
        <f>BV52+BW52</f>
        <v>11253</v>
      </c>
      <c r="BY52" s="7">
        <f>IF(BX52&gt;0,BV52/BX52,0%)</f>
        <v>0.5146183240024882</v>
      </c>
      <c r="BZ52" s="6">
        <f>BZ42+BZ43+BZ44+BZ45+BZ46+BZ49+BZ50+BZ51</f>
        <v>1888</v>
      </c>
      <c r="CA52" s="6">
        <f>CA42+CA43+CA44+CA45+CA46+CA49+CA50+CA51</f>
        <v>1338</v>
      </c>
      <c r="CB52" s="6">
        <f>BZ52+CA52</f>
        <v>3226</v>
      </c>
      <c r="CC52" s="7">
        <f>IF(CB52&gt;0,BZ52/CB52,0%)</f>
        <v>0.5852448853068816</v>
      </c>
      <c r="CD52" s="6">
        <f>CD42+CD43+CD44+CD45+CD46+CD49+CD50+CD51</f>
        <v>2200</v>
      </c>
      <c r="CE52" s="6">
        <f>CE42+CE43+CE44+CE45+CE46+CE49+CE50+CE51</f>
        <v>1542</v>
      </c>
      <c r="CF52" s="6">
        <f>CD52+CE52</f>
        <v>3742</v>
      </c>
      <c r="CG52" s="7">
        <f>IF(CF52&gt;0,CD52/CF52,0%)</f>
        <v>0.5879208979155531</v>
      </c>
      <c r="CH52" s="6">
        <f>CH42+CH43+CH44+CH45+CH46+CH49+CH50+CH51</f>
        <v>16237</v>
      </c>
      <c r="CI52" s="6">
        <f>CI42+CI43+CI44+CI45+CI46+CI49+CI50+CI51</f>
        <v>14784</v>
      </c>
      <c r="CJ52" s="6">
        <f t="shared" si="271"/>
        <v>31021</v>
      </c>
      <c r="CK52" s="7">
        <f t="shared" si="272"/>
        <v>0.523419618967796</v>
      </c>
      <c r="CL52" s="6">
        <f>CL42+CL43+CL44+CL45+CL46+CL49+CL50+CL51</f>
        <v>1843</v>
      </c>
      <c r="CM52" s="6">
        <f>CM42+CM43+CM44+CM45+CM46+CM49+CM50+CM51</f>
        <v>1524</v>
      </c>
      <c r="CN52" s="6">
        <f>CL52+CM52</f>
        <v>3367</v>
      </c>
      <c r="CO52" s="7">
        <f>IF(CN52&gt;0,CL52/CN52,0%)</f>
        <v>0.5473715473715474</v>
      </c>
      <c r="CP52" s="6">
        <f>CP42+CP43+CP44+CP45+CP46+CP49+CP50+CP51</f>
        <v>2147</v>
      </c>
      <c r="CQ52" s="6">
        <f>CQ42+CQ43+CQ44+CQ45+CQ46+CQ49+CQ50+CQ51</f>
        <v>2938</v>
      </c>
      <c r="CR52" s="6">
        <f>CP52+CQ52</f>
        <v>5085</v>
      </c>
      <c r="CS52" s="7">
        <f>IF(CR52&gt;0,CP52/CR52,0%)</f>
        <v>0.4222222222222222</v>
      </c>
      <c r="CT52" s="6">
        <f>CT42+CT43+CT44+CT45+CT46+CT49+CT50+CT51</f>
        <v>2009</v>
      </c>
      <c r="CU52" s="6">
        <f>CU42+CU43+CU44+CU45+CU46+CU49+CU50+CU51</f>
        <v>1881</v>
      </c>
      <c r="CV52" s="6">
        <f>CT52+CU52</f>
        <v>3890</v>
      </c>
      <c r="CW52" s="7">
        <f>IF(CV52&gt;0,CT52/CV52,0%)</f>
        <v>0.516452442159383</v>
      </c>
      <c r="CX52" s="6">
        <f>CX42+CX43+CX44+CX45+CX46+CX49+CX50+CX51</f>
        <v>2189</v>
      </c>
      <c r="CY52" s="6">
        <f>CY42+CY43+CY44+CY45+CY46+CY49+CY50+CY51</f>
        <v>1681</v>
      </c>
      <c r="CZ52" s="6">
        <f>CX52+CY52</f>
        <v>3870</v>
      </c>
      <c r="DA52" s="7">
        <f>IF(CZ52&gt;0,CX52/CZ52,0%)</f>
        <v>0.5656330749354005</v>
      </c>
      <c r="DB52" s="6">
        <f>DB42+DB43+DB44+DB45+DB46+DB49+DB50+DB51</f>
        <v>2255</v>
      </c>
      <c r="DC52" s="6">
        <f>DC42+DC43+DC44+DC45+DC46+DC49+DC50+DC51</f>
        <v>1055</v>
      </c>
      <c r="DD52" s="6">
        <f>DB52+DC52</f>
        <v>3310</v>
      </c>
      <c r="DE52" s="7">
        <f>IF(DD52&gt;0,DB52/DD52,0%)</f>
        <v>0.6812688821752266</v>
      </c>
      <c r="DF52" s="6">
        <f>DF42+DF43+DF44+DF45+DF46+DF49+DF50+DF51</f>
        <v>1879</v>
      </c>
      <c r="DG52" s="6">
        <f>DG42+DG43+DG44+DG45+DG46+DG49+DG50+DG51</f>
        <v>2836</v>
      </c>
      <c r="DH52" s="6">
        <f>DF52+DG52</f>
        <v>4715</v>
      </c>
      <c r="DI52" s="7">
        <f>IF(DH52&gt;0,DF52/DH52,0%)</f>
        <v>0.3985153764581124</v>
      </c>
      <c r="DJ52" s="6">
        <f>DJ42+DJ43+DJ44+DJ45+DJ46+DJ49+DJ50+DJ51</f>
        <v>13603</v>
      </c>
      <c r="DK52" s="6">
        <f>DK42+DK43+DK44+DK45+DK46+DK49+DK50+DK51</f>
        <v>6929</v>
      </c>
      <c r="DL52" s="6">
        <f>DJ52+DK52</f>
        <v>20532</v>
      </c>
      <c r="DM52" s="7">
        <f>IF(DL52&gt;0,DJ52/DL52,0%)</f>
        <v>0.6625267874537307</v>
      </c>
      <c r="DN52" s="6">
        <f>DN42+DN43+DN44+DN45+DN46+DN49+DN50+DN51</f>
        <v>25925</v>
      </c>
      <c r="DO52" s="6">
        <f>DO42+DO43+DO44+DO45+DO46+DO49+DO50+DO51</f>
        <v>18844</v>
      </c>
      <c r="DP52" s="6">
        <f>DN52+DO52</f>
        <v>44769</v>
      </c>
      <c r="DQ52" s="7">
        <f t="shared" si="282"/>
        <v>0.5790837409814827</v>
      </c>
      <c r="DR52" s="6">
        <f>DR42+DR43+DR44+DR45+DR46+DR49+DR50+DR51</f>
        <v>89431</v>
      </c>
      <c r="DS52" s="6">
        <f>DS42+DS43+DS44+DS45+DS46+DS49+DS50+DS51</f>
        <v>82708</v>
      </c>
      <c r="DT52" s="6">
        <f>DR52+DS52</f>
        <v>172139</v>
      </c>
      <c r="DU52" s="7">
        <f t="shared" si="285"/>
        <v>0.5195278234450067</v>
      </c>
      <c r="DV52" s="6">
        <f>DV42+DV43+DV44+DV45+DV46+DV49+DV50+DV51</f>
        <v>49057</v>
      </c>
      <c r="DW52" s="6">
        <f>DW42+DW43+DW44+DW45+DW46+DW49+DW50+DW51</f>
        <v>67673</v>
      </c>
      <c r="DX52" s="6">
        <f t="shared" si="304"/>
        <v>116730</v>
      </c>
      <c r="DY52" s="7">
        <f t="shared" si="286"/>
        <v>0.4202604300522573</v>
      </c>
      <c r="DZ52" s="6">
        <f>DZ42+DZ43+DZ44+DZ45+DZ46+DZ49+DZ50+DZ51</f>
        <v>40374</v>
      </c>
      <c r="EA52" s="6">
        <f>EA42+EA43+EA44+EA45+EA46+EA49+EA50+EA51</f>
        <v>8.355400689362401</v>
      </c>
      <c r="EB52" s="6">
        <f t="shared" si="306"/>
        <v>15035</v>
      </c>
      <c r="EC52" s="7">
        <f t="shared" si="307"/>
        <v>0.2221713238662391</v>
      </c>
      <c r="ED52" s="6">
        <f t="shared" si="308"/>
        <v>55409</v>
      </c>
      <c r="EE52" s="7">
        <f t="shared" si="288"/>
        <v>0.474676604129187</v>
      </c>
      <c r="EF52" s="7">
        <f t="shared" si="309"/>
        <v>7.880724085233214</v>
      </c>
    </row>
    <row r="53" spans="1:129" ht="12.75" outlineLevel="1">
      <c r="A53" s="4" t="s">
        <v>16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7"/>
      <c r="AA53" s="24"/>
      <c r="AB53" s="24"/>
      <c r="AC53" s="25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7"/>
      <c r="BG53" s="24"/>
      <c r="BH53" s="24"/>
      <c r="BI53" s="25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7"/>
      <c r="CI53" s="24"/>
      <c r="CJ53" s="24"/>
      <c r="CK53" s="25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7"/>
      <c r="DO53" s="24"/>
      <c r="DP53" s="24"/>
      <c r="DQ53" s="25"/>
      <c r="DR53" s="27"/>
      <c r="DS53" s="24"/>
      <c r="DT53" s="24"/>
      <c r="DU53" s="25"/>
      <c r="DV53" s="27"/>
      <c r="DW53" s="24"/>
      <c r="DX53" s="24"/>
      <c r="DY53" s="25"/>
    </row>
    <row r="54" spans="1:136" ht="12.75" customHeight="1" hidden="1" outlineLevel="2">
      <c r="A54" s="5" t="s">
        <v>2</v>
      </c>
      <c r="B54" s="31">
        <v>21</v>
      </c>
      <c r="C54" s="31">
        <v>37</v>
      </c>
      <c r="D54" s="9">
        <f aca="true" t="shared" si="312" ref="D54:D64">B54+C54</f>
        <v>58</v>
      </c>
      <c r="E54" s="11">
        <f aca="true" t="shared" si="313" ref="E54:E64">IF(D54&gt;0,B54/D54,0%)</f>
        <v>0.3620689655172414</v>
      </c>
      <c r="F54" s="31">
        <v>21</v>
      </c>
      <c r="G54" s="31">
        <v>38</v>
      </c>
      <c r="H54" s="9">
        <f aca="true" t="shared" si="314" ref="H54:H64">F54+G54</f>
        <v>59</v>
      </c>
      <c r="I54" s="11">
        <f aca="true" t="shared" si="315" ref="I54:I64">IF(H54&gt;0,F54/H54,0%)</f>
        <v>0.3559322033898305</v>
      </c>
      <c r="J54" s="31">
        <v>21</v>
      </c>
      <c r="K54" s="31">
        <v>35</v>
      </c>
      <c r="L54" s="9">
        <f aca="true" t="shared" si="316" ref="L54:L64">J54+K54</f>
        <v>56</v>
      </c>
      <c r="M54" s="11">
        <f aca="true" t="shared" si="317" ref="M54:M64">IF(L54&gt;0,J54/L54,0%)</f>
        <v>0.375</v>
      </c>
      <c r="N54" s="31">
        <v>27</v>
      </c>
      <c r="O54" s="31">
        <v>49</v>
      </c>
      <c r="P54" s="1">
        <f aca="true" t="shared" si="318" ref="P54:P64">N54+O54</f>
        <v>76</v>
      </c>
      <c r="Q54" s="8">
        <f aca="true" t="shared" si="319" ref="Q54:Q64">IF(P54&gt;0,N54/P54,0%)</f>
        <v>0.35526315789473684</v>
      </c>
      <c r="R54" s="31">
        <v>15</v>
      </c>
      <c r="S54" s="31">
        <v>58</v>
      </c>
      <c r="T54" s="1">
        <f aca="true" t="shared" si="320" ref="T54:T64">R54+S54</f>
        <v>73</v>
      </c>
      <c r="U54" s="8">
        <f aca="true" t="shared" si="321" ref="U54:U64">IF(T54&gt;0,R54/T54,0%)</f>
        <v>0.2054794520547945</v>
      </c>
      <c r="V54" s="31">
        <v>22</v>
      </c>
      <c r="W54" s="31">
        <v>48</v>
      </c>
      <c r="X54" s="1">
        <f aca="true" t="shared" si="322" ref="X54:X64">V54+W54</f>
        <v>70</v>
      </c>
      <c r="Y54" s="8">
        <f aca="true" t="shared" si="323" ref="Y54:Y64">IF(X54&gt;0,V54/X54,0%)</f>
        <v>0.3142857142857143</v>
      </c>
      <c r="Z54" s="2">
        <f aca="true" t="shared" si="324" ref="Z54:Z60">V54+R54+N54+J54+F54+B54</f>
        <v>127</v>
      </c>
      <c r="AA54" s="1">
        <f aca="true" t="shared" si="325" ref="AA54:AA60">W54+S54+O54+K54+G54+C54</f>
        <v>265</v>
      </c>
      <c r="AB54" s="1">
        <f aca="true" t="shared" si="326" ref="AB54:AB64">Z54+AA54</f>
        <v>392</v>
      </c>
      <c r="AC54" s="3">
        <f aca="true" t="shared" si="327" ref="AC54:AC64">IF(AB54&gt;0,Z54/AB54,0%)</f>
        <v>0.3239795918367347</v>
      </c>
      <c r="AD54" s="31">
        <v>19</v>
      </c>
      <c r="AE54" s="31">
        <v>44</v>
      </c>
      <c r="AF54" s="1">
        <f aca="true" t="shared" si="328" ref="AF54:AF64">AD54+AE54</f>
        <v>63</v>
      </c>
      <c r="AG54" s="8">
        <f aca="true" t="shared" si="329" ref="AG54:AG64">IF(AF54&gt;0,AD54/AF54,0%)</f>
        <v>0.30158730158730157</v>
      </c>
      <c r="AH54" s="31">
        <v>19</v>
      </c>
      <c r="AI54" s="31">
        <v>35</v>
      </c>
      <c r="AJ54" s="1">
        <f aca="true" t="shared" si="330" ref="AJ54:AJ64">AH54+AI54</f>
        <v>54</v>
      </c>
      <c r="AK54" s="8">
        <f aca="true" t="shared" si="331" ref="AK54:AK64">IF(AJ54&gt;0,AH54/AJ54,0%)</f>
        <v>0.35185185185185186</v>
      </c>
      <c r="AL54" s="31">
        <v>22</v>
      </c>
      <c r="AM54" s="31">
        <v>46</v>
      </c>
      <c r="AN54" s="1">
        <f aca="true" t="shared" si="332" ref="AN54:AN64">AL54+AM54</f>
        <v>68</v>
      </c>
      <c r="AO54" s="8">
        <f aca="true" t="shared" si="333" ref="AO54:AO64">IF(AN54&gt;0,AL54/AN54,0%)</f>
        <v>0.3235294117647059</v>
      </c>
      <c r="AP54" s="31">
        <v>31</v>
      </c>
      <c r="AQ54" s="31">
        <v>33</v>
      </c>
      <c r="AR54" s="1">
        <f aca="true" t="shared" si="334" ref="AR54:AR64">AP54+AQ54</f>
        <v>64</v>
      </c>
      <c r="AS54" s="8">
        <f aca="true" t="shared" si="335" ref="AS54:AS64">IF(AR54&gt;0,AP54/AR54,0%)</f>
        <v>0.484375</v>
      </c>
      <c r="AT54" s="31">
        <v>27</v>
      </c>
      <c r="AU54" s="31">
        <v>45</v>
      </c>
      <c r="AV54" s="1">
        <f aca="true" t="shared" si="336" ref="AV54:AV60">AT54+AU54</f>
        <v>72</v>
      </c>
      <c r="AW54" s="8">
        <f>IF(AV54&gt;0,AT54/AV54,0%)</f>
        <v>0.375</v>
      </c>
      <c r="AX54" s="31">
        <v>20</v>
      </c>
      <c r="AY54" s="31">
        <v>81</v>
      </c>
      <c r="AZ54" s="1">
        <f>AY54+AX54</f>
        <v>101</v>
      </c>
      <c r="BA54" s="8">
        <f aca="true" t="shared" si="337" ref="BA54:BA64">IF(AZ54&gt;0,AX54/AZ54,0%)</f>
        <v>0.19801980198019803</v>
      </c>
      <c r="BB54" s="31">
        <v>29</v>
      </c>
      <c r="BC54" s="31">
        <v>145</v>
      </c>
      <c r="BD54" s="1">
        <f aca="true" t="shared" si="338" ref="BD54:BD60">BB54+BC54</f>
        <v>174</v>
      </c>
      <c r="BE54" s="8">
        <f>IF(BD54&gt;0,BB54/BD54,0%)</f>
        <v>0.16666666666666666</v>
      </c>
      <c r="BF54" s="2">
        <f aca="true" t="shared" si="339" ref="BF54:BG60">BB54+AX54+AT54+AP54+AL54+AH54+AD54</f>
        <v>167</v>
      </c>
      <c r="BG54" s="1">
        <f t="shared" si="339"/>
        <v>429</v>
      </c>
      <c r="BH54" s="1">
        <f aca="true" t="shared" si="340" ref="BH54:BH64">BF54+BG54</f>
        <v>596</v>
      </c>
      <c r="BI54" s="3">
        <f>IF(BH54&gt;0,BF54/BH54,0%)</f>
        <v>0.2802013422818792</v>
      </c>
      <c r="BJ54" s="31">
        <v>18</v>
      </c>
      <c r="BK54" s="31">
        <v>117</v>
      </c>
      <c r="BL54" s="1">
        <f aca="true" t="shared" si="341" ref="BL54:BL60">BJ54+BK54</f>
        <v>135</v>
      </c>
      <c r="BM54" s="8">
        <f>IF(BL54&gt;0,BJ54/BL54,0%)</f>
        <v>0.13333333333333333</v>
      </c>
      <c r="BN54" s="31">
        <v>22</v>
      </c>
      <c r="BO54" s="31">
        <v>97</v>
      </c>
      <c r="BP54" s="1">
        <f aca="true" t="shared" si="342" ref="BP54:BP60">BN54+BO54</f>
        <v>119</v>
      </c>
      <c r="BQ54" s="8">
        <f>IF(BP54&gt;0,BN54/BP54,0%)</f>
        <v>0.18487394957983194</v>
      </c>
      <c r="BR54" s="31">
        <v>35</v>
      </c>
      <c r="BS54" s="31">
        <v>79</v>
      </c>
      <c r="BT54" s="1">
        <f aca="true" t="shared" si="343" ref="BT54:BT60">BR54+BS54</f>
        <v>114</v>
      </c>
      <c r="BU54" s="8">
        <f>IF(BT54&gt;0,BR54/BT54,0%)</f>
        <v>0.30701754385964913</v>
      </c>
      <c r="BV54" s="31">
        <v>22</v>
      </c>
      <c r="BW54" s="31">
        <v>56</v>
      </c>
      <c r="BX54" s="1">
        <f aca="true" t="shared" si="344" ref="BX54:BX60">BV54+BW54</f>
        <v>78</v>
      </c>
      <c r="BY54" s="8">
        <f>IF(BX54&gt;0,BV54/BX54,0%)</f>
        <v>0.28205128205128205</v>
      </c>
      <c r="BZ54" s="31">
        <v>29</v>
      </c>
      <c r="CA54" s="31">
        <v>47</v>
      </c>
      <c r="CB54" s="1">
        <f aca="true" t="shared" si="345" ref="CB54:CB60">BZ54+CA54</f>
        <v>76</v>
      </c>
      <c r="CC54" s="8">
        <f>IF(CB54&gt;0,BZ54/CB54,0%)</f>
        <v>0.3815789473684211</v>
      </c>
      <c r="CD54" s="31">
        <v>27</v>
      </c>
      <c r="CE54" s="31">
        <v>30</v>
      </c>
      <c r="CF54" s="1">
        <f aca="true" t="shared" si="346" ref="CF54:CF60">CD54+CE54</f>
        <v>57</v>
      </c>
      <c r="CG54" s="8">
        <f>IF(CF54&gt;0,CD54/CF54,0%)</f>
        <v>0.47368421052631576</v>
      </c>
      <c r="CH54" s="2">
        <f aca="true" t="shared" si="347" ref="CH54:CH60">CD54+BZ54+BV54+BR54+BN54+BJ54</f>
        <v>153</v>
      </c>
      <c r="CI54" s="1">
        <f aca="true" t="shared" si="348" ref="CI54:CI60">CE54+CA54+BW54+BS54+BO54+BK54</f>
        <v>426</v>
      </c>
      <c r="CJ54" s="1">
        <f aca="true" t="shared" si="349" ref="CJ54:CJ64">CH54+CI54</f>
        <v>579</v>
      </c>
      <c r="CK54" s="3">
        <f aca="true" t="shared" si="350" ref="CK54:CK64">IF(CJ54&gt;0,CH54/CJ54,0%)</f>
        <v>0.26424870466321243</v>
      </c>
      <c r="CL54" s="31">
        <v>21</v>
      </c>
      <c r="CM54" s="31">
        <v>37</v>
      </c>
      <c r="CN54" s="1">
        <f aca="true" t="shared" si="351" ref="CN54:CN60">CL54+CM54</f>
        <v>58</v>
      </c>
      <c r="CO54" s="8">
        <f>IF(CN54&gt;0,CL54/CN54,0%)</f>
        <v>0.3620689655172414</v>
      </c>
      <c r="CP54" s="31">
        <v>33</v>
      </c>
      <c r="CQ54" s="31">
        <v>42</v>
      </c>
      <c r="CR54" s="1">
        <f aca="true" t="shared" si="352" ref="CR54:CR60">CP54+CQ54</f>
        <v>75</v>
      </c>
      <c r="CS54" s="8">
        <f>IF(CR54&gt;0,CP54/CR54,0%)</f>
        <v>0.44</v>
      </c>
      <c r="CT54" s="31">
        <v>27</v>
      </c>
      <c r="CU54" s="31">
        <v>32</v>
      </c>
      <c r="CV54" s="1">
        <f aca="true" t="shared" si="353" ref="CV54:CV60">CT54+CU54</f>
        <v>59</v>
      </c>
      <c r="CW54" s="8">
        <f>IF(CV54&gt;0,CT54/CV54,0%)</f>
        <v>0.4576271186440678</v>
      </c>
      <c r="CX54" s="31">
        <v>23</v>
      </c>
      <c r="CY54" s="31">
        <v>69</v>
      </c>
      <c r="CZ54" s="1">
        <f aca="true" t="shared" si="354" ref="CZ54:CZ60">CX54+CY54</f>
        <v>92</v>
      </c>
      <c r="DA54" s="8">
        <f>IF(CZ54&gt;0,CX54/CZ54,0%)</f>
        <v>0.25</v>
      </c>
      <c r="DB54" s="31">
        <v>31</v>
      </c>
      <c r="DC54" s="31">
        <v>37</v>
      </c>
      <c r="DD54" s="1">
        <f aca="true" t="shared" si="355" ref="DD54:DD60">DB54+DC54</f>
        <v>68</v>
      </c>
      <c r="DE54" s="8">
        <f>IF(DD54&gt;0,DB54/DD54,0%)</f>
        <v>0.45588235294117646</v>
      </c>
      <c r="DF54" s="31">
        <v>31</v>
      </c>
      <c r="DG54" s="31">
        <v>39</v>
      </c>
      <c r="DH54" s="1">
        <f aca="true" t="shared" si="356" ref="DH54:DH60">DF54+DG54</f>
        <v>70</v>
      </c>
      <c r="DI54" s="8">
        <f>IF(DH54&gt;0,DF54/DH54,0%)</f>
        <v>0.44285714285714284</v>
      </c>
      <c r="DJ54" s="31">
        <v>58</v>
      </c>
      <c r="DK54" s="31">
        <v>46</v>
      </c>
      <c r="DL54" s="1">
        <f aca="true" t="shared" si="357" ref="DL54:DL60">DJ54+DK54</f>
        <v>104</v>
      </c>
      <c r="DM54" s="8">
        <f>IF(DL54&gt;0,DJ54/DL54,0%)</f>
        <v>0.5576923076923077</v>
      </c>
      <c r="DN54" s="2">
        <f aca="true" t="shared" si="358" ref="DN54:DO60">DJ54+DF54+DB54+CX54+CT54+CP54+CL54</f>
        <v>224</v>
      </c>
      <c r="DO54" s="1">
        <f t="shared" si="358"/>
        <v>302</v>
      </c>
      <c r="DP54" s="1">
        <f aca="true" t="shared" si="359" ref="DP54:DP60">DN54+DO54</f>
        <v>526</v>
      </c>
      <c r="DQ54" s="3">
        <f aca="true" t="shared" si="360" ref="DQ54:DQ64">IF(DP54&gt;0,DN54/DP54,0%)</f>
        <v>0.42585551330798477</v>
      </c>
      <c r="DR54" s="2">
        <f aca="true" t="shared" si="361" ref="DR54:DS60">DN54+CH54+BF54+Z54</f>
        <v>671</v>
      </c>
      <c r="DS54" s="1">
        <f t="shared" si="361"/>
        <v>1422</v>
      </c>
      <c r="DT54" s="1">
        <f aca="true" t="shared" si="362" ref="DT54:DT63">DR54+DS54</f>
        <v>2093</v>
      </c>
      <c r="DU54" s="3">
        <f aca="true" t="shared" si="363" ref="DU54:DU64">IF(DT54&gt;0,DR54/DT54,0%)</f>
        <v>0.32059245102723366</v>
      </c>
      <c r="DV54" s="2">
        <f>'[6]cy2001'!DR54</f>
        <v>457</v>
      </c>
      <c r="DW54" s="2">
        <f>'[6]cy2001'!DS54</f>
        <v>1422</v>
      </c>
      <c r="DX54" s="1">
        <f>DV54+DW54</f>
        <v>1879</v>
      </c>
      <c r="DY54" s="3">
        <f aca="true" t="shared" si="364" ref="DY54:DY64">IF(DX54&gt;0,DV54/DX54,0%)</f>
        <v>0.24321447578499203</v>
      </c>
      <c r="DZ54" s="1">
        <f>DR54-DV54</f>
        <v>214</v>
      </c>
      <c r="EA54" s="8">
        <f aca="true" t="shared" si="365" ref="EA54:EA63">IF(DV54&lt;&gt;0,DZ54/DV54,IF(DZ54=0,0,1))</f>
        <v>0.4682713347921225</v>
      </c>
      <c r="EB54" s="1">
        <f>DS54-DW54</f>
        <v>0</v>
      </c>
      <c r="EC54" s="8">
        <f>IF(DW54&lt;&gt;0,EB54/DW54,IF(EB54=0,0,1))</f>
        <v>0</v>
      </c>
      <c r="ED54" s="1">
        <f>DT54-DX54</f>
        <v>214</v>
      </c>
      <c r="EE54" s="8">
        <f aca="true" t="shared" si="366" ref="EE54:EE64">IF(DX54&lt;&gt;0,ED54/DX54,IF(ED54=0,0,1))</f>
        <v>0.11389036721660457</v>
      </c>
      <c r="EF54" s="8">
        <f>EA54-EE54</f>
        <v>0.35438096757551796</v>
      </c>
    </row>
    <row r="55" spans="1:136" ht="12.75" customHeight="1" hidden="1" outlineLevel="2">
      <c r="A55" s="5" t="s">
        <v>3</v>
      </c>
      <c r="B55" s="31">
        <v>18</v>
      </c>
      <c r="C55" s="31">
        <v>33</v>
      </c>
      <c r="D55" s="9">
        <f t="shared" si="312"/>
        <v>51</v>
      </c>
      <c r="E55" s="11">
        <f t="shared" si="313"/>
        <v>0.35294117647058826</v>
      </c>
      <c r="F55" s="31">
        <v>21</v>
      </c>
      <c r="G55" s="31">
        <v>146</v>
      </c>
      <c r="H55" s="9">
        <f t="shared" si="314"/>
        <v>167</v>
      </c>
      <c r="I55" s="11">
        <f t="shared" si="315"/>
        <v>0.12574850299401197</v>
      </c>
      <c r="J55" s="31">
        <v>41</v>
      </c>
      <c r="K55" s="31">
        <v>32</v>
      </c>
      <c r="L55" s="9">
        <f t="shared" si="316"/>
        <v>73</v>
      </c>
      <c r="M55" s="11">
        <f t="shared" si="317"/>
        <v>0.5616438356164384</v>
      </c>
      <c r="N55" s="31">
        <v>27</v>
      </c>
      <c r="O55" s="31">
        <v>43</v>
      </c>
      <c r="P55" s="1">
        <f t="shared" si="318"/>
        <v>70</v>
      </c>
      <c r="Q55" s="8">
        <f t="shared" si="319"/>
        <v>0.38571428571428573</v>
      </c>
      <c r="R55" s="31">
        <v>21</v>
      </c>
      <c r="S55" s="31">
        <v>71</v>
      </c>
      <c r="T55" s="1">
        <f t="shared" si="320"/>
        <v>92</v>
      </c>
      <c r="U55" s="8">
        <f t="shared" si="321"/>
        <v>0.22826086956521738</v>
      </c>
      <c r="V55" s="31">
        <v>29</v>
      </c>
      <c r="W55" s="31">
        <v>44</v>
      </c>
      <c r="X55" s="1">
        <f t="shared" si="322"/>
        <v>73</v>
      </c>
      <c r="Y55" s="8">
        <f t="shared" si="323"/>
        <v>0.3972602739726027</v>
      </c>
      <c r="Z55" s="2">
        <f t="shared" si="324"/>
        <v>157</v>
      </c>
      <c r="AA55" s="1">
        <f t="shared" si="325"/>
        <v>369</v>
      </c>
      <c r="AB55" s="1">
        <f t="shared" si="326"/>
        <v>526</v>
      </c>
      <c r="AC55" s="3">
        <f t="shared" si="327"/>
        <v>0.2984790874524715</v>
      </c>
      <c r="AD55" s="31">
        <v>17</v>
      </c>
      <c r="AE55" s="31">
        <v>51</v>
      </c>
      <c r="AF55" s="1">
        <f t="shared" si="328"/>
        <v>68</v>
      </c>
      <c r="AG55" s="8">
        <f t="shared" si="329"/>
        <v>0.25</v>
      </c>
      <c r="AH55" s="31">
        <v>16</v>
      </c>
      <c r="AI55" s="31">
        <v>42</v>
      </c>
      <c r="AJ55" s="1">
        <f t="shared" si="330"/>
        <v>58</v>
      </c>
      <c r="AK55" s="8">
        <f t="shared" si="331"/>
        <v>0.27586206896551724</v>
      </c>
      <c r="AL55" s="31">
        <v>14</v>
      </c>
      <c r="AM55" s="31">
        <v>56</v>
      </c>
      <c r="AN55" s="1">
        <f t="shared" si="332"/>
        <v>70</v>
      </c>
      <c r="AO55" s="8">
        <f t="shared" si="333"/>
        <v>0.2</v>
      </c>
      <c r="AP55" s="31">
        <v>25</v>
      </c>
      <c r="AQ55" s="31">
        <v>39</v>
      </c>
      <c r="AR55" s="1">
        <f t="shared" si="334"/>
        <v>64</v>
      </c>
      <c r="AS55" s="8">
        <f t="shared" si="335"/>
        <v>0.390625</v>
      </c>
      <c r="AT55" s="31">
        <v>15</v>
      </c>
      <c r="AU55" s="31">
        <v>43</v>
      </c>
      <c r="AV55" s="1">
        <f t="shared" si="336"/>
        <v>58</v>
      </c>
      <c r="AW55" s="8">
        <f aca="true" t="shared" si="367" ref="AW55:AW60">IF(AV55&gt;0,AT55/AV55,0%)</f>
        <v>0.25862068965517243</v>
      </c>
      <c r="AX55" s="31">
        <v>15</v>
      </c>
      <c r="AY55" s="31">
        <v>88</v>
      </c>
      <c r="AZ55" s="1">
        <f>AY55+AX55</f>
        <v>103</v>
      </c>
      <c r="BA55" s="8">
        <f t="shared" si="337"/>
        <v>0.14563106796116504</v>
      </c>
      <c r="BB55" s="31">
        <v>23</v>
      </c>
      <c r="BC55" s="31">
        <v>144</v>
      </c>
      <c r="BD55" s="1">
        <f t="shared" si="338"/>
        <v>167</v>
      </c>
      <c r="BE55" s="8">
        <f aca="true" t="shared" si="368" ref="BE55:BE60">IF(BD55&gt;0,BB55/BD55,0%)</f>
        <v>0.1377245508982036</v>
      </c>
      <c r="BF55" s="2">
        <f t="shared" si="339"/>
        <v>125</v>
      </c>
      <c r="BG55" s="1">
        <f t="shared" si="339"/>
        <v>463</v>
      </c>
      <c r="BH55" s="1">
        <f t="shared" si="340"/>
        <v>588</v>
      </c>
      <c r="BI55" s="3">
        <f>IF(BH55&gt;0,BF55/BH55,0%)</f>
        <v>0.21258503401360543</v>
      </c>
      <c r="BJ55" s="31">
        <v>21</v>
      </c>
      <c r="BK55" s="31">
        <v>134</v>
      </c>
      <c r="BL55" s="1">
        <f t="shared" si="341"/>
        <v>155</v>
      </c>
      <c r="BM55" s="8">
        <f aca="true" t="shared" si="369" ref="BM55:BM60">IF(BL55&gt;0,BJ55/BL55,0%)</f>
        <v>0.13548387096774195</v>
      </c>
      <c r="BN55" s="31">
        <v>23</v>
      </c>
      <c r="BO55" s="31">
        <v>111</v>
      </c>
      <c r="BP55" s="1">
        <f t="shared" si="342"/>
        <v>134</v>
      </c>
      <c r="BQ55" s="8">
        <f aca="true" t="shared" si="370" ref="BQ55:BQ60">IF(BP55&gt;0,BN55/BP55,0%)</f>
        <v>0.17164179104477612</v>
      </c>
      <c r="BR55" s="31">
        <v>25</v>
      </c>
      <c r="BS55" s="31">
        <v>82</v>
      </c>
      <c r="BT55" s="1">
        <f t="shared" si="343"/>
        <v>107</v>
      </c>
      <c r="BU55" s="8">
        <f aca="true" t="shared" si="371" ref="BU55:BU60">IF(BT55&gt;0,BR55/BT55,0%)</f>
        <v>0.2336448598130841</v>
      </c>
      <c r="BV55" s="31">
        <v>23</v>
      </c>
      <c r="BW55" s="31">
        <v>52</v>
      </c>
      <c r="BX55" s="1">
        <f t="shared" si="344"/>
        <v>75</v>
      </c>
      <c r="BY55" s="8">
        <f aca="true" t="shared" si="372" ref="BY55:BY60">IF(BX55&gt;0,BV55/BX55,0%)</f>
        <v>0.30666666666666664</v>
      </c>
      <c r="BZ55" s="31">
        <v>29</v>
      </c>
      <c r="CA55" s="31">
        <v>54</v>
      </c>
      <c r="CB55" s="1">
        <f t="shared" si="345"/>
        <v>83</v>
      </c>
      <c r="CC55" s="8">
        <f aca="true" t="shared" si="373" ref="CC55:CC60">IF(CB55&gt;0,BZ55/CB55,0%)</f>
        <v>0.3493975903614458</v>
      </c>
      <c r="CD55" s="31">
        <v>25</v>
      </c>
      <c r="CE55" s="31">
        <v>45</v>
      </c>
      <c r="CF55" s="1">
        <f t="shared" si="346"/>
        <v>70</v>
      </c>
      <c r="CG55" s="8">
        <f aca="true" t="shared" si="374" ref="CG55:CG60">IF(CF55&gt;0,CD55/CF55,0%)</f>
        <v>0.35714285714285715</v>
      </c>
      <c r="CH55" s="2">
        <f t="shared" si="347"/>
        <v>146</v>
      </c>
      <c r="CI55" s="1">
        <f t="shared" si="348"/>
        <v>478</v>
      </c>
      <c r="CJ55" s="1">
        <f t="shared" si="349"/>
        <v>624</v>
      </c>
      <c r="CK55" s="3">
        <f t="shared" si="350"/>
        <v>0.23397435897435898</v>
      </c>
      <c r="CL55" s="31">
        <v>8</v>
      </c>
      <c r="CM55" s="31">
        <v>36</v>
      </c>
      <c r="CN55" s="1">
        <f t="shared" si="351"/>
        <v>44</v>
      </c>
      <c r="CO55" s="8">
        <f aca="true" t="shared" si="375" ref="CO55:CO60">IF(CN55&gt;0,CL55/CN55,0%)</f>
        <v>0.18181818181818182</v>
      </c>
      <c r="CP55" s="31">
        <v>19</v>
      </c>
      <c r="CQ55" s="31">
        <v>34</v>
      </c>
      <c r="CR55" s="1">
        <f t="shared" si="352"/>
        <v>53</v>
      </c>
      <c r="CS55" s="8">
        <f aca="true" t="shared" si="376" ref="CS55:CS60">IF(CR55&gt;0,CP55/CR55,0%)</f>
        <v>0.3584905660377358</v>
      </c>
      <c r="CT55" s="31">
        <v>19</v>
      </c>
      <c r="CU55" s="31">
        <v>34</v>
      </c>
      <c r="CV55" s="1">
        <f t="shared" si="353"/>
        <v>53</v>
      </c>
      <c r="CW55" s="8">
        <f aca="true" t="shared" si="377" ref="CW55:CW60">IF(CV55&gt;0,CT55/CV55,0%)</f>
        <v>0.3584905660377358</v>
      </c>
      <c r="CX55" s="31">
        <v>21</v>
      </c>
      <c r="CY55" s="31">
        <v>40</v>
      </c>
      <c r="CZ55" s="1">
        <f t="shared" si="354"/>
        <v>61</v>
      </c>
      <c r="DA55" s="8">
        <f aca="true" t="shared" si="378" ref="DA55:DA60">IF(CZ55&gt;0,CX55/CZ55,0%)</f>
        <v>0.3442622950819672</v>
      </c>
      <c r="DB55" s="31">
        <v>22</v>
      </c>
      <c r="DC55" s="31">
        <v>37</v>
      </c>
      <c r="DD55" s="1">
        <f t="shared" si="355"/>
        <v>59</v>
      </c>
      <c r="DE55" s="8">
        <f aca="true" t="shared" si="379" ref="DE55:DE60">IF(DD55&gt;0,DB55/DD55,0%)</f>
        <v>0.3728813559322034</v>
      </c>
      <c r="DF55" s="31">
        <v>18</v>
      </c>
      <c r="DG55" s="31">
        <v>42</v>
      </c>
      <c r="DH55" s="1">
        <f t="shared" si="356"/>
        <v>60</v>
      </c>
      <c r="DI55" s="8">
        <f aca="true" t="shared" si="380" ref="DI55:DI60">IF(DH55&gt;0,DF55/DH55,0%)</f>
        <v>0.3</v>
      </c>
      <c r="DJ55" s="31">
        <v>16</v>
      </c>
      <c r="DK55" s="31">
        <v>38</v>
      </c>
      <c r="DL55" s="1">
        <f t="shared" si="357"/>
        <v>54</v>
      </c>
      <c r="DM55" s="8">
        <f aca="true" t="shared" si="381" ref="DM55:DM60">IF(DL55&gt;0,DJ55/DL55,0%)</f>
        <v>0.2962962962962963</v>
      </c>
      <c r="DN55" s="2">
        <f t="shared" si="358"/>
        <v>123</v>
      </c>
      <c r="DO55" s="1">
        <f t="shared" si="358"/>
        <v>261</v>
      </c>
      <c r="DP55" s="1">
        <f t="shared" si="359"/>
        <v>384</v>
      </c>
      <c r="DQ55" s="3">
        <f t="shared" si="360"/>
        <v>0.3203125</v>
      </c>
      <c r="DR55" s="2">
        <f t="shared" si="361"/>
        <v>551</v>
      </c>
      <c r="DS55" s="1">
        <f t="shared" si="361"/>
        <v>1571</v>
      </c>
      <c r="DT55" s="1">
        <f t="shared" si="362"/>
        <v>2122</v>
      </c>
      <c r="DU55" s="3">
        <f t="shared" si="363"/>
        <v>0.2596606974552309</v>
      </c>
      <c r="DV55" s="2">
        <f>'[6]cy2001'!DR55</f>
        <v>267</v>
      </c>
      <c r="DW55" s="2">
        <f>'[6]cy2001'!DS55</f>
        <v>1534</v>
      </c>
      <c r="DX55" s="1">
        <f aca="true" t="shared" si="382" ref="DX55:DX63">DV55+DW55</f>
        <v>1801</v>
      </c>
      <c r="DY55" s="3">
        <f t="shared" si="364"/>
        <v>0.14825097168239867</v>
      </c>
      <c r="DZ55" s="1">
        <f aca="true" t="shared" si="383" ref="DZ55:DZ63">DR55-DV55</f>
        <v>284</v>
      </c>
      <c r="EA55" s="8">
        <f t="shared" si="365"/>
        <v>1.0636704119850187</v>
      </c>
      <c r="EB55" s="1">
        <f aca="true" t="shared" si="384" ref="EB55:EB64">DS55-DW55</f>
        <v>37</v>
      </c>
      <c r="EC55" s="8">
        <f aca="true" t="shared" si="385" ref="EC55:EC64">IF(DW55&lt;&gt;0,EB55/DW55,IF(EB55=0,0,1))</f>
        <v>0.024119947848761408</v>
      </c>
      <c r="ED55" s="1">
        <f aca="true" t="shared" si="386" ref="ED55:ED64">DT55-DX55</f>
        <v>321</v>
      </c>
      <c r="EE55" s="8">
        <f t="shared" si="366"/>
        <v>0.1782343142698501</v>
      </c>
      <c r="EF55" s="8">
        <f aca="true" t="shared" si="387" ref="EF55:EF64">EA55-EE55</f>
        <v>0.8854360977151685</v>
      </c>
    </row>
    <row r="56" spans="1:136" ht="12.75" customHeight="1" hidden="1" outlineLevel="2">
      <c r="A56" s="5" t="s">
        <v>4</v>
      </c>
      <c r="B56" s="31">
        <v>38</v>
      </c>
      <c r="C56" s="31">
        <v>31</v>
      </c>
      <c r="D56" s="9">
        <f t="shared" si="312"/>
        <v>69</v>
      </c>
      <c r="E56" s="11">
        <f t="shared" si="313"/>
        <v>0.5507246376811594</v>
      </c>
      <c r="F56" s="31">
        <v>85</v>
      </c>
      <c r="G56" s="31">
        <v>32</v>
      </c>
      <c r="H56" s="9">
        <f t="shared" si="314"/>
        <v>117</v>
      </c>
      <c r="I56" s="11">
        <f t="shared" si="315"/>
        <v>0.7264957264957265</v>
      </c>
      <c r="J56" s="31">
        <v>77</v>
      </c>
      <c r="K56" s="31">
        <v>25</v>
      </c>
      <c r="L56" s="9">
        <f t="shared" si="316"/>
        <v>102</v>
      </c>
      <c r="M56" s="11">
        <f t="shared" si="317"/>
        <v>0.7549019607843137</v>
      </c>
      <c r="N56" s="31">
        <v>103</v>
      </c>
      <c r="O56" s="31">
        <v>37</v>
      </c>
      <c r="P56" s="1">
        <f t="shared" si="318"/>
        <v>140</v>
      </c>
      <c r="Q56" s="8">
        <f t="shared" si="319"/>
        <v>0.7357142857142858</v>
      </c>
      <c r="R56" s="31">
        <v>91</v>
      </c>
      <c r="S56" s="31">
        <v>69</v>
      </c>
      <c r="T56" s="1">
        <f t="shared" si="320"/>
        <v>160</v>
      </c>
      <c r="U56" s="8">
        <f t="shared" si="321"/>
        <v>0.56875</v>
      </c>
      <c r="V56" s="31">
        <v>111</v>
      </c>
      <c r="W56" s="31">
        <v>34</v>
      </c>
      <c r="X56" s="1">
        <f t="shared" si="322"/>
        <v>145</v>
      </c>
      <c r="Y56" s="8">
        <f t="shared" si="323"/>
        <v>0.7655172413793103</v>
      </c>
      <c r="Z56" s="2">
        <f t="shared" si="324"/>
        <v>505</v>
      </c>
      <c r="AA56" s="1">
        <f t="shared" si="325"/>
        <v>228</v>
      </c>
      <c r="AB56" s="1">
        <f t="shared" si="326"/>
        <v>733</v>
      </c>
      <c r="AC56" s="3">
        <f t="shared" si="327"/>
        <v>0.6889495225102319</v>
      </c>
      <c r="AD56" s="31">
        <v>99</v>
      </c>
      <c r="AE56" s="31">
        <v>33</v>
      </c>
      <c r="AF56" s="1">
        <f t="shared" si="328"/>
        <v>132</v>
      </c>
      <c r="AG56" s="8">
        <f t="shared" si="329"/>
        <v>0.75</v>
      </c>
      <c r="AH56" s="31">
        <v>83</v>
      </c>
      <c r="AI56" s="31">
        <v>34</v>
      </c>
      <c r="AJ56" s="1">
        <f t="shared" si="330"/>
        <v>117</v>
      </c>
      <c r="AK56" s="8">
        <f t="shared" si="331"/>
        <v>0.7094017094017094</v>
      </c>
      <c r="AL56" s="31">
        <v>107</v>
      </c>
      <c r="AM56" s="31">
        <v>47</v>
      </c>
      <c r="AN56" s="1">
        <f t="shared" si="332"/>
        <v>154</v>
      </c>
      <c r="AO56" s="8">
        <f t="shared" si="333"/>
        <v>0.6948051948051948</v>
      </c>
      <c r="AP56" s="31">
        <v>73</v>
      </c>
      <c r="AQ56" s="31">
        <v>31</v>
      </c>
      <c r="AR56" s="1">
        <f t="shared" si="334"/>
        <v>104</v>
      </c>
      <c r="AS56" s="8">
        <f t="shared" si="335"/>
        <v>0.7019230769230769</v>
      </c>
      <c r="AT56" s="31">
        <v>45</v>
      </c>
      <c r="AU56" s="31">
        <v>39</v>
      </c>
      <c r="AV56" s="1">
        <f t="shared" si="336"/>
        <v>84</v>
      </c>
      <c r="AW56" s="8">
        <f t="shared" si="367"/>
        <v>0.5357142857142857</v>
      </c>
      <c r="AX56" s="31">
        <v>47</v>
      </c>
      <c r="AY56" s="31">
        <v>80</v>
      </c>
      <c r="AZ56" s="1">
        <f>AY56+AX56</f>
        <v>127</v>
      </c>
      <c r="BA56" s="8">
        <f t="shared" si="337"/>
        <v>0.3700787401574803</v>
      </c>
      <c r="BB56" s="31">
        <v>60</v>
      </c>
      <c r="BC56" s="31">
        <v>142</v>
      </c>
      <c r="BD56" s="1">
        <f t="shared" si="338"/>
        <v>202</v>
      </c>
      <c r="BE56" s="8">
        <f t="shared" si="368"/>
        <v>0.297029702970297</v>
      </c>
      <c r="BF56" s="2">
        <f t="shared" si="339"/>
        <v>514</v>
      </c>
      <c r="BG56" s="1">
        <f t="shared" si="339"/>
        <v>406</v>
      </c>
      <c r="BH56" s="1">
        <f t="shared" si="340"/>
        <v>920</v>
      </c>
      <c r="BI56" s="3">
        <f>IF(BH56&gt;0,BF56/BH56,0%)</f>
        <v>0.558695652173913</v>
      </c>
      <c r="BJ56" s="31">
        <v>51</v>
      </c>
      <c r="BK56" s="31">
        <v>120</v>
      </c>
      <c r="BL56" s="1">
        <f t="shared" si="341"/>
        <v>171</v>
      </c>
      <c r="BM56" s="8">
        <f t="shared" si="369"/>
        <v>0.2982456140350877</v>
      </c>
      <c r="BN56" s="31">
        <v>47</v>
      </c>
      <c r="BO56" s="31">
        <v>94</v>
      </c>
      <c r="BP56" s="1">
        <f t="shared" si="342"/>
        <v>141</v>
      </c>
      <c r="BQ56" s="8">
        <f t="shared" si="370"/>
        <v>0.3333333333333333</v>
      </c>
      <c r="BR56" s="31">
        <v>57</v>
      </c>
      <c r="BS56" s="31">
        <v>75</v>
      </c>
      <c r="BT56" s="1">
        <f t="shared" si="343"/>
        <v>132</v>
      </c>
      <c r="BU56" s="8">
        <f t="shared" si="371"/>
        <v>0.4318181818181818</v>
      </c>
      <c r="BV56" s="31">
        <v>51</v>
      </c>
      <c r="BW56" s="31">
        <v>45</v>
      </c>
      <c r="BX56" s="1">
        <f t="shared" si="344"/>
        <v>96</v>
      </c>
      <c r="BY56" s="8">
        <f t="shared" si="372"/>
        <v>0.53125</v>
      </c>
      <c r="BZ56" s="31">
        <v>47</v>
      </c>
      <c r="CA56" s="31">
        <v>48</v>
      </c>
      <c r="CB56" s="1">
        <f t="shared" si="345"/>
        <v>95</v>
      </c>
      <c r="CC56" s="8">
        <f t="shared" si="373"/>
        <v>0.49473684210526314</v>
      </c>
      <c r="CD56" s="31">
        <v>52</v>
      </c>
      <c r="CE56" s="31">
        <v>27</v>
      </c>
      <c r="CF56" s="1">
        <f t="shared" si="346"/>
        <v>79</v>
      </c>
      <c r="CG56" s="8">
        <f t="shared" si="374"/>
        <v>0.6582278481012658</v>
      </c>
      <c r="CH56" s="2">
        <f t="shared" si="347"/>
        <v>305</v>
      </c>
      <c r="CI56" s="1">
        <f t="shared" si="348"/>
        <v>409</v>
      </c>
      <c r="CJ56" s="1">
        <f t="shared" si="349"/>
        <v>714</v>
      </c>
      <c r="CK56" s="3">
        <f t="shared" si="350"/>
        <v>0.4271708683473389</v>
      </c>
      <c r="CL56" s="31">
        <v>45</v>
      </c>
      <c r="CM56" s="31">
        <v>34</v>
      </c>
      <c r="CN56" s="1">
        <f t="shared" si="351"/>
        <v>79</v>
      </c>
      <c r="CO56" s="8">
        <f t="shared" si="375"/>
        <v>0.569620253164557</v>
      </c>
      <c r="CP56" s="31">
        <v>46</v>
      </c>
      <c r="CQ56" s="31">
        <v>30</v>
      </c>
      <c r="CR56" s="1">
        <f t="shared" si="352"/>
        <v>76</v>
      </c>
      <c r="CS56" s="8">
        <f t="shared" si="376"/>
        <v>0.6052631578947368</v>
      </c>
      <c r="CT56" s="31">
        <v>42</v>
      </c>
      <c r="CU56" s="31">
        <v>26</v>
      </c>
      <c r="CV56" s="1">
        <f t="shared" si="353"/>
        <v>68</v>
      </c>
      <c r="CW56" s="8">
        <f t="shared" si="377"/>
        <v>0.6176470588235294</v>
      </c>
      <c r="CX56" s="31">
        <v>51</v>
      </c>
      <c r="CY56" s="31">
        <v>40</v>
      </c>
      <c r="CZ56" s="1">
        <f t="shared" si="354"/>
        <v>91</v>
      </c>
      <c r="DA56" s="8">
        <f t="shared" si="378"/>
        <v>0.5604395604395604</v>
      </c>
      <c r="DB56" s="31">
        <v>42</v>
      </c>
      <c r="DC56" s="31">
        <v>30</v>
      </c>
      <c r="DD56" s="1">
        <f t="shared" si="355"/>
        <v>72</v>
      </c>
      <c r="DE56" s="8">
        <f t="shared" si="379"/>
        <v>0.5833333333333334</v>
      </c>
      <c r="DF56" s="31">
        <v>35</v>
      </c>
      <c r="DG56" s="31">
        <v>25</v>
      </c>
      <c r="DH56" s="1">
        <f t="shared" si="356"/>
        <v>60</v>
      </c>
      <c r="DI56" s="8">
        <f t="shared" si="380"/>
        <v>0.5833333333333334</v>
      </c>
      <c r="DJ56" s="31">
        <v>42</v>
      </c>
      <c r="DK56" s="31">
        <v>30</v>
      </c>
      <c r="DL56" s="1">
        <f t="shared" si="357"/>
        <v>72</v>
      </c>
      <c r="DM56" s="8">
        <f t="shared" si="381"/>
        <v>0.5833333333333334</v>
      </c>
      <c r="DN56" s="2">
        <f t="shared" si="358"/>
        <v>303</v>
      </c>
      <c r="DO56" s="1">
        <f t="shared" si="358"/>
        <v>215</v>
      </c>
      <c r="DP56" s="1">
        <f t="shared" si="359"/>
        <v>518</v>
      </c>
      <c r="DQ56" s="3">
        <f t="shared" si="360"/>
        <v>0.584942084942085</v>
      </c>
      <c r="DR56" s="2">
        <f t="shared" si="361"/>
        <v>1627</v>
      </c>
      <c r="DS56" s="1">
        <f t="shared" si="361"/>
        <v>1258</v>
      </c>
      <c r="DT56" s="1">
        <f t="shared" si="362"/>
        <v>2885</v>
      </c>
      <c r="DU56" s="3">
        <f t="shared" si="363"/>
        <v>0.5639514731369151</v>
      </c>
      <c r="DV56" s="2">
        <f>'[6]cy2001'!DR56</f>
        <v>925</v>
      </c>
      <c r="DW56" s="2">
        <f>'[6]cy2001'!DS56</f>
        <v>1353</v>
      </c>
      <c r="DX56" s="1">
        <f t="shared" si="382"/>
        <v>2278</v>
      </c>
      <c r="DY56" s="3">
        <f t="shared" si="364"/>
        <v>0.4060579455662862</v>
      </c>
      <c r="DZ56" s="1">
        <f t="shared" si="383"/>
        <v>702</v>
      </c>
      <c r="EA56" s="8">
        <f t="shared" si="365"/>
        <v>0.7589189189189189</v>
      </c>
      <c r="EB56" s="1">
        <f t="shared" si="384"/>
        <v>-95</v>
      </c>
      <c r="EC56" s="8">
        <f t="shared" si="385"/>
        <v>-0.07021433850702144</v>
      </c>
      <c r="ED56" s="1">
        <f t="shared" si="386"/>
        <v>607</v>
      </c>
      <c r="EE56" s="8">
        <f t="shared" si="366"/>
        <v>0.2664618086040386</v>
      </c>
      <c r="EF56" s="8">
        <f t="shared" si="387"/>
        <v>0.4924571103148803</v>
      </c>
    </row>
    <row r="57" spans="1:136" ht="12.75" customHeight="1" hidden="1" outlineLevel="2">
      <c r="A57" s="5" t="s">
        <v>5</v>
      </c>
      <c r="B57" s="31">
        <v>21</v>
      </c>
      <c r="C57" s="31">
        <v>25</v>
      </c>
      <c r="D57" s="9">
        <f t="shared" si="312"/>
        <v>46</v>
      </c>
      <c r="E57" s="11">
        <f t="shared" si="313"/>
        <v>0.45652173913043476</v>
      </c>
      <c r="F57" s="31">
        <v>48</v>
      </c>
      <c r="G57" s="31">
        <v>21</v>
      </c>
      <c r="H57" s="9">
        <f t="shared" si="314"/>
        <v>69</v>
      </c>
      <c r="I57" s="11">
        <f t="shared" si="315"/>
        <v>0.6956521739130435</v>
      </c>
      <c r="J57" s="31">
        <v>44</v>
      </c>
      <c r="K57" s="31">
        <v>21</v>
      </c>
      <c r="L57" s="9">
        <f t="shared" si="316"/>
        <v>65</v>
      </c>
      <c r="M57" s="11">
        <f t="shared" si="317"/>
        <v>0.676923076923077</v>
      </c>
      <c r="N57" s="31">
        <v>48</v>
      </c>
      <c r="O57" s="31">
        <v>31</v>
      </c>
      <c r="P57" s="1">
        <f t="shared" si="318"/>
        <v>79</v>
      </c>
      <c r="Q57" s="8">
        <f t="shared" si="319"/>
        <v>0.6075949367088608</v>
      </c>
      <c r="R57" s="31">
        <v>36</v>
      </c>
      <c r="S57" s="31">
        <v>41</v>
      </c>
      <c r="T57" s="1">
        <f t="shared" si="320"/>
        <v>77</v>
      </c>
      <c r="U57" s="8">
        <f t="shared" si="321"/>
        <v>0.4675324675324675</v>
      </c>
      <c r="V57" s="31">
        <v>52</v>
      </c>
      <c r="W57" s="31">
        <v>24</v>
      </c>
      <c r="X57" s="1">
        <f t="shared" si="322"/>
        <v>76</v>
      </c>
      <c r="Y57" s="8">
        <f t="shared" si="323"/>
        <v>0.6842105263157895</v>
      </c>
      <c r="Z57" s="2">
        <f t="shared" si="324"/>
        <v>249</v>
      </c>
      <c r="AA57" s="1">
        <f t="shared" si="325"/>
        <v>163</v>
      </c>
      <c r="AB57" s="1">
        <f t="shared" si="326"/>
        <v>412</v>
      </c>
      <c r="AC57" s="3">
        <f t="shared" si="327"/>
        <v>0.6043689320388349</v>
      </c>
      <c r="AD57" s="31">
        <v>49</v>
      </c>
      <c r="AE57" s="31">
        <v>24</v>
      </c>
      <c r="AF57" s="1">
        <f t="shared" si="328"/>
        <v>73</v>
      </c>
      <c r="AG57" s="8">
        <f t="shared" si="329"/>
        <v>0.6712328767123288</v>
      </c>
      <c r="AH57" s="31">
        <v>36</v>
      </c>
      <c r="AI57" s="31">
        <v>30</v>
      </c>
      <c r="AJ57" s="1">
        <f t="shared" si="330"/>
        <v>66</v>
      </c>
      <c r="AK57" s="8">
        <f t="shared" si="331"/>
        <v>0.5454545454545454</v>
      </c>
      <c r="AL57" s="31">
        <v>54</v>
      </c>
      <c r="AM57" s="31">
        <v>33</v>
      </c>
      <c r="AN57" s="1">
        <f t="shared" si="332"/>
        <v>87</v>
      </c>
      <c r="AO57" s="8">
        <f t="shared" si="333"/>
        <v>0.6206896551724138</v>
      </c>
      <c r="AP57" s="31">
        <v>38</v>
      </c>
      <c r="AQ57" s="31">
        <v>29</v>
      </c>
      <c r="AR57" s="1">
        <f t="shared" si="334"/>
        <v>67</v>
      </c>
      <c r="AS57" s="8">
        <f t="shared" si="335"/>
        <v>0.5671641791044776</v>
      </c>
      <c r="AT57" s="31">
        <v>22</v>
      </c>
      <c r="AU57" s="31">
        <v>28</v>
      </c>
      <c r="AV57" s="1">
        <f t="shared" si="336"/>
        <v>50</v>
      </c>
      <c r="AW57" s="8">
        <f t="shared" si="367"/>
        <v>0.44</v>
      </c>
      <c r="AX57" s="31">
        <v>23</v>
      </c>
      <c r="AY57" s="31">
        <v>55</v>
      </c>
      <c r="AZ57" s="1">
        <f>AY57+AX57</f>
        <v>78</v>
      </c>
      <c r="BA57" s="8">
        <f t="shared" si="337"/>
        <v>0.2948717948717949</v>
      </c>
      <c r="BB57" s="31">
        <v>33</v>
      </c>
      <c r="BC57" s="31">
        <v>102</v>
      </c>
      <c r="BD57" s="1">
        <f t="shared" si="338"/>
        <v>135</v>
      </c>
      <c r="BE57" s="8">
        <f t="shared" si="368"/>
        <v>0.24444444444444444</v>
      </c>
      <c r="BF57" s="2">
        <f t="shared" si="339"/>
        <v>255</v>
      </c>
      <c r="BG57" s="1">
        <f t="shared" si="339"/>
        <v>301</v>
      </c>
      <c r="BH57" s="1">
        <f t="shared" si="340"/>
        <v>556</v>
      </c>
      <c r="BI57" s="3">
        <f>IF(BH57&gt;0,BF57/BH57,0%)</f>
        <v>0.45863309352517984</v>
      </c>
      <c r="BJ57" s="31">
        <v>28</v>
      </c>
      <c r="BK57" s="31">
        <v>81</v>
      </c>
      <c r="BL57" s="1">
        <f t="shared" si="341"/>
        <v>109</v>
      </c>
      <c r="BM57" s="8">
        <f t="shared" si="369"/>
        <v>0.25688073394495414</v>
      </c>
      <c r="BN57" s="31">
        <v>26</v>
      </c>
      <c r="BO57" s="31">
        <v>83</v>
      </c>
      <c r="BP57" s="1">
        <f t="shared" si="342"/>
        <v>109</v>
      </c>
      <c r="BQ57" s="8">
        <f t="shared" si="370"/>
        <v>0.23853211009174313</v>
      </c>
      <c r="BR57" s="31">
        <v>30</v>
      </c>
      <c r="BS57" s="31">
        <v>54</v>
      </c>
      <c r="BT57" s="1">
        <f t="shared" si="343"/>
        <v>84</v>
      </c>
      <c r="BU57" s="8">
        <f t="shared" si="371"/>
        <v>0.35714285714285715</v>
      </c>
      <c r="BV57" s="31">
        <v>27</v>
      </c>
      <c r="BW57" s="31">
        <v>36</v>
      </c>
      <c r="BX57" s="1">
        <f t="shared" si="344"/>
        <v>63</v>
      </c>
      <c r="BY57" s="8">
        <f t="shared" si="372"/>
        <v>0.42857142857142855</v>
      </c>
      <c r="BZ57" s="31">
        <v>18</v>
      </c>
      <c r="CA57" s="31">
        <v>39</v>
      </c>
      <c r="CB57" s="1">
        <f t="shared" si="345"/>
        <v>57</v>
      </c>
      <c r="CC57" s="8">
        <f t="shared" si="373"/>
        <v>0.3157894736842105</v>
      </c>
      <c r="CD57" s="31">
        <v>20</v>
      </c>
      <c r="CE57" s="31">
        <v>27</v>
      </c>
      <c r="CF57" s="1">
        <f t="shared" si="346"/>
        <v>47</v>
      </c>
      <c r="CG57" s="8">
        <f t="shared" si="374"/>
        <v>0.425531914893617</v>
      </c>
      <c r="CH57" s="2">
        <f t="shared" si="347"/>
        <v>149</v>
      </c>
      <c r="CI57" s="1">
        <f t="shared" si="348"/>
        <v>320</v>
      </c>
      <c r="CJ57" s="1">
        <f t="shared" si="349"/>
        <v>469</v>
      </c>
      <c r="CK57" s="3">
        <f t="shared" si="350"/>
        <v>0.31769722814498935</v>
      </c>
      <c r="CL57" s="31">
        <v>23</v>
      </c>
      <c r="CM57" s="31">
        <v>28</v>
      </c>
      <c r="CN57" s="1">
        <f t="shared" si="351"/>
        <v>51</v>
      </c>
      <c r="CO57" s="8">
        <f t="shared" si="375"/>
        <v>0.45098039215686275</v>
      </c>
      <c r="CP57" s="31">
        <v>18</v>
      </c>
      <c r="CQ57" s="31">
        <v>31</v>
      </c>
      <c r="CR57" s="1">
        <f t="shared" si="352"/>
        <v>49</v>
      </c>
      <c r="CS57" s="8">
        <f t="shared" si="376"/>
        <v>0.3673469387755102</v>
      </c>
      <c r="CT57" s="31">
        <v>14</v>
      </c>
      <c r="CU57" s="31">
        <v>24</v>
      </c>
      <c r="CV57" s="1">
        <f t="shared" si="353"/>
        <v>38</v>
      </c>
      <c r="CW57" s="8">
        <f t="shared" si="377"/>
        <v>0.3684210526315789</v>
      </c>
      <c r="CX57" s="31">
        <v>25</v>
      </c>
      <c r="CY57" s="31">
        <v>30</v>
      </c>
      <c r="CZ57" s="1">
        <f t="shared" si="354"/>
        <v>55</v>
      </c>
      <c r="DA57" s="8">
        <f t="shared" si="378"/>
        <v>0.45454545454545453</v>
      </c>
      <c r="DB57" s="31">
        <v>23</v>
      </c>
      <c r="DC57" s="31">
        <v>25</v>
      </c>
      <c r="DD57" s="1">
        <f t="shared" si="355"/>
        <v>48</v>
      </c>
      <c r="DE57" s="8">
        <f t="shared" si="379"/>
        <v>0.4791666666666667</v>
      </c>
      <c r="DF57" s="31">
        <v>25</v>
      </c>
      <c r="DG57" s="31">
        <v>18</v>
      </c>
      <c r="DH57" s="1">
        <f t="shared" si="356"/>
        <v>43</v>
      </c>
      <c r="DI57" s="8">
        <f t="shared" si="380"/>
        <v>0.5813953488372093</v>
      </c>
      <c r="DJ57" s="31">
        <v>25</v>
      </c>
      <c r="DK57" s="31">
        <v>25</v>
      </c>
      <c r="DL57" s="1">
        <f t="shared" si="357"/>
        <v>50</v>
      </c>
      <c r="DM57" s="8">
        <f t="shared" si="381"/>
        <v>0.5</v>
      </c>
      <c r="DN57" s="2">
        <f t="shared" si="358"/>
        <v>153</v>
      </c>
      <c r="DO57" s="1">
        <f t="shared" si="358"/>
        <v>181</v>
      </c>
      <c r="DP57" s="1">
        <f t="shared" si="359"/>
        <v>334</v>
      </c>
      <c r="DQ57" s="3">
        <f t="shared" si="360"/>
        <v>0.45808383233532934</v>
      </c>
      <c r="DR57" s="2">
        <f t="shared" si="361"/>
        <v>806</v>
      </c>
      <c r="DS57" s="1">
        <f t="shared" si="361"/>
        <v>965</v>
      </c>
      <c r="DT57" s="1">
        <f t="shared" si="362"/>
        <v>1771</v>
      </c>
      <c r="DU57" s="3">
        <f t="shared" si="363"/>
        <v>0.45511010728402035</v>
      </c>
      <c r="DV57" s="2">
        <f>'[6]cy2001'!DR57</f>
        <v>474</v>
      </c>
      <c r="DW57" s="2">
        <f>'[6]cy2001'!DS57</f>
        <v>1014</v>
      </c>
      <c r="DX57" s="1">
        <f t="shared" si="382"/>
        <v>1488</v>
      </c>
      <c r="DY57" s="3">
        <f t="shared" si="364"/>
        <v>0.3185483870967742</v>
      </c>
      <c r="DZ57" s="1">
        <f t="shared" si="383"/>
        <v>332</v>
      </c>
      <c r="EA57" s="8">
        <f t="shared" si="365"/>
        <v>0.70042194092827</v>
      </c>
      <c r="EB57" s="1">
        <f t="shared" si="384"/>
        <v>-49</v>
      </c>
      <c r="EC57" s="8">
        <f t="shared" si="385"/>
        <v>-0.048323471400394474</v>
      </c>
      <c r="ED57" s="1">
        <f t="shared" si="386"/>
        <v>283</v>
      </c>
      <c r="EE57" s="8">
        <f t="shared" si="366"/>
        <v>0.19018817204301075</v>
      </c>
      <c r="EF57" s="8">
        <f t="shared" si="387"/>
        <v>0.5102337688852593</v>
      </c>
    </row>
    <row r="58" spans="1:136" ht="12.75" customHeight="1" hidden="1" outlineLevel="2">
      <c r="A58" s="5" t="s">
        <v>6</v>
      </c>
      <c r="B58" s="31">
        <v>67</v>
      </c>
      <c r="C58" s="31">
        <v>8</v>
      </c>
      <c r="D58" s="9">
        <f t="shared" si="312"/>
        <v>75</v>
      </c>
      <c r="E58" s="11">
        <f t="shared" si="313"/>
        <v>0.8933333333333333</v>
      </c>
      <c r="F58" s="31">
        <v>107</v>
      </c>
      <c r="G58" s="31">
        <v>32</v>
      </c>
      <c r="H58" s="9">
        <f t="shared" si="314"/>
        <v>139</v>
      </c>
      <c r="I58" s="11">
        <f t="shared" si="315"/>
        <v>0.7697841726618705</v>
      </c>
      <c r="J58" s="31">
        <v>120</v>
      </c>
      <c r="K58" s="31">
        <v>14</v>
      </c>
      <c r="L58" s="9">
        <f t="shared" si="316"/>
        <v>134</v>
      </c>
      <c r="M58" s="11">
        <f t="shared" si="317"/>
        <v>0.8955223880597015</v>
      </c>
      <c r="N58" s="31">
        <v>149</v>
      </c>
      <c r="O58" s="31">
        <v>19</v>
      </c>
      <c r="P58" s="1">
        <f t="shared" si="318"/>
        <v>168</v>
      </c>
      <c r="Q58" s="8">
        <f t="shared" si="319"/>
        <v>0.8869047619047619</v>
      </c>
      <c r="R58" s="31">
        <v>89</v>
      </c>
      <c r="S58" s="31">
        <v>21</v>
      </c>
      <c r="T58" s="1">
        <f t="shared" si="320"/>
        <v>110</v>
      </c>
      <c r="U58" s="8">
        <f t="shared" si="321"/>
        <v>0.8090909090909091</v>
      </c>
      <c r="V58" s="31">
        <v>95</v>
      </c>
      <c r="W58" s="31">
        <v>13</v>
      </c>
      <c r="X58" s="1">
        <f t="shared" si="322"/>
        <v>108</v>
      </c>
      <c r="Y58" s="8">
        <f t="shared" si="323"/>
        <v>0.8796296296296297</v>
      </c>
      <c r="Z58" s="2">
        <f t="shared" si="324"/>
        <v>627</v>
      </c>
      <c r="AA58" s="1">
        <f t="shared" si="325"/>
        <v>107</v>
      </c>
      <c r="AB58" s="1">
        <f t="shared" si="326"/>
        <v>734</v>
      </c>
      <c r="AC58" s="3">
        <f t="shared" si="327"/>
        <v>0.8542234332425068</v>
      </c>
      <c r="AD58" s="31">
        <v>90</v>
      </c>
      <c r="AE58" s="31">
        <v>30</v>
      </c>
      <c r="AF58" s="1">
        <f t="shared" si="328"/>
        <v>120</v>
      </c>
      <c r="AG58" s="8">
        <f t="shared" si="329"/>
        <v>0.75</v>
      </c>
      <c r="AH58" s="31">
        <v>72</v>
      </c>
      <c r="AI58" s="31">
        <v>13</v>
      </c>
      <c r="AJ58" s="1">
        <f t="shared" si="330"/>
        <v>85</v>
      </c>
      <c r="AK58" s="8">
        <f t="shared" si="331"/>
        <v>0.8470588235294118</v>
      </c>
      <c r="AL58" s="31">
        <v>77</v>
      </c>
      <c r="AM58" s="31">
        <v>17</v>
      </c>
      <c r="AN58" s="1">
        <f t="shared" si="332"/>
        <v>94</v>
      </c>
      <c r="AO58" s="8">
        <f t="shared" si="333"/>
        <v>0.8191489361702128</v>
      </c>
      <c r="AP58" s="31">
        <v>86</v>
      </c>
      <c r="AQ58" s="31">
        <v>7</v>
      </c>
      <c r="AR58" s="1">
        <f t="shared" si="334"/>
        <v>93</v>
      </c>
      <c r="AS58" s="8">
        <f t="shared" si="335"/>
        <v>0.9247311827956989</v>
      </c>
      <c r="AT58" s="31">
        <v>67</v>
      </c>
      <c r="AU58" s="31">
        <v>8</v>
      </c>
      <c r="AV58" s="1">
        <f t="shared" si="336"/>
        <v>75</v>
      </c>
      <c r="AW58" s="8">
        <f t="shared" si="367"/>
        <v>0.8933333333333333</v>
      </c>
      <c r="AX58" s="31">
        <v>86</v>
      </c>
      <c r="AY58" s="31">
        <v>17</v>
      </c>
      <c r="AZ58" s="1">
        <f>AY58+AX58</f>
        <v>103</v>
      </c>
      <c r="BA58" s="8">
        <f t="shared" si="337"/>
        <v>0.8349514563106796</v>
      </c>
      <c r="BB58" s="31">
        <v>82</v>
      </c>
      <c r="BC58" s="31">
        <v>17</v>
      </c>
      <c r="BD58" s="1">
        <f t="shared" si="338"/>
        <v>99</v>
      </c>
      <c r="BE58" s="8">
        <f t="shared" si="368"/>
        <v>0.8282828282828283</v>
      </c>
      <c r="BF58" s="2">
        <f t="shared" si="339"/>
        <v>560</v>
      </c>
      <c r="BG58" s="1">
        <f t="shared" si="339"/>
        <v>109</v>
      </c>
      <c r="BH58" s="1">
        <f t="shared" si="340"/>
        <v>669</v>
      </c>
      <c r="BI58" s="3">
        <f>IF(BH58&gt;0,BF58/BH58,0%)</f>
        <v>0.8370702541106129</v>
      </c>
      <c r="BJ58" s="31">
        <v>67</v>
      </c>
      <c r="BK58" s="31">
        <v>12</v>
      </c>
      <c r="BL58" s="1">
        <f t="shared" si="341"/>
        <v>79</v>
      </c>
      <c r="BM58" s="8">
        <f t="shared" si="369"/>
        <v>0.8481012658227848</v>
      </c>
      <c r="BN58" s="31">
        <v>88</v>
      </c>
      <c r="BO58" s="31">
        <v>8</v>
      </c>
      <c r="BP58" s="1">
        <f t="shared" si="342"/>
        <v>96</v>
      </c>
      <c r="BQ58" s="8">
        <f t="shared" si="370"/>
        <v>0.9166666666666666</v>
      </c>
      <c r="BR58" s="31">
        <v>103</v>
      </c>
      <c r="BS58" s="31">
        <v>10</v>
      </c>
      <c r="BT58" s="1">
        <f t="shared" si="343"/>
        <v>113</v>
      </c>
      <c r="BU58" s="8">
        <f t="shared" si="371"/>
        <v>0.911504424778761</v>
      </c>
      <c r="BV58" s="31">
        <v>76</v>
      </c>
      <c r="BW58" s="31">
        <v>32</v>
      </c>
      <c r="BX58" s="1">
        <f t="shared" si="344"/>
        <v>108</v>
      </c>
      <c r="BY58" s="8">
        <f t="shared" si="372"/>
        <v>0.7037037037037037</v>
      </c>
      <c r="BZ58" s="31">
        <v>77</v>
      </c>
      <c r="CA58" s="31">
        <v>12</v>
      </c>
      <c r="CB58" s="1">
        <f t="shared" si="345"/>
        <v>89</v>
      </c>
      <c r="CC58" s="8">
        <f t="shared" si="373"/>
        <v>0.8651685393258427</v>
      </c>
      <c r="CD58" s="31">
        <v>81</v>
      </c>
      <c r="CE58" s="31">
        <v>9</v>
      </c>
      <c r="CF58" s="1">
        <f t="shared" si="346"/>
        <v>90</v>
      </c>
      <c r="CG58" s="8">
        <f t="shared" si="374"/>
        <v>0.9</v>
      </c>
      <c r="CH58" s="2">
        <f t="shared" si="347"/>
        <v>492</v>
      </c>
      <c r="CI58" s="1">
        <f t="shared" si="348"/>
        <v>83</v>
      </c>
      <c r="CJ58" s="1">
        <f t="shared" si="349"/>
        <v>575</v>
      </c>
      <c r="CK58" s="3">
        <f t="shared" si="350"/>
        <v>0.8556521739130435</v>
      </c>
      <c r="CL58" s="31">
        <v>84</v>
      </c>
      <c r="CM58" s="31">
        <v>8</v>
      </c>
      <c r="CN58" s="1">
        <f t="shared" si="351"/>
        <v>92</v>
      </c>
      <c r="CO58" s="8">
        <f t="shared" si="375"/>
        <v>0.9130434782608695</v>
      </c>
      <c r="CP58" s="31">
        <v>69</v>
      </c>
      <c r="CQ58" s="31">
        <v>11</v>
      </c>
      <c r="CR58" s="1">
        <f t="shared" si="352"/>
        <v>80</v>
      </c>
      <c r="CS58" s="8">
        <f t="shared" si="376"/>
        <v>0.8625</v>
      </c>
      <c r="CT58" s="31">
        <v>109</v>
      </c>
      <c r="CU58" s="31">
        <v>8</v>
      </c>
      <c r="CV58" s="1">
        <f t="shared" si="353"/>
        <v>117</v>
      </c>
      <c r="CW58" s="8">
        <f t="shared" si="377"/>
        <v>0.9316239316239316</v>
      </c>
      <c r="CX58" s="31">
        <v>111</v>
      </c>
      <c r="CY58" s="31">
        <v>19</v>
      </c>
      <c r="CZ58" s="1">
        <f t="shared" si="354"/>
        <v>130</v>
      </c>
      <c r="DA58" s="8">
        <f t="shared" si="378"/>
        <v>0.8538461538461538</v>
      </c>
      <c r="DB58" s="31">
        <v>82</v>
      </c>
      <c r="DC58" s="31">
        <v>7</v>
      </c>
      <c r="DD58" s="1">
        <f t="shared" si="355"/>
        <v>89</v>
      </c>
      <c r="DE58" s="8">
        <f t="shared" si="379"/>
        <v>0.9213483146067416</v>
      </c>
      <c r="DF58" s="31">
        <v>101</v>
      </c>
      <c r="DG58" s="31">
        <v>55</v>
      </c>
      <c r="DH58" s="1">
        <f t="shared" si="356"/>
        <v>156</v>
      </c>
      <c r="DI58" s="8">
        <f t="shared" si="380"/>
        <v>0.6474358974358975</v>
      </c>
      <c r="DJ58" s="31">
        <v>73</v>
      </c>
      <c r="DK58" s="31">
        <v>8</v>
      </c>
      <c r="DL58" s="1">
        <f t="shared" si="357"/>
        <v>81</v>
      </c>
      <c r="DM58" s="8">
        <f t="shared" si="381"/>
        <v>0.9012345679012346</v>
      </c>
      <c r="DN58" s="2">
        <f t="shared" si="358"/>
        <v>629</v>
      </c>
      <c r="DO58" s="1">
        <f t="shared" si="358"/>
        <v>116</v>
      </c>
      <c r="DP58" s="1">
        <f t="shared" si="359"/>
        <v>745</v>
      </c>
      <c r="DQ58" s="3">
        <f t="shared" si="360"/>
        <v>0.8442953020134228</v>
      </c>
      <c r="DR58" s="2">
        <f t="shared" si="361"/>
        <v>2308</v>
      </c>
      <c r="DS58" s="1">
        <f t="shared" si="361"/>
        <v>415</v>
      </c>
      <c r="DT58" s="1">
        <f t="shared" si="362"/>
        <v>2723</v>
      </c>
      <c r="DU58" s="3">
        <f t="shared" si="363"/>
        <v>0.8475945648182152</v>
      </c>
      <c r="DV58" s="2">
        <f>'[6]cy2001'!DR58</f>
        <v>1179</v>
      </c>
      <c r="DW58" s="2">
        <f>'[6]cy2001'!DS58</f>
        <v>964</v>
      </c>
      <c r="DX58" s="1">
        <f t="shared" si="382"/>
        <v>2143</v>
      </c>
      <c r="DY58" s="3">
        <f t="shared" si="364"/>
        <v>0.5501633224451703</v>
      </c>
      <c r="DZ58" s="1">
        <f t="shared" si="383"/>
        <v>1129</v>
      </c>
      <c r="EA58" s="8">
        <f t="shared" si="365"/>
        <v>0.9575911789652247</v>
      </c>
      <c r="EB58" s="1">
        <f t="shared" si="384"/>
        <v>-549</v>
      </c>
      <c r="EC58" s="8">
        <f t="shared" si="385"/>
        <v>-0.5695020746887967</v>
      </c>
      <c r="ED58" s="1">
        <f t="shared" si="386"/>
        <v>580</v>
      </c>
      <c r="EE58" s="8">
        <f t="shared" si="366"/>
        <v>0.270648623425105</v>
      </c>
      <c r="EF58" s="8">
        <f t="shared" si="387"/>
        <v>0.6869425555401197</v>
      </c>
    </row>
    <row r="59" spans="1:136" ht="12.75" customHeight="1" hidden="1" outlineLevel="2">
      <c r="A59" s="5" t="s">
        <v>36</v>
      </c>
      <c r="B59" s="31">
        <v>13</v>
      </c>
      <c r="C59" s="31">
        <v>0</v>
      </c>
      <c r="D59" s="9">
        <f t="shared" si="312"/>
        <v>13</v>
      </c>
      <c r="E59" s="11">
        <f t="shared" si="313"/>
        <v>1</v>
      </c>
      <c r="F59" s="31">
        <v>11</v>
      </c>
      <c r="G59" s="31">
        <v>1</v>
      </c>
      <c r="H59" s="9">
        <f t="shared" si="314"/>
        <v>12</v>
      </c>
      <c r="I59" s="11">
        <f t="shared" si="315"/>
        <v>0.9166666666666666</v>
      </c>
      <c r="J59" s="31">
        <v>16</v>
      </c>
      <c r="K59" s="31">
        <v>0</v>
      </c>
      <c r="L59" s="9">
        <f t="shared" si="316"/>
        <v>16</v>
      </c>
      <c r="M59" s="11">
        <f t="shared" si="317"/>
        <v>1</v>
      </c>
      <c r="N59" s="31">
        <v>16</v>
      </c>
      <c r="O59" s="31">
        <v>6</v>
      </c>
      <c r="P59" s="1">
        <f t="shared" si="318"/>
        <v>22</v>
      </c>
      <c r="Q59" s="8">
        <f t="shared" si="319"/>
        <v>0.7272727272727273</v>
      </c>
      <c r="R59" s="31">
        <v>9</v>
      </c>
      <c r="S59" s="31">
        <v>1</v>
      </c>
      <c r="T59" s="1">
        <f t="shared" si="320"/>
        <v>10</v>
      </c>
      <c r="U59" s="8">
        <f t="shared" si="321"/>
        <v>0.9</v>
      </c>
      <c r="V59" s="31">
        <v>11</v>
      </c>
      <c r="W59" s="31">
        <v>3</v>
      </c>
      <c r="X59" s="1">
        <f t="shared" si="322"/>
        <v>14</v>
      </c>
      <c r="Y59" s="8">
        <f t="shared" si="323"/>
        <v>0.7857142857142857</v>
      </c>
      <c r="Z59" s="2">
        <f t="shared" si="324"/>
        <v>76</v>
      </c>
      <c r="AA59" s="1">
        <f t="shared" si="325"/>
        <v>11</v>
      </c>
      <c r="AB59" s="1">
        <f t="shared" si="326"/>
        <v>87</v>
      </c>
      <c r="AC59" s="3">
        <f t="shared" si="327"/>
        <v>0.8735632183908046</v>
      </c>
      <c r="AD59" s="31">
        <v>11</v>
      </c>
      <c r="AE59" s="31">
        <v>2</v>
      </c>
      <c r="AF59" s="1">
        <f t="shared" si="328"/>
        <v>13</v>
      </c>
      <c r="AG59" s="8">
        <f t="shared" si="329"/>
        <v>0.8461538461538461</v>
      </c>
      <c r="AH59" s="31">
        <v>5</v>
      </c>
      <c r="AI59" s="31">
        <v>0</v>
      </c>
      <c r="AJ59" s="1">
        <f t="shared" si="330"/>
        <v>5</v>
      </c>
      <c r="AK59" s="8">
        <f t="shared" si="331"/>
        <v>1</v>
      </c>
      <c r="AL59" s="31">
        <v>2</v>
      </c>
      <c r="AM59" s="31">
        <v>4</v>
      </c>
      <c r="AN59" s="1">
        <f t="shared" si="332"/>
        <v>6</v>
      </c>
      <c r="AO59" s="8">
        <f t="shared" si="333"/>
        <v>0.3333333333333333</v>
      </c>
      <c r="AP59" s="31">
        <v>12</v>
      </c>
      <c r="AQ59" s="31">
        <v>2</v>
      </c>
      <c r="AR59" s="1">
        <f t="shared" si="334"/>
        <v>14</v>
      </c>
      <c r="AS59" s="8">
        <f t="shared" si="335"/>
        <v>0.8571428571428571</v>
      </c>
      <c r="AT59" s="31">
        <v>23</v>
      </c>
      <c r="AU59" s="31">
        <v>1</v>
      </c>
      <c r="AV59" s="1">
        <f t="shared" si="336"/>
        <v>24</v>
      </c>
      <c r="AW59" s="8">
        <f t="shared" si="367"/>
        <v>0.9583333333333334</v>
      </c>
      <c r="AX59" s="31">
        <v>9</v>
      </c>
      <c r="AY59" s="31">
        <v>13</v>
      </c>
      <c r="AZ59" s="1">
        <f aca="true" t="shared" si="388" ref="AZ59:AZ64">AX59+AY59</f>
        <v>22</v>
      </c>
      <c r="BA59" s="8">
        <f t="shared" si="337"/>
        <v>0.4090909090909091</v>
      </c>
      <c r="BB59" s="31">
        <v>13</v>
      </c>
      <c r="BC59" s="31">
        <v>14</v>
      </c>
      <c r="BD59" s="1">
        <f t="shared" si="338"/>
        <v>27</v>
      </c>
      <c r="BE59" s="8">
        <f t="shared" si="368"/>
        <v>0.48148148148148145</v>
      </c>
      <c r="BF59" s="2">
        <f t="shared" si="339"/>
        <v>75</v>
      </c>
      <c r="BG59" s="1">
        <f t="shared" si="339"/>
        <v>36</v>
      </c>
      <c r="BH59" s="1">
        <f t="shared" si="340"/>
        <v>111</v>
      </c>
      <c r="BI59" s="3">
        <f aca="true" t="shared" si="389" ref="BI59:BI64">IF(BH59&gt;0,BF59/BH59,0%)</f>
        <v>0.6756756756756757</v>
      </c>
      <c r="BJ59" s="31">
        <v>16</v>
      </c>
      <c r="BK59" s="31">
        <v>6</v>
      </c>
      <c r="BL59" s="1">
        <f t="shared" si="341"/>
        <v>22</v>
      </c>
      <c r="BM59" s="8">
        <f t="shared" si="369"/>
        <v>0.7272727272727273</v>
      </c>
      <c r="BN59" s="31">
        <v>19</v>
      </c>
      <c r="BO59" s="31">
        <v>13</v>
      </c>
      <c r="BP59" s="1">
        <f t="shared" si="342"/>
        <v>32</v>
      </c>
      <c r="BQ59" s="8">
        <f t="shared" si="370"/>
        <v>0.59375</v>
      </c>
      <c r="BR59" s="31">
        <v>12</v>
      </c>
      <c r="BS59" s="31">
        <v>7</v>
      </c>
      <c r="BT59" s="1">
        <f t="shared" si="343"/>
        <v>19</v>
      </c>
      <c r="BU59" s="8">
        <f t="shared" si="371"/>
        <v>0.631578947368421</v>
      </c>
      <c r="BV59" s="31">
        <v>13</v>
      </c>
      <c r="BW59" s="31">
        <v>1</v>
      </c>
      <c r="BX59" s="1">
        <f t="shared" si="344"/>
        <v>14</v>
      </c>
      <c r="BY59" s="8">
        <f t="shared" si="372"/>
        <v>0.9285714285714286</v>
      </c>
      <c r="BZ59" s="31">
        <v>2</v>
      </c>
      <c r="CA59" s="31">
        <v>3</v>
      </c>
      <c r="CB59" s="1">
        <f t="shared" si="345"/>
        <v>5</v>
      </c>
      <c r="CC59" s="8">
        <f t="shared" si="373"/>
        <v>0.4</v>
      </c>
      <c r="CD59" s="31">
        <v>11</v>
      </c>
      <c r="CE59" s="31">
        <v>2</v>
      </c>
      <c r="CF59" s="1">
        <f t="shared" si="346"/>
        <v>13</v>
      </c>
      <c r="CG59" s="8">
        <f t="shared" si="374"/>
        <v>0.8461538461538461</v>
      </c>
      <c r="CH59" s="2">
        <f t="shared" si="347"/>
        <v>73</v>
      </c>
      <c r="CI59" s="1">
        <f t="shared" si="348"/>
        <v>32</v>
      </c>
      <c r="CJ59" s="1">
        <f t="shared" si="349"/>
        <v>105</v>
      </c>
      <c r="CK59" s="3">
        <f t="shared" si="350"/>
        <v>0.6952380952380952</v>
      </c>
      <c r="CL59" s="31">
        <v>9</v>
      </c>
      <c r="CM59" s="31">
        <v>5</v>
      </c>
      <c r="CN59" s="1">
        <f t="shared" si="351"/>
        <v>14</v>
      </c>
      <c r="CO59" s="8">
        <f t="shared" si="375"/>
        <v>0.6428571428571429</v>
      </c>
      <c r="CP59" s="31">
        <v>9</v>
      </c>
      <c r="CQ59" s="31">
        <v>3</v>
      </c>
      <c r="CR59" s="1">
        <f t="shared" si="352"/>
        <v>12</v>
      </c>
      <c r="CS59" s="8">
        <f t="shared" si="376"/>
        <v>0.75</v>
      </c>
      <c r="CT59" s="31">
        <v>9</v>
      </c>
      <c r="CU59" s="31">
        <v>2</v>
      </c>
      <c r="CV59" s="1">
        <f t="shared" si="353"/>
        <v>11</v>
      </c>
      <c r="CW59" s="8">
        <f t="shared" si="377"/>
        <v>0.8181818181818182</v>
      </c>
      <c r="CX59" s="31">
        <v>6</v>
      </c>
      <c r="CY59" s="31">
        <v>0</v>
      </c>
      <c r="CZ59" s="1">
        <f t="shared" si="354"/>
        <v>6</v>
      </c>
      <c r="DA59" s="8">
        <f t="shared" si="378"/>
        <v>1</v>
      </c>
      <c r="DB59" s="31">
        <v>18</v>
      </c>
      <c r="DC59" s="31">
        <v>2</v>
      </c>
      <c r="DD59" s="1">
        <f t="shared" si="355"/>
        <v>20</v>
      </c>
      <c r="DE59" s="8">
        <f t="shared" si="379"/>
        <v>0.9</v>
      </c>
      <c r="DF59" s="31">
        <v>10</v>
      </c>
      <c r="DG59" s="31">
        <v>3</v>
      </c>
      <c r="DH59" s="1">
        <f t="shared" si="356"/>
        <v>13</v>
      </c>
      <c r="DI59" s="8">
        <f t="shared" si="380"/>
        <v>0.7692307692307693</v>
      </c>
      <c r="DJ59" s="31">
        <v>15</v>
      </c>
      <c r="DK59" s="31">
        <v>3</v>
      </c>
      <c r="DL59" s="1">
        <f t="shared" si="357"/>
        <v>18</v>
      </c>
      <c r="DM59" s="8">
        <f t="shared" si="381"/>
        <v>0.8333333333333334</v>
      </c>
      <c r="DN59" s="2">
        <f t="shared" si="358"/>
        <v>76</v>
      </c>
      <c r="DO59" s="1">
        <f t="shared" si="358"/>
        <v>18</v>
      </c>
      <c r="DP59" s="1">
        <f t="shared" si="359"/>
        <v>94</v>
      </c>
      <c r="DQ59" s="3">
        <f t="shared" si="360"/>
        <v>0.8085106382978723</v>
      </c>
      <c r="DR59" s="2">
        <f t="shared" si="361"/>
        <v>300</v>
      </c>
      <c r="DS59" s="1">
        <f t="shared" si="361"/>
        <v>97</v>
      </c>
      <c r="DT59" s="1">
        <f t="shared" si="362"/>
        <v>397</v>
      </c>
      <c r="DU59" s="3">
        <f t="shared" si="363"/>
        <v>0.7556675062972292</v>
      </c>
      <c r="DV59" s="2">
        <f>'[6]cy2001'!DR59</f>
        <v>155</v>
      </c>
      <c r="DW59" s="2">
        <f>'[6]cy2001'!DS59</f>
        <v>125</v>
      </c>
      <c r="DX59" s="1">
        <f t="shared" si="382"/>
        <v>280</v>
      </c>
      <c r="DY59" s="3">
        <f>IF(DX59&gt;0,DV59/DX59,0%)</f>
        <v>0.5535714285714286</v>
      </c>
      <c r="DZ59" s="1">
        <f>DR59-DV59</f>
        <v>145</v>
      </c>
      <c r="EA59" s="8">
        <f>IF(DV59&lt;&gt;0,DZ59/DV59,IF(DZ59=0,0,1))</f>
        <v>0.9354838709677419</v>
      </c>
      <c r="EB59" s="1">
        <f>DS59-DW59</f>
        <v>-28</v>
      </c>
      <c r="EC59" s="8">
        <f>IF(DW59&lt;&gt;0,EB59/DW59,IF(EB59=0,0,1))</f>
        <v>-0.224</v>
      </c>
      <c r="ED59" s="1">
        <f>DT59-DX59</f>
        <v>117</v>
      </c>
      <c r="EE59" s="8">
        <f>IF(DX59&lt;&gt;0,ED59/DX59,IF(ED59=0,0,1))</f>
        <v>0.41785714285714287</v>
      </c>
      <c r="EF59" s="8">
        <f>EA59-EE59</f>
        <v>0.5176267281105991</v>
      </c>
    </row>
    <row r="60" spans="1:136" ht="12.75" customHeight="1" hidden="1" outlineLevel="2">
      <c r="A60" s="5" t="s">
        <v>37</v>
      </c>
      <c r="B60" s="31">
        <v>6</v>
      </c>
      <c r="C60" s="31">
        <v>0</v>
      </c>
      <c r="D60" s="1">
        <f t="shared" si="312"/>
        <v>6</v>
      </c>
      <c r="E60" s="8">
        <f t="shared" si="313"/>
        <v>1</v>
      </c>
      <c r="F60" s="31">
        <v>19</v>
      </c>
      <c r="G60" s="31">
        <v>0</v>
      </c>
      <c r="H60" s="1">
        <f t="shared" si="314"/>
        <v>19</v>
      </c>
      <c r="I60" s="8">
        <f t="shared" si="315"/>
        <v>1</v>
      </c>
      <c r="J60" s="31">
        <v>28</v>
      </c>
      <c r="K60" s="31">
        <v>2</v>
      </c>
      <c r="L60" s="1">
        <f t="shared" si="316"/>
        <v>30</v>
      </c>
      <c r="M60" s="8">
        <f t="shared" si="317"/>
        <v>0.9333333333333333</v>
      </c>
      <c r="N60" s="31">
        <v>14</v>
      </c>
      <c r="O60" s="31">
        <v>1</v>
      </c>
      <c r="P60" s="1">
        <f t="shared" si="318"/>
        <v>15</v>
      </c>
      <c r="Q60" s="8">
        <f t="shared" si="319"/>
        <v>0.9333333333333333</v>
      </c>
      <c r="R60" s="31">
        <v>20</v>
      </c>
      <c r="S60" s="31">
        <v>0</v>
      </c>
      <c r="T60" s="1">
        <f t="shared" si="320"/>
        <v>20</v>
      </c>
      <c r="U60" s="8">
        <f t="shared" si="321"/>
        <v>1</v>
      </c>
      <c r="V60" s="31">
        <v>13</v>
      </c>
      <c r="W60" s="31">
        <v>1</v>
      </c>
      <c r="X60" s="1">
        <f t="shared" si="322"/>
        <v>14</v>
      </c>
      <c r="Y60" s="8">
        <f t="shared" si="323"/>
        <v>0.9285714285714286</v>
      </c>
      <c r="Z60" s="2">
        <f t="shared" si="324"/>
        <v>100</v>
      </c>
      <c r="AA60" s="1">
        <f t="shared" si="325"/>
        <v>4</v>
      </c>
      <c r="AB60" s="1">
        <f t="shared" si="326"/>
        <v>104</v>
      </c>
      <c r="AC60" s="3">
        <f t="shared" si="327"/>
        <v>0.9615384615384616</v>
      </c>
      <c r="AD60" s="31">
        <v>17</v>
      </c>
      <c r="AE60" s="31">
        <v>3</v>
      </c>
      <c r="AF60" s="1">
        <f t="shared" si="328"/>
        <v>20</v>
      </c>
      <c r="AG60" s="8">
        <f t="shared" si="329"/>
        <v>0.85</v>
      </c>
      <c r="AH60" s="31">
        <v>7</v>
      </c>
      <c r="AI60" s="31">
        <v>0</v>
      </c>
      <c r="AJ60" s="1">
        <f t="shared" si="330"/>
        <v>7</v>
      </c>
      <c r="AK60" s="8">
        <f t="shared" si="331"/>
        <v>1</v>
      </c>
      <c r="AL60" s="31">
        <v>2</v>
      </c>
      <c r="AM60" s="31">
        <v>6</v>
      </c>
      <c r="AN60" s="1">
        <f t="shared" si="332"/>
        <v>8</v>
      </c>
      <c r="AO60" s="8">
        <f t="shared" si="333"/>
        <v>0.25</v>
      </c>
      <c r="AP60" s="31">
        <v>17</v>
      </c>
      <c r="AQ60" s="31">
        <v>6</v>
      </c>
      <c r="AR60" s="1">
        <f t="shared" si="334"/>
        <v>23</v>
      </c>
      <c r="AS60" s="8">
        <f t="shared" si="335"/>
        <v>0.7391304347826086</v>
      </c>
      <c r="AT60" s="31">
        <v>32</v>
      </c>
      <c r="AU60" s="31">
        <v>4</v>
      </c>
      <c r="AV60" s="1">
        <f t="shared" si="336"/>
        <v>36</v>
      </c>
      <c r="AW60" s="8">
        <f t="shared" si="367"/>
        <v>0.8888888888888888</v>
      </c>
      <c r="AX60" s="31">
        <v>15</v>
      </c>
      <c r="AY60" s="31">
        <v>7</v>
      </c>
      <c r="AZ60" s="1">
        <f t="shared" si="388"/>
        <v>22</v>
      </c>
      <c r="BA60" s="8">
        <f t="shared" si="337"/>
        <v>0.6818181818181818</v>
      </c>
      <c r="BB60" s="31">
        <v>12</v>
      </c>
      <c r="BC60" s="31">
        <v>33</v>
      </c>
      <c r="BD60" s="1">
        <f t="shared" si="338"/>
        <v>45</v>
      </c>
      <c r="BE60" s="8">
        <f t="shared" si="368"/>
        <v>0.26666666666666666</v>
      </c>
      <c r="BF60" s="2">
        <f t="shared" si="339"/>
        <v>102</v>
      </c>
      <c r="BG60" s="1">
        <f t="shared" si="339"/>
        <v>59</v>
      </c>
      <c r="BH60" s="1">
        <f t="shared" si="340"/>
        <v>161</v>
      </c>
      <c r="BI60" s="3">
        <f t="shared" si="389"/>
        <v>0.6335403726708074</v>
      </c>
      <c r="BJ60" s="31">
        <v>15</v>
      </c>
      <c r="BK60" s="31">
        <v>7</v>
      </c>
      <c r="BL60" s="1">
        <f t="shared" si="341"/>
        <v>22</v>
      </c>
      <c r="BM60" s="8">
        <f t="shared" si="369"/>
        <v>0.6818181818181818</v>
      </c>
      <c r="BN60" s="31">
        <v>9</v>
      </c>
      <c r="BO60" s="31">
        <v>15</v>
      </c>
      <c r="BP60" s="1">
        <f t="shared" si="342"/>
        <v>24</v>
      </c>
      <c r="BQ60" s="8">
        <f t="shared" si="370"/>
        <v>0.375</v>
      </c>
      <c r="BR60" s="31">
        <v>27</v>
      </c>
      <c r="BS60" s="31">
        <v>5</v>
      </c>
      <c r="BT60" s="1">
        <f t="shared" si="343"/>
        <v>32</v>
      </c>
      <c r="BU60" s="8">
        <f t="shared" si="371"/>
        <v>0.84375</v>
      </c>
      <c r="BV60" s="31">
        <v>13</v>
      </c>
      <c r="BW60" s="31">
        <v>3</v>
      </c>
      <c r="BX60" s="1">
        <f t="shared" si="344"/>
        <v>16</v>
      </c>
      <c r="BY60" s="8">
        <f t="shared" si="372"/>
        <v>0.8125</v>
      </c>
      <c r="BZ60" s="31">
        <v>11</v>
      </c>
      <c r="CA60" s="31">
        <v>5</v>
      </c>
      <c r="CB60" s="1">
        <f t="shared" si="345"/>
        <v>16</v>
      </c>
      <c r="CC60" s="8">
        <f t="shared" si="373"/>
        <v>0.6875</v>
      </c>
      <c r="CD60" s="31">
        <v>14</v>
      </c>
      <c r="CE60" s="31">
        <v>2</v>
      </c>
      <c r="CF60" s="1">
        <f t="shared" si="346"/>
        <v>16</v>
      </c>
      <c r="CG60" s="8">
        <f t="shared" si="374"/>
        <v>0.875</v>
      </c>
      <c r="CH60" s="2">
        <f t="shared" si="347"/>
        <v>89</v>
      </c>
      <c r="CI60" s="1">
        <f t="shared" si="348"/>
        <v>37</v>
      </c>
      <c r="CJ60" s="1">
        <f t="shared" si="349"/>
        <v>126</v>
      </c>
      <c r="CK60" s="3">
        <f t="shared" si="350"/>
        <v>0.7063492063492064</v>
      </c>
      <c r="CL60" s="31">
        <v>16</v>
      </c>
      <c r="CM60" s="31">
        <v>1</v>
      </c>
      <c r="CN60" s="1">
        <f t="shared" si="351"/>
        <v>17</v>
      </c>
      <c r="CO60" s="8">
        <f t="shared" si="375"/>
        <v>0.9411764705882353</v>
      </c>
      <c r="CP60" s="31">
        <v>11</v>
      </c>
      <c r="CQ60" s="31">
        <v>1</v>
      </c>
      <c r="CR60" s="1">
        <f t="shared" si="352"/>
        <v>12</v>
      </c>
      <c r="CS60" s="8">
        <f t="shared" si="376"/>
        <v>0.9166666666666666</v>
      </c>
      <c r="CT60" s="31">
        <v>9</v>
      </c>
      <c r="CU60" s="31">
        <v>0</v>
      </c>
      <c r="CV60" s="1">
        <f t="shared" si="353"/>
        <v>9</v>
      </c>
      <c r="CW60" s="8">
        <f t="shared" si="377"/>
        <v>1</v>
      </c>
      <c r="CX60" s="31">
        <v>15</v>
      </c>
      <c r="CY60" s="31">
        <v>2</v>
      </c>
      <c r="CZ60" s="1">
        <f t="shared" si="354"/>
        <v>17</v>
      </c>
      <c r="DA60" s="8">
        <f t="shared" si="378"/>
        <v>0.8823529411764706</v>
      </c>
      <c r="DB60" s="31">
        <v>24</v>
      </c>
      <c r="DC60" s="31">
        <v>1</v>
      </c>
      <c r="DD60" s="1">
        <f t="shared" si="355"/>
        <v>25</v>
      </c>
      <c r="DE60" s="8">
        <f t="shared" si="379"/>
        <v>0.96</v>
      </c>
      <c r="DF60" s="31">
        <v>6</v>
      </c>
      <c r="DG60" s="31">
        <v>0</v>
      </c>
      <c r="DH60" s="1">
        <f t="shared" si="356"/>
        <v>6</v>
      </c>
      <c r="DI60" s="8">
        <f t="shared" si="380"/>
        <v>1</v>
      </c>
      <c r="DJ60" s="31">
        <v>17</v>
      </c>
      <c r="DK60" s="31">
        <v>1</v>
      </c>
      <c r="DL60" s="1">
        <f t="shared" si="357"/>
        <v>18</v>
      </c>
      <c r="DM60" s="8">
        <f t="shared" si="381"/>
        <v>0.9444444444444444</v>
      </c>
      <c r="DN60" s="2">
        <f t="shared" si="358"/>
        <v>98</v>
      </c>
      <c r="DO60" s="1">
        <f t="shared" si="358"/>
        <v>6</v>
      </c>
      <c r="DP60" s="1">
        <f t="shared" si="359"/>
        <v>104</v>
      </c>
      <c r="DQ60" s="3">
        <f t="shared" si="360"/>
        <v>0.9423076923076923</v>
      </c>
      <c r="DR60" s="2">
        <f t="shared" si="361"/>
        <v>389</v>
      </c>
      <c r="DS60" s="1">
        <f t="shared" si="361"/>
        <v>106</v>
      </c>
      <c r="DT60" s="1">
        <f t="shared" si="362"/>
        <v>495</v>
      </c>
      <c r="DU60" s="3">
        <f t="shared" si="363"/>
        <v>0.7858585858585858</v>
      </c>
      <c r="DV60" s="2">
        <f>'[6]cy2001'!DR60</f>
        <v>219</v>
      </c>
      <c r="DW60" s="2">
        <f>'[6]cy2001'!DS60</f>
        <v>171</v>
      </c>
      <c r="DX60" s="1">
        <f t="shared" si="382"/>
        <v>390</v>
      </c>
      <c r="DY60" s="3">
        <f>IF(DX60&gt;0,DV60/DX60,0%)</f>
        <v>0.5615384615384615</v>
      </c>
      <c r="DZ60" s="1">
        <f>DR60-DV60</f>
        <v>170</v>
      </c>
      <c r="EA60" s="8">
        <f>IF(DV60&lt;&gt;0,DZ60/DV60,IF(DZ60=0,0,1))</f>
        <v>0.776255707762557</v>
      </c>
      <c r="EB60" s="1">
        <f>DS60-DW60</f>
        <v>-65</v>
      </c>
      <c r="EC60" s="8">
        <f>IF(DW60&lt;&gt;0,EB60/DW60,IF(EB60=0,0,1))</f>
        <v>-0.38011695906432746</v>
      </c>
      <c r="ED60" s="1">
        <f>DT60-DX60</f>
        <v>105</v>
      </c>
      <c r="EE60" s="8">
        <f>IF(DX60&lt;&gt;0,ED60/DX60,IF(ED60=0,0,1))</f>
        <v>0.2692307692307692</v>
      </c>
      <c r="EF60" s="8">
        <f>EA60-EE60</f>
        <v>0.5070249385317878</v>
      </c>
    </row>
    <row r="61" spans="1:136" ht="12.75" customHeight="1" hidden="1" outlineLevel="2">
      <c r="A61" s="5" t="s">
        <v>35</v>
      </c>
      <c r="B61" s="31">
        <f>B59+B60</f>
        <v>19</v>
      </c>
      <c r="C61" s="31">
        <f>C59+C60</f>
        <v>0</v>
      </c>
      <c r="D61" s="1">
        <f t="shared" si="312"/>
        <v>19</v>
      </c>
      <c r="E61" s="8">
        <f t="shared" si="313"/>
        <v>1</v>
      </c>
      <c r="F61" s="31">
        <f>F59+F60</f>
        <v>30</v>
      </c>
      <c r="G61" s="31">
        <f>G59+G60</f>
        <v>1</v>
      </c>
      <c r="H61" s="1">
        <f t="shared" si="314"/>
        <v>31</v>
      </c>
      <c r="I61" s="8">
        <f t="shared" si="315"/>
        <v>0.967741935483871</v>
      </c>
      <c r="J61" s="31">
        <f>J59+J60</f>
        <v>44</v>
      </c>
      <c r="K61" s="31">
        <f>K59+K60</f>
        <v>2</v>
      </c>
      <c r="L61" s="1">
        <f t="shared" si="316"/>
        <v>46</v>
      </c>
      <c r="M61" s="8">
        <f t="shared" si="317"/>
        <v>0.9565217391304348</v>
      </c>
      <c r="N61" s="31">
        <f>N59+N60</f>
        <v>30</v>
      </c>
      <c r="O61" s="31">
        <f>O59+O60</f>
        <v>7</v>
      </c>
      <c r="P61" s="1">
        <f t="shared" si="318"/>
        <v>37</v>
      </c>
      <c r="Q61" s="8">
        <f t="shared" si="319"/>
        <v>0.8108108108108109</v>
      </c>
      <c r="R61" s="31">
        <f>R59+R60</f>
        <v>29</v>
      </c>
      <c r="S61" s="31">
        <f>S59+S60</f>
        <v>1</v>
      </c>
      <c r="T61" s="1">
        <f t="shared" si="320"/>
        <v>30</v>
      </c>
      <c r="U61" s="8">
        <f t="shared" si="321"/>
        <v>0.9666666666666667</v>
      </c>
      <c r="V61" s="31">
        <f>V59+V60</f>
        <v>24</v>
      </c>
      <c r="W61" s="31">
        <f>W59+W60</f>
        <v>4</v>
      </c>
      <c r="X61" s="1">
        <f t="shared" si="322"/>
        <v>28</v>
      </c>
      <c r="Y61" s="8">
        <f t="shared" si="323"/>
        <v>0.8571428571428571</v>
      </c>
      <c r="Z61" s="31">
        <f>Z59+Z60</f>
        <v>176</v>
      </c>
      <c r="AA61" s="31">
        <f>AA59+AA60</f>
        <v>15</v>
      </c>
      <c r="AB61" s="1">
        <f t="shared" si="326"/>
        <v>191</v>
      </c>
      <c r="AC61" s="8">
        <f t="shared" si="327"/>
        <v>0.9214659685863874</v>
      </c>
      <c r="AD61" s="31">
        <f>AD59+AD60</f>
        <v>28</v>
      </c>
      <c r="AE61" s="31">
        <f>AE59+AE60</f>
        <v>5</v>
      </c>
      <c r="AF61" s="1">
        <f t="shared" si="328"/>
        <v>33</v>
      </c>
      <c r="AG61" s="8">
        <f t="shared" si="329"/>
        <v>0.8484848484848485</v>
      </c>
      <c r="AH61" s="31">
        <f>AH59+AH60</f>
        <v>12</v>
      </c>
      <c r="AI61" s="31">
        <f>AI59+AI60</f>
        <v>0</v>
      </c>
      <c r="AJ61" s="1">
        <f t="shared" si="330"/>
        <v>12</v>
      </c>
      <c r="AK61" s="8">
        <f t="shared" si="331"/>
        <v>1</v>
      </c>
      <c r="AL61" s="31">
        <f>AL59+AL60</f>
        <v>4</v>
      </c>
      <c r="AM61" s="31">
        <f>AM59+AM60</f>
        <v>10</v>
      </c>
      <c r="AN61" s="1">
        <f t="shared" si="332"/>
        <v>14</v>
      </c>
      <c r="AO61" s="8">
        <f t="shared" si="333"/>
        <v>0.2857142857142857</v>
      </c>
      <c r="AP61" s="31">
        <f>AP59+AP60</f>
        <v>29</v>
      </c>
      <c r="AQ61" s="31">
        <f>AQ59+AQ60</f>
        <v>8</v>
      </c>
      <c r="AR61" s="1">
        <f t="shared" si="334"/>
        <v>37</v>
      </c>
      <c r="AS61" s="8">
        <f t="shared" si="335"/>
        <v>0.7837837837837838</v>
      </c>
      <c r="AT61" s="31">
        <f>AT59+AT60</f>
        <v>55</v>
      </c>
      <c r="AU61" s="31">
        <f>AU59+AU60</f>
        <v>5</v>
      </c>
      <c r="AV61" s="1">
        <f>AT61+AU61</f>
        <v>60</v>
      </c>
      <c r="AW61" s="8">
        <f>IF(AV61&gt;0,AT61/AV61,0%)</f>
        <v>0.9166666666666666</v>
      </c>
      <c r="AX61" s="31">
        <f>AX59+AX60</f>
        <v>24</v>
      </c>
      <c r="AY61" s="31">
        <f>AY59+AY60</f>
        <v>20</v>
      </c>
      <c r="AZ61" s="1">
        <f t="shared" si="388"/>
        <v>44</v>
      </c>
      <c r="BA61" s="8">
        <f t="shared" si="337"/>
        <v>0.5454545454545454</v>
      </c>
      <c r="BB61" s="31">
        <f>BB59+BB60</f>
        <v>25</v>
      </c>
      <c r="BC61" s="31">
        <f>BC59+BC60</f>
        <v>47</v>
      </c>
      <c r="BD61" s="1">
        <f>BB61+BC61</f>
        <v>72</v>
      </c>
      <c r="BE61" s="8">
        <f>IF(BD61&gt;0,BB61/BD61,0%)</f>
        <v>0.3472222222222222</v>
      </c>
      <c r="BF61" s="2">
        <f>BF59+BF60</f>
        <v>177</v>
      </c>
      <c r="BG61" s="1">
        <f>BG59+BG60</f>
        <v>95</v>
      </c>
      <c r="BH61" s="1">
        <f t="shared" si="340"/>
        <v>272</v>
      </c>
      <c r="BI61" s="8">
        <f t="shared" si="389"/>
        <v>0.6507352941176471</v>
      </c>
      <c r="BJ61" s="31">
        <f>BJ59+BJ60</f>
        <v>31</v>
      </c>
      <c r="BK61" s="31">
        <f>BK59+BK60</f>
        <v>13</v>
      </c>
      <c r="BL61" s="1">
        <f>BJ61+BK61</f>
        <v>44</v>
      </c>
      <c r="BM61" s="8">
        <f>IF(BL61&gt;0,BJ61/BL61,0%)</f>
        <v>0.7045454545454546</v>
      </c>
      <c r="BN61" s="31">
        <f>BN59+BN60</f>
        <v>28</v>
      </c>
      <c r="BO61" s="31">
        <f>BO59+BO60</f>
        <v>28</v>
      </c>
      <c r="BP61" s="1">
        <f>BN61+BO61</f>
        <v>56</v>
      </c>
      <c r="BQ61" s="8">
        <f>IF(BP61&gt;0,BN61/BP61,0%)</f>
        <v>0.5</v>
      </c>
      <c r="BR61" s="31">
        <f>BR59+BR60</f>
        <v>39</v>
      </c>
      <c r="BS61" s="31">
        <f>BS59+BS60</f>
        <v>12</v>
      </c>
      <c r="BT61" s="1">
        <f>BR61+BS61</f>
        <v>51</v>
      </c>
      <c r="BU61" s="8">
        <f>IF(BT61&gt;0,BR61/BT61,0%)</f>
        <v>0.7647058823529411</v>
      </c>
      <c r="BV61" s="31">
        <f>BV59+BV60</f>
        <v>26</v>
      </c>
      <c r="BW61" s="31">
        <f>BW59+BW60</f>
        <v>4</v>
      </c>
      <c r="BX61" s="1">
        <f>BV61+BW61</f>
        <v>30</v>
      </c>
      <c r="BY61" s="8">
        <f>IF(BX61&gt;0,BV61/BX61,0%)</f>
        <v>0.8666666666666667</v>
      </c>
      <c r="BZ61" s="31">
        <f>BZ59+BZ60</f>
        <v>13</v>
      </c>
      <c r="CA61" s="31">
        <f>CA59+CA60</f>
        <v>8</v>
      </c>
      <c r="CB61" s="1">
        <f>BZ61+CA61</f>
        <v>21</v>
      </c>
      <c r="CC61" s="8">
        <f>IF(CB61&gt;0,BZ61/CB61,0%)</f>
        <v>0.6190476190476191</v>
      </c>
      <c r="CD61" s="31">
        <f>CD59+CD60</f>
        <v>25</v>
      </c>
      <c r="CE61" s="31">
        <f>CE59+CE60</f>
        <v>4</v>
      </c>
      <c r="CF61" s="1">
        <f>CD61+CE61</f>
        <v>29</v>
      </c>
      <c r="CG61" s="8">
        <f>IF(CF61&gt;0,CD61/CF61,0%)</f>
        <v>0.8620689655172413</v>
      </c>
      <c r="CH61" s="2">
        <f>CH59+CH60</f>
        <v>162</v>
      </c>
      <c r="CI61" s="1">
        <f>CI59+CI60</f>
        <v>69</v>
      </c>
      <c r="CJ61" s="1">
        <f t="shared" si="349"/>
        <v>231</v>
      </c>
      <c r="CK61" s="8">
        <f t="shared" si="350"/>
        <v>0.7012987012987013</v>
      </c>
      <c r="CL61" s="31">
        <f>CL59+CL60</f>
        <v>25</v>
      </c>
      <c r="CM61" s="31">
        <f>CM59+CM60</f>
        <v>6</v>
      </c>
      <c r="CN61" s="1">
        <f>CL61+CM61</f>
        <v>31</v>
      </c>
      <c r="CO61" s="8">
        <f>IF(CN61&gt;0,CL61/CN61,0%)</f>
        <v>0.8064516129032258</v>
      </c>
      <c r="CP61" s="31">
        <f>CP59+CP60</f>
        <v>20</v>
      </c>
      <c r="CQ61" s="31">
        <f>CQ59+CQ60</f>
        <v>4</v>
      </c>
      <c r="CR61" s="1">
        <f>CP61+CQ61</f>
        <v>24</v>
      </c>
      <c r="CS61" s="8">
        <f>IF(CR61&gt;0,CP61/CR61,0%)</f>
        <v>0.8333333333333334</v>
      </c>
      <c r="CT61" s="31">
        <f>CT59+CT60</f>
        <v>18</v>
      </c>
      <c r="CU61" s="31">
        <f>CU59+CU60</f>
        <v>2</v>
      </c>
      <c r="CV61" s="1">
        <f>CT61+CU61</f>
        <v>20</v>
      </c>
      <c r="CW61" s="8">
        <f>IF(CV61&gt;0,CT61/CV61,0%)</f>
        <v>0.9</v>
      </c>
      <c r="CX61" s="31">
        <f>CX59+CX60</f>
        <v>21</v>
      </c>
      <c r="CY61" s="31">
        <f>CY59+CY60</f>
        <v>2</v>
      </c>
      <c r="CZ61" s="1">
        <f>CX61+CY61</f>
        <v>23</v>
      </c>
      <c r="DA61" s="8">
        <f>IF(CZ61&gt;0,CX61/CZ61,0%)</f>
        <v>0.9130434782608695</v>
      </c>
      <c r="DB61" s="31">
        <f>DB59+DB60</f>
        <v>42</v>
      </c>
      <c r="DC61" s="31">
        <f>DC59+DC60</f>
        <v>3</v>
      </c>
      <c r="DD61" s="1">
        <f>DB61+DC61</f>
        <v>45</v>
      </c>
      <c r="DE61" s="8">
        <f>IF(DD61&gt;0,DB61/DD61,0%)</f>
        <v>0.9333333333333333</v>
      </c>
      <c r="DF61" s="31">
        <f>DF59+DF60</f>
        <v>16</v>
      </c>
      <c r="DG61" s="31">
        <f>DG59+DG60</f>
        <v>3</v>
      </c>
      <c r="DH61" s="1">
        <f>DF61+DG61</f>
        <v>19</v>
      </c>
      <c r="DI61" s="8">
        <f>IF(DH61&gt;0,DF61/DH61,0%)</f>
        <v>0.8421052631578947</v>
      </c>
      <c r="DJ61" s="31">
        <f>DJ59+DJ60</f>
        <v>32</v>
      </c>
      <c r="DK61" s="31">
        <f>DK59+DK60</f>
        <v>4</v>
      </c>
      <c r="DL61" s="1">
        <f>DJ61+DK61</f>
        <v>36</v>
      </c>
      <c r="DM61" s="8">
        <f>IF(DL61&gt;0,DJ61/DL61,0%)</f>
        <v>0.8888888888888888</v>
      </c>
      <c r="DN61" s="2">
        <f>DN59+DN60</f>
        <v>174</v>
      </c>
      <c r="DO61" s="1">
        <f>DO59+DO60</f>
        <v>24</v>
      </c>
      <c r="DP61" s="1">
        <f>DN61+DO61</f>
        <v>198</v>
      </c>
      <c r="DQ61" s="3">
        <f>IF(DP61&gt;0,DN61/DP61,0%)</f>
        <v>0.8787878787878788</v>
      </c>
      <c r="DR61" s="2">
        <f>DR59+DR60</f>
        <v>689</v>
      </c>
      <c r="DS61" s="1">
        <f>DS59+DS60</f>
        <v>203</v>
      </c>
      <c r="DT61" s="1">
        <f>DR61+DS61</f>
        <v>892</v>
      </c>
      <c r="DU61" s="3">
        <f>IF(DT61&gt;0,DR61/DT61,0%)</f>
        <v>0.7724215246636771</v>
      </c>
      <c r="DV61" s="2">
        <f>'[6]cy2001'!DR61</f>
        <v>374</v>
      </c>
      <c r="DW61" s="2">
        <f>'[6]cy2001'!DS61</f>
        <v>296</v>
      </c>
      <c r="DX61" s="1">
        <f t="shared" si="382"/>
        <v>670</v>
      </c>
      <c r="DY61" s="3">
        <f>IF(DX61&gt;0,DV61/DX61,0%)</f>
        <v>0.5582089552238806</v>
      </c>
      <c r="DZ61" s="1">
        <f>DR61-DV61</f>
        <v>315</v>
      </c>
      <c r="EA61" s="8">
        <f>IF(DV61&lt;&gt;0,DZ61/DV61,IF(DZ61=0,0,1))</f>
        <v>0.8422459893048129</v>
      </c>
      <c r="EB61" s="1">
        <f>DS61-DW61</f>
        <v>-93</v>
      </c>
      <c r="EC61" s="8">
        <f>IF(DW61&lt;&gt;0,EB61/DW61,IF(EB61=0,0,1))</f>
        <v>-0.3141891891891892</v>
      </c>
      <c r="ED61" s="1">
        <f>DT61-DX61</f>
        <v>222</v>
      </c>
      <c r="EE61" s="8">
        <f>IF(DX61&lt;&gt;0,ED61/DX61,IF(ED61=0,0,1))</f>
        <v>0.33134328358208953</v>
      </c>
      <c r="EF61" s="8">
        <f>EA61-EE61</f>
        <v>0.5109027057227233</v>
      </c>
    </row>
    <row r="62" spans="1:136" ht="12.75" customHeight="1" hidden="1" outlineLevel="2">
      <c r="A62" s="5" t="s">
        <v>24</v>
      </c>
      <c r="B62" s="9"/>
      <c r="C62" s="9"/>
      <c r="D62" s="9">
        <f t="shared" si="312"/>
        <v>0</v>
      </c>
      <c r="E62" s="11">
        <f t="shared" si="313"/>
        <v>0</v>
      </c>
      <c r="F62" s="34">
        <v>517</v>
      </c>
      <c r="G62" s="34">
        <v>119</v>
      </c>
      <c r="H62" s="9">
        <f t="shared" si="314"/>
        <v>636</v>
      </c>
      <c r="I62" s="11">
        <f t="shared" si="315"/>
        <v>0.8128930817610063</v>
      </c>
      <c r="J62" s="9"/>
      <c r="K62" s="9"/>
      <c r="L62" s="9">
        <f t="shared" si="316"/>
        <v>0</v>
      </c>
      <c r="M62" s="11">
        <f t="shared" si="317"/>
        <v>0</v>
      </c>
      <c r="N62" s="9"/>
      <c r="O62" s="9"/>
      <c r="P62" s="9">
        <f t="shared" si="318"/>
        <v>0</v>
      </c>
      <c r="Q62" s="11">
        <f t="shared" si="319"/>
        <v>0</v>
      </c>
      <c r="R62" s="9"/>
      <c r="S62" s="9"/>
      <c r="T62" s="9">
        <f t="shared" si="320"/>
        <v>0</v>
      </c>
      <c r="U62" s="11">
        <f t="shared" si="321"/>
        <v>0</v>
      </c>
      <c r="V62" s="9"/>
      <c r="W62" s="9"/>
      <c r="X62" s="9">
        <f t="shared" si="322"/>
        <v>0</v>
      </c>
      <c r="Y62" s="11">
        <f t="shared" si="323"/>
        <v>0</v>
      </c>
      <c r="Z62" s="2">
        <f>V62+R62+N62+J62+F62+B62</f>
        <v>517</v>
      </c>
      <c r="AA62" s="1">
        <f>W62+S62+O62+K62+G62+C62</f>
        <v>119</v>
      </c>
      <c r="AB62" s="1">
        <f t="shared" si="326"/>
        <v>636</v>
      </c>
      <c r="AC62" s="3">
        <f t="shared" si="327"/>
        <v>0.8128930817610063</v>
      </c>
      <c r="AD62" s="9"/>
      <c r="AE62" s="9"/>
      <c r="AF62" s="9">
        <f t="shared" si="328"/>
        <v>0</v>
      </c>
      <c r="AG62" s="11">
        <f t="shared" si="329"/>
        <v>0</v>
      </c>
      <c r="AH62" s="34">
        <v>517</v>
      </c>
      <c r="AI62" s="34">
        <v>119</v>
      </c>
      <c r="AJ62" s="9">
        <f t="shared" si="330"/>
        <v>636</v>
      </c>
      <c r="AK62" s="11">
        <f t="shared" si="331"/>
        <v>0.8128930817610063</v>
      </c>
      <c r="AL62" s="9"/>
      <c r="AM62" s="9"/>
      <c r="AN62" s="9">
        <f t="shared" si="332"/>
        <v>0</v>
      </c>
      <c r="AO62" s="11">
        <f t="shared" si="333"/>
        <v>0</v>
      </c>
      <c r="AP62" s="9"/>
      <c r="AQ62" s="9"/>
      <c r="AR62" s="9">
        <f t="shared" si="334"/>
        <v>0</v>
      </c>
      <c r="AS62" s="11">
        <f t="shared" si="335"/>
        <v>0</v>
      </c>
      <c r="AT62" s="9"/>
      <c r="AU62" s="9"/>
      <c r="AV62" s="9">
        <f>AT62+AU62</f>
        <v>0</v>
      </c>
      <c r="AW62" s="11">
        <f>IF(AV62&gt;0,AT62/AV62,0%)</f>
        <v>0</v>
      </c>
      <c r="AX62" s="9"/>
      <c r="AY62" s="9"/>
      <c r="AZ62" s="9">
        <f t="shared" si="388"/>
        <v>0</v>
      </c>
      <c r="BA62" s="11">
        <f t="shared" si="337"/>
        <v>0</v>
      </c>
      <c r="BB62" s="9"/>
      <c r="BC62" s="9"/>
      <c r="BD62" s="9">
        <f>BB62+BC62</f>
        <v>0</v>
      </c>
      <c r="BE62" s="11">
        <f>IF(BD62&gt;0,BB62/BD62,0%)</f>
        <v>0</v>
      </c>
      <c r="BF62" s="2">
        <f>BB62+AX62+AT62+AP62+AL62+AH62+AD62</f>
        <v>517</v>
      </c>
      <c r="BG62" s="1">
        <f>BC62+AY62+AU62+AQ62+AM62+AI62+AE62</f>
        <v>119</v>
      </c>
      <c r="BH62" s="1">
        <f t="shared" si="340"/>
        <v>636</v>
      </c>
      <c r="BI62" s="3">
        <f t="shared" si="389"/>
        <v>0.8128930817610063</v>
      </c>
      <c r="BJ62" s="9"/>
      <c r="BK62" s="9"/>
      <c r="BL62" s="9">
        <f>BJ62+BK62</f>
        <v>0</v>
      </c>
      <c r="BM62" s="11">
        <f>IF(BL62&gt;0,BJ62/BL62,0%)</f>
        <v>0</v>
      </c>
      <c r="BN62" s="9"/>
      <c r="BO62" s="9"/>
      <c r="BP62" s="9">
        <f>BN62+BO62</f>
        <v>0</v>
      </c>
      <c r="BQ62" s="11">
        <f>IF(BP62&gt;0,BN62/BP62,0%)</f>
        <v>0</v>
      </c>
      <c r="BR62" s="9"/>
      <c r="BS62" s="9"/>
      <c r="BT62" s="9">
        <f>BR62+BS62</f>
        <v>0</v>
      </c>
      <c r="BU62" s="11">
        <f>IF(BT62&gt;0,BR62/BT62,0%)</f>
        <v>0</v>
      </c>
      <c r="BV62" s="9"/>
      <c r="BW62" s="9"/>
      <c r="BX62" s="9">
        <f>BV62+BW62</f>
        <v>0</v>
      </c>
      <c r="BY62" s="11">
        <f>IF(BX62&gt;0,BV62/BX62,0%)</f>
        <v>0</v>
      </c>
      <c r="BZ62" s="9"/>
      <c r="CA62" s="9"/>
      <c r="CB62" s="9">
        <f>BZ62+CA62</f>
        <v>0</v>
      </c>
      <c r="CC62" s="11">
        <f>IF(CB62&gt;0,BZ62/CB62,0%)</f>
        <v>0</v>
      </c>
      <c r="CD62" s="9"/>
      <c r="CE62" s="9"/>
      <c r="CF62" s="9">
        <f>CD62+CE62</f>
        <v>0</v>
      </c>
      <c r="CG62" s="11">
        <f>IF(CF62&gt;0,CD62/CF62,0%)</f>
        <v>0</v>
      </c>
      <c r="CH62" s="2">
        <f>CD62+BZ62+BV62+BR62+BN62+BJ62</f>
        <v>0</v>
      </c>
      <c r="CI62" s="1">
        <f>CE62+CA62+BW62+BS62+BO62+BK62</f>
        <v>0</v>
      </c>
      <c r="CJ62" s="9">
        <f t="shared" si="349"/>
        <v>0</v>
      </c>
      <c r="CK62" s="10">
        <f t="shared" si="350"/>
        <v>0</v>
      </c>
      <c r="CL62" s="9"/>
      <c r="CM62" s="9"/>
      <c r="CN62" s="9">
        <f>CL62+CM62</f>
        <v>0</v>
      </c>
      <c r="CO62" s="11">
        <f>IF(CN62&gt;0,CL62/CN62,0%)</f>
        <v>0</v>
      </c>
      <c r="CP62" s="9"/>
      <c r="CQ62" s="9"/>
      <c r="CR62" s="9">
        <f>CP62+CQ62</f>
        <v>0</v>
      </c>
      <c r="CS62" s="11">
        <f>IF(CR62&gt;0,CP62/CR62,0%)</f>
        <v>0</v>
      </c>
      <c r="CT62" s="9"/>
      <c r="CU62" s="9"/>
      <c r="CV62" s="9">
        <f>CT62+CU62</f>
        <v>0</v>
      </c>
      <c r="CW62" s="11">
        <f>IF(CV62&gt;0,CT62/CV62,0%)</f>
        <v>0</v>
      </c>
      <c r="CX62" s="9"/>
      <c r="CY62" s="9"/>
      <c r="CZ62" s="9">
        <f>CX62+CY62</f>
        <v>0</v>
      </c>
      <c r="DA62" s="11">
        <f>IF(CZ62&gt;0,CX62/CZ62,0%)</f>
        <v>0</v>
      </c>
      <c r="DB62" s="9"/>
      <c r="DC62" s="9"/>
      <c r="DD62" s="9">
        <f>DB62+DC62</f>
        <v>0</v>
      </c>
      <c r="DE62" s="11">
        <f>IF(DD62&gt;0,DB62/DD62,0%)</f>
        <v>0</v>
      </c>
      <c r="DF62" s="9"/>
      <c r="DG62" s="9"/>
      <c r="DH62" s="9">
        <f>DF62+DG62</f>
        <v>0</v>
      </c>
      <c r="DI62" s="11">
        <f>IF(DH62&gt;0,DF62/DH62,0%)</f>
        <v>0</v>
      </c>
      <c r="DJ62" s="9"/>
      <c r="DK62" s="9"/>
      <c r="DL62" s="1">
        <f>DJ62+DK62</f>
        <v>0</v>
      </c>
      <c r="DM62" s="8">
        <f>IF(DL62&gt;0,DJ62/DL62,0%)</f>
        <v>0</v>
      </c>
      <c r="DN62" s="2">
        <f>DJ62+DF62+DB62+CX62+CT62+CP62+CL62</f>
        <v>0</v>
      </c>
      <c r="DO62" s="1">
        <f>DK62+DG62+DC62+CY62+CU62+CQ62+CM62</f>
        <v>0</v>
      </c>
      <c r="DP62" s="1">
        <f>DN62+DO62</f>
        <v>0</v>
      </c>
      <c r="DQ62" s="3">
        <f t="shared" si="360"/>
        <v>0</v>
      </c>
      <c r="DR62" s="2">
        <f>DN62+CH62+BF62+Z62</f>
        <v>1034</v>
      </c>
      <c r="DS62" s="1">
        <f>DO62+CI62+BG62+AA62</f>
        <v>238</v>
      </c>
      <c r="DT62" s="1">
        <f t="shared" si="362"/>
        <v>1272</v>
      </c>
      <c r="DU62" s="3">
        <f t="shared" si="363"/>
        <v>0.8128930817610063</v>
      </c>
      <c r="DV62" s="2">
        <f>'[6]cy2001'!DR62</f>
        <v>92</v>
      </c>
      <c r="DW62" s="2">
        <f>'[6]cy2001'!DS62</f>
        <v>231</v>
      </c>
      <c r="DX62" s="1">
        <f t="shared" si="382"/>
        <v>323</v>
      </c>
      <c r="DY62" s="3">
        <f t="shared" si="364"/>
        <v>0.2848297213622291</v>
      </c>
      <c r="DZ62" s="1">
        <f t="shared" si="383"/>
        <v>942</v>
      </c>
      <c r="EA62" s="8">
        <f t="shared" si="365"/>
        <v>10.23913043478261</v>
      </c>
      <c r="EB62" s="1">
        <f t="shared" si="384"/>
        <v>7</v>
      </c>
      <c r="EC62" s="8">
        <f t="shared" si="385"/>
        <v>0.030303030303030304</v>
      </c>
      <c r="ED62" s="1">
        <f t="shared" si="386"/>
        <v>949</v>
      </c>
      <c r="EE62" s="8">
        <f t="shared" si="366"/>
        <v>2.9380804953560373</v>
      </c>
      <c r="EF62" s="8">
        <f t="shared" si="387"/>
        <v>7.301049939426572</v>
      </c>
    </row>
    <row r="63" spans="1:136" ht="12.75" customHeight="1" hidden="1" outlineLevel="2">
      <c r="A63" s="5" t="s">
        <v>25</v>
      </c>
      <c r="B63" s="9"/>
      <c r="C63" s="9"/>
      <c r="D63" s="9">
        <f t="shared" si="312"/>
        <v>0</v>
      </c>
      <c r="E63" s="11">
        <f t="shared" si="313"/>
        <v>0</v>
      </c>
      <c r="F63" s="34">
        <v>1504</v>
      </c>
      <c r="G63" s="34">
        <v>258</v>
      </c>
      <c r="H63" s="9">
        <f t="shared" si="314"/>
        <v>1762</v>
      </c>
      <c r="I63" s="11">
        <f t="shared" si="315"/>
        <v>0.8535754824063564</v>
      </c>
      <c r="J63" s="9"/>
      <c r="K63" s="9"/>
      <c r="L63" s="9">
        <f t="shared" si="316"/>
        <v>0</v>
      </c>
      <c r="M63" s="11">
        <f t="shared" si="317"/>
        <v>0</v>
      </c>
      <c r="N63" s="9"/>
      <c r="O63" s="9"/>
      <c r="P63" s="9">
        <f t="shared" si="318"/>
        <v>0</v>
      </c>
      <c r="Q63" s="11">
        <f t="shared" si="319"/>
        <v>0</v>
      </c>
      <c r="R63" s="9"/>
      <c r="S63" s="9"/>
      <c r="T63" s="9">
        <f t="shared" si="320"/>
        <v>0</v>
      </c>
      <c r="U63" s="11">
        <f t="shared" si="321"/>
        <v>0</v>
      </c>
      <c r="V63" s="9"/>
      <c r="W63" s="9"/>
      <c r="X63" s="9">
        <f t="shared" si="322"/>
        <v>0</v>
      </c>
      <c r="Y63" s="11">
        <f t="shared" si="323"/>
        <v>0</v>
      </c>
      <c r="Z63" s="2">
        <f>V63+R63+N63+J63+F63+B63</f>
        <v>1504</v>
      </c>
      <c r="AA63" s="1">
        <f>W63+S63+O63+K63+G63+C63</f>
        <v>258</v>
      </c>
      <c r="AB63" s="1">
        <f t="shared" si="326"/>
        <v>1762</v>
      </c>
      <c r="AC63" s="3">
        <f t="shared" si="327"/>
        <v>0.8535754824063564</v>
      </c>
      <c r="AD63" s="9"/>
      <c r="AE63" s="9"/>
      <c r="AF63" s="9">
        <f t="shared" si="328"/>
        <v>0</v>
      </c>
      <c r="AG63" s="11">
        <f t="shared" si="329"/>
        <v>0</v>
      </c>
      <c r="AH63" s="9"/>
      <c r="AI63" s="9"/>
      <c r="AJ63" s="9">
        <f t="shared" si="330"/>
        <v>0</v>
      </c>
      <c r="AK63" s="11">
        <f t="shared" si="331"/>
        <v>0</v>
      </c>
      <c r="AL63" s="9"/>
      <c r="AM63" s="9"/>
      <c r="AN63" s="9">
        <f t="shared" si="332"/>
        <v>0</v>
      </c>
      <c r="AO63" s="11">
        <f t="shared" si="333"/>
        <v>0</v>
      </c>
      <c r="AP63" s="9"/>
      <c r="AQ63" s="9"/>
      <c r="AR63" s="9">
        <f t="shared" si="334"/>
        <v>0</v>
      </c>
      <c r="AS63" s="11">
        <f t="shared" si="335"/>
        <v>0</v>
      </c>
      <c r="AT63" s="9"/>
      <c r="AU63" s="9"/>
      <c r="AV63" s="9">
        <f>AT63+AU63</f>
        <v>0</v>
      </c>
      <c r="AW63" s="11">
        <f>IF(AV63&gt;0,AT63/AV63,0%)</f>
        <v>0</v>
      </c>
      <c r="AX63" s="9"/>
      <c r="AY63" s="9"/>
      <c r="AZ63" s="9">
        <f t="shared" si="388"/>
        <v>0</v>
      </c>
      <c r="BA63" s="11">
        <f t="shared" si="337"/>
        <v>0</v>
      </c>
      <c r="BB63" s="9"/>
      <c r="BC63" s="9"/>
      <c r="BD63" s="9">
        <f>BB63+BC63</f>
        <v>0</v>
      </c>
      <c r="BE63" s="11">
        <f>IF(BD63&gt;0,BB63/BD63,0%)</f>
        <v>0</v>
      </c>
      <c r="BF63" s="2">
        <f>BB63+AX63+AT63+AP63+AL63+AH63+AD63</f>
        <v>0</v>
      </c>
      <c r="BG63" s="1">
        <f>BC63+AY63+AU63+AQ63+AM63+AI63+AE63</f>
        <v>0</v>
      </c>
      <c r="BH63" s="1">
        <f t="shared" si="340"/>
        <v>0</v>
      </c>
      <c r="BI63" s="3">
        <f t="shared" si="389"/>
        <v>0</v>
      </c>
      <c r="BJ63" s="9"/>
      <c r="BK63" s="9"/>
      <c r="BL63" s="9">
        <f>BJ63+BK63</f>
        <v>0</v>
      </c>
      <c r="BM63" s="11">
        <f>IF(BL63&gt;0,BJ63/BL63,0%)</f>
        <v>0</v>
      </c>
      <c r="BN63" s="9"/>
      <c r="BO63" s="9"/>
      <c r="BP63" s="9">
        <f>BN63+BO63</f>
        <v>0</v>
      </c>
      <c r="BQ63" s="11">
        <f>IF(BP63&gt;0,BN63/BP63,0%)</f>
        <v>0</v>
      </c>
      <c r="BR63" s="9"/>
      <c r="BS63" s="9"/>
      <c r="BT63" s="9">
        <f>BR63+BS63</f>
        <v>0</v>
      </c>
      <c r="BU63" s="11">
        <f>IF(BT63&gt;0,BR63/BT63,0%)</f>
        <v>0</v>
      </c>
      <c r="BV63" s="34">
        <v>571</v>
      </c>
      <c r="BW63" s="34">
        <v>172</v>
      </c>
      <c r="BX63" s="9">
        <f>BV63+BW63</f>
        <v>743</v>
      </c>
      <c r="BY63" s="11">
        <f>IF(BX63&gt;0,BV63/BX63,0%)</f>
        <v>0.7685060565275909</v>
      </c>
      <c r="BZ63" s="9"/>
      <c r="CA63" s="9"/>
      <c r="CB63" s="9">
        <f>BZ63+CA63</f>
        <v>0</v>
      </c>
      <c r="CC63" s="11">
        <f>IF(CB63&gt;0,BZ63/CB63,0%)</f>
        <v>0</v>
      </c>
      <c r="CD63" s="9"/>
      <c r="CE63" s="9"/>
      <c r="CF63" s="9">
        <f>CD63+CE63</f>
        <v>0</v>
      </c>
      <c r="CG63" s="11">
        <f>IF(CF63&gt;0,CD63/CF63,0%)</f>
        <v>0</v>
      </c>
      <c r="CH63" s="2">
        <f>CD63+BZ63+BV63+BR63+BN63+BJ63</f>
        <v>571</v>
      </c>
      <c r="CI63" s="1">
        <f>CE63+CA63+BW63+BS63+BO63+BK63</f>
        <v>172</v>
      </c>
      <c r="CJ63" s="9">
        <f t="shared" si="349"/>
        <v>743</v>
      </c>
      <c r="CK63" s="10">
        <f t="shared" si="350"/>
        <v>0.7685060565275909</v>
      </c>
      <c r="CL63" s="9"/>
      <c r="CM63" s="9"/>
      <c r="CN63" s="9">
        <f>CL63+CM63</f>
        <v>0</v>
      </c>
      <c r="CO63" s="11">
        <f>IF(CN63&gt;0,CL63/CN63,0%)</f>
        <v>0</v>
      </c>
      <c r="CP63" s="9"/>
      <c r="CQ63" s="9"/>
      <c r="CR63" s="9">
        <f>CP63+CQ63</f>
        <v>0</v>
      </c>
      <c r="CS63" s="11">
        <f>IF(CR63&gt;0,CP63/CR63,0%)</f>
        <v>0</v>
      </c>
      <c r="CT63" s="9"/>
      <c r="CU63" s="9"/>
      <c r="CV63" s="9">
        <f>CT63+CU63</f>
        <v>0</v>
      </c>
      <c r="CW63" s="11">
        <f>IF(CV63&gt;0,CT63/CV63,0%)</f>
        <v>0</v>
      </c>
      <c r="CX63" s="9"/>
      <c r="CY63" s="9"/>
      <c r="CZ63" s="9">
        <f>CX63+CY63</f>
        <v>0</v>
      </c>
      <c r="DA63" s="11">
        <f>IF(CZ63&gt;0,CX63/CZ63,0%)</f>
        <v>0</v>
      </c>
      <c r="DB63" s="9"/>
      <c r="DC63" s="9"/>
      <c r="DD63" s="9">
        <f>DB63+DC63</f>
        <v>0</v>
      </c>
      <c r="DE63" s="11">
        <f>IF(DD63&gt;0,DB63/DD63,0%)</f>
        <v>0</v>
      </c>
      <c r="DF63" s="9"/>
      <c r="DG63" s="9"/>
      <c r="DH63" s="9">
        <f>DF63+DG63</f>
        <v>0</v>
      </c>
      <c r="DI63" s="11">
        <f>IF(DH63&gt;0,DF63/DH63,0%)</f>
        <v>0</v>
      </c>
      <c r="DJ63" s="34">
        <v>1356</v>
      </c>
      <c r="DK63" s="34">
        <v>102</v>
      </c>
      <c r="DL63" s="1">
        <f>DJ63+DK63</f>
        <v>1458</v>
      </c>
      <c r="DM63" s="8">
        <f>IF(DL63&gt;0,DJ63/DL63,0%)</f>
        <v>0.9300411522633745</v>
      </c>
      <c r="DN63" s="2">
        <f>DJ63+DF63+DB63+CX63+CT63+CP63+CL63</f>
        <v>1356</v>
      </c>
      <c r="DO63" s="1">
        <f>DK63+DG63+DC63+CY63+CU63+CQ63+CM63</f>
        <v>102</v>
      </c>
      <c r="DP63" s="1">
        <f>DN63+DO63</f>
        <v>1458</v>
      </c>
      <c r="DQ63" s="3">
        <f t="shared" si="360"/>
        <v>0.9300411522633745</v>
      </c>
      <c r="DR63" s="2">
        <f>DN63+CH63+BF63+Z63</f>
        <v>3431</v>
      </c>
      <c r="DS63" s="1">
        <f>DO63+CI63+BG63+AA63</f>
        <v>532</v>
      </c>
      <c r="DT63" s="1">
        <f t="shared" si="362"/>
        <v>3963</v>
      </c>
      <c r="DU63" s="3">
        <f t="shared" si="363"/>
        <v>0.8657582639414585</v>
      </c>
      <c r="DV63" s="2">
        <f>'[6]cy2001'!DR63</f>
        <v>620</v>
      </c>
      <c r="DW63" s="2">
        <f>'[6]cy2001'!DS63</f>
        <v>1759</v>
      </c>
      <c r="DX63" s="1">
        <f t="shared" si="382"/>
        <v>2379</v>
      </c>
      <c r="DY63" s="3">
        <f t="shared" si="364"/>
        <v>0.26061370323665406</v>
      </c>
      <c r="DZ63" s="1">
        <f t="shared" si="383"/>
        <v>2811</v>
      </c>
      <c r="EA63" s="8">
        <f t="shared" si="365"/>
        <v>4.533870967741936</v>
      </c>
      <c r="EB63" s="1">
        <f t="shared" si="384"/>
        <v>-1227</v>
      </c>
      <c r="EC63" s="8">
        <f t="shared" si="385"/>
        <v>-0.6975554292211483</v>
      </c>
      <c r="ED63" s="1">
        <f t="shared" si="386"/>
        <v>1584</v>
      </c>
      <c r="EE63" s="8">
        <f t="shared" si="366"/>
        <v>0.6658259773013872</v>
      </c>
      <c r="EF63" s="8">
        <f t="shared" si="387"/>
        <v>3.8680449904405485</v>
      </c>
    </row>
    <row r="64" spans="1:136" ht="13.5" outlineLevel="1" collapsed="1" thickBot="1">
      <c r="A64" s="29" t="s">
        <v>1</v>
      </c>
      <c r="B64" s="6">
        <f>B54+B55+B56+B57+B58+B61+B62+B63</f>
        <v>184</v>
      </c>
      <c r="C64" s="6">
        <f>C54+C55+C56+C57+C58+C61+C62+C63</f>
        <v>134</v>
      </c>
      <c r="D64" s="6">
        <f t="shared" si="312"/>
        <v>318</v>
      </c>
      <c r="E64" s="7">
        <f t="shared" si="313"/>
        <v>0.5786163522012578</v>
      </c>
      <c r="F64" s="6">
        <f>F54+F55+F56+F57+F58+F61+F62+F63</f>
        <v>2333</v>
      </c>
      <c r="G64" s="6">
        <f>G54+G55+G56+G57+G58+G61+G62+G63</f>
        <v>647</v>
      </c>
      <c r="H64" s="6">
        <f t="shared" si="314"/>
        <v>2980</v>
      </c>
      <c r="I64" s="7">
        <f t="shared" si="315"/>
        <v>0.7828859060402684</v>
      </c>
      <c r="J64" s="6">
        <f>J54+J55+J56+J57+J58+J61+J62+J63</f>
        <v>347</v>
      </c>
      <c r="K64" s="6">
        <f>K54+K55+K56+K57+K58+K61+K62+K63</f>
        <v>129</v>
      </c>
      <c r="L64" s="6">
        <f t="shared" si="316"/>
        <v>476</v>
      </c>
      <c r="M64" s="7">
        <f t="shared" si="317"/>
        <v>0.7289915966386554</v>
      </c>
      <c r="N64" s="6">
        <f>N54+N55+N56+N57+N58+N61+N62+N63</f>
        <v>384</v>
      </c>
      <c r="O64" s="6">
        <f>O54+O55+O56+O57+O58+O61+O62+O63</f>
        <v>186</v>
      </c>
      <c r="P64" s="6">
        <f t="shared" si="318"/>
        <v>570</v>
      </c>
      <c r="Q64" s="7">
        <f t="shared" si="319"/>
        <v>0.6736842105263158</v>
      </c>
      <c r="R64" s="6">
        <f>R54+R55+R56+R57+R58+R61+R62+R63</f>
        <v>281</v>
      </c>
      <c r="S64" s="6">
        <f>S54+S55+S56+S57+S58+S61+S62+S63</f>
        <v>261</v>
      </c>
      <c r="T64" s="6">
        <f t="shared" si="320"/>
        <v>542</v>
      </c>
      <c r="U64" s="7">
        <f t="shared" si="321"/>
        <v>0.518450184501845</v>
      </c>
      <c r="V64" s="6">
        <f>V54+V55+V56+V57+V58+V61+V62+V63</f>
        <v>333</v>
      </c>
      <c r="W64" s="6">
        <f>W54+W55+W56+W57+W58+W61+W62+W63</f>
        <v>167</v>
      </c>
      <c r="X64" s="6">
        <f t="shared" si="322"/>
        <v>500</v>
      </c>
      <c r="Y64" s="7">
        <f t="shared" si="323"/>
        <v>0.666</v>
      </c>
      <c r="Z64" s="6">
        <f>Z54+Z55+Z56+Z57+Z58+Z61+Z62+Z63</f>
        <v>3862</v>
      </c>
      <c r="AA64" s="6">
        <f>AA54+AA55+AA56+AA57+AA58+AA61+AA62+AA63</f>
        <v>1524</v>
      </c>
      <c r="AB64" s="6">
        <f t="shared" si="326"/>
        <v>5386</v>
      </c>
      <c r="AC64" s="7">
        <f t="shared" si="327"/>
        <v>0.7170441886372075</v>
      </c>
      <c r="AD64" s="6">
        <f>AD54+AD55+AD56+AD57+AD58+AD61+AD62+AD63</f>
        <v>302</v>
      </c>
      <c r="AE64" s="6">
        <f>AE54+AE55+AE56+AE57+AE58+AE61+AE62+AE63</f>
        <v>187</v>
      </c>
      <c r="AF64" s="6">
        <f t="shared" si="328"/>
        <v>489</v>
      </c>
      <c r="AG64" s="7">
        <f t="shared" si="329"/>
        <v>0.6175869120654397</v>
      </c>
      <c r="AH64" s="6">
        <f>AH54+AH55+AH56+AH57+AH58+AH61+AH62+AH63</f>
        <v>755</v>
      </c>
      <c r="AI64" s="6">
        <f>AI54+AI55+AI56+AI57+AI58+AI61+AI62+AI63</f>
        <v>273</v>
      </c>
      <c r="AJ64" s="6">
        <f t="shared" si="330"/>
        <v>1028</v>
      </c>
      <c r="AK64" s="7">
        <f t="shared" si="331"/>
        <v>0.7344357976653697</v>
      </c>
      <c r="AL64" s="6">
        <f>AL54+AL55+AL56+AL57+AL58+AL61+AL62+AL63</f>
        <v>278</v>
      </c>
      <c r="AM64" s="6">
        <f>AM54+AM55+AM56+AM57+AM58+AM61+AM62+AM63</f>
        <v>209</v>
      </c>
      <c r="AN64" s="6">
        <f t="shared" si="332"/>
        <v>487</v>
      </c>
      <c r="AO64" s="7">
        <f t="shared" si="333"/>
        <v>0.5708418891170431</v>
      </c>
      <c r="AP64" s="6">
        <f>AP54+AP55+AP56+AP57+AP58+AP61+AP62+AP63</f>
        <v>282</v>
      </c>
      <c r="AQ64" s="6">
        <f>AQ54+AQ55+AQ56+AQ57+AQ58+AQ61+AQ62+AQ63</f>
        <v>147</v>
      </c>
      <c r="AR64" s="6">
        <f t="shared" si="334"/>
        <v>429</v>
      </c>
      <c r="AS64" s="7">
        <f t="shared" si="335"/>
        <v>0.6573426573426573</v>
      </c>
      <c r="AT64" s="6">
        <f>AT54+AT55+AT56+AT57+AT58+AT61+AT62+AT63</f>
        <v>231</v>
      </c>
      <c r="AU64" s="6">
        <f>AU54+AU55+AU56+AU57+AU58+AU61+AU62+AU63</f>
        <v>168</v>
      </c>
      <c r="AV64" s="6">
        <f>AT64+AU64</f>
        <v>399</v>
      </c>
      <c r="AW64" s="7">
        <f>IF(AV64&gt;0,AT64/AV64,0%)</f>
        <v>0.5789473684210527</v>
      </c>
      <c r="AX64" s="6">
        <f>AX54+AX55+AX56+AX57+AX58+AX61+AX62+AX63</f>
        <v>215</v>
      </c>
      <c r="AY64" s="6">
        <f>AY54+AY55+AY56+AY57+AY58+AY61+AY62+AY63</f>
        <v>341</v>
      </c>
      <c r="AZ64" s="6">
        <f t="shared" si="388"/>
        <v>556</v>
      </c>
      <c r="BA64" s="7">
        <f t="shared" si="337"/>
        <v>0.38669064748201437</v>
      </c>
      <c r="BB64" s="6">
        <f>BB54+BB55+BB56+BB57+BB58+BB61+BB62+BB63</f>
        <v>252</v>
      </c>
      <c r="BC64" s="6">
        <f>BC54+BC55+BC56+BC57+BC58+BC61+BC62+BC63</f>
        <v>597</v>
      </c>
      <c r="BD64" s="6">
        <f>BB64+BC64</f>
        <v>849</v>
      </c>
      <c r="BE64" s="7">
        <f>IF(BD64&gt;0,BB64/BD64,0%)</f>
        <v>0.2968197879858657</v>
      </c>
      <c r="BF64" s="6">
        <f>BF54+BF55+BF56+BF57+BF58+BF61+BF62+BF63</f>
        <v>2315</v>
      </c>
      <c r="BG64" s="6">
        <f>BG54+BG55+BG56+BG57+BG58+BG61+BG62+BG63</f>
        <v>1922</v>
      </c>
      <c r="BH64" s="6">
        <f t="shared" si="340"/>
        <v>4237</v>
      </c>
      <c r="BI64" s="7">
        <f t="shared" si="389"/>
        <v>0.546377153646448</v>
      </c>
      <c r="BJ64" s="6">
        <f>BJ54+BJ55+BJ56+BJ57+BJ58+BJ61+BJ62+BJ63</f>
        <v>216</v>
      </c>
      <c r="BK64" s="6">
        <f>BK54+BK55+BK56+BK57+BK58+BK61+BK62+BK63</f>
        <v>477</v>
      </c>
      <c r="BL64" s="6">
        <f>BJ64+BK64</f>
        <v>693</v>
      </c>
      <c r="BM64" s="7">
        <f>IF(BL64&gt;0,BJ64/BL64,0%)</f>
        <v>0.3116883116883117</v>
      </c>
      <c r="BN64" s="6">
        <f>BN54+BN55+BN56+BN57+BN58+BN61+BN62+BN63</f>
        <v>234</v>
      </c>
      <c r="BO64" s="6">
        <f>BO54+BO55+BO56+BO57+BO58+BO61+BO62+BO63</f>
        <v>421</v>
      </c>
      <c r="BP64" s="6">
        <f>BN64+BO64</f>
        <v>655</v>
      </c>
      <c r="BQ64" s="7">
        <f>IF(BP64&gt;0,BN64/BP64,0%)</f>
        <v>0.35725190839694654</v>
      </c>
      <c r="BR64" s="6">
        <f>BR54+BR55+BR56+BR57+BR58+BR61+BR62+BR63</f>
        <v>289</v>
      </c>
      <c r="BS64" s="6">
        <f>BS54+BS55+BS56+BS57+BS58+BS61+BS62+BS63</f>
        <v>312</v>
      </c>
      <c r="BT64" s="6">
        <f>BR64+BS64</f>
        <v>601</v>
      </c>
      <c r="BU64" s="7">
        <f>IF(BT64&gt;0,BR64/BT64,0%)</f>
        <v>0.480865224625624</v>
      </c>
      <c r="BV64" s="6">
        <f>BV54+BV55+BV56+BV57+BV58+BV61+BV62+BV63</f>
        <v>796</v>
      </c>
      <c r="BW64" s="6">
        <f>BW54+BW55+BW56+BW57+BW58+BW61+BW62+BW63</f>
        <v>397</v>
      </c>
      <c r="BX64" s="6">
        <f>BV64+BW64</f>
        <v>1193</v>
      </c>
      <c r="BY64" s="7">
        <f>IF(BX64&gt;0,BV64/BX64,0%)</f>
        <v>0.6672254819782062</v>
      </c>
      <c r="BZ64" s="6">
        <f>BZ54+BZ55+BZ56+BZ57+BZ58+BZ61+BZ62+BZ63</f>
        <v>213</v>
      </c>
      <c r="CA64" s="6">
        <f>CA54+CA55+CA56+CA57+CA58+CA61+CA62+CA63</f>
        <v>208</v>
      </c>
      <c r="CB64" s="6">
        <f>BZ64+CA64</f>
        <v>421</v>
      </c>
      <c r="CC64" s="7">
        <f>IF(CB64&gt;0,BZ64/CB64,0%)</f>
        <v>0.505938242280285</v>
      </c>
      <c r="CD64" s="6">
        <f>CD54+CD55+CD56+CD57+CD58+CD61+CD62+CD63</f>
        <v>230</v>
      </c>
      <c r="CE64" s="6">
        <f>CE54+CE55+CE56+CE57+CE58+CE61+CE62+CE63</f>
        <v>142</v>
      </c>
      <c r="CF64" s="6">
        <f>CD64+CE64</f>
        <v>372</v>
      </c>
      <c r="CG64" s="7">
        <f>IF(CF64&gt;0,CD64/CF64,0%)</f>
        <v>0.6182795698924731</v>
      </c>
      <c r="CH64" s="6">
        <f>CH54+CH55+CH56+CH57+CH58+CH61+CH62+CH63</f>
        <v>1978</v>
      </c>
      <c r="CI64" s="6">
        <f>CI54+CI55+CI56+CI57+CI58+CI61+CI62+CI63</f>
        <v>1957</v>
      </c>
      <c r="CJ64" s="6">
        <f t="shared" si="349"/>
        <v>3935</v>
      </c>
      <c r="CK64" s="7">
        <f t="shared" si="350"/>
        <v>0.5026683608640407</v>
      </c>
      <c r="CL64" s="6">
        <f>CL54+CL55+CL56+CL57+CL58+CL61+CL62+CL63</f>
        <v>206</v>
      </c>
      <c r="CM64" s="6">
        <f>CM54+CM55+CM56+CM57+CM58+CM61+CM62+CM63</f>
        <v>149</v>
      </c>
      <c r="CN64" s="6">
        <f>CL64+CM64</f>
        <v>355</v>
      </c>
      <c r="CO64" s="7">
        <f>IF(CN64&gt;0,CL64/CN64,0%)</f>
        <v>0.5802816901408451</v>
      </c>
      <c r="CP64" s="6">
        <f>CP54+CP55+CP56+CP57+CP58+CP61+CP62+CP63</f>
        <v>205</v>
      </c>
      <c r="CQ64" s="6">
        <f>CQ54+CQ55+CQ56+CQ57+CQ58+CQ61+CQ62+CQ63</f>
        <v>152</v>
      </c>
      <c r="CR64" s="6">
        <f>CP64+CQ64</f>
        <v>357</v>
      </c>
      <c r="CS64" s="7">
        <f>IF(CR64&gt;0,CP64/CR64,0%)</f>
        <v>0.5742296918767507</v>
      </c>
      <c r="CT64" s="6">
        <f>CT54+CT55+CT56+CT57+CT58+CT61+CT62+CT63</f>
        <v>229</v>
      </c>
      <c r="CU64" s="6">
        <f>CU54+CU55+CU56+CU57+CU58+CU61+CU62+CU63</f>
        <v>126</v>
      </c>
      <c r="CV64" s="6">
        <f>CT64+CU64</f>
        <v>355</v>
      </c>
      <c r="CW64" s="7">
        <f>IF(CV64&gt;0,CT64/CV64,0%)</f>
        <v>0.6450704225352113</v>
      </c>
      <c r="CX64" s="6">
        <f>CX54+CX55+CX56+CX57+CX58+CX61+CX62+CX63</f>
        <v>252</v>
      </c>
      <c r="CY64" s="6">
        <f>CY54+CY55+CY56+CY57+CY58+CY61+CY62+CY63</f>
        <v>200</v>
      </c>
      <c r="CZ64" s="6">
        <f>CX64+CY64</f>
        <v>452</v>
      </c>
      <c r="DA64" s="7">
        <f>IF(CZ64&gt;0,CX64/CZ64,0%)</f>
        <v>0.5575221238938053</v>
      </c>
      <c r="DB64" s="6">
        <f>DB54+DB55+DB56+DB57+DB58+DB61+DB62+DB63</f>
        <v>242</v>
      </c>
      <c r="DC64" s="6">
        <f>DC54+DC55+DC56+DC57+DC58+DC61+DC62+DC63</f>
        <v>139</v>
      </c>
      <c r="DD64" s="6">
        <f>DB64+DC64</f>
        <v>381</v>
      </c>
      <c r="DE64" s="7">
        <f>IF(DD64&gt;0,DB64/DD64,0%)</f>
        <v>0.6351706036745407</v>
      </c>
      <c r="DF64" s="6">
        <f>DF54+DF55+DF56+DF57+DF58+DF61+DF62+DF63</f>
        <v>226</v>
      </c>
      <c r="DG64" s="6">
        <f>DG54+DG55+DG56+DG57+DG58+DG61+DG62+DG63</f>
        <v>182</v>
      </c>
      <c r="DH64" s="6">
        <f>DF64+DG64</f>
        <v>408</v>
      </c>
      <c r="DI64" s="7">
        <f>IF(DH64&gt;0,DF64/DH64,0%)</f>
        <v>0.553921568627451</v>
      </c>
      <c r="DJ64" s="6">
        <f>DJ54+DJ55+DJ56+DJ57+DJ58+DJ61+DJ62+DJ63</f>
        <v>1602</v>
      </c>
      <c r="DK64" s="6">
        <f>DK54+DK55+DK56+DK57+DK58+DK61+DK62+DK63</f>
        <v>253</v>
      </c>
      <c r="DL64" s="6">
        <f>DJ64+DK64</f>
        <v>1855</v>
      </c>
      <c r="DM64" s="7">
        <f>IF(DL64&gt;0,DJ64/DL64,0%)</f>
        <v>0.8636118598382749</v>
      </c>
      <c r="DN64" s="6">
        <f>DN54+DN55+DN56+DN57+DN58+DN61+DN62+DN63</f>
        <v>2962</v>
      </c>
      <c r="DO64" s="6">
        <f>DO54+DO55+DO56+DO57+DO58+DO61+DO62+DO63</f>
        <v>1201</v>
      </c>
      <c r="DP64" s="6">
        <f>DN64+DO64</f>
        <v>4163</v>
      </c>
      <c r="DQ64" s="7">
        <f t="shared" si="360"/>
        <v>0.7115061253903435</v>
      </c>
      <c r="DR64" s="6">
        <f>DR54+DR55+DR56+DR57+DR58+DR61+DR62+DR63</f>
        <v>11117</v>
      </c>
      <c r="DS64" s="6">
        <f>DS54+DS55+DS56+DS57+DS58+DS61+DS62+DS63</f>
        <v>6604</v>
      </c>
      <c r="DT64" s="6">
        <f>DR64+DS64</f>
        <v>17721</v>
      </c>
      <c r="DU64" s="7">
        <f t="shared" si="363"/>
        <v>0.627334800519158</v>
      </c>
      <c r="DV64" s="6">
        <f>DV54+DV55+DV56+DV57+DV58+DV61+DV62+DV63</f>
        <v>4388</v>
      </c>
      <c r="DW64" s="6">
        <f>DW54+DW55+DW56+DW57+DW58+DW61+DW62+DW63</f>
        <v>8573</v>
      </c>
      <c r="DX64" s="6">
        <f>DW64+DV64</f>
        <v>12961</v>
      </c>
      <c r="DY64" s="7">
        <f t="shared" si="364"/>
        <v>0.33855412391019213</v>
      </c>
      <c r="DZ64" s="6">
        <f>DZ54+DZ55+DZ56+DZ57+DZ58+DZ61+DZ62+DZ63</f>
        <v>6729</v>
      </c>
      <c r="EA64" s="6">
        <f>EA54+EA55+EA56+EA57+EA58+EA61+EA62+EA63</f>
        <v>19.56412117741891</v>
      </c>
      <c r="EB64" s="6">
        <f t="shared" si="384"/>
        <v>-1969</v>
      </c>
      <c r="EC64" s="7">
        <f t="shared" si="385"/>
        <v>-0.22967455966406158</v>
      </c>
      <c r="ED64" s="6">
        <f t="shared" si="386"/>
        <v>4760</v>
      </c>
      <c r="EE64" s="7">
        <f t="shared" si="366"/>
        <v>0.3672556129928246</v>
      </c>
      <c r="EF64" s="7">
        <f t="shared" si="387"/>
        <v>19.196865564426087</v>
      </c>
    </row>
    <row r="65" spans="1:129" ht="12.75" outlineLevel="1">
      <c r="A65" s="4" t="s">
        <v>17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7"/>
      <c r="AA65" s="24"/>
      <c r="AB65" s="24"/>
      <c r="AC65" s="25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7"/>
      <c r="BG65" s="24"/>
      <c r="BH65" s="24"/>
      <c r="BI65" s="25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7"/>
      <c r="CI65" s="24"/>
      <c r="CJ65" s="24"/>
      <c r="CK65" s="25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7"/>
      <c r="DO65" s="24"/>
      <c r="DP65" s="24"/>
      <c r="DQ65" s="25"/>
      <c r="DR65" s="27"/>
      <c r="DS65" s="24"/>
      <c r="DT65" s="24"/>
      <c r="DU65" s="25"/>
      <c r="DV65" s="27"/>
      <c r="DW65" s="24"/>
      <c r="DX65" s="24"/>
      <c r="DY65" s="25"/>
    </row>
    <row r="66" spans="1:136" ht="12.75" customHeight="1" hidden="1" outlineLevel="2">
      <c r="A66" s="5" t="s">
        <v>2</v>
      </c>
      <c r="B66" s="31">
        <v>1</v>
      </c>
      <c r="C66" s="31">
        <v>2</v>
      </c>
      <c r="D66" s="9">
        <f aca="true" t="shared" si="390" ref="D66:D76">B66+C66</f>
        <v>3</v>
      </c>
      <c r="E66" s="11">
        <f aca="true" t="shared" si="391" ref="E66:E76">IF(D66&gt;0,B66/D66,0%)</f>
        <v>0.3333333333333333</v>
      </c>
      <c r="F66" s="31">
        <v>3</v>
      </c>
      <c r="G66" s="31">
        <v>14</v>
      </c>
      <c r="H66" s="9">
        <f aca="true" t="shared" si="392" ref="H66:H76">F66+G66</f>
        <v>17</v>
      </c>
      <c r="I66" s="11">
        <f aca="true" t="shared" si="393" ref="I66:I76">IF(H66&gt;0,F66/H66,0%)</f>
        <v>0.17647058823529413</v>
      </c>
      <c r="J66" s="31">
        <v>1</v>
      </c>
      <c r="K66" s="31">
        <v>6</v>
      </c>
      <c r="L66" s="9">
        <f aca="true" t="shared" si="394" ref="L66:L76">J66+K66</f>
        <v>7</v>
      </c>
      <c r="M66" s="11">
        <f aca="true" t="shared" si="395" ref="M66:M76">IF(L66&gt;0,J66/L66,0%)</f>
        <v>0.14285714285714285</v>
      </c>
      <c r="N66" s="31">
        <v>1</v>
      </c>
      <c r="O66" s="31">
        <v>6</v>
      </c>
      <c r="P66" s="1">
        <f aca="true" t="shared" si="396" ref="P66:P76">N66+O66</f>
        <v>7</v>
      </c>
      <c r="Q66" s="8">
        <f aca="true" t="shared" si="397" ref="Q66:Q76">IF(P66&gt;0,N66/P66,0%)</f>
        <v>0.14285714285714285</v>
      </c>
      <c r="R66" s="31">
        <v>2</v>
      </c>
      <c r="S66" s="31">
        <v>4</v>
      </c>
      <c r="T66" s="1">
        <f aca="true" t="shared" si="398" ref="T66:T76">R66+S66</f>
        <v>6</v>
      </c>
      <c r="U66" s="8">
        <f aca="true" t="shared" si="399" ref="U66:U76">IF(T66&gt;0,R66/T66,0%)</f>
        <v>0.3333333333333333</v>
      </c>
      <c r="V66" s="31">
        <v>0</v>
      </c>
      <c r="W66" s="31">
        <v>2</v>
      </c>
      <c r="X66" s="1">
        <f aca="true" t="shared" si="400" ref="X66:X76">V66+W66</f>
        <v>2</v>
      </c>
      <c r="Y66" s="8">
        <f aca="true" t="shared" si="401" ref="Y66:Y76">IF(X66&gt;0,V66/X66,0%)</f>
        <v>0</v>
      </c>
      <c r="Z66" s="2">
        <f aca="true" t="shared" si="402" ref="Z66:Z72">V66+R66+N66+J66+F66+B66</f>
        <v>8</v>
      </c>
      <c r="AA66" s="1">
        <f aca="true" t="shared" si="403" ref="AA66:AA72">W66+S66+O66+K66+G66+C66</f>
        <v>34</v>
      </c>
      <c r="AB66" s="1">
        <f aca="true" t="shared" si="404" ref="AB66:AB76">Z66+AA66</f>
        <v>42</v>
      </c>
      <c r="AC66" s="3">
        <f aca="true" t="shared" si="405" ref="AC66:AC76">IF(AB66&gt;0,Z66/AB66,0%)</f>
        <v>0.19047619047619047</v>
      </c>
      <c r="AD66" s="31">
        <v>1</v>
      </c>
      <c r="AE66" s="31">
        <v>2</v>
      </c>
      <c r="AF66" s="1">
        <f aca="true" t="shared" si="406" ref="AF66:AF76">AD66+AE66</f>
        <v>3</v>
      </c>
      <c r="AG66" s="8">
        <f aca="true" t="shared" si="407" ref="AG66:AG76">IF(AF66&gt;0,AD66/AF66,0%)</f>
        <v>0.3333333333333333</v>
      </c>
      <c r="AH66" s="31">
        <v>3</v>
      </c>
      <c r="AI66" s="31">
        <v>4</v>
      </c>
      <c r="AJ66" s="1">
        <f aca="true" t="shared" si="408" ref="AJ66:AJ76">AH66+AI66</f>
        <v>7</v>
      </c>
      <c r="AK66" s="8">
        <f aca="true" t="shared" si="409" ref="AK66:AK76">IF(AJ66&gt;0,AH66/AJ66,0%)</f>
        <v>0.42857142857142855</v>
      </c>
      <c r="AL66" s="31">
        <v>0</v>
      </c>
      <c r="AM66" s="31">
        <v>1</v>
      </c>
      <c r="AN66" s="1">
        <f aca="true" t="shared" si="410" ref="AN66:AN76">AL66+AM66</f>
        <v>1</v>
      </c>
      <c r="AO66" s="8">
        <f aca="true" t="shared" si="411" ref="AO66:AO76">IF(AN66&gt;0,AL66/AN66,0%)</f>
        <v>0</v>
      </c>
      <c r="AP66" s="31">
        <v>1</v>
      </c>
      <c r="AQ66" s="31">
        <v>4</v>
      </c>
      <c r="AR66" s="1">
        <f aca="true" t="shared" si="412" ref="AR66:AR76">AP66+AQ66</f>
        <v>5</v>
      </c>
      <c r="AS66" s="8">
        <f aca="true" t="shared" si="413" ref="AS66:AS76">IF(AR66&gt;0,AP66/AR66,0%)</f>
        <v>0.2</v>
      </c>
      <c r="AT66" s="31">
        <v>1</v>
      </c>
      <c r="AU66" s="31">
        <v>2</v>
      </c>
      <c r="AV66" s="1">
        <f aca="true" t="shared" si="414" ref="AV66:AV72">AT66+AU66</f>
        <v>3</v>
      </c>
      <c r="AW66" s="8">
        <f>IF(AV66&gt;0,AT66/AV66,0%)</f>
        <v>0.3333333333333333</v>
      </c>
      <c r="AX66" s="31">
        <v>1</v>
      </c>
      <c r="AY66" s="31">
        <v>4</v>
      </c>
      <c r="AZ66" s="1">
        <f>AY66+AX66</f>
        <v>5</v>
      </c>
      <c r="BA66" s="8">
        <f aca="true" t="shared" si="415" ref="BA66:BA76">IF(AZ66&gt;0,AX66/AZ66,0%)</f>
        <v>0.2</v>
      </c>
      <c r="BB66" s="31">
        <v>0</v>
      </c>
      <c r="BC66" s="31">
        <v>11</v>
      </c>
      <c r="BD66" s="1">
        <f aca="true" t="shared" si="416" ref="BD66:BD72">BB66+BC66</f>
        <v>11</v>
      </c>
      <c r="BE66" s="8">
        <f>IF(BD66&gt;0,BB66/BD66,0%)</f>
        <v>0</v>
      </c>
      <c r="BF66" s="2">
        <f aca="true" t="shared" si="417" ref="BF66:BG72">BB66+AX66+AT66+AP66+AL66+AH66+AD66</f>
        <v>7</v>
      </c>
      <c r="BG66" s="1">
        <f t="shared" si="417"/>
        <v>28</v>
      </c>
      <c r="BH66" s="1">
        <f aca="true" t="shared" si="418" ref="BH66:BH76">BF66+BG66</f>
        <v>35</v>
      </c>
      <c r="BI66" s="3">
        <f>IF(BH66&gt;0,BF66/BH66,0%)</f>
        <v>0.2</v>
      </c>
      <c r="BJ66" s="31">
        <v>1</v>
      </c>
      <c r="BK66" s="31">
        <v>13</v>
      </c>
      <c r="BL66" s="1">
        <f aca="true" t="shared" si="419" ref="BL66:BL72">BJ66+BK66</f>
        <v>14</v>
      </c>
      <c r="BM66" s="8">
        <f>IF(BL66&gt;0,BJ66/BL66,0%)</f>
        <v>0.07142857142857142</v>
      </c>
      <c r="BN66" s="31">
        <v>4</v>
      </c>
      <c r="BO66" s="31">
        <v>4</v>
      </c>
      <c r="BP66" s="1">
        <f aca="true" t="shared" si="420" ref="BP66:BP72">BN66+BO66</f>
        <v>8</v>
      </c>
      <c r="BQ66" s="8">
        <f>IF(BP66&gt;0,BN66/BP66,0%)</f>
        <v>0.5</v>
      </c>
      <c r="BR66" s="31">
        <v>4</v>
      </c>
      <c r="BS66" s="31">
        <v>5</v>
      </c>
      <c r="BT66" s="1">
        <f aca="true" t="shared" si="421" ref="BT66:BT72">BR66+BS66</f>
        <v>9</v>
      </c>
      <c r="BU66" s="8">
        <f>IF(BT66&gt;0,BR66/BT66,0%)</f>
        <v>0.4444444444444444</v>
      </c>
      <c r="BV66" s="31">
        <v>2</v>
      </c>
      <c r="BW66" s="31">
        <v>3</v>
      </c>
      <c r="BX66" s="1">
        <f aca="true" t="shared" si="422" ref="BX66:BX72">BV66+BW66</f>
        <v>5</v>
      </c>
      <c r="BY66" s="8">
        <f>IF(BX66&gt;0,BV66/BX66,0%)</f>
        <v>0.4</v>
      </c>
      <c r="BZ66" s="31"/>
      <c r="CA66" s="31">
        <v>5</v>
      </c>
      <c r="CB66" s="1">
        <f aca="true" t="shared" si="423" ref="CB66:CB72">BZ66+CA66</f>
        <v>5</v>
      </c>
      <c r="CC66" s="8">
        <f>IF(CB66&gt;0,BZ66/CB66,0%)</f>
        <v>0</v>
      </c>
      <c r="CD66" s="31">
        <v>1</v>
      </c>
      <c r="CE66" s="31">
        <v>4</v>
      </c>
      <c r="CF66" s="1">
        <f aca="true" t="shared" si="424" ref="CF66:CF72">CD66+CE66</f>
        <v>5</v>
      </c>
      <c r="CG66" s="8">
        <f>IF(CF66&gt;0,CD66/CF66,0%)</f>
        <v>0.2</v>
      </c>
      <c r="CH66" s="2">
        <f aca="true" t="shared" si="425" ref="CH66:CH72">CD66+BZ66+BV66+BR66+BN66+BJ66</f>
        <v>12</v>
      </c>
      <c r="CI66" s="1">
        <f aca="true" t="shared" si="426" ref="CI66:CI72">CE66+CA66+BW66+BS66+BO66+BK66</f>
        <v>34</v>
      </c>
      <c r="CJ66" s="1">
        <f aca="true" t="shared" si="427" ref="CJ66:CJ76">CH66+CI66</f>
        <v>46</v>
      </c>
      <c r="CK66" s="3">
        <f aca="true" t="shared" si="428" ref="CK66:CK76">IF(CJ66&gt;0,CH66/CJ66,0%)</f>
        <v>0.2608695652173913</v>
      </c>
      <c r="CL66" s="31">
        <v>4</v>
      </c>
      <c r="CM66" s="31">
        <v>3</v>
      </c>
      <c r="CN66" s="1">
        <f aca="true" t="shared" si="429" ref="CN66:CN72">CL66+CM66</f>
        <v>7</v>
      </c>
      <c r="CO66" s="8">
        <f>IF(CN66&gt;0,CL66/CN66,0%)</f>
        <v>0.5714285714285714</v>
      </c>
      <c r="CP66" s="31">
        <v>5</v>
      </c>
      <c r="CQ66" s="31">
        <v>9</v>
      </c>
      <c r="CR66" s="1">
        <f aca="true" t="shared" si="430" ref="CR66:CR72">CP66+CQ66</f>
        <v>14</v>
      </c>
      <c r="CS66" s="8">
        <f>IF(CR66&gt;0,CP66/CR66,0%)</f>
        <v>0.35714285714285715</v>
      </c>
      <c r="CT66" s="31">
        <v>1</v>
      </c>
      <c r="CU66" s="31">
        <v>5</v>
      </c>
      <c r="CV66" s="1">
        <f aca="true" t="shared" si="431" ref="CV66:CV72">CT66+CU66</f>
        <v>6</v>
      </c>
      <c r="CW66" s="8">
        <f>IF(CV66&gt;0,CT66/CV66,0%)</f>
        <v>0.16666666666666666</v>
      </c>
      <c r="CX66" s="31">
        <v>4</v>
      </c>
      <c r="CY66" s="31">
        <v>2</v>
      </c>
      <c r="CZ66" s="1">
        <f aca="true" t="shared" si="432" ref="CZ66:CZ72">CX66+CY66</f>
        <v>6</v>
      </c>
      <c r="DA66" s="8">
        <f>IF(CZ66&gt;0,CX66/CZ66,0%)</f>
        <v>0.6666666666666666</v>
      </c>
      <c r="DB66" s="31">
        <v>1</v>
      </c>
      <c r="DC66" s="31">
        <v>3</v>
      </c>
      <c r="DD66" s="1">
        <f aca="true" t="shared" si="433" ref="DD66:DD72">DB66+DC66</f>
        <v>4</v>
      </c>
      <c r="DE66" s="8">
        <f>IF(DD66&gt;0,DB66/DD66,0%)</f>
        <v>0.25</v>
      </c>
      <c r="DF66" s="31">
        <v>3</v>
      </c>
      <c r="DG66" s="31">
        <v>0</v>
      </c>
      <c r="DH66" s="1">
        <f aca="true" t="shared" si="434" ref="DH66:DH72">DF66+DG66</f>
        <v>3</v>
      </c>
      <c r="DI66" s="8">
        <f>IF(DH66&gt;0,DF66/DH66,0%)</f>
        <v>1</v>
      </c>
      <c r="DJ66" s="31">
        <v>6</v>
      </c>
      <c r="DK66" s="31">
        <v>2</v>
      </c>
      <c r="DL66" s="1">
        <f aca="true" t="shared" si="435" ref="DL66:DL72">DJ66+DK66</f>
        <v>8</v>
      </c>
      <c r="DM66" s="8">
        <f>IF(DL66&gt;0,DJ66/DL66,0%)</f>
        <v>0.75</v>
      </c>
      <c r="DN66" s="2">
        <f aca="true" t="shared" si="436" ref="DN66:DO69">DJ66+DF66+DB66+CX66+CT66+CP66+CL66</f>
        <v>24</v>
      </c>
      <c r="DO66" s="1">
        <f t="shared" si="436"/>
        <v>24</v>
      </c>
      <c r="DP66" s="1">
        <f aca="true" t="shared" si="437" ref="DP66:DP75">DN66+DO66</f>
        <v>48</v>
      </c>
      <c r="DQ66" s="3">
        <f aca="true" t="shared" si="438" ref="DQ66:DQ76">IF(DP66&gt;0,DN66/DP66,0%)</f>
        <v>0.5</v>
      </c>
      <c r="DR66" s="2">
        <f aca="true" t="shared" si="439" ref="DR66:DS69">DN66+CH66+BF66+Z66</f>
        <v>51</v>
      </c>
      <c r="DS66" s="1">
        <f t="shared" si="439"/>
        <v>120</v>
      </c>
      <c r="DT66" s="1">
        <f aca="true" t="shared" si="440" ref="DT66:DT75">DR66+DS66</f>
        <v>171</v>
      </c>
      <c r="DU66" s="3">
        <f aca="true" t="shared" si="441" ref="DU66:DU76">IF(DT66&gt;0,DR66/DT66,0%)</f>
        <v>0.2982456140350877</v>
      </c>
      <c r="DV66" s="2">
        <f>'[6]cy2001'!DR66</f>
        <v>20</v>
      </c>
      <c r="DW66" s="2">
        <f>'[6]cy2001'!DS66</f>
        <v>160</v>
      </c>
      <c r="DX66" s="1">
        <f>DW66+DV66</f>
        <v>180</v>
      </c>
      <c r="DY66" s="3">
        <f aca="true" t="shared" si="442" ref="DY66:DY76">IF(DX66&gt;0,DV66/DX66,0%)</f>
        <v>0.1111111111111111</v>
      </c>
      <c r="DZ66" s="1">
        <f>DR66-DV66</f>
        <v>31</v>
      </c>
      <c r="EA66" s="8">
        <f aca="true" t="shared" si="443" ref="EA66:EA75">IF(DV66&lt;&gt;0,DZ66/DV66,IF(DZ66=0,0,1))</f>
        <v>1.55</v>
      </c>
      <c r="EB66" s="1">
        <f>DS66-DW66</f>
        <v>-40</v>
      </c>
      <c r="EC66" s="8">
        <f>IF(DW66&lt;&gt;0,EB66/DW66,IF(EB66=0,0,1))</f>
        <v>-0.25</v>
      </c>
      <c r="ED66" s="1">
        <f>DT66-DX66</f>
        <v>-9</v>
      </c>
      <c r="EE66" s="8">
        <f aca="true" t="shared" si="444" ref="EE66:EE76">IF(DX66&lt;&gt;0,ED66/DX66,IF(ED66=0,0,1))</f>
        <v>-0.05</v>
      </c>
      <c r="EF66" s="8">
        <f>EA66-EE66</f>
        <v>1.6</v>
      </c>
    </row>
    <row r="67" spans="1:136" ht="12.75" customHeight="1" hidden="1" outlineLevel="2">
      <c r="A67" s="5" t="s">
        <v>3</v>
      </c>
      <c r="B67" s="31">
        <v>1</v>
      </c>
      <c r="C67" s="31">
        <v>2</v>
      </c>
      <c r="D67" s="9">
        <f t="shared" si="390"/>
        <v>3</v>
      </c>
      <c r="E67" s="11">
        <f t="shared" si="391"/>
        <v>0.3333333333333333</v>
      </c>
      <c r="F67" s="31">
        <v>0</v>
      </c>
      <c r="G67" s="31">
        <v>9</v>
      </c>
      <c r="H67" s="9">
        <f t="shared" si="392"/>
        <v>9</v>
      </c>
      <c r="I67" s="11">
        <f t="shared" si="393"/>
        <v>0</v>
      </c>
      <c r="J67" s="31">
        <v>2</v>
      </c>
      <c r="K67" s="31">
        <v>8</v>
      </c>
      <c r="L67" s="9">
        <f t="shared" si="394"/>
        <v>10</v>
      </c>
      <c r="M67" s="11">
        <f t="shared" si="395"/>
        <v>0.2</v>
      </c>
      <c r="N67" s="31">
        <v>0</v>
      </c>
      <c r="O67" s="31">
        <v>8</v>
      </c>
      <c r="P67" s="1">
        <f t="shared" si="396"/>
        <v>8</v>
      </c>
      <c r="Q67" s="8">
        <f t="shared" si="397"/>
        <v>0</v>
      </c>
      <c r="R67" s="31">
        <v>1</v>
      </c>
      <c r="S67" s="31">
        <v>5</v>
      </c>
      <c r="T67" s="1">
        <f t="shared" si="398"/>
        <v>6</v>
      </c>
      <c r="U67" s="8">
        <f t="shared" si="399"/>
        <v>0.16666666666666666</v>
      </c>
      <c r="V67" s="31">
        <v>1</v>
      </c>
      <c r="W67" s="31">
        <v>2</v>
      </c>
      <c r="X67" s="1">
        <f t="shared" si="400"/>
        <v>3</v>
      </c>
      <c r="Y67" s="8">
        <f t="shared" si="401"/>
        <v>0.3333333333333333</v>
      </c>
      <c r="Z67" s="2">
        <f t="shared" si="402"/>
        <v>5</v>
      </c>
      <c r="AA67" s="1">
        <f t="shared" si="403"/>
        <v>34</v>
      </c>
      <c r="AB67" s="1">
        <f t="shared" si="404"/>
        <v>39</v>
      </c>
      <c r="AC67" s="3">
        <f t="shared" si="405"/>
        <v>0.1282051282051282</v>
      </c>
      <c r="AD67" s="31">
        <v>0</v>
      </c>
      <c r="AE67" s="31">
        <v>2</v>
      </c>
      <c r="AF67" s="1">
        <f t="shared" si="406"/>
        <v>2</v>
      </c>
      <c r="AG67" s="8">
        <f t="shared" si="407"/>
        <v>0</v>
      </c>
      <c r="AH67" s="31">
        <v>1</v>
      </c>
      <c r="AI67" s="31">
        <v>4</v>
      </c>
      <c r="AJ67" s="1">
        <f t="shared" si="408"/>
        <v>5</v>
      </c>
      <c r="AK67" s="8">
        <f t="shared" si="409"/>
        <v>0.2</v>
      </c>
      <c r="AL67" s="31">
        <v>1</v>
      </c>
      <c r="AM67" s="31">
        <v>2</v>
      </c>
      <c r="AN67" s="1">
        <f t="shared" si="410"/>
        <v>3</v>
      </c>
      <c r="AO67" s="8">
        <f t="shared" si="411"/>
        <v>0.3333333333333333</v>
      </c>
      <c r="AP67" s="31">
        <v>2</v>
      </c>
      <c r="AQ67" s="31">
        <v>5</v>
      </c>
      <c r="AR67" s="1">
        <f t="shared" si="412"/>
        <v>7</v>
      </c>
      <c r="AS67" s="8">
        <f t="shared" si="413"/>
        <v>0.2857142857142857</v>
      </c>
      <c r="AT67" s="31">
        <v>1</v>
      </c>
      <c r="AU67" s="31">
        <v>6</v>
      </c>
      <c r="AV67" s="1">
        <f t="shared" si="414"/>
        <v>7</v>
      </c>
      <c r="AW67" s="8">
        <f aca="true" t="shared" si="445" ref="AW67:AW72">IF(AV67&gt;0,AT67/AV67,0%)</f>
        <v>0.14285714285714285</v>
      </c>
      <c r="AX67" s="31">
        <v>1</v>
      </c>
      <c r="AY67" s="31">
        <v>6</v>
      </c>
      <c r="AZ67" s="1">
        <f>AY67+AX67</f>
        <v>7</v>
      </c>
      <c r="BA67" s="8">
        <f t="shared" si="415"/>
        <v>0.14285714285714285</v>
      </c>
      <c r="BB67" s="31">
        <v>0</v>
      </c>
      <c r="BC67" s="31">
        <v>11</v>
      </c>
      <c r="BD67" s="1">
        <f t="shared" si="416"/>
        <v>11</v>
      </c>
      <c r="BE67" s="8">
        <f aca="true" t="shared" si="446" ref="BE67:BE72">IF(BD67&gt;0,BB67/BD67,0%)</f>
        <v>0</v>
      </c>
      <c r="BF67" s="2">
        <f t="shared" si="417"/>
        <v>6</v>
      </c>
      <c r="BG67" s="1">
        <f t="shared" si="417"/>
        <v>36</v>
      </c>
      <c r="BH67" s="1">
        <f t="shared" si="418"/>
        <v>42</v>
      </c>
      <c r="BI67" s="3">
        <f>IF(BH67&gt;0,BF67/BH67,0%)</f>
        <v>0.14285714285714285</v>
      </c>
      <c r="BJ67" s="31">
        <v>2</v>
      </c>
      <c r="BK67" s="31">
        <v>5</v>
      </c>
      <c r="BL67" s="1">
        <f t="shared" si="419"/>
        <v>7</v>
      </c>
      <c r="BM67" s="8">
        <f aca="true" t="shared" si="447" ref="BM67:BM72">IF(BL67&gt;0,BJ67/BL67,0%)</f>
        <v>0.2857142857142857</v>
      </c>
      <c r="BN67" s="31">
        <v>1</v>
      </c>
      <c r="BO67" s="31">
        <v>4</v>
      </c>
      <c r="BP67" s="1">
        <f t="shared" si="420"/>
        <v>5</v>
      </c>
      <c r="BQ67" s="8">
        <f aca="true" t="shared" si="448" ref="BQ67:BQ72">IF(BP67&gt;0,BN67/BP67,0%)</f>
        <v>0.2</v>
      </c>
      <c r="BR67" s="31">
        <v>3</v>
      </c>
      <c r="BS67" s="31">
        <v>11</v>
      </c>
      <c r="BT67" s="1">
        <f t="shared" si="421"/>
        <v>14</v>
      </c>
      <c r="BU67" s="8">
        <f aca="true" t="shared" si="449" ref="BU67:BU72">IF(BT67&gt;0,BR67/BT67,0%)</f>
        <v>0.21428571428571427</v>
      </c>
      <c r="BV67" s="31">
        <v>3</v>
      </c>
      <c r="BW67" s="31">
        <v>2</v>
      </c>
      <c r="BX67" s="1">
        <f t="shared" si="422"/>
        <v>5</v>
      </c>
      <c r="BY67" s="8">
        <f aca="true" t="shared" si="450" ref="BY67:BY72">IF(BX67&gt;0,BV67/BX67,0%)</f>
        <v>0.6</v>
      </c>
      <c r="BZ67" s="31">
        <v>2</v>
      </c>
      <c r="CA67" s="31">
        <v>3</v>
      </c>
      <c r="CB67" s="1">
        <f t="shared" si="423"/>
        <v>5</v>
      </c>
      <c r="CC67" s="8">
        <f aca="true" t="shared" si="451" ref="CC67:CC72">IF(CB67&gt;0,BZ67/CB67,0%)</f>
        <v>0.4</v>
      </c>
      <c r="CD67" s="31">
        <v>1</v>
      </c>
      <c r="CE67" s="31">
        <v>3</v>
      </c>
      <c r="CF67" s="1">
        <f t="shared" si="424"/>
        <v>4</v>
      </c>
      <c r="CG67" s="8">
        <f aca="true" t="shared" si="452" ref="CG67:CG72">IF(CF67&gt;0,CD67/CF67,0%)</f>
        <v>0.25</v>
      </c>
      <c r="CH67" s="2">
        <f t="shared" si="425"/>
        <v>12</v>
      </c>
      <c r="CI67" s="1">
        <f t="shared" si="426"/>
        <v>28</v>
      </c>
      <c r="CJ67" s="1">
        <f t="shared" si="427"/>
        <v>40</v>
      </c>
      <c r="CK67" s="3">
        <f t="shared" si="428"/>
        <v>0.3</v>
      </c>
      <c r="CL67" s="31">
        <v>1</v>
      </c>
      <c r="CM67" s="31">
        <v>1</v>
      </c>
      <c r="CN67" s="1">
        <f t="shared" si="429"/>
        <v>2</v>
      </c>
      <c r="CO67" s="8">
        <f aca="true" t="shared" si="453" ref="CO67:CO72">IF(CN67&gt;0,CL67/CN67,0%)</f>
        <v>0.5</v>
      </c>
      <c r="CP67" s="31">
        <v>1</v>
      </c>
      <c r="CQ67" s="31">
        <v>4</v>
      </c>
      <c r="CR67" s="1">
        <f t="shared" si="430"/>
        <v>5</v>
      </c>
      <c r="CS67" s="8">
        <f aca="true" t="shared" si="454" ref="CS67:CS72">IF(CR67&gt;0,CP67/CR67,0%)</f>
        <v>0.2</v>
      </c>
      <c r="CT67" s="31">
        <v>0</v>
      </c>
      <c r="CU67" s="31">
        <v>4</v>
      </c>
      <c r="CV67" s="1">
        <f t="shared" si="431"/>
        <v>4</v>
      </c>
      <c r="CW67" s="8">
        <f aca="true" t="shared" si="455" ref="CW67:CW72">IF(CV67&gt;0,CT67/CV67,0%)</f>
        <v>0</v>
      </c>
      <c r="CX67" s="31">
        <v>1</v>
      </c>
      <c r="CY67" s="31">
        <v>3</v>
      </c>
      <c r="CZ67" s="1">
        <f t="shared" si="432"/>
        <v>4</v>
      </c>
      <c r="DA67" s="8">
        <f aca="true" t="shared" si="456" ref="DA67:DA72">IF(CZ67&gt;0,CX67/CZ67,0%)</f>
        <v>0.25</v>
      </c>
      <c r="DB67" s="31">
        <v>3</v>
      </c>
      <c r="DC67" s="31">
        <v>4</v>
      </c>
      <c r="DD67" s="1">
        <f t="shared" si="433"/>
        <v>7</v>
      </c>
      <c r="DE67" s="8">
        <f aca="true" t="shared" si="457" ref="DE67:DE72">IF(DD67&gt;0,DB67/DD67,0%)</f>
        <v>0.42857142857142855</v>
      </c>
      <c r="DF67" s="31">
        <v>3</v>
      </c>
      <c r="DG67" s="31">
        <v>0</v>
      </c>
      <c r="DH67" s="1">
        <f t="shared" si="434"/>
        <v>3</v>
      </c>
      <c r="DI67" s="8">
        <f aca="true" t="shared" si="458" ref="DI67:DI72">IF(DH67&gt;0,DF67/DH67,0%)</f>
        <v>1</v>
      </c>
      <c r="DJ67" s="31">
        <v>1</v>
      </c>
      <c r="DK67" s="31">
        <v>4</v>
      </c>
      <c r="DL67" s="1">
        <f t="shared" si="435"/>
        <v>5</v>
      </c>
      <c r="DM67" s="8">
        <f aca="true" t="shared" si="459" ref="DM67:DM72">IF(DL67&gt;0,DJ67/DL67,0%)</f>
        <v>0.2</v>
      </c>
      <c r="DN67" s="2">
        <f t="shared" si="436"/>
        <v>10</v>
      </c>
      <c r="DO67" s="1">
        <f t="shared" si="436"/>
        <v>20</v>
      </c>
      <c r="DP67" s="1">
        <f t="shared" si="437"/>
        <v>30</v>
      </c>
      <c r="DQ67" s="3">
        <f t="shared" si="438"/>
        <v>0.3333333333333333</v>
      </c>
      <c r="DR67" s="2">
        <f t="shared" si="439"/>
        <v>33</v>
      </c>
      <c r="DS67" s="1">
        <f t="shared" si="439"/>
        <v>118</v>
      </c>
      <c r="DT67" s="1">
        <f t="shared" si="440"/>
        <v>151</v>
      </c>
      <c r="DU67" s="3">
        <f t="shared" si="441"/>
        <v>0.2185430463576159</v>
      </c>
      <c r="DV67" s="2">
        <f>'[6]cy2001'!DR67</f>
        <v>12</v>
      </c>
      <c r="DW67" s="2">
        <f>'[6]cy2001'!DS67</f>
        <v>152</v>
      </c>
      <c r="DX67" s="1">
        <f aca="true" t="shared" si="460" ref="DX67:DX76">DW67+DV67</f>
        <v>164</v>
      </c>
      <c r="DY67" s="3">
        <f t="shared" si="442"/>
        <v>0.07317073170731707</v>
      </c>
      <c r="DZ67" s="1">
        <f aca="true" t="shared" si="461" ref="DZ67:DZ75">DR67-DV67</f>
        <v>21</v>
      </c>
      <c r="EA67" s="8">
        <f t="shared" si="443"/>
        <v>1.75</v>
      </c>
      <c r="EB67" s="1">
        <f aca="true" t="shared" si="462" ref="EB67:EB76">DS67-DW67</f>
        <v>-34</v>
      </c>
      <c r="EC67" s="8">
        <f aca="true" t="shared" si="463" ref="EC67:EC76">IF(DW67&lt;&gt;0,EB67/DW67,IF(EB67=0,0,1))</f>
        <v>-0.2236842105263158</v>
      </c>
      <c r="ED67" s="1">
        <f aca="true" t="shared" si="464" ref="ED67:ED76">DT67-DX67</f>
        <v>-13</v>
      </c>
      <c r="EE67" s="8">
        <f t="shared" si="444"/>
        <v>-0.07926829268292683</v>
      </c>
      <c r="EF67" s="8">
        <f aca="true" t="shared" si="465" ref="EF67:EF76">EA67-EE67</f>
        <v>1.829268292682927</v>
      </c>
    </row>
    <row r="68" spans="1:136" ht="12.75" customHeight="1" hidden="1" outlineLevel="2">
      <c r="A68" s="5" t="s">
        <v>4</v>
      </c>
      <c r="B68" s="31">
        <v>4</v>
      </c>
      <c r="C68" s="31">
        <v>0</v>
      </c>
      <c r="D68" s="9">
        <f t="shared" si="390"/>
        <v>4</v>
      </c>
      <c r="E68" s="11">
        <f t="shared" si="391"/>
        <v>1</v>
      </c>
      <c r="F68" s="31">
        <v>6</v>
      </c>
      <c r="G68" s="31">
        <v>8</v>
      </c>
      <c r="H68" s="9">
        <f t="shared" si="392"/>
        <v>14</v>
      </c>
      <c r="I68" s="11">
        <f t="shared" si="393"/>
        <v>0.42857142857142855</v>
      </c>
      <c r="J68" s="31">
        <v>9</v>
      </c>
      <c r="K68" s="31">
        <v>5</v>
      </c>
      <c r="L68" s="9">
        <f t="shared" si="394"/>
        <v>14</v>
      </c>
      <c r="M68" s="11">
        <f t="shared" si="395"/>
        <v>0.6428571428571429</v>
      </c>
      <c r="N68" s="31">
        <v>7</v>
      </c>
      <c r="O68" s="31">
        <v>6</v>
      </c>
      <c r="P68" s="1">
        <f t="shared" si="396"/>
        <v>13</v>
      </c>
      <c r="Q68" s="8">
        <f t="shared" si="397"/>
        <v>0.5384615384615384</v>
      </c>
      <c r="R68" s="31">
        <v>4</v>
      </c>
      <c r="S68" s="31">
        <v>3</v>
      </c>
      <c r="T68" s="1">
        <f t="shared" si="398"/>
        <v>7</v>
      </c>
      <c r="U68" s="8">
        <f t="shared" si="399"/>
        <v>0.5714285714285714</v>
      </c>
      <c r="V68" s="31">
        <v>8</v>
      </c>
      <c r="W68" s="31">
        <v>3</v>
      </c>
      <c r="X68" s="1">
        <f t="shared" si="400"/>
        <v>11</v>
      </c>
      <c r="Y68" s="8">
        <f t="shared" si="401"/>
        <v>0.7272727272727273</v>
      </c>
      <c r="Z68" s="2">
        <f t="shared" si="402"/>
        <v>38</v>
      </c>
      <c r="AA68" s="1">
        <f t="shared" si="403"/>
        <v>25</v>
      </c>
      <c r="AB68" s="1">
        <f t="shared" si="404"/>
        <v>63</v>
      </c>
      <c r="AC68" s="3">
        <f t="shared" si="405"/>
        <v>0.6031746031746031</v>
      </c>
      <c r="AD68" s="31">
        <v>9</v>
      </c>
      <c r="AE68" s="31">
        <v>2</v>
      </c>
      <c r="AF68" s="1">
        <f t="shared" si="406"/>
        <v>11</v>
      </c>
      <c r="AG68" s="8">
        <f t="shared" si="407"/>
        <v>0.8181818181818182</v>
      </c>
      <c r="AH68" s="31">
        <v>3</v>
      </c>
      <c r="AI68" s="31">
        <v>5</v>
      </c>
      <c r="AJ68" s="1">
        <f t="shared" si="408"/>
        <v>8</v>
      </c>
      <c r="AK68" s="8">
        <f t="shared" si="409"/>
        <v>0.375</v>
      </c>
      <c r="AL68" s="31">
        <v>8</v>
      </c>
      <c r="AM68" s="31">
        <v>4</v>
      </c>
      <c r="AN68" s="1">
        <f t="shared" si="410"/>
        <v>12</v>
      </c>
      <c r="AO68" s="8">
        <f t="shared" si="411"/>
        <v>0.6666666666666666</v>
      </c>
      <c r="AP68" s="31">
        <v>4</v>
      </c>
      <c r="AQ68" s="31">
        <v>4</v>
      </c>
      <c r="AR68" s="1">
        <f t="shared" si="412"/>
        <v>8</v>
      </c>
      <c r="AS68" s="8">
        <f t="shared" si="413"/>
        <v>0.5</v>
      </c>
      <c r="AT68" s="31">
        <v>3</v>
      </c>
      <c r="AU68" s="31">
        <v>1</v>
      </c>
      <c r="AV68" s="1">
        <f t="shared" si="414"/>
        <v>4</v>
      </c>
      <c r="AW68" s="8">
        <f t="shared" si="445"/>
        <v>0.75</v>
      </c>
      <c r="AX68" s="31">
        <v>2</v>
      </c>
      <c r="AY68" s="31">
        <v>5</v>
      </c>
      <c r="AZ68" s="1">
        <f>AY68+AX68</f>
        <v>7</v>
      </c>
      <c r="BA68" s="8">
        <f t="shared" si="415"/>
        <v>0.2857142857142857</v>
      </c>
      <c r="BB68" s="31">
        <v>2</v>
      </c>
      <c r="BC68" s="31">
        <v>11</v>
      </c>
      <c r="BD68" s="1">
        <f t="shared" si="416"/>
        <v>13</v>
      </c>
      <c r="BE68" s="8">
        <f t="shared" si="446"/>
        <v>0.15384615384615385</v>
      </c>
      <c r="BF68" s="2">
        <f t="shared" si="417"/>
        <v>31</v>
      </c>
      <c r="BG68" s="1">
        <f t="shared" si="417"/>
        <v>32</v>
      </c>
      <c r="BH68" s="1">
        <f t="shared" si="418"/>
        <v>63</v>
      </c>
      <c r="BI68" s="3">
        <f>IF(BH68&gt;0,BF68/BH68,0%)</f>
        <v>0.49206349206349204</v>
      </c>
      <c r="BJ68" s="31">
        <v>1</v>
      </c>
      <c r="BK68" s="31">
        <v>8</v>
      </c>
      <c r="BL68" s="1">
        <f t="shared" si="419"/>
        <v>9</v>
      </c>
      <c r="BM68" s="8">
        <f t="shared" si="447"/>
        <v>0.1111111111111111</v>
      </c>
      <c r="BN68" s="31">
        <v>0</v>
      </c>
      <c r="BO68" s="31">
        <v>5</v>
      </c>
      <c r="BP68" s="1">
        <f t="shared" si="420"/>
        <v>5</v>
      </c>
      <c r="BQ68" s="8">
        <f t="shared" si="448"/>
        <v>0</v>
      </c>
      <c r="BR68" s="31">
        <v>3</v>
      </c>
      <c r="BS68" s="31">
        <v>5</v>
      </c>
      <c r="BT68" s="1">
        <f t="shared" si="421"/>
        <v>8</v>
      </c>
      <c r="BU68" s="8">
        <f t="shared" si="449"/>
        <v>0.375</v>
      </c>
      <c r="BV68" s="31">
        <v>2</v>
      </c>
      <c r="BW68" s="31">
        <v>1</v>
      </c>
      <c r="BX68" s="1">
        <f t="shared" si="422"/>
        <v>3</v>
      </c>
      <c r="BY68" s="8">
        <f t="shared" si="450"/>
        <v>0.6666666666666666</v>
      </c>
      <c r="BZ68" s="31">
        <v>1</v>
      </c>
      <c r="CA68" s="31">
        <v>3</v>
      </c>
      <c r="CB68" s="1">
        <f t="shared" si="423"/>
        <v>4</v>
      </c>
      <c r="CC68" s="8">
        <f t="shared" si="451"/>
        <v>0.25</v>
      </c>
      <c r="CD68" s="31">
        <v>1</v>
      </c>
      <c r="CE68" s="31">
        <v>3</v>
      </c>
      <c r="CF68" s="1">
        <f t="shared" si="424"/>
        <v>4</v>
      </c>
      <c r="CG68" s="8">
        <f t="shared" si="452"/>
        <v>0.25</v>
      </c>
      <c r="CH68" s="2">
        <f t="shared" si="425"/>
        <v>8</v>
      </c>
      <c r="CI68" s="1">
        <f t="shared" si="426"/>
        <v>25</v>
      </c>
      <c r="CJ68" s="1">
        <f t="shared" si="427"/>
        <v>33</v>
      </c>
      <c r="CK68" s="3">
        <f t="shared" si="428"/>
        <v>0.24242424242424243</v>
      </c>
      <c r="CL68" s="31">
        <v>2</v>
      </c>
      <c r="CM68" s="31">
        <v>1</v>
      </c>
      <c r="CN68" s="1">
        <f t="shared" si="429"/>
        <v>3</v>
      </c>
      <c r="CO68" s="8">
        <f t="shared" si="453"/>
        <v>0.6666666666666666</v>
      </c>
      <c r="CP68" s="31">
        <v>1</v>
      </c>
      <c r="CQ68" s="31">
        <v>4</v>
      </c>
      <c r="CR68" s="1">
        <f t="shared" si="430"/>
        <v>5</v>
      </c>
      <c r="CS68" s="8">
        <f t="shared" si="454"/>
        <v>0.2</v>
      </c>
      <c r="CT68" s="31">
        <v>3</v>
      </c>
      <c r="CU68" s="31">
        <v>3</v>
      </c>
      <c r="CV68" s="1">
        <f t="shared" si="431"/>
        <v>6</v>
      </c>
      <c r="CW68" s="8">
        <f t="shared" si="455"/>
        <v>0.5</v>
      </c>
      <c r="CX68" s="31">
        <v>0</v>
      </c>
      <c r="CY68" s="31">
        <v>2</v>
      </c>
      <c r="CZ68" s="1">
        <f t="shared" si="432"/>
        <v>2</v>
      </c>
      <c r="DA68" s="8">
        <f t="shared" si="456"/>
        <v>0</v>
      </c>
      <c r="DB68" s="31">
        <v>4</v>
      </c>
      <c r="DC68" s="31">
        <v>2</v>
      </c>
      <c r="DD68" s="1">
        <f t="shared" si="433"/>
        <v>6</v>
      </c>
      <c r="DE68" s="8">
        <f t="shared" si="457"/>
        <v>0.6666666666666666</v>
      </c>
      <c r="DF68" s="31">
        <v>3</v>
      </c>
      <c r="DG68" s="31">
        <v>1</v>
      </c>
      <c r="DH68" s="1">
        <f t="shared" si="434"/>
        <v>4</v>
      </c>
      <c r="DI68" s="8">
        <f t="shared" si="458"/>
        <v>0.75</v>
      </c>
      <c r="DJ68" s="31">
        <v>3</v>
      </c>
      <c r="DK68" s="31">
        <v>1</v>
      </c>
      <c r="DL68" s="1">
        <f t="shared" si="435"/>
        <v>4</v>
      </c>
      <c r="DM68" s="8">
        <f t="shared" si="459"/>
        <v>0.75</v>
      </c>
      <c r="DN68" s="2">
        <f t="shared" si="436"/>
        <v>16</v>
      </c>
      <c r="DO68" s="1">
        <f t="shared" si="436"/>
        <v>14</v>
      </c>
      <c r="DP68" s="1">
        <f t="shared" si="437"/>
        <v>30</v>
      </c>
      <c r="DQ68" s="3">
        <f t="shared" si="438"/>
        <v>0.5333333333333333</v>
      </c>
      <c r="DR68" s="2">
        <f t="shared" si="439"/>
        <v>93</v>
      </c>
      <c r="DS68" s="1">
        <f t="shared" si="439"/>
        <v>96</v>
      </c>
      <c r="DT68" s="1">
        <f t="shared" si="440"/>
        <v>189</v>
      </c>
      <c r="DU68" s="3">
        <f t="shared" si="441"/>
        <v>0.49206349206349204</v>
      </c>
      <c r="DV68" s="2">
        <f>'[6]cy2001'!DR68</f>
        <v>59</v>
      </c>
      <c r="DW68" s="2">
        <f>'[6]cy2001'!DS68</f>
        <v>149</v>
      </c>
      <c r="DX68" s="1">
        <f t="shared" si="460"/>
        <v>208</v>
      </c>
      <c r="DY68" s="3">
        <f t="shared" si="442"/>
        <v>0.28365384615384615</v>
      </c>
      <c r="DZ68" s="1">
        <f t="shared" si="461"/>
        <v>34</v>
      </c>
      <c r="EA68" s="8">
        <f t="shared" si="443"/>
        <v>0.576271186440678</v>
      </c>
      <c r="EB68" s="1">
        <f t="shared" si="462"/>
        <v>-53</v>
      </c>
      <c r="EC68" s="8">
        <f t="shared" si="463"/>
        <v>-0.35570469798657717</v>
      </c>
      <c r="ED68" s="1">
        <f t="shared" si="464"/>
        <v>-19</v>
      </c>
      <c r="EE68" s="8">
        <f t="shared" si="444"/>
        <v>-0.09134615384615384</v>
      </c>
      <c r="EF68" s="8">
        <f t="shared" si="465"/>
        <v>0.6676173402868318</v>
      </c>
    </row>
    <row r="69" spans="1:136" ht="12.75" customHeight="1" hidden="1" outlineLevel="2">
      <c r="A69" s="5" t="s">
        <v>5</v>
      </c>
      <c r="B69" s="31">
        <v>0</v>
      </c>
      <c r="C69" s="31">
        <v>0</v>
      </c>
      <c r="D69" s="9">
        <f t="shared" si="390"/>
        <v>0</v>
      </c>
      <c r="E69" s="11">
        <f t="shared" si="391"/>
        <v>0</v>
      </c>
      <c r="F69" s="31">
        <v>4</v>
      </c>
      <c r="G69" s="31">
        <v>8</v>
      </c>
      <c r="H69" s="9">
        <f t="shared" si="392"/>
        <v>12</v>
      </c>
      <c r="I69" s="11">
        <f t="shared" si="393"/>
        <v>0.3333333333333333</v>
      </c>
      <c r="J69" s="31">
        <v>5</v>
      </c>
      <c r="K69" s="31">
        <v>5</v>
      </c>
      <c r="L69" s="9">
        <f t="shared" si="394"/>
        <v>10</v>
      </c>
      <c r="M69" s="11">
        <f t="shared" si="395"/>
        <v>0.5</v>
      </c>
      <c r="N69" s="31">
        <v>2</v>
      </c>
      <c r="O69" s="31">
        <v>6</v>
      </c>
      <c r="P69" s="1">
        <f t="shared" si="396"/>
        <v>8</v>
      </c>
      <c r="Q69" s="8">
        <f t="shared" si="397"/>
        <v>0.25</v>
      </c>
      <c r="R69" s="31">
        <v>1</v>
      </c>
      <c r="S69" s="31">
        <v>3</v>
      </c>
      <c r="T69" s="1">
        <f t="shared" si="398"/>
        <v>4</v>
      </c>
      <c r="U69" s="8">
        <f t="shared" si="399"/>
        <v>0.25</v>
      </c>
      <c r="V69" s="31">
        <v>4</v>
      </c>
      <c r="W69" s="31">
        <v>3</v>
      </c>
      <c r="X69" s="1">
        <f t="shared" si="400"/>
        <v>7</v>
      </c>
      <c r="Y69" s="8">
        <f t="shared" si="401"/>
        <v>0.5714285714285714</v>
      </c>
      <c r="Z69" s="2">
        <f t="shared" si="402"/>
        <v>16</v>
      </c>
      <c r="AA69" s="1">
        <f t="shared" si="403"/>
        <v>25</v>
      </c>
      <c r="AB69" s="1">
        <f t="shared" si="404"/>
        <v>41</v>
      </c>
      <c r="AC69" s="3">
        <f t="shared" si="405"/>
        <v>0.3902439024390244</v>
      </c>
      <c r="AD69" s="31">
        <v>4</v>
      </c>
      <c r="AE69" s="31">
        <v>1</v>
      </c>
      <c r="AF69" s="1">
        <f t="shared" si="406"/>
        <v>5</v>
      </c>
      <c r="AG69" s="8">
        <f t="shared" si="407"/>
        <v>0.8</v>
      </c>
      <c r="AH69" s="31">
        <v>4</v>
      </c>
      <c r="AI69" s="31">
        <v>2</v>
      </c>
      <c r="AJ69" s="1">
        <f t="shared" si="408"/>
        <v>6</v>
      </c>
      <c r="AK69" s="8">
        <f t="shared" si="409"/>
        <v>0.6666666666666666</v>
      </c>
      <c r="AL69" s="31">
        <v>4</v>
      </c>
      <c r="AM69" s="31">
        <v>1</v>
      </c>
      <c r="AN69" s="1">
        <f t="shared" si="410"/>
        <v>5</v>
      </c>
      <c r="AO69" s="8">
        <f t="shared" si="411"/>
        <v>0.8</v>
      </c>
      <c r="AP69" s="31">
        <v>2</v>
      </c>
      <c r="AQ69" s="31">
        <v>2</v>
      </c>
      <c r="AR69" s="1">
        <f t="shared" si="412"/>
        <v>4</v>
      </c>
      <c r="AS69" s="8">
        <f t="shared" si="413"/>
        <v>0.5</v>
      </c>
      <c r="AT69" s="31">
        <v>3</v>
      </c>
      <c r="AU69" s="31">
        <v>1</v>
      </c>
      <c r="AV69" s="1">
        <f t="shared" si="414"/>
        <v>4</v>
      </c>
      <c r="AW69" s="8">
        <f t="shared" si="445"/>
        <v>0.75</v>
      </c>
      <c r="AX69" s="31">
        <v>1</v>
      </c>
      <c r="AY69" s="31">
        <v>4</v>
      </c>
      <c r="AZ69" s="1">
        <f>AY69+AX69</f>
        <v>5</v>
      </c>
      <c r="BA69" s="8">
        <f t="shared" si="415"/>
        <v>0.2</v>
      </c>
      <c r="BB69" s="31">
        <v>1</v>
      </c>
      <c r="BC69" s="31">
        <v>11</v>
      </c>
      <c r="BD69" s="1">
        <f t="shared" si="416"/>
        <v>12</v>
      </c>
      <c r="BE69" s="8">
        <f t="shared" si="446"/>
        <v>0.08333333333333333</v>
      </c>
      <c r="BF69" s="2">
        <f t="shared" si="417"/>
        <v>19</v>
      </c>
      <c r="BG69" s="1">
        <f t="shared" si="417"/>
        <v>22</v>
      </c>
      <c r="BH69" s="1">
        <f t="shared" si="418"/>
        <v>41</v>
      </c>
      <c r="BI69" s="3">
        <f>IF(BH69&gt;0,BF69/BH69,0%)</f>
        <v>0.4634146341463415</v>
      </c>
      <c r="BJ69" s="31">
        <v>0</v>
      </c>
      <c r="BK69" s="31">
        <v>7</v>
      </c>
      <c r="BL69" s="1">
        <f t="shared" si="419"/>
        <v>7</v>
      </c>
      <c r="BM69" s="8">
        <f t="shared" si="447"/>
        <v>0</v>
      </c>
      <c r="BN69" s="31">
        <v>2</v>
      </c>
      <c r="BO69" s="31">
        <v>4</v>
      </c>
      <c r="BP69" s="1">
        <f t="shared" si="420"/>
        <v>6</v>
      </c>
      <c r="BQ69" s="8">
        <f t="shared" si="448"/>
        <v>0.3333333333333333</v>
      </c>
      <c r="BR69" s="31">
        <v>1</v>
      </c>
      <c r="BS69" s="31">
        <v>4</v>
      </c>
      <c r="BT69" s="1">
        <f t="shared" si="421"/>
        <v>5</v>
      </c>
      <c r="BU69" s="8">
        <f t="shared" si="449"/>
        <v>0.2</v>
      </c>
      <c r="BV69" s="31">
        <v>2</v>
      </c>
      <c r="BW69" s="31">
        <v>1</v>
      </c>
      <c r="BX69" s="1">
        <f t="shared" si="422"/>
        <v>3</v>
      </c>
      <c r="BY69" s="8">
        <f t="shared" si="450"/>
        <v>0.6666666666666666</v>
      </c>
      <c r="BZ69" s="31"/>
      <c r="CA69" s="31">
        <v>3</v>
      </c>
      <c r="CB69" s="1">
        <f t="shared" si="423"/>
        <v>3</v>
      </c>
      <c r="CC69" s="8">
        <f t="shared" si="451"/>
        <v>0</v>
      </c>
      <c r="CD69" s="31">
        <v>2</v>
      </c>
      <c r="CE69" s="31">
        <v>3</v>
      </c>
      <c r="CF69" s="1">
        <f t="shared" si="424"/>
        <v>5</v>
      </c>
      <c r="CG69" s="8">
        <f t="shared" si="452"/>
        <v>0.4</v>
      </c>
      <c r="CH69" s="2">
        <f t="shared" si="425"/>
        <v>7</v>
      </c>
      <c r="CI69" s="1">
        <f t="shared" si="426"/>
        <v>22</v>
      </c>
      <c r="CJ69" s="1">
        <f t="shared" si="427"/>
        <v>29</v>
      </c>
      <c r="CK69" s="3">
        <f t="shared" si="428"/>
        <v>0.2413793103448276</v>
      </c>
      <c r="CL69" s="31">
        <v>0</v>
      </c>
      <c r="CM69" s="31">
        <v>1</v>
      </c>
      <c r="CN69" s="1">
        <f t="shared" si="429"/>
        <v>1</v>
      </c>
      <c r="CO69" s="8">
        <f t="shared" si="453"/>
        <v>0</v>
      </c>
      <c r="CP69" s="31">
        <v>1</v>
      </c>
      <c r="CQ69" s="31">
        <v>4</v>
      </c>
      <c r="CR69" s="1">
        <f t="shared" si="430"/>
        <v>5</v>
      </c>
      <c r="CS69" s="8">
        <f t="shared" si="454"/>
        <v>0.2</v>
      </c>
      <c r="CT69" s="31">
        <v>3</v>
      </c>
      <c r="CU69" s="31">
        <v>3</v>
      </c>
      <c r="CV69" s="1">
        <f t="shared" si="431"/>
        <v>6</v>
      </c>
      <c r="CW69" s="8">
        <f t="shared" si="455"/>
        <v>0.5</v>
      </c>
      <c r="CX69" s="31">
        <v>0</v>
      </c>
      <c r="CY69" s="31">
        <v>2</v>
      </c>
      <c r="CZ69" s="1">
        <f t="shared" si="432"/>
        <v>2</v>
      </c>
      <c r="DA69" s="8">
        <f t="shared" si="456"/>
        <v>0</v>
      </c>
      <c r="DB69" s="31">
        <v>1</v>
      </c>
      <c r="DC69" s="31">
        <v>2</v>
      </c>
      <c r="DD69" s="1">
        <f t="shared" si="433"/>
        <v>3</v>
      </c>
      <c r="DE69" s="8">
        <f t="shared" si="457"/>
        <v>0.3333333333333333</v>
      </c>
      <c r="DF69" s="31">
        <v>2</v>
      </c>
      <c r="DG69" s="31">
        <v>0</v>
      </c>
      <c r="DH69" s="1">
        <f t="shared" si="434"/>
        <v>2</v>
      </c>
      <c r="DI69" s="8">
        <f t="shared" si="458"/>
        <v>1</v>
      </c>
      <c r="DJ69" s="31">
        <v>2</v>
      </c>
      <c r="DK69" s="31">
        <v>1</v>
      </c>
      <c r="DL69" s="1">
        <f t="shared" si="435"/>
        <v>3</v>
      </c>
      <c r="DM69" s="8">
        <f t="shared" si="459"/>
        <v>0.6666666666666666</v>
      </c>
      <c r="DN69" s="2">
        <f t="shared" si="436"/>
        <v>9</v>
      </c>
      <c r="DO69" s="1">
        <f t="shared" si="436"/>
        <v>13</v>
      </c>
      <c r="DP69" s="1">
        <f t="shared" si="437"/>
        <v>22</v>
      </c>
      <c r="DQ69" s="3">
        <f t="shared" si="438"/>
        <v>0.4090909090909091</v>
      </c>
      <c r="DR69" s="2">
        <f t="shared" si="439"/>
        <v>51</v>
      </c>
      <c r="DS69" s="1">
        <f t="shared" si="439"/>
        <v>82</v>
      </c>
      <c r="DT69" s="1">
        <f t="shared" si="440"/>
        <v>133</v>
      </c>
      <c r="DU69" s="3">
        <f t="shared" si="441"/>
        <v>0.38345864661654133</v>
      </c>
      <c r="DV69" s="2">
        <f>'[6]cy2001'!DR69</f>
        <v>35</v>
      </c>
      <c r="DW69" s="2">
        <f>'[6]cy2001'!DS69</f>
        <v>119</v>
      </c>
      <c r="DX69" s="1">
        <f t="shared" si="460"/>
        <v>154</v>
      </c>
      <c r="DY69" s="3">
        <f t="shared" si="442"/>
        <v>0.22727272727272727</v>
      </c>
      <c r="DZ69" s="1">
        <f t="shared" si="461"/>
        <v>16</v>
      </c>
      <c r="EA69" s="8">
        <f t="shared" si="443"/>
        <v>0.45714285714285713</v>
      </c>
      <c r="EB69" s="1">
        <f t="shared" si="462"/>
        <v>-37</v>
      </c>
      <c r="EC69" s="8">
        <f t="shared" si="463"/>
        <v>-0.31092436974789917</v>
      </c>
      <c r="ED69" s="1">
        <f t="shared" si="464"/>
        <v>-21</v>
      </c>
      <c r="EE69" s="8">
        <f t="shared" si="444"/>
        <v>-0.13636363636363635</v>
      </c>
      <c r="EF69" s="8">
        <f t="shared" si="465"/>
        <v>0.5935064935064935</v>
      </c>
    </row>
    <row r="70" spans="1:136" ht="12.75" customHeight="1" hidden="1" outlineLevel="2">
      <c r="A70" s="5" t="s">
        <v>6</v>
      </c>
      <c r="B70" s="31">
        <v>0</v>
      </c>
      <c r="C70" s="31">
        <v>3</v>
      </c>
      <c r="D70" s="9">
        <f t="shared" si="390"/>
        <v>3</v>
      </c>
      <c r="E70" s="11">
        <f t="shared" si="391"/>
        <v>0</v>
      </c>
      <c r="F70" s="31">
        <v>8</v>
      </c>
      <c r="G70" s="31">
        <v>3</v>
      </c>
      <c r="H70" s="9">
        <f t="shared" si="392"/>
        <v>11</v>
      </c>
      <c r="I70" s="11">
        <f t="shared" si="393"/>
        <v>0.7272727272727273</v>
      </c>
      <c r="J70" s="31">
        <v>1</v>
      </c>
      <c r="K70" s="31">
        <v>0</v>
      </c>
      <c r="L70" s="9">
        <f t="shared" si="394"/>
        <v>1</v>
      </c>
      <c r="M70" s="11">
        <f t="shared" si="395"/>
        <v>1</v>
      </c>
      <c r="N70" s="31">
        <v>8</v>
      </c>
      <c r="O70" s="31">
        <v>5</v>
      </c>
      <c r="P70" s="1">
        <f t="shared" si="396"/>
        <v>13</v>
      </c>
      <c r="Q70" s="8">
        <f t="shared" si="397"/>
        <v>0.6153846153846154</v>
      </c>
      <c r="R70" s="31">
        <v>13</v>
      </c>
      <c r="S70" s="31">
        <v>4</v>
      </c>
      <c r="T70" s="1">
        <f t="shared" si="398"/>
        <v>17</v>
      </c>
      <c r="U70" s="8">
        <f t="shared" si="399"/>
        <v>0.7647058823529411</v>
      </c>
      <c r="V70" s="31">
        <v>1</v>
      </c>
      <c r="W70" s="31">
        <v>2</v>
      </c>
      <c r="X70" s="1">
        <f t="shared" si="400"/>
        <v>3</v>
      </c>
      <c r="Y70" s="8">
        <f t="shared" si="401"/>
        <v>0.3333333333333333</v>
      </c>
      <c r="Z70" s="2">
        <f t="shared" si="402"/>
        <v>31</v>
      </c>
      <c r="AA70" s="1">
        <f t="shared" si="403"/>
        <v>17</v>
      </c>
      <c r="AB70" s="1">
        <f t="shared" si="404"/>
        <v>48</v>
      </c>
      <c r="AC70" s="3">
        <f t="shared" si="405"/>
        <v>0.6458333333333334</v>
      </c>
      <c r="AD70" s="31">
        <v>1</v>
      </c>
      <c r="AE70" s="31">
        <v>8</v>
      </c>
      <c r="AF70" s="1">
        <f t="shared" si="406"/>
        <v>9</v>
      </c>
      <c r="AG70" s="8">
        <f t="shared" si="407"/>
        <v>0.1111111111111111</v>
      </c>
      <c r="AH70" s="31">
        <v>2</v>
      </c>
      <c r="AI70" s="31">
        <v>5</v>
      </c>
      <c r="AJ70" s="1">
        <f t="shared" si="408"/>
        <v>7</v>
      </c>
      <c r="AK70" s="8">
        <f t="shared" si="409"/>
        <v>0.2857142857142857</v>
      </c>
      <c r="AL70" s="31">
        <v>2</v>
      </c>
      <c r="AM70" s="31">
        <v>0</v>
      </c>
      <c r="AN70" s="1">
        <f t="shared" si="410"/>
        <v>2</v>
      </c>
      <c r="AO70" s="8">
        <f t="shared" si="411"/>
        <v>1</v>
      </c>
      <c r="AP70" s="31">
        <v>3</v>
      </c>
      <c r="AQ70" s="31">
        <v>1</v>
      </c>
      <c r="AR70" s="1">
        <f t="shared" si="412"/>
        <v>4</v>
      </c>
      <c r="AS70" s="8">
        <f t="shared" si="413"/>
        <v>0.75</v>
      </c>
      <c r="AT70" s="31">
        <v>2</v>
      </c>
      <c r="AU70" s="31">
        <v>2</v>
      </c>
      <c r="AV70" s="1">
        <f t="shared" si="414"/>
        <v>4</v>
      </c>
      <c r="AW70" s="8">
        <f t="shared" si="445"/>
        <v>0.5</v>
      </c>
      <c r="AX70" s="31">
        <v>2</v>
      </c>
      <c r="AY70" s="31">
        <v>0</v>
      </c>
      <c r="AZ70" s="1">
        <f>AY70+AX70</f>
        <v>2</v>
      </c>
      <c r="BA70" s="8">
        <f t="shared" si="415"/>
        <v>1</v>
      </c>
      <c r="BB70" s="31">
        <v>4</v>
      </c>
      <c r="BC70" s="31">
        <v>1</v>
      </c>
      <c r="BD70" s="1">
        <f t="shared" si="416"/>
        <v>5</v>
      </c>
      <c r="BE70" s="8">
        <f t="shared" si="446"/>
        <v>0.8</v>
      </c>
      <c r="BF70" s="2">
        <f t="shared" si="417"/>
        <v>16</v>
      </c>
      <c r="BG70" s="1">
        <f t="shared" si="417"/>
        <v>17</v>
      </c>
      <c r="BH70" s="1">
        <f t="shared" si="418"/>
        <v>33</v>
      </c>
      <c r="BI70" s="3">
        <f>IF(BH70&gt;0,BF70/BH70,0%)</f>
        <v>0.48484848484848486</v>
      </c>
      <c r="BJ70" s="31">
        <v>8</v>
      </c>
      <c r="BK70" s="31">
        <v>0</v>
      </c>
      <c r="BL70" s="1">
        <f t="shared" si="419"/>
        <v>8</v>
      </c>
      <c r="BM70" s="8">
        <f t="shared" si="447"/>
        <v>1</v>
      </c>
      <c r="BN70" s="31">
        <v>4</v>
      </c>
      <c r="BO70" s="31">
        <v>0</v>
      </c>
      <c r="BP70" s="1">
        <f t="shared" si="420"/>
        <v>4</v>
      </c>
      <c r="BQ70" s="8">
        <f t="shared" si="448"/>
        <v>1</v>
      </c>
      <c r="BR70" s="31">
        <v>11</v>
      </c>
      <c r="BS70" s="31">
        <v>2</v>
      </c>
      <c r="BT70" s="1">
        <f t="shared" si="421"/>
        <v>13</v>
      </c>
      <c r="BU70" s="8">
        <f t="shared" si="449"/>
        <v>0.8461538461538461</v>
      </c>
      <c r="BV70" s="31">
        <v>12</v>
      </c>
      <c r="BW70" s="31">
        <v>1</v>
      </c>
      <c r="BX70" s="1">
        <f t="shared" si="422"/>
        <v>13</v>
      </c>
      <c r="BY70" s="8">
        <f t="shared" si="450"/>
        <v>0.9230769230769231</v>
      </c>
      <c r="BZ70" s="31">
        <v>7</v>
      </c>
      <c r="CA70" s="31"/>
      <c r="CB70" s="1">
        <f t="shared" si="423"/>
        <v>7</v>
      </c>
      <c r="CC70" s="8">
        <f t="shared" si="451"/>
        <v>1</v>
      </c>
      <c r="CD70" s="31">
        <v>3</v>
      </c>
      <c r="CE70" s="31">
        <v>0</v>
      </c>
      <c r="CF70" s="1">
        <f t="shared" si="424"/>
        <v>3</v>
      </c>
      <c r="CG70" s="8">
        <f t="shared" si="452"/>
        <v>1</v>
      </c>
      <c r="CH70" s="2">
        <f t="shared" si="425"/>
        <v>45</v>
      </c>
      <c r="CI70" s="1">
        <f t="shared" si="426"/>
        <v>3</v>
      </c>
      <c r="CJ70" s="1">
        <f t="shared" si="427"/>
        <v>48</v>
      </c>
      <c r="CK70" s="3">
        <f t="shared" si="428"/>
        <v>0.9375</v>
      </c>
      <c r="CL70" s="31">
        <v>4</v>
      </c>
      <c r="CM70" s="31">
        <v>3</v>
      </c>
      <c r="CN70" s="1">
        <f t="shared" si="429"/>
        <v>7</v>
      </c>
      <c r="CO70" s="8">
        <f t="shared" si="453"/>
        <v>0.5714285714285714</v>
      </c>
      <c r="CP70" s="31">
        <v>5</v>
      </c>
      <c r="CQ70" s="31">
        <v>0</v>
      </c>
      <c r="CR70" s="1">
        <f t="shared" si="430"/>
        <v>5</v>
      </c>
      <c r="CS70" s="8">
        <f t="shared" si="454"/>
        <v>1</v>
      </c>
      <c r="CT70" s="31">
        <v>4</v>
      </c>
      <c r="CU70" s="31">
        <v>2</v>
      </c>
      <c r="CV70" s="1">
        <f t="shared" si="431"/>
        <v>6</v>
      </c>
      <c r="CW70" s="8">
        <f t="shared" si="455"/>
        <v>0.6666666666666666</v>
      </c>
      <c r="CX70" s="31">
        <v>9</v>
      </c>
      <c r="CY70" s="31">
        <v>1</v>
      </c>
      <c r="CZ70" s="1">
        <f t="shared" si="432"/>
        <v>10</v>
      </c>
      <c r="DA70" s="8">
        <f t="shared" si="456"/>
        <v>0.9</v>
      </c>
      <c r="DB70" s="31">
        <v>13</v>
      </c>
      <c r="DC70" s="31">
        <v>3</v>
      </c>
      <c r="DD70" s="1">
        <f t="shared" si="433"/>
        <v>16</v>
      </c>
      <c r="DE70" s="8">
        <f t="shared" si="457"/>
        <v>0.8125</v>
      </c>
      <c r="DF70" s="31">
        <v>3</v>
      </c>
      <c r="DG70" s="31">
        <v>0</v>
      </c>
      <c r="DH70" s="1">
        <f t="shared" si="434"/>
        <v>3</v>
      </c>
      <c r="DI70" s="8">
        <f t="shared" si="458"/>
        <v>1</v>
      </c>
      <c r="DJ70" s="31">
        <v>4</v>
      </c>
      <c r="DK70" s="31">
        <v>0</v>
      </c>
      <c r="DL70" s="1">
        <f t="shared" si="435"/>
        <v>4</v>
      </c>
      <c r="DM70" s="8">
        <f t="shared" si="459"/>
        <v>1</v>
      </c>
      <c r="DN70" s="2">
        <f aca="true" t="shared" si="466" ref="DN70:DO75">DJ70+DF70+DB70+CX70+CT70+CP70+CL70</f>
        <v>42</v>
      </c>
      <c r="DO70" s="1">
        <f t="shared" si="466"/>
        <v>9</v>
      </c>
      <c r="DP70" s="1">
        <f t="shared" si="437"/>
        <v>51</v>
      </c>
      <c r="DQ70" s="3">
        <f t="shared" si="438"/>
        <v>0.8235294117647058</v>
      </c>
      <c r="DR70" s="2">
        <f aca="true" t="shared" si="467" ref="DR70:DS75">DN70+CH70+BF70+Z70</f>
        <v>134</v>
      </c>
      <c r="DS70" s="1">
        <f t="shared" si="467"/>
        <v>46</v>
      </c>
      <c r="DT70" s="1">
        <f t="shared" si="440"/>
        <v>180</v>
      </c>
      <c r="DU70" s="3">
        <f t="shared" si="441"/>
        <v>0.7444444444444445</v>
      </c>
      <c r="DV70" s="2">
        <f>'[6]cy2001'!DR70</f>
        <v>86</v>
      </c>
      <c r="DW70" s="2">
        <f>'[6]cy2001'!DS70</f>
        <v>47</v>
      </c>
      <c r="DX70" s="1">
        <f t="shared" si="460"/>
        <v>133</v>
      </c>
      <c r="DY70" s="3">
        <f t="shared" si="442"/>
        <v>0.6466165413533834</v>
      </c>
      <c r="DZ70" s="1">
        <f t="shared" si="461"/>
        <v>48</v>
      </c>
      <c r="EA70" s="8">
        <f t="shared" si="443"/>
        <v>0.5581395348837209</v>
      </c>
      <c r="EB70" s="1">
        <f t="shared" si="462"/>
        <v>-1</v>
      </c>
      <c r="EC70" s="8">
        <f t="shared" si="463"/>
        <v>-0.02127659574468085</v>
      </c>
      <c r="ED70" s="1">
        <f t="shared" si="464"/>
        <v>47</v>
      </c>
      <c r="EE70" s="8">
        <f t="shared" si="444"/>
        <v>0.3533834586466165</v>
      </c>
      <c r="EF70" s="8">
        <f t="shared" si="465"/>
        <v>0.2047560762371044</v>
      </c>
    </row>
    <row r="71" spans="1:136" ht="12.75" customHeight="1" hidden="1" outlineLevel="2">
      <c r="A71" s="5" t="s">
        <v>36</v>
      </c>
      <c r="B71" s="31">
        <v>0</v>
      </c>
      <c r="C71" s="31">
        <v>1</v>
      </c>
      <c r="D71" s="9">
        <f t="shared" si="390"/>
        <v>1</v>
      </c>
      <c r="E71" s="11">
        <f t="shared" si="391"/>
        <v>0</v>
      </c>
      <c r="F71" s="31">
        <v>3</v>
      </c>
      <c r="G71" s="31">
        <v>0</v>
      </c>
      <c r="H71" s="9">
        <f t="shared" si="392"/>
        <v>3</v>
      </c>
      <c r="I71" s="11">
        <f t="shared" si="393"/>
        <v>1</v>
      </c>
      <c r="J71" s="31">
        <v>3</v>
      </c>
      <c r="K71" s="31">
        <v>0</v>
      </c>
      <c r="L71" s="9">
        <f t="shared" si="394"/>
        <v>3</v>
      </c>
      <c r="M71" s="11">
        <f t="shared" si="395"/>
        <v>1</v>
      </c>
      <c r="N71" s="31">
        <v>11</v>
      </c>
      <c r="O71" s="31">
        <v>3</v>
      </c>
      <c r="P71" s="1">
        <f t="shared" si="396"/>
        <v>14</v>
      </c>
      <c r="Q71" s="8">
        <f t="shared" si="397"/>
        <v>0.7857142857142857</v>
      </c>
      <c r="R71" s="31">
        <v>0</v>
      </c>
      <c r="S71" s="31">
        <v>2</v>
      </c>
      <c r="T71" s="1">
        <f t="shared" si="398"/>
        <v>2</v>
      </c>
      <c r="U71" s="8">
        <f t="shared" si="399"/>
        <v>0</v>
      </c>
      <c r="V71" s="31">
        <v>1</v>
      </c>
      <c r="W71" s="31">
        <v>1</v>
      </c>
      <c r="X71" s="1">
        <f t="shared" si="400"/>
        <v>2</v>
      </c>
      <c r="Y71" s="8">
        <f t="shared" si="401"/>
        <v>0.5</v>
      </c>
      <c r="Z71" s="2">
        <f t="shared" si="402"/>
        <v>18</v>
      </c>
      <c r="AA71" s="1">
        <f t="shared" si="403"/>
        <v>7</v>
      </c>
      <c r="AB71" s="1">
        <f t="shared" si="404"/>
        <v>25</v>
      </c>
      <c r="AC71" s="3">
        <f t="shared" si="405"/>
        <v>0.72</v>
      </c>
      <c r="AD71" s="31">
        <v>2</v>
      </c>
      <c r="AE71" s="31">
        <v>0</v>
      </c>
      <c r="AF71" s="1">
        <f t="shared" si="406"/>
        <v>2</v>
      </c>
      <c r="AG71" s="8">
        <f t="shared" si="407"/>
        <v>1</v>
      </c>
      <c r="AH71" s="31">
        <v>1</v>
      </c>
      <c r="AI71" s="31">
        <v>0</v>
      </c>
      <c r="AJ71" s="1">
        <f t="shared" si="408"/>
        <v>1</v>
      </c>
      <c r="AK71" s="8">
        <f t="shared" si="409"/>
        <v>1</v>
      </c>
      <c r="AL71" s="31">
        <v>0</v>
      </c>
      <c r="AM71" s="31">
        <v>0</v>
      </c>
      <c r="AN71" s="1">
        <f t="shared" si="410"/>
        <v>0</v>
      </c>
      <c r="AO71" s="8">
        <f t="shared" si="411"/>
        <v>0</v>
      </c>
      <c r="AP71" s="31">
        <v>5</v>
      </c>
      <c r="AQ71" s="31">
        <v>0</v>
      </c>
      <c r="AR71" s="1">
        <f t="shared" si="412"/>
        <v>5</v>
      </c>
      <c r="AS71" s="8">
        <f t="shared" si="413"/>
        <v>1</v>
      </c>
      <c r="AT71" s="31">
        <v>12</v>
      </c>
      <c r="AU71" s="31">
        <v>7</v>
      </c>
      <c r="AV71" s="1">
        <f t="shared" si="414"/>
        <v>19</v>
      </c>
      <c r="AW71" s="8">
        <f t="shared" si="445"/>
        <v>0.631578947368421</v>
      </c>
      <c r="AX71" s="31">
        <v>6</v>
      </c>
      <c r="AY71" s="31">
        <v>7</v>
      </c>
      <c r="AZ71" s="1">
        <f aca="true" t="shared" si="468" ref="AZ71:AZ76">AX71+AY71</f>
        <v>13</v>
      </c>
      <c r="BA71" s="8">
        <f t="shared" si="415"/>
        <v>0.46153846153846156</v>
      </c>
      <c r="BB71" s="31">
        <v>6</v>
      </c>
      <c r="BC71" s="31">
        <v>2</v>
      </c>
      <c r="BD71" s="1">
        <f t="shared" si="416"/>
        <v>8</v>
      </c>
      <c r="BE71" s="8">
        <f t="shared" si="446"/>
        <v>0.75</v>
      </c>
      <c r="BF71" s="2">
        <f t="shared" si="417"/>
        <v>32</v>
      </c>
      <c r="BG71" s="1">
        <f t="shared" si="417"/>
        <v>16</v>
      </c>
      <c r="BH71" s="1">
        <f t="shared" si="418"/>
        <v>48</v>
      </c>
      <c r="BI71" s="3">
        <f aca="true" t="shared" si="469" ref="BI71:BI76">IF(BH71&gt;0,BF71/BH71,0%)</f>
        <v>0.6666666666666666</v>
      </c>
      <c r="BJ71" s="31">
        <v>4</v>
      </c>
      <c r="BK71" s="31">
        <v>0</v>
      </c>
      <c r="BL71" s="1">
        <f t="shared" si="419"/>
        <v>4</v>
      </c>
      <c r="BM71" s="8">
        <f t="shared" si="447"/>
        <v>1</v>
      </c>
      <c r="BN71" s="31">
        <v>4</v>
      </c>
      <c r="BO71" s="31">
        <v>0</v>
      </c>
      <c r="BP71" s="1">
        <f t="shared" si="420"/>
        <v>4</v>
      </c>
      <c r="BQ71" s="8">
        <f t="shared" si="448"/>
        <v>1</v>
      </c>
      <c r="BR71" s="31">
        <v>3</v>
      </c>
      <c r="BS71" s="31">
        <v>1</v>
      </c>
      <c r="BT71" s="1">
        <f t="shared" si="421"/>
        <v>4</v>
      </c>
      <c r="BU71" s="8">
        <f t="shared" si="449"/>
        <v>0.75</v>
      </c>
      <c r="BV71" s="31">
        <v>0</v>
      </c>
      <c r="BW71" s="31">
        <v>0</v>
      </c>
      <c r="BX71" s="1">
        <f t="shared" si="422"/>
        <v>0</v>
      </c>
      <c r="BY71" s="8">
        <f t="shared" si="450"/>
        <v>0</v>
      </c>
      <c r="BZ71" s="31">
        <v>4</v>
      </c>
      <c r="CA71" s="31"/>
      <c r="CB71" s="1">
        <f t="shared" si="423"/>
        <v>4</v>
      </c>
      <c r="CC71" s="8">
        <f t="shared" si="451"/>
        <v>1</v>
      </c>
      <c r="CD71" s="31">
        <v>0</v>
      </c>
      <c r="CE71" s="31">
        <v>1</v>
      </c>
      <c r="CF71" s="1">
        <f t="shared" si="424"/>
        <v>1</v>
      </c>
      <c r="CG71" s="8">
        <f t="shared" si="452"/>
        <v>0</v>
      </c>
      <c r="CH71" s="2">
        <f t="shared" si="425"/>
        <v>15</v>
      </c>
      <c r="CI71" s="1">
        <f t="shared" si="426"/>
        <v>2</v>
      </c>
      <c r="CJ71" s="1">
        <f t="shared" si="427"/>
        <v>17</v>
      </c>
      <c r="CK71" s="3">
        <f t="shared" si="428"/>
        <v>0.8823529411764706</v>
      </c>
      <c r="CL71" s="31">
        <v>0</v>
      </c>
      <c r="CM71" s="31">
        <v>0</v>
      </c>
      <c r="CN71" s="1">
        <f t="shared" si="429"/>
        <v>0</v>
      </c>
      <c r="CO71" s="8">
        <f t="shared" si="453"/>
        <v>0</v>
      </c>
      <c r="CP71" s="31">
        <v>2</v>
      </c>
      <c r="CQ71" s="31">
        <v>2</v>
      </c>
      <c r="CR71" s="1">
        <f t="shared" si="430"/>
        <v>4</v>
      </c>
      <c r="CS71" s="8">
        <f t="shared" si="454"/>
        <v>0.5</v>
      </c>
      <c r="CT71" s="31">
        <v>1</v>
      </c>
      <c r="CU71" s="31">
        <v>0</v>
      </c>
      <c r="CV71" s="1">
        <f t="shared" si="431"/>
        <v>1</v>
      </c>
      <c r="CW71" s="8">
        <f t="shared" si="455"/>
        <v>1</v>
      </c>
      <c r="CX71" s="31">
        <v>3</v>
      </c>
      <c r="CY71" s="31">
        <v>0</v>
      </c>
      <c r="CZ71" s="1">
        <f t="shared" si="432"/>
        <v>3</v>
      </c>
      <c r="DA71" s="8">
        <f t="shared" si="456"/>
        <v>1</v>
      </c>
      <c r="DB71" s="31">
        <v>5</v>
      </c>
      <c r="DC71" s="31">
        <v>0</v>
      </c>
      <c r="DD71" s="1">
        <f t="shared" si="433"/>
        <v>5</v>
      </c>
      <c r="DE71" s="8">
        <f t="shared" si="457"/>
        <v>1</v>
      </c>
      <c r="DF71" s="31">
        <v>3</v>
      </c>
      <c r="DG71" s="31">
        <v>0</v>
      </c>
      <c r="DH71" s="1">
        <f t="shared" si="434"/>
        <v>3</v>
      </c>
      <c r="DI71" s="8">
        <f t="shared" si="458"/>
        <v>1</v>
      </c>
      <c r="DJ71" s="31">
        <v>0</v>
      </c>
      <c r="DK71" s="31">
        <v>0</v>
      </c>
      <c r="DL71" s="1">
        <f t="shared" si="435"/>
        <v>0</v>
      </c>
      <c r="DM71" s="8">
        <f t="shared" si="459"/>
        <v>0</v>
      </c>
      <c r="DN71" s="2">
        <f t="shared" si="466"/>
        <v>14</v>
      </c>
      <c r="DO71" s="1">
        <f t="shared" si="466"/>
        <v>2</v>
      </c>
      <c r="DP71" s="1">
        <f t="shared" si="437"/>
        <v>16</v>
      </c>
      <c r="DQ71" s="3">
        <f t="shared" si="438"/>
        <v>0.875</v>
      </c>
      <c r="DR71" s="2">
        <f t="shared" si="467"/>
        <v>79</v>
      </c>
      <c r="DS71" s="1">
        <f t="shared" si="467"/>
        <v>27</v>
      </c>
      <c r="DT71" s="1">
        <f t="shared" si="440"/>
        <v>106</v>
      </c>
      <c r="DU71" s="3">
        <f t="shared" si="441"/>
        <v>0.7452830188679245</v>
      </c>
      <c r="DV71" s="2">
        <f>'[6]cy2001'!DR71</f>
        <v>42</v>
      </c>
      <c r="DW71" s="2">
        <f>'[6]cy2001'!DS71</f>
        <v>52</v>
      </c>
      <c r="DX71" s="1">
        <f t="shared" si="460"/>
        <v>94</v>
      </c>
      <c r="DY71" s="3">
        <f>IF(DX71&gt;0,DV71/DX71,0%)</f>
        <v>0.44680851063829785</v>
      </c>
      <c r="DZ71" s="1">
        <f>DR71-DV71</f>
        <v>37</v>
      </c>
      <c r="EA71" s="8">
        <f>IF(DV71&lt;&gt;0,DZ71/DV71,IF(DZ71=0,0,1))</f>
        <v>0.8809523809523809</v>
      </c>
      <c r="EB71" s="1">
        <f>DS71-DW71</f>
        <v>-25</v>
      </c>
      <c r="EC71" s="8">
        <f>IF(DW71&lt;&gt;0,EB71/DW71,IF(EB71=0,0,1))</f>
        <v>-0.4807692307692308</v>
      </c>
      <c r="ED71" s="1">
        <f>DT71-DX71</f>
        <v>12</v>
      </c>
      <c r="EE71" s="8">
        <f>IF(DX71&lt;&gt;0,ED71/DX71,IF(ED71=0,0,1))</f>
        <v>0.1276595744680851</v>
      </c>
      <c r="EF71" s="8">
        <f>EA71-EE71</f>
        <v>0.7532928064842959</v>
      </c>
    </row>
    <row r="72" spans="1:136" ht="12.75" customHeight="1" hidden="1" outlineLevel="2">
      <c r="A72" s="5" t="s">
        <v>37</v>
      </c>
      <c r="B72" s="31">
        <v>1</v>
      </c>
      <c r="C72" s="31">
        <v>0</v>
      </c>
      <c r="D72" s="1">
        <f t="shared" si="390"/>
        <v>1</v>
      </c>
      <c r="E72" s="8">
        <f t="shared" si="391"/>
        <v>1</v>
      </c>
      <c r="F72" s="31">
        <v>4</v>
      </c>
      <c r="G72" s="31">
        <v>0</v>
      </c>
      <c r="H72" s="1">
        <f t="shared" si="392"/>
        <v>4</v>
      </c>
      <c r="I72" s="8">
        <f t="shared" si="393"/>
        <v>1</v>
      </c>
      <c r="J72" s="31">
        <v>2</v>
      </c>
      <c r="K72" s="31">
        <v>0</v>
      </c>
      <c r="L72" s="1">
        <f t="shared" si="394"/>
        <v>2</v>
      </c>
      <c r="M72" s="8">
        <f t="shared" si="395"/>
        <v>1</v>
      </c>
      <c r="N72" s="31">
        <v>2</v>
      </c>
      <c r="O72" s="31">
        <v>0</v>
      </c>
      <c r="P72" s="1">
        <f t="shared" si="396"/>
        <v>2</v>
      </c>
      <c r="Q72" s="8">
        <f t="shared" si="397"/>
        <v>1</v>
      </c>
      <c r="R72" s="31">
        <v>2</v>
      </c>
      <c r="S72" s="31">
        <v>0</v>
      </c>
      <c r="T72" s="1">
        <f t="shared" si="398"/>
        <v>2</v>
      </c>
      <c r="U72" s="8">
        <f t="shared" si="399"/>
        <v>1</v>
      </c>
      <c r="V72" s="31">
        <v>1</v>
      </c>
      <c r="W72" s="31">
        <v>0</v>
      </c>
      <c r="X72" s="1">
        <f t="shared" si="400"/>
        <v>1</v>
      </c>
      <c r="Y72" s="8">
        <f t="shared" si="401"/>
        <v>1</v>
      </c>
      <c r="Z72" s="2">
        <f t="shared" si="402"/>
        <v>12</v>
      </c>
      <c r="AA72" s="1">
        <f t="shared" si="403"/>
        <v>0</v>
      </c>
      <c r="AB72" s="1">
        <f t="shared" si="404"/>
        <v>12</v>
      </c>
      <c r="AC72" s="3">
        <f t="shared" si="405"/>
        <v>1</v>
      </c>
      <c r="AD72" s="31">
        <v>2</v>
      </c>
      <c r="AE72" s="31">
        <v>1</v>
      </c>
      <c r="AF72" s="1">
        <f t="shared" si="406"/>
        <v>3</v>
      </c>
      <c r="AG72" s="8">
        <f t="shared" si="407"/>
        <v>0.6666666666666666</v>
      </c>
      <c r="AH72" s="31">
        <v>4</v>
      </c>
      <c r="AI72" s="31">
        <v>1</v>
      </c>
      <c r="AJ72" s="1">
        <f t="shared" si="408"/>
        <v>5</v>
      </c>
      <c r="AK72" s="8">
        <f t="shared" si="409"/>
        <v>0.8</v>
      </c>
      <c r="AL72" s="31">
        <v>5</v>
      </c>
      <c r="AM72" s="31">
        <v>1</v>
      </c>
      <c r="AN72" s="1">
        <f t="shared" si="410"/>
        <v>6</v>
      </c>
      <c r="AO72" s="8">
        <f t="shared" si="411"/>
        <v>0.8333333333333334</v>
      </c>
      <c r="AP72" s="31">
        <v>5</v>
      </c>
      <c r="AQ72" s="31">
        <v>0</v>
      </c>
      <c r="AR72" s="1">
        <f t="shared" si="412"/>
        <v>5</v>
      </c>
      <c r="AS72" s="8">
        <f t="shared" si="413"/>
        <v>1</v>
      </c>
      <c r="AT72" s="31">
        <v>15</v>
      </c>
      <c r="AU72" s="31">
        <v>7</v>
      </c>
      <c r="AV72" s="1">
        <f t="shared" si="414"/>
        <v>22</v>
      </c>
      <c r="AW72" s="8">
        <f t="shared" si="445"/>
        <v>0.6818181818181818</v>
      </c>
      <c r="AX72" s="31">
        <v>8</v>
      </c>
      <c r="AY72" s="31">
        <v>4</v>
      </c>
      <c r="AZ72" s="1">
        <f t="shared" si="468"/>
        <v>12</v>
      </c>
      <c r="BA72" s="8">
        <f t="shared" si="415"/>
        <v>0.6666666666666666</v>
      </c>
      <c r="BB72" s="31">
        <v>1</v>
      </c>
      <c r="BC72" s="31">
        <v>4</v>
      </c>
      <c r="BD72" s="1">
        <f t="shared" si="416"/>
        <v>5</v>
      </c>
      <c r="BE72" s="8">
        <f t="shared" si="446"/>
        <v>0.2</v>
      </c>
      <c r="BF72" s="2">
        <f t="shared" si="417"/>
        <v>40</v>
      </c>
      <c r="BG72" s="1">
        <f t="shared" si="417"/>
        <v>18</v>
      </c>
      <c r="BH72" s="1">
        <f t="shared" si="418"/>
        <v>58</v>
      </c>
      <c r="BI72" s="3">
        <f t="shared" si="469"/>
        <v>0.6896551724137931</v>
      </c>
      <c r="BJ72" s="31">
        <v>5</v>
      </c>
      <c r="BK72" s="31">
        <v>1</v>
      </c>
      <c r="BL72" s="1">
        <f t="shared" si="419"/>
        <v>6</v>
      </c>
      <c r="BM72" s="8">
        <f t="shared" si="447"/>
        <v>0.8333333333333334</v>
      </c>
      <c r="BN72" s="31">
        <v>7</v>
      </c>
      <c r="BO72" s="31">
        <v>4</v>
      </c>
      <c r="BP72" s="1">
        <f t="shared" si="420"/>
        <v>11</v>
      </c>
      <c r="BQ72" s="8">
        <f t="shared" si="448"/>
        <v>0.6363636363636364</v>
      </c>
      <c r="BR72" s="31">
        <v>0</v>
      </c>
      <c r="BS72" s="31">
        <v>2</v>
      </c>
      <c r="BT72" s="1">
        <f t="shared" si="421"/>
        <v>2</v>
      </c>
      <c r="BU72" s="8">
        <f t="shared" si="449"/>
        <v>0</v>
      </c>
      <c r="BV72" s="31">
        <v>2</v>
      </c>
      <c r="BW72" s="31">
        <v>1</v>
      </c>
      <c r="BX72" s="1">
        <f t="shared" si="422"/>
        <v>3</v>
      </c>
      <c r="BY72" s="8">
        <f t="shared" si="450"/>
        <v>0.6666666666666666</v>
      </c>
      <c r="BZ72" s="31"/>
      <c r="CA72" s="31"/>
      <c r="CB72" s="1">
        <f t="shared" si="423"/>
        <v>0</v>
      </c>
      <c r="CC72" s="8">
        <f t="shared" si="451"/>
        <v>0</v>
      </c>
      <c r="CD72" s="31">
        <v>0</v>
      </c>
      <c r="CE72" s="31">
        <v>0</v>
      </c>
      <c r="CF72" s="1">
        <f t="shared" si="424"/>
        <v>0</v>
      </c>
      <c r="CG72" s="8">
        <f t="shared" si="452"/>
        <v>0</v>
      </c>
      <c r="CH72" s="2">
        <f t="shared" si="425"/>
        <v>14</v>
      </c>
      <c r="CI72" s="1">
        <f t="shared" si="426"/>
        <v>8</v>
      </c>
      <c r="CJ72" s="1">
        <f t="shared" si="427"/>
        <v>22</v>
      </c>
      <c r="CK72" s="3">
        <f t="shared" si="428"/>
        <v>0.6363636363636364</v>
      </c>
      <c r="CL72" s="31">
        <v>1</v>
      </c>
      <c r="CM72" s="31">
        <v>0</v>
      </c>
      <c r="CN72" s="1">
        <f t="shared" si="429"/>
        <v>1</v>
      </c>
      <c r="CO72" s="8">
        <f t="shared" si="453"/>
        <v>1</v>
      </c>
      <c r="CP72" s="31">
        <v>3</v>
      </c>
      <c r="CQ72" s="31">
        <v>3</v>
      </c>
      <c r="CR72" s="1">
        <f t="shared" si="430"/>
        <v>6</v>
      </c>
      <c r="CS72" s="8">
        <f t="shared" si="454"/>
        <v>0.5</v>
      </c>
      <c r="CT72" s="31">
        <v>0</v>
      </c>
      <c r="CU72" s="31">
        <v>0</v>
      </c>
      <c r="CV72" s="1">
        <f t="shared" si="431"/>
        <v>0</v>
      </c>
      <c r="CW72" s="8">
        <f t="shared" si="455"/>
        <v>0</v>
      </c>
      <c r="CX72" s="31">
        <v>2</v>
      </c>
      <c r="CY72" s="31">
        <v>0</v>
      </c>
      <c r="CZ72" s="1">
        <f t="shared" si="432"/>
        <v>2</v>
      </c>
      <c r="DA72" s="8">
        <f t="shared" si="456"/>
        <v>1</v>
      </c>
      <c r="DB72" s="31">
        <v>3</v>
      </c>
      <c r="DC72" s="31">
        <v>0</v>
      </c>
      <c r="DD72" s="1">
        <f t="shared" si="433"/>
        <v>3</v>
      </c>
      <c r="DE72" s="8">
        <f t="shared" si="457"/>
        <v>1</v>
      </c>
      <c r="DF72" s="31">
        <v>6</v>
      </c>
      <c r="DG72" s="31">
        <v>0</v>
      </c>
      <c r="DH72" s="1">
        <f t="shared" si="434"/>
        <v>6</v>
      </c>
      <c r="DI72" s="8">
        <f t="shared" si="458"/>
        <v>1</v>
      </c>
      <c r="DJ72" s="31">
        <v>3</v>
      </c>
      <c r="DK72" s="31">
        <v>0</v>
      </c>
      <c r="DL72" s="1">
        <f t="shared" si="435"/>
        <v>3</v>
      </c>
      <c r="DM72" s="8">
        <f t="shared" si="459"/>
        <v>1</v>
      </c>
      <c r="DN72" s="2">
        <f t="shared" si="466"/>
        <v>18</v>
      </c>
      <c r="DO72" s="1">
        <f t="shared" si="466"/>
        <v>3</v>
      </c>
      <c r="DP72" s="1">
        <f t="shared" si="437"/>
        <v>21</v>
      </c>
      <c r="DQ72" s="3">
        <f t="shared" si="438"/>
        <v>0.8571428571428571</v>
      </c>
      <c r="DR72" s="2">
        <f t="shared" si="467"/>
        <v>84</v>
      </c>
      <c r="DS72" s="1">
        <f t="shared" si="467"/>
        <v>29</v>
      </c>
      <c r="DT72" s="1">
        <f t="shared" si="440"/>
        <v>113</v>
      </c>
      <c r="DU72" s="3">
        <f t="shared" si="441"/>
        <v>0.7433628318584071</v>
      </c>
      <c r="DV72" s="2">
        <f>'[6]cy2001'!DR72</f>
        <v>48</v>
      </c>
      <c r="DW72" s="2">
        <f>'[6]cy2001'!DS72</f>
        <v>73</v>
      </c>
      <c r="DX72" s="1">
        <f t="shared" si="460"/>
        <v>121</v>
      </c>
      <c r="DY72" s="3">
        <f>IF(DX72&gt;0,DV72/DX72,0%)</f>
        <v>0.39669421487603307</v>
      </c>
      <c r="DZ72" s="1">
        <f>DR72-DV72</f>
        <v>36</v>
      </c>
      <c r="EA72" s="8">
        <f>IF(DV72&lt;&gt;0,DZ72/DV72,IF(DZ72=0,0,1))</f>
        <v>0.75</v>
      </c>
      <c r="EB72" s="1">
        <f>DS72-DW72</f>
        <v>-44</v>
      </c>
      <c r="EC72" s="8">
        <f>IF(DW72&lt;&gt;0,EB72/DW72,IF(EB72=0,0,1))</f>
        <v>-0.6027397260273972</v>
      </c>
      <c r="ED72" s="1">
        <f>DT72-DX72</f>
        <v>-8</v>
      </c>
      <c r="EE72" s="8">
        <f>IF(DX72&lt;&gt;0,ED72/DX72,IF(ED72=0,0,1))</f>
        <v>-0.06611570247933884</v>
      </c>
      <c r="EF72" s="8">
        <f>EA72-EE72</f>
        <v>0.8161157024793388</v>
      </c>
    </row>
    <row r="73" spans="1:136" ht="12.75" customHeight="1" hidden="1" outlineLevel="2">
      <c r="A73" s="5" t="s">
        <v>35</v>
      </c>
      <c r="B73" s="31">
        <f>B71+B72</f>
        <v>1</v>
      </c>
      <c r="C73" s="31">
        <f>C71+C72</f>
        <v>1</v>
      </c>
      <c r="D73" s="1">
        <f t="shared" si="390"/>
        <v>2</v>
      </c>
      <c r="E73" s="8">
        <f t="shared" si="391"/>
        <v>0.5</v>
      </c>
      <c r="F73" s="31">
        <f>F71+F72</f>
        <v>7</v>
      </c>
      <c r="G73" s="31">
        <f>G71+G72</f>
        <v>0</v>
      </c>
      <c r="H73" s="1">
        <f t="shared" si="392"/>
        <v>7</v>
      </c>
      <c r="I73" s="8">
        <f t="shared" si="393"/>
        <v>1</v>
      </c>
      <c r="J73" s="31">
        <f>J71+J72</f>
        <v>5</v>
      </c>
      <c r="K73" s="31">
        <f>K71+K72</f>
        <v>0</v>
      </c>
      <c r="L73" s="1">
        <f t="shared" si="394"/>
        <v>5</v>
      </c>
      <c r="M73" s="8">
        <f t="shared" si="395"/>
        <v>1</v>
      </c>
      <c r="N73" s="31">
        <f>N71+N72</f>
        <v>13</v>
      </c>
      <c r="O73" s="31">
        <f>O71+O72</f>
        <v>3</v>
      </c>
      <c r="P73" s="1">
        <f t="shared" si="396"/>
        <v>16</v>
      </c>
      <c r="Q73" s="8">
        <f t="shared" si="397"/>
        <v>0.8125</v>
      </c>
      <c r="R73" s="31">
        <f>R71+R72</f>
        <v>2</v>
      </c>
      <c r="S73" s="31">
        <f>S71+S72</f>
        <v>2</v>
      </c>
      <c r="T73" s="1">
        <f t="shared" si="398"/>
        <v>4</v>
      </c>
      <c r="U73" s="8">
        <f t="shared" si="399"/>
        <v>0.5</v>
      </c>
      <c r="V73" s="31">
        <f>V71+V72</f>
        <v>2</v>
      </c>
      <c r="W73" s="31">
        <f>W71+W72</f>
        <v>1</v>
      </c>
      <c r="X73" s="1">
        <f t="shared" si="400"/>
        <v>3</v>
      </c>
      <c r="Y73" s="8">
        <f t="shared" si="401"/>
        <v>0.6666666666666666</v>
      </c>
      <c r="Z73" s="31">
        <f>Z71+Z72</f>
        <v>30</v>
      </c>
      <c r="AA73" s="31">
        <f>AA71+AA72</f>
        <v>7</v>
      </c>
      <c r="AB73" s="1">
        <f t="shared" si="404"/>
        <v>37</v>
      </c>
      <c r="AC73" s="8">
        <f t="shared" si="405"/>
        <v>0.8108108108108109</v>
      </c>
      <c r="AD73" s="31">
        <f>AD71+AD72</f>
        <v>4</v>
      </c>
      <c r="AE73" s="31">
        <f>AE71+AE72</f>
        <v>1</v>
      </c>
      <c r="AF73" s="1">
        <f t="shared" si="406"/>
        <v>5</v>
      </c>
      <c r="AG73" s="8">
        <f t="shared" si="407"/>
        <v>0.8</v>
      </c>
      <c r="AH73" s="31">
        <f>AH71+AH72</f>
        <v>5</v>
      </c>
      <c r="AI73" s="31">
        <f>AI71+AI72</f>
        <v>1</v>
      </c>
      <c r="AJ73" s="1">
        <f t="shared" si="408"/>
        <v>6</v>
      </c>
      <c r="AK73" s="8">
        <f t="shared" si="409"/>
        <v>0.8333333333333334</v>
      </c>
      <c r="AL73" s="31">
        <f>AL71+AL72</f>
        <v>5</v>
      </c>
      <c r="AM73" s="31">
        <f>AM71+AM72</f>
        <v>1</v>
      </c>
      <c r="AN73" s="1">
        <f t="shared" si="410"/>
        <v>6</v>
      </c>
      <c r="AO73" s="8">
        <f t="shared" si="411"/>
        <v>0.8333333333333334</v>
      </c>
      <c r="AP73" s="31">
        <f>AP71+AP72</f>
        <v>10</v>
      </c>
      <c r="AQ73" s="31">
        <f>AQ71+AQ72</f>
        <v>0</v>
      </c>
      <c r="AR73" s="1">
        <f t="shared" si="412"/>
        <v>10</v>
      </c>
      <c r="AS73" s="8">
        <f t="shared" si="413"/>
        <v>1</v>
      </c>
      <c r="AT73" s="31">
        <f>AT71+AT72</f>
        <v>27</v>
      </c>
      <c r="AU73" s="31">
        <f>AU71+AU72</f>
        <v>14</v>
      </c>
      <c r="AV73" s="1">
        <f>AT73+AU73</f>
        <v>41</v>
      </c>
      <c r="AW73" s="8">
        <f>IF(AV73&gt;0,AT73/AV73,0%)</f>
        <v>0.6585365853658537</v>
      </c>
      <c r="AX73" s="31">
        <f>AX71+AX72</f>
        <v>14</v>
      </c>
      <c r="AY73" s="31">
        <f>AY71+AY72</f>
        <v>11</v>
      </c>
      <c r="AZ73" s="1">
        <f t="shared" si="468"/>
        <v>25</v>
      </c>
      <c r="BA73" s="8">
        <f t="shared" si="415"/>
        <v>0.56</v>
      </c>
      <c r="BB73" s="31">
        <f>BB71+BB72</f>
        <v>7</v>
      </c>
      <c r="BC73" s="31">
        <f>BC71+BC72</f>
        <v>6</v>
      </c>
      <c r="BD73" s="1">
        <f>BB73+BC73</f>
        <v>13</v>
      </c>
      <c r="BE73" s="8">
        <f>IF(BD73&gt;0,BB73/BD73,0%)</f>
        <v>0.5384615384615384</v>
      </c>
      <c r="BF73" s="2">
        <f>BF71+BF72</f>
        <v>72</v>
      </c>
      <c r="BG73" s="1">
        <f>BG71+BG72</f>
        <v>34</v>
      </c>
      <c r="BH73" s="1">
        <f t="shared" si="418"/>
        <v>106</v>
      </c>
      <c r="BI73" s="8">
        <f t="shared" si="469"/>
        <v>0.6792452830188679</v>
      </c>
      <c r="BJ73" s="31">
        <f>BJ71+BJ72</f>
        <v>9</v>
      </c>
      <c r="BK73" s="31">
        <f>BK71+BK72</f>
        <v>1</v>
      </c>
      <c r="BL73" s="1">
        <f>BJ73+BK73</f>
        <v>10</v>
      </c>
      <c r="BM73" s="8">
        <f>IF(BL73&gt;0,BJ73/BL73,0%)</f>
        <v>0.9</v>
      </c>
      <c r="BN73" s="31">
        <f>BN71+BN72</f>
        <v>11</v>
      </c>
      <c r="BO73" s="31">
        <f>BO71+BO72</f>
        <v>4</v>
      </c>
      <c r="BP73" s="1">
        <f>BN73+BO73</f>
        <v>15</v>
      </c>
      <c r="BQ73" s="8">
        <f>IF(BP73&gt;0,BN73/BP73,0%)</f>
        <v>0.7333333333333333</v>
      </c>
      <c r="BR73" s="31">
        <f>BR71+BR72</f>
        <v>3</v>
      </c>
      <c r="BS73" s="31">
        <f>BS71+BS72</f>
        <v>3</v>
      </c>
      <c r="BT73" s="1">
        <f>BR73+BS73</f>
        <v>6</v>
      </c>
      <c r="BU73" s="8">
        <f>IF(BT73&gt;0,BR73/BT73,0%)</f>
        <v>0.5</v>
      </c>
      <c r="BV73" s="31">
        <f>BV71+BV72</f>
        <v>2</v>
      </c>
      <c r="BW73" s="31">
        <f>BW71+BW72</f>
        <v>1</v>
      </c>
      <c r="BX73" s="1">
        <f>BV73+BW73</f>
        <v>3</v>
      </c>
      <c r="BY73" s="8">
        <f>IF(BX73&gt;0,BV73/BX73,0%)</f>
        <v>0.6666666666666666</v>
      </c>
      <c r="BZ73" s="31">
        <f>BZ71+BZ72</f>
        <v>4</v>
      </c>
      <c r="CA73" s="31">
        <f>CA71+CA72</f>
        <v>0</v>
      </c>
      <c r="CB73" s="1">
        <f>BZ73+CA73</f>
        <v>4</v>
      </c>
      <c r="CC73" s="8">
        <f>IF(CB73&gt;0,BZ73/CB73,0%)</f>
        <v>1</v>
      </c>
      <c r="CD73" s="31">
        <f>CD71+CD72</f>
        <v>0</v>
      </c>
      <c r="CE73" s="31">
        <f>CE71+CE72</f>
        <v>1</v>
      </c>
      <c r="CF73" s="1">
        <f>CD73+CE73</f>
        <v>1</v>
      </c>
      <c r="CG73" s="8">
        <f>IF(CF73&gt;0,CD73/CF73,0%)</f>
        <v>0</v>
      </c>
      <c r="CH73" s="2">
        <f>CH71+CH72</f>
        <v>29</v>
      </c>
      <c r="CI73" s="1">
        <f>CI71+CI72</f>
        <v>10</v>
      </c>
      <c r="CJ73" s="1">
        <f t="shared" si="427"/>
        <v>39</v>
      </c>
      <c r="CK73" s="8">
        <f t="shared" si="428"/>
        <v>0.7435897435897436</v>
      </c>
      <c r="CL73" s="31">
        <f>CL71+CL72</f>
        <v>1</v>
      </c>
      <c r="CM73" s="31">
        <f>CM71+CM72</f>
        <v>0</v>
      </c>
      <c r="CN73" s="1">
        <f>CL73+CM73</f>
        <v>1</v>
      </c>
      <c r="CO73" s="8">
        <f>IF(CN73&gt;0,CL73/CN73,0%)</f>
        <v>1</v>
      </c>
      <c r="CP73" s="31">
        <f>CP71+CP72</f>
        <v>5</v>
      </c>
      <c r="CQ73" s="31">
        <f>CQ71+CQ72</f>
        <v>5</v>
      </c>
      <c r="CR73" s="1">
        <f>CP73+CQ73</f>
        <v>10</v>
      </c>
      <c r="CS73" s="8">
        <f>IF(CR73&gt;0,CP73/CR73,0%)</f>
        <v>0.5</v>
      </c>
      <c r="CT73" s="31">
        <f>CT71+CT72</f>
        <v>1</v>
      </c>
      <c r="CU73" s="31">
        <f>CU71+CU72</f>
        <v>0</v>
      </c>
      <c r="CV73" s="1">
        <f>CT73+CU73</f>
        <v>1</v>
      </c>
      <c r="CW73" s="8">
        <f>IF(CV73&gt;0,CT73/CV73,0%)</f>
        <v>1</v>
      </c>
      <c r="CX73" s="31">
        <f>CX71+CX72</f>
        <v>5</v>
      </c>
      <c r="CY73" s="31">
        <f>CY71+CY72</f>
        <v>0</v>
      </c>
      <c r="CZ73" s="1">
        <f>CX73+CY73</f>
        <v>5</v>
      </c>
      <c r="DA73" s="8">
        <f>IF(CZ73&gt;0,CX73/CZ73,0%)</f>
        <v>1</v>
      </c>
      <c r="DB73" s="31">
        <f>DB71+DB72</f>
        <v>8</v>
      </c>
      <c r="DC73" s="31">
        <f>DC71+DC72</f>
        <v>0</v>
      </c>
      <c r="DD73" s="1">
        <f>DB73+DC73</f>
        <v>8</v>
      </c>
      <c r="DE73" s="8">
        <f>IF(DD73&gt;0,DB73/DD73,0%)</f>
        <v>1</v>
      </c>
      <c r="DF73" s="31">
        <f>DF71+DF72</f>
        <v>9</v>
      </c>
      <c r="DG73" s="31">
        <f>DG71+DG72</f>
        <v>0</v>
      </c>
      <c r="DH73" s="1">
        <f>DF73+DG73</f>
        <v>9</v>
      </c>
      <c r="DI73" s="8">
        <f>IF(DH73&gt;0,DF73/DH73,0%)</f>
        <v>1</v>
      </c>
      <c r="DJ73" s="31">
        <f>DJ71+DJ72</f>
        <v>3</v>
      </c>
      <c r="DK73" s="31">
        <f>DK71+DK72</f>
        <v>0</v>
      </c>
      <c r="DL73" s="1">
        <f>DJ73+DK73</f>
        <v>3</v>
      </c>
      <c r="DM73" s="8">
        <f>IF(DL73&gt;0,DJ73/DL73,0%)</f>
        <v>1</v>
      </c>
      <c r="DN73" s="2">
        <f>DN71+DN72</f>
        <v>32</v>
      </c>
      <c r="DO73" s="1">
        <f>DO71+DO72</f>
        <v>5</v>
      </c>
      <c r="DP73" s="1">
        <f>DN73+DO73</f>
        <v>37</v>
      </c>
      <c r="DQ73" s="3">
        <f>IF(DP73&gt;0,DN73/DP73,0%)</f>
        <v>0.8648648648648649</v>
      </c>
      <c r="DR73" s="2">
        <f>DR71+DR72</f>
        <v>163</v>
      </c>
      <c r="DS73" s="1">
        <f>DS71+DS72</f>
        <v>56</v>
      </c>
      <c r="DT73" s="1">
        <f>DR73+DS73</f>
        <v>219</v>
      </c>
      <c r="DU73" s="3">
        <f>IF(DT73&gt;0,DR73/DT73,0%)</f>
        <v>0.7442922374429224</v>
      </c>
      <c r="DV73" s="2">
        <f>'[6]cy2001'!DR73</f>
        <v>90</v>
      </c>
      <c r="DW73" s="2">
        <f>'[6]cy2001'!DS73</f>
        <v>125</v>
      </c>
      <c r="DX73" s="1">
        <f t="shared" si="460"/>
        <v>215</v>
      </c>
      <c r="DY73" s="3">
        <f>IF(DX73&gt;0,DV73/DX73,0%)</f>
        <v>0.4186046511627907</v>
      </c>
      <c r="DZ73" s="1">
        <f>DR73-DV73</f>
        <v>73</v>
      </c>
      <c r="EA73" s="8">
        <f>IF(DV73&lt;&gt;0,DZ73/DV73,IF(DZ73=0,0,1))</f>
        <v>0.8111111111111111</v>
      </c>
      <c r="EB73" s="1">
        <f>DS73-DW73</f>
        <v>-69</v>
      </c>
      <c r="EC73" s="8">
        <f>IF(DW73&lt;&gt;0,EB73/DW73,IF(EB73=0,0,1))</f>
        <v>-0.552</v>
      </c>
      <c r="ED73" s="1">
        <f>DT73-DX73</f>
        <v>4</v>
      </c>
      <c r="EE73" s="8">
        <f>IF(DX73&lt;&gt;0,ED73/DX73,IF(ED73=0,0,1))</f>
        <v>0.018604651162790697</v>
      </c>
      <c r="EF73" s="8">
        <f>EA73-EE73</f>
        <v>0.7925064599483205</v>
      </c>
    </row>
    <row r="74" spans="1:136" ht="12.75" customHeight="1" hidden="1" outlineLevel="2">
      <c r="A74" s="5" t="s">
        <v>24</v>
      </c>
      <c r="B74" s="9"/>
      <c r="C74" s="9"/>
      <c r="D74" s="9">
        <f t="shared" si="390"/>
        <v>0</v>
      </c>
      <c r="E74" s="11">
        <f t="shared" si="391"/>
        <v>0</v>
      </c>
      <c r="F74" s="9"/>
      <c r="G74" s="9"/>
      <c r="H74" s="9">
        <f t="shared" si="392"/>
        <v>0</v>
      </c>
      <c r="I74" s="11">
        <f t="shared" si="393"/>
        <v>0</v>
      </c>
      <c r="J74" s="9"/>
      <c r="K74" s="9"/>
      <c r="L74" s="9">
        <f t="shared" si="394"/>
        <v>0</v>
      </c>
      <c r="M74" s="11">
        <f t="shared" si="395"/>
        <v>0</v>
      </c>
      <c r="N74" s="9"/>
      <c r="O74" s="9"/>
      <c r="P74" s="9">
        <f t="shared" si="396"/>
        <v>0</v>
      </c>
      <c r="Q74" s="11">
        <f t="shared" si="397"/>
        <v>0</v>
      </c>
      <c r="R74" s="9"/>
      <c r="S74" s="9"/>
      <c r="T74" s="9">
        <f t="shared" si="398"/>
        <v>0</v>
      </c>
      <c r="U74" s="11">
        <f t="shared" si="399"/>
        <v>0</v>
      </c>
      <c r="V74" s="9"/>
      <c r="W74" s="9"/>
      <c r="X74" s="9">
        <f t="shared" si="400"/>
        <v>0</v>
      </c>
      <c r="Y74" s="11">
        <f t="shared" si="401"/>
        <v>0</v>
      </c>
      <c r="Z74" s="2">
        <f>V74+R74+N74+J74+F74+B74</f>
        <v>0</v>
      </c>
      <c r="AA74" s="1">
        <f>W74+S74+O74+K74+G74+C74</f>
        <v>0</v>
      </c>
      <c r="AB74" s="1">
        <f t="shared" si="404"/>
        <v>0</v>
      </c>
      <c r="AC74" s="3">
        <f t="shared" si="405"/>
        <v>0</v>
      </c>
      <c r="AD74" s="9"/>
      <c r="AE74" s="9"/>
      <c r="AF74" s="9">
        <f t="shared" si="406"/>
        <v>0</v>
      </c>
      <c r="AG74" s="11">
        <f t="shared" si="407"/>
        <v>0</v>
      </c>
      <c r="AH74" s="9"/>
      <c r="AI74" s="9"/>
      <c r="AJ74" s="9">
        <f t="shared" si="408"/>
        <v>0</v>
      </c>
      <c r="AK74" s="11">
        <f t="shared" si="409"/>
        <v>0</v>
      </c>
      <c r="AL74" s="9"/>
      <c r="AM74" s="9"/>
      <c r="AN74" s="9">
        <f t="shared" si="410"/>
        <v>0</v>
      </c>
      <c r="AO74" s="11">
        <f t="shared" si="411"/>
        <v>0</v>
      </c>
      <c r="AP74" s="9"/>
      <c r="AQ74" s="9"/>
      <c r="AR74" s="9">
        <f t="shared" si="412"/>
        <v>0</v>
      </c>
      <c r="AS74" s="11">
        <f t="shared" si="413"/>
        <v>0</v>
      </c>
      <c r="AT74" s="9"/>
      <c r="AU74" s="9"/>
      <c r="AV74" s="9">
        <f>AT74+AU74</f>
        <v>0</v>
      </c>
      <c r="AW74" s="11">
        <f>IF(AV74&gt;0,AT74/AV74,0%)</f>
        <v>0</v>
      </c>
      <c r="AX74" s="9"/>
      <c r="AY74" s="9"/>
      <c r="AZ74" s="9">
        <f t="shared" si="468"/>
        <v>0</v>
      </c>
      <c r="BA74" s="11">
        <f t="shared" si="415"/>
        <v>0</v>
      </c>
      <c r="BB74" s="9"/>
      <c r="BC74" s="9"/>
      <c r="BD74" s="9">
        <f>BB74+BC74</f>
        <v>0</v>
      </c>
      <c r="BE74" s="11">
        <f>IF(BD74&gt;0,BB74/BD74,0%)</f>
        <v>0</v>
      </c>
      <c r="BF74" s="2">
        <f>BB74+AX74+AT74+AP74+AL74+AH74+AD74</f>
        <v>0</v>
      </c>
      <c r="BG74" s="1">
        <f>BC74+AY74+AU74+AQ74+AM74+AI74+AE74</f>
        <v>0</v>
      </c>
      <c r="BH74" s="1">
        <f t="shared" si="418"/>
        <v>0</v>
      </c>
      <c r="BI74" s="3">
        <f t="shared" si="469"/>
        <v>0</v>
      </c>
      <c r="BJ74" s="9"/>
      <c r="BK74" s="9"/>
      <c r="BL74" s="9">
        <f>BJ74+BK74</f>
        <v>0</v>
      </c>
      <c r="BM74" s="11">
        <f>IF(BL74&gt;0,BJ74/BL74,0%)</f>
        <v>0</v>
      </c>
      <c r="BN74" s="9"/>
      <c r="BO74" s="9"/>
      <c r="BP74" s="9">
        <f>BN74+BO74</f>
        <v>0</v>
      </c>
      <c r="BQ74" s="11">
        <f>IF(BP74&gt;0,BN74/BP74,0%)</f>
        <v>0</v>
      </c>
      <c r="BR74" s="9"/>
      <c r="BS74" s="9"/>
      <c r="BT74" s="9">
        <f>BR74+BS74</f>
        <v>0</v>
      </c>
      <c r="BU74" s="11">
        <f>IF(BT74&gt;0,BR74/BT74,0%)</f>
        <v>0</v>
      </c>
      <c r="BV74" s="9"/>
      <c r="BW74" s="9"/>
      <c r="BX74" s="9">
        <f>BV74+BW74</f>
        <v>0</v>
      </c>
      <c r="BY74" s="11">
        <f>IF(BX74&gt;0,BV74/BX74,0%)</f>
        <v>0</v>
      </c>
      <c r="BZ74" s="9"/>
      <c r="CA74" s="9"/>
      <c r="CB74" s="9">
        <f>BZ74+CA74</f>
        <v>0</v>
      </c>
      <c r="CC74" s="11">
        <f>IF(CB74&gt;0,BZ74/CB74,0%)</f>
        <v>0</v>
      </c>
      <c r="CD74" s="9"/>
      <c r="CE74" s="9"/>
      <c r="CF74" s="9">
        <f>CD74+CE74</f>
        <v>0</v>
      </c>
      <c r="CG74" s="11">
        <f>IF(CF74&gt;0,CD74/CF74,0%)</f>
        <v>0</v>
      </c>
      <c r="CH74" s="2">
        <f>CD74+BZ74+BV74+BR74+BN74+BJ74</f>
        <v>0</v>
      </c>
      <c r="CI74" s="1">
        <f>CE74+CA74+BW74+BS74+BO74+BK74</f>
        <v>0</v>
      </c>
      <c r="CJ74" s="9">
        <f t="shared" si="427"/>
        <v>0</v>
      </c>
      <c r="CK74" s="10">
        <f t="shared" si="428"/>
        <v>0</v>
      </c>
      <c r="CL74" s="9"/>
      <c r="CM74" s="9"/>
      <c r="CN74" s="9">
        <f>CL74+CM74</f>
        <v>0</v>
      </c>
      <c r="CO74" s="11">
        <f>IF(CN74&gt;0,CL74/CN74,0%)</f>
        <v>0</v>
      </c>
      <c r="CP74" s="9"/>
      <c r="CQ74" s="9"/>
      <c r="CR74" s="9">
        <f>CP74+CQ74</f>
        <v>0</v>
      </c>
      <c r="CS74" s="11">
        <f>IF(CR74&gt;0,CP74/CR74,0%)</f>
        <v>0</v>
      </c>
      <c r="CT74" s="9"/>
      <c r="CU74" s="9"/>
      <c r="CV74" s="9">
        <f>CT74+CU74</f>
        <v>0</v>
      </c>
      <c r="CW74" s="11">
        <f>IF(CV74&gt;0,CT74/CV74,0%)</f>
        <v>0</v>
      </c>
      <c r="CX74" s="9"/>
      <c r="CY74" s="9"/>
      <c r="CZ74" s="9">
        <f>CX74+CY74</f>
        <v>0</v>
      </c>
      <c r="DA74" s="11">
        <f>IF(CZ74&gt;0,CX74/CZ74,0%)</f>
        <v>0</v>
      </c>
      <c r="DB74" s="9"/>
      <c r="DC74" s="9"/>
      <c r="DD74" s="9">
        <f>DB74+DC74</f>
        <v>0</v>
      </c>
      <c r="DE74" s="11">
        <f>IF(DD74&gt;0,DB74/DD74,0%)</f>
        <v>0</v>
      </c>
      <c r="DF74" s="9"/>
      <c r="DG74" s="9"/>
      <c r="DH74" s="9">
        <f>DF74+DG74</f>
        <v>0</v>
      </c>
      <c r="DI74" s="11">
        <f>IF(DH74&gt;0,DF74/DH74,0%)</f>
        <v>0</v>
      </c>
      <c r="DJ74" s="9"/>
      <c r="DK74" s="9"/>
      <c r="DL74" s="1">
        <f>DJ74+DK74</f>
        <v>0</v>
      </c>
      <c r="DM74" s="8">
        <f>IF(DL74&gt;0,DJ74/DL74,0%)</f>
        <v>0</v>
      </c>
      <c r="DN74" s="2">
        <f t="shared" si="466"/>
        <v>0</v>
      </c>
      <c r="DO74" s="1">
        <f t="shared" si="466"/>
        <v>0</v>
      </c>
      <c r="DP74" s="1">
        <f t="shared" si="437"/>
        <v>0</v>
      </c>
      <c r="DQ74" s="3">
        <f t="shared" si="438"/>
        <v>0</v>
      </c>
      <c r="DR74" s="2">
        <f t="shared" si="467"/>
        <v>0</v>
      </c>
      <c r="DS74" s="1">
        <f t="shared" si="467"/>
        <v>0</v>
      </c>
      <c r="DT74" s="1">
        <f t="shared" si="440"/>
        <v>0</v>
      </c>
      <c r="DU74" s="3">
        <f t="shared" si="441"/>
        <v>0</v>
      </c>
      <c r="DV74" s="2">
        <f>'[6]cy2001'!DR74</f>
        <v>0</v>
      </c>
      <c r="DW74" s="2">
        <f>'[6]cy2001'!DS74</f>
        <v>0</v>
      </c>
      <c r="DX74" s="1">
        <f t="shared" si="460"/>
        <v>0</v>
      </c>
      <c r="DY74" s="3">
        <f t="shared" si="442"/>
        <v>0</v>
      </c>
      <c r="DZ74" s="1">
        <f t="shared" si="461"/>
        <v>0</v>
      </c>
      <c r="EA74" s="8">
        <f t="shared" si="443"/>
        <v>0</v>
      </c>
      <c r="EB74" s="1">
        <f t="shared" si="462"/>
        <v>0</v>
      </c>
      <c r="EC74" s="8">
        <f t="shared" si="463"/>
        <v>0</v>
      </c>
      <c r="ED74" s="1">
        <f t="shared" si="464"/>
        <v>0</v>
      </c>
      <c r="EE74" s="8">
        <f t="shared" si="444"/>
        <v>0</v>
      </c>
      <c r="EF74" s="8">
        <f t="shared" si="465"/>
        <v>0</v>
      </c>
    </row>
    <row r="75" spans="1:136" ht="12.75" customHeight="1" hidden="1" outlineLevel="2">
      <c r="A75" s="5" t="s">
        <v>25</v>
      </c>
      <c r="B75" s="9"/>
      <c r="C75" s="9"/>
      <c r="D75" s="9">
        <f t="shared" si="390"/>
        <v>0</v>
      </c>
      <c r="E75" s="11">
        <f t="shared" si="391"/>
        <v>0</v>
      </c>
      <c r="F75" s="9"/>
      <c r="G75" s="9"/>
      <c r="H75" s="9">
        <f t="shared" si="392"/>
        <v>0</v>
      </c>
      <c r="I75" s="11">
        <f t="shared" si="393"/>
        <v>0</v>
      </c>
      <c r="J75" s="9"/>
      <c r="K75" s="9"/>
      <c r="L75" s="9">
        <f t="shared" si="394"/>
        <v>0</v>
      </c>
      <c r="M75" s="11">
        <f t="shared" si="395"/>
        <v>0</v>
      </c>
      <c r="N75" s="9"/>
      <c r="O75" s="9"/>
      <c r="P75" s="9">
        <f t="shared" si="396"/>
        <v>0</v>
      </c>
      <c r="Q75" s="11">
        <f t="shared" si="397"/>
        <v>0</v>
      </c>
      <c r="R75" s="9"/>
      <c r="S75" s="9"/>
      <c r="T75" s="9">
        <f t="shared" si="398"/>
        <v>0</v>
      </c>
      <c r="U75" s="11">
        <f t="shared" si="399"/>
        <v>0</v>
      </c>
      <c r="V75" s="9"/>
      <c r="W75" s="9"/>
      <c r="X75" s="9">
        <f t="shared" si="400"/>
        <v>0</v>
      </c>
      <c r="Y75" s="11">
        <f t="shared" si="401"/>
        <v>0</v>
      </c>
      <c r="Z75" s="2">
        <f>V75+R75+N75+J75+F75+B75</f>
        <v>0</v>
      </c>
      <c r="AA75" s="1">
        <f>W75+S75+O75+K75+G75+C75</f>
        <v>0</v>
      </c>
      <c r="AB75" s="1">
        <f t="shared" si="404"/>
        <v>0</v>
      </c>
      <c r="AC75" s="3">
        <f t="shared" si="405"/>
        <v>0</v>
      </c>
      <c r="AD75" s="9"/>
      <c r="AE75" s="9"/>
      <c r="AF75" s="9">
        <f t="shared" si="406"/>
        <v>0</v>
      </c>
      <c r="AG75" s="11">
        <f t="shared" si="407"/>
        <v>0</v>
      </c>
      <c r="AH75" s="9"/>
      <c r="AI75" s="9"/>
      <c r="AJ75" s="9">
        <f t="shared" si="408"/>
        <v>0</v>
      </c>
      <c r="AK75" s="11">
        <f t="shared" si="409"/>
        <v>0</v>
      </c>
      <c r="AL75" s="9"/>
      <c r="AM75" s="9"/>
      <c r="AN75" s="9">
        <f t="shared" si="410"/>
        <v>0</v>
      </c>
      <c r="AO75" s="11">
        <f t="shared" si="411"/>
        <v>0</v>
      </c>
      <c r="AP75" s="9"/>
      <c r="AQ75" s="9"/>
      <c r="AR75" s="9">
        <f t="shared" si="412"/>
        <v>0</v>
      </c>
      <c r="AS75" s="11">
        <f t="shared" si="413"/>
        <v>0</v>
      </c>
      <c r="AT75" s="9"/>
      <c r="AU75" s="9"/>
      <c r="AV75" s="9">
        <f>AT75+AU75</f>
        <v>0</v>
      </c>
      <c r="AW75" s="11">
        <f>IF(AV75&gt;0,AT75/AV75,0%)</f>
        <v>0</v>
      </c>
      <c r="AX75" s="9"/>
      <c r="AY75" s="9"/>
      <c r="AZ75" s="9">
        <f t="shared" si="468"/>
        <v>0</v>
      </c>
      <c r="BA75" s="11">
        <f t="shared" si="415"/>
        <v>0</v>
      </c>
      <c r="BB75" s="9"/>
      <c r="BC75" s="9"/>
      <c r="BD75" s="9">
        <f>BB75+BC75</f>
        <v>0</v>
      </c>
      <c r="BE75" s="11">
        <f>IF(BD75&gt;0,BB75/BD75,0%)</f>
        <v>0</v>
      </c>
      <c r="BF75" s="2">
        <f>BB75+AX75+AT75+AP75+AL75+AH75+AD75</f>
        <v>0</v>
      </c>
      <c r="BG75" s="1">
        <f>BC75+AY75+AU75+AQ75+AM75+AI75+AE75</f>
        <v>0</v>
      </c>
      <c r="BH75" s="1">
        <f t="shared" si="418"/>
        <v>0</v>
      </c>
      <c r="BI75" s="3">
        <f t="shared" si="469"/>
        <v>0</v>
      </c>
      <c r="BJ75" s="9"/>
      <c r="BK75" s="9"/>
      <c r="BL75" s="9">
        <f>BJ75+BK75</f>
        <v>0</v>
      </c>
      <c r="BM75" s="11">
        <f>IF(BL75&gt;0,BJ75/BL75,0%)</f>
        <v>0</v>
      </c>
      <c r="BN75" s="9"/>
      <c r="BO75" s="9"/>
      <c r="BP75" s="9">
        <f>BN75+BO75</f>
        <v>0</v>
      </c>
      <c r="BQ75" s="11">
        <f>IF(BP75&gt;0,BN75/BP75,0%)</f>
        <v>0</v>
      </c>
      <c r="BR75" s="9"/>
      <c r="BS75" s="9"/>
      <c r="BT75" s="9">
        <f>BR75+BS75</f>
        <v>0</v>
      </c>
      <c r="BU75" s="11">
        <f>IF(BT75&gt;0,BR75/BT75,0%)</f>
        <v>0</v>
      </c>
      <c r="BV75" s="9"/>
      <c r="BW75" s="9"/>
      <c r="BX75" s="9">
        <f>BV75+BW75</f>
        <v>0</v>
      </c>
      <c r="BY75" s="11">
        <f>IF(BX75&gt;0,BV75/BX75,0%)</f>
        <v>0</v>
      </c>
      <c r="BZ75" s="9"/>
      <c r="CA75" s="9"/>
      <c r="CB75" s="9">
        <f>BZ75+CA75</f>
        <v>0</v>
      </c>
      <c r="CC75" s="11">
        <f>IF(CB75&gt;0,BZ75/CB75,0%)</f>
        <v>0</v>
      </c>
      <c r="CD75" s="9"/>
      <c r="CE75" s="9"/>
      <c r="CF75" s="9">
        <f>CD75+CE75</f>
        <v>0</v>
      </c>
      <c r="CG75" s="11">
        <f>IF(CF75&gt;0,CD75/CF75,0%)</f>
        <v>0</v>
      </c>
      <c r="CH75" s="2">
        <f>CD75+BZ75+BV75+BR75+BN75+BJ75</f>
        <v>0</v>
      </c>
      <c r="CI75" s="1">
        <f>CE75+CA75+BW75+BS75+BO75+BK75</f>
        <v>0</v>
      </c>
      <c r="CJ75" s="9">
        <f t="shared" si="427"/>
        <v>0</v>
      </c>
      <c r="CK75" s="10">
        <f t="shared" si="428"/>
        <v>0</v>
      </c>
      <c r="CL75" s="9"/>
      <c r="CM75" s="9"/>
      <c r="CN75" s="9">
        <f>CL75+CM75</f>
        <v>0</v>
      </c>
      <c r="CO75" s="11">
        <f>IF(CN75&gt;0,CL75/CN75,0%)</f>
        <v>0</v>
      </c>
      <c r="CP75" s="9"/>
      <c r="CQ75" s="9"/>
      <c r="CR75" s="9">
        <f>CP75+CQ75</f>
        <v>0</v>
      </c>
      <c r="CS75" s="11">
        <f>IF(CR75&gt;0,CP75/CR75,0%)</f>
        <v>0</v>
      </c>
      <c r="CT75" s="9"/>
      <c r="CU75" s="9"/>
      <c r="CV75" s="9">
        <f>CT75+CU75</f>
        <v>0</v>
      </c>
      <c r="CW75" s="11">
        <f>IF(CV75&gt;0,CT75/CV75,0%)</f>
        <v>0</v>
      </c>
      <c r="CX75" s="9"/>
      <c r="CY75" s="9"/>
      <c r="CZ75" s="9">
        <f>CX75+CY75</f>
        <v>0</v>
      </c>
      <c r="DA75" s="11">
        <f>IF(CZ75&gt;0,CX75/CZ75,0%)</f>
        <v>0</v>
      </c>
      <c r="DB75" s="9"/>
      <c r="DC75" s="9"/>
      <c r="DD75" s="9">
        <f>DB75+DC75</f>
        <v>0</v>
      </c>
      <c r="DE75" s="11">
        <f>IF(DD75&gt;0,DB75/DD75,0%)</f>
        <v>0</v>
      </c>
      <c r="DF75" s="9"/>
      <c r="DG75" s="9"/>
      <c r="DH75" s="9">
        <f>DF75+DG75</f>
        <v>0</v>
      </c>
      <c r="DI75" s="11">
        <f>IF(DH75&gt;0,DF75/DH75,0%)</f>
        <v>0</v>
      </c>
      <c r="DJ75" s="9"/>
      <c r="DK75" s="9"/>
      <c r="DL75" s="1">
        <f>DJ75+DK75</f>
        <v>0</v>
      </c>
      <c r="DM75" s="8">
        <f>IF(DL75&gt;0,DJ75/DL75,0%)</f>
        <v>0</v>
      </c>
      <c r="DN75" s="2">
        <f t="shared" si="466"/>
        <v>0</v>
      </c>
      <c r="DO75" s="1">
        <f t="shared" si="466"/>
        <v>0</v>
      </c>
      <c r="DP75" s="1">
        <f t="shared" si="437"/>
        <v>0</v>
      </c>
      <c r="DQ75" s="3">
        <f t="shared" si="438"/>
        <v>0</v>
      </c>
      <c r="DR75" s="2">
        <f t="shared" si="467"/>
        <v>0</v>
      </c>
      <c r="DS75" s="1">
        <f t="shared" si="467"/>
        <v>0</v>
      </c>
      <c r="DT75" s="1">
        <f t="shared" si="440"/>
        <v>0</v>
      </c>
      <c r="DU75" s="3">
        <f t="shared" si="441"/>
        <v>0</v>
      </c>
      <c r="DV75" s="2">
        <f>'[6]cy2001'!DR75</f>
        <v>0</v>
      </c>
      <c r="DW75" s="2">
        <f>'[6]cy2001'!DS75</f>
        <v>0</v>
      </c>
      <c r="DX75" s="1">
        <f t="shared" si="460"/>
        <v>0</v>
      </c>
      <c r="DY75" s="3">
        <f t="shared" si="442"/>
        <v>0</v>
      </c>
      <c r="DZ75" s="1">
        <f t="shared" si="461"/>
        <v>0</v>
      </c>
      <c r="EA75" s="8">
        <f t="shared" si="443"/>
        <v>0</v>
      </c>
      <c r="EB75" s="1">
        <f t="shared" si="462"/>
        <v>0</v>
      </c>
      <c r="EC75" s="8">
        <f t="shared" si="463"/>
        <v>0</v>
      </c>
      <c r="ED75" s="1">
        <f t="shared" si="464"/>
        <v>0</v>
      </c>
      <c r="EE75" s="8">
        <f t="shared" si="444"/>
        <v>0</v>
      </c>
      <c r="EF75" s="8">
        <f t="shared" si="465"/>
        <v>0</v>
      </c>
    </row>
    <row r="76" spans="1:136" ht="13.5" outlineLevel="1" collapsed="1" thickBot="1">
      <c r="A76" s="29" t="s">
        <v>1</v>
      </c>
      <c r="B76" s="6">
        <f>B66+B67+B68+B69+B70+B73+B74+B75</f>
        <v>7</v>
      </c>
      <c r="C76" s="6">
        <f>C66+C67+C68+C69+C70+C73+C74+C75</f>
        <v>8</v>
      </c>
      <c r="D76" s="6">
        <f t="shared" si="390"/>
        <v>15</v>
      </c>
      <c r="E76" s="7">
        <f t="shared" si="391"/>
        <v>0.4666666666666667</v>
      </c>
      <c r="F76" s="6">
        <f>F66+F67+F68+F69+F70+F73+F74+F75</f>
        <v>28</v>
      </c>
      <c r="G76" s="6">
        <f>G66+G67+G68+G69+G70+G73+G74+G75</f>
        <v>42</v>
      </c>
      <c r="H76" s="6">
        <f t="shared" si="392"/>
        <v>70</v>
      </c>
      <c r="I76" s="7">
        <f t="shared" si="393"/>
        <v>0.4</v>
      </c>
      <c r="J76" s="6">
        <f>J66+J67+J68+J69+J70+J73+J74+J75</f>
        <v>23</v>
      </c>
      <c r="K76" s="6">
        <f>K66+K67+K68+K69+K70+K73+K74+K75</f>
        <v>24</v>
      </c>
      <c r="L76" s="6">
        <f t="shared" si="394"/>
        <v>47</v>
      </c>
      <c r="M76" s="7">
        <f t="shared" si="395"/>
        <v>0.48936170212765956</v>
      </c>
      <c r="N76" s="6">
        <f>N66+N67+N68+N69+N70+N73+N74+N75</f>
        <v>31</v>
      </c>
      <c r="O76" s="6">
        <f>O66+O67+O68+O69+O70+O73+O74+O75</f>
        <v>34</v>
      </c>
      <c r="P76" s="6">
        <f t="shared" si="396"/>
        <v>65</v>
      </c>
      <c r="Q76" s="7">
        <f t="shared" si="397"/>
        <v>0.47692307692307695</v>
      </c>
      <c r="R76" s="6">
        <f>R66+R67+R68+R69+R70+R73+R74+R75</f>
        <v>23</v>
      </c>
      <c r="S76" s="6">
        <f>S66+S67+S68+S69+S70+S73+S74+S75</f>
        <v>21</v>
      </c>
      <c r="T76" s="6">
        <f t="shared" si="398"/>
        <v>44</v>
      </c>
      <c r="U76" s="7">
        <f t="shared" si="399"/>
        <v>0.5227272727272727</v>
      </c>
      <c r="V76" s="6">
        <f>V66+V67+V68+V69+V70+V73+V74+V75</f>
        <v>16</v>
      </c>
      <c r="W76" s="6">
        <f>W66+W67+W68+W69+W70+W73+W74+W75</f>
        <v>13</v>
      </c>
      <c r="X76" s="6">
        <f t="shared" si="400"/>
        <v>29</v>
      </c>
      <c r="Y76" s="7">
        <f t="shared" si="401"/>
        <v>0.5517241379310345</v>
      </c>
      <c r="Z76" s="6">
        <f>Z66+Z67+Z68+Z69+Z70+Z73+Z74+Z75</f>
        <v>128</v>
      </c>
      <c r="AA76" s="6">
        <f>AA66+AA67+AA68+AA69+AA70+AA73+AA74+AA75</f>
        <v>142</v>
      </c>
      <c r="AB76" s="6">
        <f t="shared" si="404"/>
        <v>270</v>
      </c>
      <c r="AC76" s="7">
        <f t="shared" si="405"/>
        <v>0.4740740740740741</v>
      </c>
      <c r="AD76" s="6">
        <f>AD66+AD67+AD68+AD69+AD70+AD73+AD74+AD75</f>
        <v>19</v>
      </c>
      <c r="AE76" s="6">
        <f>AE66+AE67+AE68+AE69+AE70+AE73+AE74+AE75</f>
        <v>16</v>
      </c>
      <c r="AF76" s="6">
        <f t="shared" si="406"/>
        <v>35</v>
      </c>
      <c r="AG76" s="7">
        <f t="shared" si="407"/>
        <v>0.5428571428571428</v>
      </c>
      <c r="AH76" s="6">
        <f>AH66+AH67+AH68+AH69+AH70+AH73+AH74+AH75</f>
        <v>18</v>
      </c>
      <c r="AI76" s="6">
        <f>AI66+AI67+AI68+AI69+AI70+AI73+AI74+AI75</f>
        <v>21</v>
      </c>
      <c r="AJ76" s="6">
        <f t="shared" si="408"/>
        <v>39</v>
      </c>
      <c r="AK76" s="7">
        <f t="shared" si="409"/>
        <v>0.46153846153846156</v>
      </c>
      <c r="AL76" s="6">
        <f>AL66+AL67+AL68+AL69+AL70+AL73+AL74+AL75</f>
        <v>20</v>
      </c>
      <c r="AM76" s="6">
        <f>AM66+AM67+AM68+AM69+AM70+AM73+AM74+AM75</f>
        <v>9</v>
      </c>
      <c r="AN76" s="6">
        <f t="shared" si="410"/>
        <v>29</v>
      </c>
      <c r="AO76" s="7">
        <f t="shared" si="411"/>
        <v>0.6896551724137931</v>
      </c>
      <c r="AP76" s="6">
        <f>AP66+AP67+AP68+AP69+AP70+AP73+AP74+AP75</f>
        <v>22</v>
      </c>
      <c r="AQ76" s="6">
        <f>AQ66+AQ67+AQ68+AQ69+AQ70+AQ73+AQ74+AQ75</f>
        <v>16</v>
      </c>
      <c r="AR76" s="6">
        <f t="shared" si="412"/>
        <v>38</v>
      </c>
      <c r="AS76" s="7">
        <f t="shared" si="413"/>
        <v>0.5789473684210527</v>
      </c>
      <c r="AT76" s="6">
        <f>AT66+AT67+AT68+AT69+AT70+AT73+AT74+AT75</f>
        <v>37</v>
      </c>
      <c r="AU76" s="6">
        <f>AU66+AU67+AU68+AU69+AU70+AU73+AU74+AU75</f>
        <v>26</v>
      </c>
      <c r="AV76" s="6">
        <f>AT76+AU76</f>
        <v>63</v>
      </c>
      <c r="AW76" s="7">
        <f>IF(AV76&gt;0,AT76/AV76,0%)</f>
        <v>0.5873015873015873</v>
      </c>
      <c r="AX76" s="6">
        <f>AX66+AX67+AX68+AX69+AX70+AX73+AX74+AX75</f>
        <v>21</v>
      </c>
      <c r="AY76" s="6">
        <f>AY66+AY67+AY68+AY69+AY70+AY73+AY74+AY75</f>
        <v>30</v>
      </c>
      <c r="AZ76" s="6">
        <f t="shared" si="468"/>
        <v>51</v>
      </c>
      <c r="BA76" s="7">
        <f t="shared" si="415"/>
        <v>0.4117647058823529</v>
      </c>
      <c r="BB76" s="6">
        <f>BB66+BB67+BB68+BB69+BB70+BB73+BB74+BB75</f>
        <v>14</v>
      </c>
      <c r="BC76" s="6">
        <f>BC66+BC67+BC68+BC69+BC70+BC73+BC74+BC75</f>
        <v>51</v>
      </c>
      <c r="BD76" s="6">
        <f>BB76+BC76</f>
        <v>65</v>
      </c>
      <c r="BE76" s="7">
        <f>IF(BD76&gt;0,BB76/BD76,0%)</f>
        <v>0.2153846153846154</v>
      </c>
      <c r="BF76" s="6">
        <f>BF66+BF67+BF68+BF69+BF70+BF73+BF74+BF75</f>
        <v>151</v>
      </c>
      <c r="BG76" s="6">
        <f>BG66+BG67+BG68+BG69+BG70+BG73+BG74+BG75</f>
        <v>169</v>
      </c>
      <c r="BH76" s="6">
        <f t="shared" si="418"/>
        <v>320</v>
      </c>
      <c r="BI76" s="7">
        <f t="shared" si="469"/>
        <v>0.471875</v>
      </c>
      <c r="BJ76" s="6">
        <f>BJ66+BJ67+BJ68+BJ69+BJ70+BJ73+BJ74+BJ75</f>
        <v>21</v>
      </c>
      <c r="BK76" s="6">
        <f>BK66+BK67+BK68+BK69+BK70+BK73+BK74+BK75</f>
        <v>34</v>
      </c>
      <c r="BL76" s="6">
        <f>BJ76+BK76</f>
        <v>55</v>
      </c>
      <c r="BM76" s="7">
        <f>IF(BL76&gt;0,BJ76/BL76,0%)</f>
        <v>0.38181818181818183</v>
      </c>
      <c r="BN76" s="6">
        <f>BN66+BN67+BN68+BN69+BN70+BN73+BN74+BN75</f>
        <v>22</v>
      </c>
      <c r="BO76" s="6">
        <f>BO66+BO67+BO68+BO69+BO70+BO73+BO74+BO75</f>
        <v>21</v>
      </c>
      <c r="BP76" s="6">
        <f>BN76+BO76</f>
        <v>43</v>
      </c>
      <c r="BQ76" s="7">
        <f>IF(BP76&gt;0,BN76/BP76,0%)</f>
        <v>0.5116279069767442</v>
      </c>
      <c r="BR76" s="6">
        <f>BR66+BR67+BR68+BR69+BR70+BR73+BR74+BR75</f>
        <v>25</v>
      </c>
      <c r="BS76" s="6">
        <f>BS66+BS67+BS68+BS69+BS70+BS73+BS74+BS75</f>
        <v>30</v>
      </c>
      <c r="BT76" s="6">
        <f>BR76+BS76</f>
        <v>55</v>
      </c>
      <c r="BU76" s="7">
        <f>IF(BT76&gt;0,BR76/BT76,0%)</f>
        <v>0.45454545454545453</v>
      </c>
      <c r="BV76" s="6">
        <f>BV66+BV67+BV68+BV69+BV70+BV73+BV74+BV75</f>
        <v>23</v>
      </c>
      <c r="BW76" s="6">
        <f>BW66+BW67+BW68+BW69+BW70+BW73+BW74+BW75</f>
        <v>9</v>
      </c>
      <c r="BX76" s="6">
        <f>BV76+BW76</f>
        <v>32</v>
      </c>
      <c r="BY76" s="7">
        <f>IF(BX76&gt;0,BV76/BX76,0%)</f>
        <v>0.71875</v>
      </c>
      <c r="BZ76" s="6">
        <f>BZ66+BZ67+BZ68+BZ69+BZ70+BZ73+BZ74+BZ75</f>
        <v>14</v>
      </c>
      <c r="CA76" s="6">
        <f>CA66+CA67+CA68+CA69+CA70+CA73+CA74+CA75</f>
        <v>14</v>
      </c>
      <c r="CB76" s="6">
        <f>BZ76+CA76</f>
        <v>28</v>
      </c>
      <c r="CC76" s="7">
        <f>IF(CB76&gt;0,BZ76/CB76,0%)</f>
        <v>0.5</v>
      </c>
      <c r="CD76" s="6">
        <f>CD66+CD67+CD68+CD69+CD70+CD73+CD74+CD75</f>
        <v>8</v>
      </c>
      <c r="CE76" s="6">
        <f>CE66+CE67+CE68+CE69+CE70+CE73+CE74+CE75</f>
        <v>14</v>
      </c>
      <c r="CF76" s="6">
        <f>CD76+CE76</f>
        <v>22</v>
      </c>
      <c r="CG76" s="7">
        <f>IF(CF76&gt;0,CD76/CF76,0%)</f>
        <v>0.36363636363636365</v>
      </c>
      <c r="CH76" s="6">
        <f>CH66+CH67+CH68+CH69+CH70+CH73+CH74+CH75</f>
        <v>113</v>
      </c>
      <c r="CI76" s="6">
        <f>CI66+CI67+CI68+CI69+CI70+CI73+CI74+CI75</f>
        <v>122</v>
      </c>
      <c r="CJ76" s="6">
        <f t="shared" si="427"/>
        <v>235</v>
      </c>
      <c r="CK76" s="7">
        <f t="shared" si="428"/>
        <v>0.4808510638297872</v>
      </c>
      <c r="CL76" s="6">
        <f>CL66+CL67+CL68+CL69+CL70+CL73+CL74+CL75</f>
        <v>12</v>
      </c>
      <c r="CM76" s="6">
        <f>CM66+CM67+CM68+CM69+CM70+CM73+CM74+CM75</f>
        <v>9</v>
      </c>
      <c r="CN76" s="6">
        <f>CL76+CM76</f>
        <v>21</v>
      </c>
      <c r="CO76" s="7">
        <f>IF(CN76&gt;0,CL76/CN76,0%)</f>
        <v>0.5714285714285714</v>
      </c>
      <c r="CP76" s="6">
        <f>CP66+CP67+CP68+CP69+CP70+CP73+CP74+CP75</f>
        <v>18</v>
      </c>
      <c r="CQ76" s="6">
        <f>CQ66+CQ67+CQ68+CQ69+CQ70+CQ73+CQ74+CQ75</f>
        <v>26</v>
      </c>
      <c r="CR76" s="6">
        <f>CP76+CQ76</f>
        <v>44</v>
      </c>
      <c r="CS76" s="7">
        <f>IF(CR76&gt;0,CP76/CR76,0%)</f>
        <v>0.4090909090909091</v>
      </c>
      <c r="CT76" s="6">
        <f>CT66+CT67+CT68+CT69+CT70+CT73+CT74+CT75</f>
        <v>12</v>
      </c>
      <c r="CU76" s="6">
        <f>CU66+CU67+CU68+CU69+CU70+CU73+CU74+CU75</f>
        <v>17</v>
      </c>
      <c r="CV76" s="6">
        <f>CT76+CU76</f>
        <v>29</v>
      </c>
      <c r="CW76" s="7">
        <f>IF(CV76&gt;0,CT76/CV76,0%)</f>
        <v>0.41379310344827586</v>
      </c>
      <c r="CX76" s="6">
        <f>CX66+CX67+CX68+CX69+CX70+CX73+CX74+CX75</f>
        <v>19</v>
      </c>
      <c r="CY76" s="6">
        <f>CY66+CY67+CY68+CY69+CY70+CY73+CY74+CY75</f>
        <v>10</v>
      </c>
      <c r="CZ76" s="6">
        <f>CX76+CY76</f>
        <v>29</v>
      </c>
      <c r="DA76" s="7">
        <f>IF(CZ76&gt;0,CX76/CZ76,0%)</f>
        <v>0.6551724137931034</v>
      </c>
      <c r="DB76" s="6">
        <f>DB66+DB67+DB68+DB69+DB70+DB73+DB74+DB75</f>
        <v>30</v>
      </c>
      <c r="DC76" s="6">
        <f>DC66+DC67+DC68+DC69+DC70+DC73+DC74+DC75</f>
        <v>14</v>
      </c>
      <c r="DD76" s="6">
        <f>DB76+DC76</f>
        <v>44</v>
      </c>
      <c r="DE76" s="7">
        <f>IF(DD76&gt;0,DB76/DD76,0%)</f>
        <v>0.6818181818181818</v>
      </c>
      <c r="DF76" s="6">
        <f>DF66+DF67+DF68+DF69+DF70+DF73+DF74+DF75</f>
        <v>23</v>
      </c>
      <c r="DG76" s="6">
        <f>DG66+DG67+DG68+DG69+DG70+DG73+DG74+DG75</f>
        <v>1</v>
      </c>
      <c r="DH76" s="6">
        <f>DF76+DG76</f>
        <v>24</v>
      </c>
      <c r="DI76" s="7">
        <f>IF(DH76&gt;0,DF76/DH76,0%)</f>
        <v>0.9583333333333334</v>
      </c>
      <c r="DJ76" s="6">
        <f>DJ66+DJ67+DJ68+DJ69+DJ70+DJ73+DJ74+DJ75</f>
        <v>19</v>
      </c>
      <c r="DK76" s="6">
        <f>DK66+DK67+DK68+DK69+DK70+DK73+DK74+DK75</f>
        <v>8</v>
      </c>
      <c r="DL76" s="6">
        <f>DJ76+DK76</f>
        <v>27</v>
      </c>
      <c r="DM76" s="7">
        <f>IF(DL76&gt;0,DJ76/DL76,0%)</f>
        <v>0.7037037037037037</v>
      </c>
      <c r="DN76" s="6">
        <f>DN66+DN67+DN68+DN69+DN70+DN73+DN74+DN75</f>
        <v>133</v>
      </c>
      <c r="DO76" s="6">
        <f>DO66+DO67+DO68+DO69+DO70+DO73+DO74+DO75</f>
        <v>85</v>
      </c>
      <c r="DP76" s="6">
        <f>DN76+DO76</f>
        <v>218</v>
      </c>
      <c r="DQ76" s="7">
        <f t="shared" si="438"/>
        <v>0.6100917431192661</v>
      </c>
      <c r="DR76" s="6">
        <f>DR66+DR67+DR68+DR69+DR70+DR73+DR74+DR75</f>
        <v>525</v>
      </c>
      <c r="DS76" s="6">
        <f>DS66+DS67+DS68+DS69+DS70+DS73+DS74+DS75</f>
        <v>518</v>
      </c>
      <c r="DT76" s="6">
        <f>DR76+DS76</f>
        <v>1043</v>
      </c>
      <c r="DU76" s="7">
        <f t="shared" si="441"/>
        <v>0.5033557046979866</v>
      </c>
      <c r="DV76" s="6">
        <f>DV66+DV67+DV68+DV69+DV70+DV73+DV74+DV75</f>
        <v>302</v>
      </c>
      <c r="DW76" s="6">
        <f>DW66+DW67+DW68+DW69+DW70+DW73+DW74+DW75</f>
        <v>752</v>
      </c>
      <c r="DX76" s="6">
        <f t="shared" si="460"/>
        <v>1054</v>
      </c>
      <c r="DY76" s="7">
        <f t="shared" si="442"/>
        <v>0.286527514231499</v>
      </c>
      <c r="DZ76" s="6">
        <f>DZ66+DZ67+DZ68+DZ69+DZ70+DZ73+DZ74+DZ75</f>
        <v>223</v>
      </c>
      <c r="EA76" s="6">
        <f>EA66+EA67+EA68+EA69+EA70+EA73+EA74+EA75</f>
        <v>5.702664689578367</v>
      </c>
      <c r="EB76" s="6">
        <f t="shared" si="462"/>
        <v>-234</v>
      </c>
      <c r="EC76" s="7">
        <f t="shared" si="463"/>
        <v>-0.31117021276595747</v>
      </c>
      <c r="ED76" s="6">
        <f t="shared" si="464"/>
        <v>-11</v>
      </c>
      <c r="EE76" s="7">
        <f t="shared" si="444"/>
        <v>-0.010436432637571158</v>
      </c>
      <c r="EF76" s="7">
        <f t="shared" si="465"/>
        <v>5.713101122215939</v>
      </c>
    </row>
    <row r="77" spans="1:129" ht="12.75" outlineLevel="1">
      <c r="A77" s="4" t="s">
        <v>18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7"/>
      <c r="AA77" s="24"/>
      <c r="AB77" s="24"/>
      <c r="AC77" s="25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7"/>
      <c r="BG77" s="24"/>
      <c r="BH77" s="24"/>
      <c r="BI77" s="25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7"/>
      <c r="CI77" s="24"/>
      <c r="CJ77" s="24"/>
      <c r="CK77" s="25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7"/>
      <c r="DO77" s="24"/>
      <c r="DP77" s="24"/>
      <c r="DQ77" s="25"/>
      <c r="DR77" s="27"/>
      <c r="DS77" s="24"/>
      <c r="DT77" s="24"/>
      <c r="DU77" s="25"/>
      <c r="DV77" s="27"/>
      <c r="DW77" s="24"/>
      <c r="DX77" s="24"/>
      <c r="DY77" s="25"/>
    </row>
    <row r="78" spans="1:136" ht="12.75" customHeight="1" hidden="1" outlineLevel="2">
      <c r="A78" s="5" t="s">
        <v>2</v>
      </c>
      <c r="B78" s="31">
        <v>12</v>
      </c>
      <c r="C78" s="31">
        <v>21</v>
      </c>
      <c r="D78" s="9">
        <f aca="true" t="shared" si="470" ref="D78:D88">B78+C78</f>
        <v>33</v>
      </c>
      <c r="E78" s="11">
        <f aca="true" t="shared" si="471" ref="E78:E88">IF(D78&gt;0,B78/D78,0%)</f>
        <v>0.36363636363636365</v>
      </c>
      <c r="F78" s="31">
        <v>18</v>
      </c>
      <c r="G78" s="31">
        <v>30</v>
      </c>
      <c r="H78" s="9">
        <f aca="true" t="shared" si="472" ref="H78:H88">F78+G78</f>
        <v>48</v>
      </c>
      <c r="I78" s="11">
        <f aca="true" t="shared" si="473" ref="I78:I88">IF(H78&gt;0,F78/H78,0%)</f>
        <v>0.375</v>
      </c>
      <c r="J78" s="31">
        <v>9</v>
      </c>
      <c r="K78" s="31">
        <v>32</v>
      </c>
      <c r="L78" s="9">
        <f aca="true" t="shared" si="474" ref="L78:L88">J78+K78</f>
        <v>41</v>
      </c>
      <c r="M78" s="11">
        <f aca="true" t="shared" si="475" ref="M78:M88">IF(L78&gt;0,J78/L78,0%)</f>
        <v>0.21951219512195122</v>
      </c>
      <c r="N78" s="31">
        <v>12</v>
      </c>
      <c r="O78" s="31">
        <v>32</v>
      </c>
      <c r="P78" s="1">
        <f aca="true" t="shared" si="476" ref="P78:P88">N78+O78</f>
        <v>44</v>
      </c>
      <c r="Q78" s="8">
        <f aca="true" t="shared" si="477" ref="Q78:Q88">IF(P78&gt;0,N78/P78,0%)</f>
        <v>0.2727272727272727</v>
      </c>
      <c r="R78" s="31">
        <v>10</v>
      </c>
      <c r="S78" s="31">
        <v>79</v>
      </c>
      <c r="T78" s="1">
        <f aca="true" t="shared" si="478" ref="T78:T88">R78+S78</f>
        <v>89</v>
      </c>
      <c r="U78" s="8">
        <f aca="true" t="shared" si="479" ref="U78:U88">IF(T78&gt;0,R78/T78,0%)</f>
        <v>0.11235955056179775</v>
      </c>
      <c r="V78" s="31">
        <v>5</v>
      </c>
      <c r="W78" s="31">
        <v>45</v>
      </c>
      <c r="X78" s="1">
        <f aca="true" t="shared" si="480" ref="X78:X88">V78+W78</f>
        <v>50</v>
      </c>
      <c r="Y78" s="8">
        <f aca="true" t="shared" si="481" ref="Y78:Y88">IF(X78&gt;0,V78/X78,0%)</f>
        <v>0.1</v>
      </c>
      <c r="Z78" s="2">
        <f aca="true" t="shared" si="482" ref="Z78:Z84">V78+R78+N78+J78+F78+B78</f>
        <v>66</v>
      </c>
      <c r="AA78" s="1">
        <f aca="true" t="shared" si="483" ref="AA78:AA84">W78+S78+O78+K78+G78+C78</f>
        <v>239</v>
      </c>
      <c r="AB78" s="1">
        <f aca="true" t="shared" si="484" ref="AB78:AB88">Z78+AA78</f>
        <v>305</v>
      </c>
      <c r="AC78" s="3">
        <f aca="true" t="shared" si="485" ref="AC78:AC88">IF(AB78&gt;0,Z78/AB78,0%)</f>
        <v>0.21639344262295082</v>
      </c>
      <c r="AD78" s="31">
        <v>6</v>
      </c>
      <c r="AE78" s="31">
        <v>30</v>
      </c>
      <c r="AF78" s="1">
        <f aca="true" t="shared" si="486" ref="AF78:AF88">AD78+AE78</f>
        <v>36</v>
      </c>
      <c r="AG78" s="8">
        <f aca="true" t="shared" si="487" ref="AG78:AG88">IF(AF78&gt;0,AD78/AF78,0%)</f>
        <v>0.16666666666666666</v>
      </c>
      <c r="AH78" s="31">
        <v>9</v>
      </c>
      <c r="AI78" s="31">
        <v>23</v>
      </c>
      <c r="AJ78" s="1">
        <f aca="true" t="shared" si="488" ref="AJ78:AJ88">AH78+AI78</f>
        <v>32</v>
      </c>
      <c r="AK78" s="8">
        <f aca="true" t="shared" si="489" ref="AK78:AK88">IF(AJ78&gt;0,AH78/AJ78,0%)</f>
        <v>0.28125</v>
      </c>
      <c r="AL78" s="31">
        <v>10</v>
      </c>
      <c r="AM78" s="31">
        <v>38</v>
      </c>
      <c r="AN78" s="1">
        <f aca="true" t="shared" si="490" ref="AN78:AN88">AL78+AM78</f>
        <v>48</v>
      </c>
      <c r="AO78" s="8">
        <f aca="true" t="shared" si="491" ref="AO78:AO88">IF(AN78&gt;0,AL78/AN78,0%)</f>
        <v>0.20833333333333334</v>
      </c>
      <c r="AP78" s="31">
        <v>9</v>
      </c>
      <c r="AQ78" s="31">
        <v>46</v>
      </c>
      <c r="AR78" s="1">
        <f aca="true" t="shared" si="492" ref="AR78:AR88">AP78+AQ78</f>
        <v>55</v>
      </c>
      <c r="AS78" s="8">
        <f aca="true" t="shared" si="493" ref="AS78:AS88">IF(AR78&gt;0,AP78/AR78,0%)</f>
        <v>0.16363636363636364</v>
      </c>
      <c r="AT78" s="31">
        <v>7</v>
      </c>
      <c r="AU78" s="31">
        <v>49</v>
      </c>
      <c r="AV78" s="1">
        <f aca="true" t="shared" si="494" ref="AV78:AV84">AT78+AU78</f>
        <v>56</v>
      </c>
      <c r="AW78" s="8">
        <f>IF(AV78&gt;0,AT78/AV78,0%)</f>
        <v>0.125</v>
      </c>
      <c r="AX78" s="31">
        <v>20</v>
      </c>
      <c r="AY78" s="31">
        <v>57</v>
      </c>
      <c r="AZ78" s="1">
        <f>AY78+AX78</f>
        <v>77</v>
      </c>
      <c r="BA78" s="8">
        <f aca="true" t="shared" si="495" ref="BA78:BA88">IF(AZ78&gt;0,AX78/AZ78,0%)</f>
        <v>0.2597402597402597</v>
      </c>
      <c r="BB78" s="31">
        <v>14</v>
      </c>
      <c r="BC78" s="31">
        <v>67</v>
      </c>
      <c r="BD78" s="1">
        <f aca="true" t="shared" si="496" ref="BD78:BD84">BB78+BC78</f>
        <v>81</v>
      </c>
      <c r="BE78" s="8">
        <f>IF(BD78&gt;0,BB78/BD78,0%)</f>
        <v>0.1728395061728395</v>
      </c>
      <c r="BF78" s="2">
        <f aca="true" t="shared" si="497" ref="BF78:BG84">BB78+AX78+AT78+AP78+AL78+AH78+AD78</f>
        <v>75</v>
      </c>
      <c r="BG78" s="1">
        <f t="shared" si="497"/>
        <v>310</v>
      </c>
      <c r="BH78" s="1">
        <f aca="true" t="shared" si="498" ref="BH78:BH88">BF78+BG78</f>
        <v>385</v>
      </c>
      <c r="BI78" s="3">
        <f>IF(BH78&gt;0,BF78/BH78,0%)</f>
        <v>0.19480519480519481</v>
      </c>
      <c r="BJ78" s="31">
        <v>17</v>
      </c>
      <c r="BK78" s="31">
        <v>72</v>
      </c>
      <c r="BL78" s="1">
        <f aca="true" t="shared" si="499" ref="BL78:BL84">BJ78+BK78</f>
        <v>89</v>
      </c>
      <c r="BM78" s="8">
        <f>IF(BL78&gt;0,BJ78/BL78,0%)</f>
        <v>0.19101123595505617</v>
      </c>
      <c r="BN78" s="31">
        <v>22</v>
      </c>
      <c r="BO78" s="31">
        <v>47</v>
      </c>
      <c r="BP78" s="1">
        <f aca="true" t="shared" si="500" ref="BP78:BP84">BN78+BO78</f>
        <v>69</v>
      </c>
      <c r="BQ78" s="8">
        <f>IF(BP78&gt;0,BN78/BP78,0%)</f>
        <v>0.3188405797101449</v>
      </c>
      <c r="BR78" s="31">
        <v>21</v>
      </c>
      <c r="BS78" s="31">
        <v>48</v>
      </c>
      <c r="BT78" s="1">
        <f aca="true" t="shared" si="501" ref="BT78:BT84">BR78+BS78</f>
        <v>69</v>
      </c>
      <c r="BU78" s="8">
        <f>IF(BT78&gt;0,BR78/BT78,0%)</f>
        <v>0.30434782608695654</v>
      </c>
      <c r="BV78" s="31">
        <v>16</v>
      </c>
      <c r="BW78" s="31">
        <v>27</v>
      </c>
      <c r="BX78" s="1">
        <f aca="true" t="shared" si="502" ref="BX78:BX84">BV78+BW78</f>
        <v>43</v>
      </c>
      <c r="BY78" s="8">
        <f>IF(BX78&gt;0,BV78/BX78,0%)</f>
        <v>0.37209302325581395</v>
      </c>
      <c r="BZ78" s="31">
        <v>13</v>
      </c>
      <c r="CA78" s="31">
        <v>25</v>
      </c>
      <c r="CB78" s="1">
        <f aca="true" t="shared" si="503" ref="CB78:CB84">BZ78+CA78</f>
        <v>38</v>
      </c>
      <c r="CC78" s="8">
        <f>IF(CB78&gt;0,BZ78/CB78,0%)</f>
        <v>0.34210526315789475</v>
      </c>
      <c r="CD78" s="31">
        <v>23</v>
      </c>
      <c r="CE78" s="31">
        <v>25</v>
      </c>
      <c r="CF78" s="1">
        <f aca="true" t="shared" si="504" ref="CF78:CF84">CD78+CE78</f>
        <v>48</v>
      </c>
      <c r="CG78" s="8">
        <f>IF(CF78&gt;0,CD78/CF78,0%)</f>
        <v>0.4791666666666667</v>
      </c>
      <c r="CH78" s="2">
        <f aca="true" t="shared" si="505" ref="CH78:CH84">CD78+BZ78+BV78+BR78+BN78+BJ78</f>
        <v>112</v>
      </c>
      <c r="CI78" s="1">
        <f aca="true" t="shared" si="506" ref="CI78:CI84">CE78+CA78+BW78+BS78+BO78+BK78</f>
        <v>244</v>
      </c>
      <c r="CJ78" s="1">
        <f aca="true" t="shared" si="507" ref="CJ78:CJ88">CH78+CI78</f>
        <v>356</v>
      </c>
      <c r="CK78" s="3">
        <f aca="true" t="shared" si="508" ref="CK78:CK88">IF(CJ78&gt;0,CH78/CJ78,0%)</f>
        <v>0.3146067415730337</v>
      </c>
      <c r="CL78" s="31">
        <v>21</v>
      </c>
      <c r="CM78" s="31">
        <v>29</v>
      </c>
      <c r="CN78" s="1">
        <f aca="true" t="shared" si="509" ref="CN78:CN84">CL78+CM78</f>
        <v>50</v>
      </c>
      <c r="CO78" s="8">
        <f>IF(CN78&gt;0,CL78/CN78,0%)</f>
        <v>0.42</v>
      </c>
      <c r="CP78" s="31">
        <v>15</v>
      </c>
      <c r="CQ78" s="31">
        <v>35</v>
      </c>
      <c r="CR78" s="1">
        <f aca="true" t="shared" si="510" ref="CR78:CR84">CP78+CQ78</f>
        <v>50</v>
      </c>
      <c r="CS78" s="8">
        <f>IF(CR78&gt;0,CP78/CR78,0%)</f>
        <v>0.3</v>
      </c>
      <c r="CT78" s="31">
        <v>16</v>
      </c>
      <c r="CU78" s="31">
        <v>26</v>
      </c>
      <c r="CV78" s="1">
        <f aca="true" t="shared" si="511" ref="CV78:CV84">CT78+CU78</f>
        <v>42</v>
      </c>
      <c r="CW78" s="8">
        <f>IF(CV78&gt;0,CT78/CV78,0%)</f>
        <v>0.38095238095238093</v>
      </c>
      <c r="CX78" s="31">
        <v>30</v>
      </c>
      <c r="CY78" s="31">
        <v>62</v>
      </c>
      <c r="CZ78" s="1">
        <f aca="true" t="shared" si="512" ref="CZ78:CZ84">CX78+CY78</f>
        <v>92</v>
      </c>
      <c r="DA78" s="8">
        <f>IF(CZ78&gt;0,CX78/CZ78,0%)</f>
        <v>0.32608695652173914</v>
      </c>
      <c r="DB78" s="31">
        <v>27</v>
      </c>
      <c r="DC78" s="31">
        <v>35</v>
      </c>
      <c r="DD78" s="1">
        <f aca="true" t="shared" si="513" ref="DD78:DD84">DB78+DC78</f>
        <v>62</v>
      </c>
      <c r="DE78" s="8">
        <f>IF(DD78&gt;0,DB78/DD78,0%)</f>
        <v>0.43548387096774194</v>
      </c>
      <c r="DF78" s="31">
        <v>20</v>
      </c>
      <c r="DG78" s="31">
        <v>21</v>
      </c>
      <c r="DH78" s="1">
        <f aca="true" t="shared" si="514" ref="DH78:DH84">DF78+DG78</f>
        <v>41</v>
      </c>
      <c r="DI78" s="8">
        <f>IF(DH78&gt;0,DF78/DH78,0%)</f>
        <v>0.4878048780487805</v>
      </c>
      <c r="DJ78" s="31">
        <v>25</v>
      </c>
      <c r="DK78" s="31">
        <v>25</v>
      </c>
      <c r="DL78" s="1">
        <f aca="true" t="shared" si="515" ref="DL78:DL84">DJ78+DK78</f>
        <v>50</v>
      </c>
      <c r="DM78" s="8">
        <f>IF(DL78&gt;0,DJ78/DL78,0%)</f>
        <v>0.5</v>
      </c>
      <c r="DN78" s="2">
        <f aca="true" t="shared" si="516" ref="DN78:DO84">DJ78+DF78+DB78+CX78+CT78+CP78+CL78</f>
        <v>154</v>
      </c>
      <c r="DO78" s="1">
        <f t="shared" si="516"/>
        <v>233</v>
      </c>
      <c r="DP78" s="1">
        <f aca="true" t="shared" si="517" ref="DP78:DP84">DN78+DO78</f>
        <v>387</v>
      </c>
      <c r="DQ78" s="3">
        <f aca="true" t="shared" si="518" ref="DQ78:DQ88">IF(DP78&gt;0,DN78/DP78,0%)</f>
        <v>0.3979328165374677</v>
      </c>
      <c r="DR78" s="2">
        <f aca="true" t="shared" si="519" ref="DR78:DS84">DN78+CH78+BF78+Z78</f>
        <v>407</v>
      </c>
      <c r="DS78" s="1">
        <f t="shared" si="519"/>
        <v>1026</v>
      </c>
      <c r="DT78" s="1">
        <f aca="true" t="shared" si="520" ref="DT78:DT87">DR78+DS78</f>
        <v>1433</v>
      </c>
      <c r="DU78" s="3">
        <f aca="true" t="shared" si="521" ref="DU78:DU88">IF(DT78&gt;0,DR78/DT78,0%)</f>
        <v>0.2840195394277739</v>
      </c>
      <c r="DV78" s="2">
        <f>'[6]cy2001'!DR78</f>
        <v>193</v>
      </c>
      <c r="DW78" s="2">
        <f>'[6]cy2001'!DS78</f>
        <v>1184</v>
      </c>
      <c r="DX78" s="1">
        <f>DW78+DV78</f>
        <v>1377</v>
      </c>
      <c r="DY78" s="3">
        <f aca="true" t="shared" si="522" ref="DY78:DY88">IF(DX78&gt;0,DV78/DX78,0%)</f>
        <v>0.140159767610748</v>
      </c>
      <c r="DZ78" s="1">
        <f>DR78-DV78</f>
        <v>214</v>
      </c>
      <c r="EA78" s="8">
        <f aca="true" t="shared" si="523" ref="EA78:EA87">IF(DV78&lt;&gt;0,DZ78/DV78,IF(DZ78=0,0,1))</f>
        <v>1.1088082901554404</v>
      </c>
      <c r="EB78" s="1">
        <f>DS78-DW78</f>
        <v>-158</v>
      </c>
      <c r="EC78" s="8">
        <f>IF(DW78&lt;&gt;0,EB78/DW78,IF(EB78=0,0,1))</f>
        <v>-0.13344594594594594</v>
      </c>
      <c r="ED78" s="1">
        <f>DT78-DX78</f>
        <v>56</v>
      </c>
      <c r="EE78" s="8">
        <f aca="true" t="shared" si="524" ref="EE78:EE88">IF(DX78&lt;&gt;0,ED78/DX78,IF(ED78=0,0,1))</f>
        <v>0.04066811909949165</v>
      </c>
      <c r="EF78" s="8">
        <f>EA78-EE78</f>
        <v>1.0681401710559486</v>
      </c>
    </row>
    <row r="79" spans="1:136" ht="12.75" customHeight="1" hidden="1" outlineLevel="2">
      <c r="A79" s="5" t="s">
        <v>3</v>
      </c>
      <c r="B79" s="31">
        <v>7</v>
      </c>
      <c r="C79" s="31">
        <v>21</v>
      </c>
      <c r="D79" s="9">
        <f t="shared" si="470"/>
        <v>28</v>
      </c>
      <c r="E79" s="11">
        <f t="shared" si="471"/>
        <v>0.25</v>
      </c>
      <c r="F79" s="31">
        <v>5</v>
      </c>
      <c r="G79" s="31">
        <v>37</v>
      </c>
      <c r="H79" s="9">
        <f t="shared" si="472"/>
        <v>42</v>
      </c>
      <c r="I79" s="11">
        <f t="shared" si="473"/>
        <v>0.11904761904761904</v>
      </c>
      <c r="J79" s="31">
        <v>6</v>
      </c>
      <c r="K79" s="31">
        <v>20</v>
      </c>
      <c r="L79" s="9">
        <f t="shared" si="474"/>
        <v>26</v>
      </c>
      <c r="M79" s="11">
        <f t="shared" si="475"/>
        <v>0.23076923076923078</v>
      </c>
      <c r="N79" s="31">
        <v>7</v>
      </c>
      <c r="O79" s="31">
        <v>31</v>
      </c>
      <c r="P79" s="1">
        <f t="shared" si="476"/>
        <v>38</v>
      </c>
      <c r="Q79" s="8">
        <f t="shared" si="477"/>
        <v>0.18421052631578946</v>
      </c>
      <c r="R79" s="31">
        <v>13</v>
      </c>
      <c r="S79" s="31">
        <v>66</v>
      </c>
      <c r="T79" s="1">
        <f t="shared" si="478"/>
        <v>79</v>
      </c>
      <c r="U79" s="8">
        <f t="shared" si="479"/>
        <v>0.16455696202531644</v>
      </c>
      <c r="V79" s="31">
        <v>10</v>
      </c>
      <c r="W79" s="31">
        <v>42</v>
      </c>
      <c r="X79" s="1">
        <f t="shared" si="480"/>
        <v>52</v>
      </c>
      <c r="Y79" s="8">
        <f t="shared" si="481"/>
        <v>0.19230769230769232</v>
      </c>
      <c r="Z79" s="2">
        <f t="shared" si="482"/>
        <v>48</v>
      </c>
      <c r="AA79" s="1">
        <f t="shared" si="483"/>
        <v>217</v>
      </c>
      <c r="AB79" s="1">
        <f t="shared" si="484"/>
        <v>265</v>
      </c>
      <c r="AC79" s="3">
        <f t="shared" si="485"/>
        <v>0.1811320754716981</v>
      </c>
      <c r="AD79" s="31">
        <v>8</v>
      </c>
      <c r="AE79" s="31">
        <v>30</v>
      </c>
      <c r="AF79" s="1">
        <f t="shared" si="486"/>
        <v>38</v>
      </c>
      <c r="AG79" s="8">
        <f t="shared" si="487"/>
        <v>0.21052631578947367</v>
      </c>
      <c r="AH79" s="31">
        <v>11</v>
      </c>
      <c r="AI79" s="31">
        <v>21</v>
      </c>
      <c r="AJ79" s="1">
        <f t="shared" si="488"/>
        <v>32</v>
      </c>
      <c r="AK79" s="8">
        <f t="shared" si="489"/>
        <v>0.34375</v>
      </c>
      <c r="AL79" s="31">
        <v>7</v>
      </c>
      <c r="AM79" s="31">
        <v>47</v>
      </c>
      <c r="AN79" s="1">
        <f t="shared" si="490"/>
        <v>54</v>
      </c>
      <c r="AO79" s="8">
        <f t="shared" si="491"/>
        <v>0.12962962962962962</v>
      </c>
      <c r="AP79" s="31">
        <v>4</v>
      </c>
      <c r="AQ79" s="31">
        <v>48</v>
      </c>
      <c r="AR79" s="1">
        <f t="shared" si="492"/>
        <v>52</v>
      </c>
      <c r="AS79" s="8">
        <f t="shared" si="493"/>
        <v>0.07692307692307693</v>
      </c>
      <c r="AT79" s="31">
        <v>6</v>
      </c>
      <c r="AU79" s="31">
        <v>39</v>
      </c>
      <c r="AV79" s="1">
        <f t="shared" si="494"/>
        <v>45</v>
      </c>
      <c r="AW79" s="8">
        <f aca="true" t="shared" si="525" ref="AW79:AW84">IF(AV79&gt;0,AT79/AV79,0%)</f>
        <v>0.13333333333333333</v>
      </c>
      <c r="AX79" s="31">
        <v>11</v>
      </c>
      <c r="AY79" s="31">
        <v>48</v>
      </c>
      <c r="AZ79" s="1">
        <f>AY79+AX79</f>
        <v>59</v>
      </c>
      <c r="BA79" s="8">
        <f t="shared" si="495"/>
        <v>0.1864406779661017</v>
      </c>
      <c r="BB79" s="31">
        <v>11</v>
      </c>
      <c r="BC79" s="31">
        <v>53</v>
      </c>
      <c r="BD79" s="1">
        <f t="shared" si="496"/>
        <v>64</v>
      </c>
      <c r="BE79" s="8">
        <f aca="true" t="shared" si="526" ref="BE79:BE84">IF(BD79&gt;0,BB79/BD79,0%)</f>
        <v>0.171875</v>
      </c>
      <c r="BF79" s="2">
        <f t="shared" si="497"/>
        <v>58</v>
      </c>
      <c r="BG79" s="1">
        <f t="shared" si="497"/>
        <v>286</v>
      </c>
      <c r="BH79" s="1">
        <f t="shared" si="498"/>
        <v>344</v>
      </c>
      <c r="BI79" s="3">
        <f>IF(BH79&gt;0,BF79/BH79,0%)</f>
        <v>0.1686046511627907</v>
      </c>
      <c r="BJ79" s="31">
        <v>14</v>
      </c>
      <c r="BK79" s="31">
        <v>73</v>
      </c>
      <c r="BL79" s="1">
        <f t="shared" si="499"/>
        <v>87</v>
      </c>
      <c r="BM79" s="8">
        <f aca="true" t="shared" si="527" ref="BM79:BM84">IF(BL79&gt;0,BJ79/BL79,0%)</f>
        <v>0.16091954022988506</v>
      </c>
      <c r="BN79" s="31">
        <v>18</v>
      </c>
      <c r="BO79" s="31">
        <v>58</v>
      </c>
      <c r="BP79" s="1">
        <f t="shared" si="500"/>
        <v>76</v>
      </c>
      <c r="BQ79" s="8">
        <f aca="true" t="shared" si="528" ref="BQ79:BQ84">IF(BP79&gt;0,BN79/BP79,0%)</f>
        <v>0.23684210526315788</v>
      </c>
      <c r="BR79" s="31">
        <v>12</v>
      </c>
      <c r="BS79" s="31">
        <v>36</v>
      </c>
      <c r="BT79" s="1">
        <f t="shared" si="501"/>
        <v>48</v>
      </c>
      <c r="BU79" s="8">
        <f aca="true" t="shared" si="529" ref="BU79:BU84">IF(BT79&gt;0,BR79/BT79,0%)</f>
        <v>0.25</v>
      </c>
      <c r="BV79" s="31">
        <v>14</v>
      </c>
      <c r="BW79" s="31">
        <v>37</v>
      </c>
      <c r="BX79" s="1">
        <f t="shared" si="502"/>
        <v>51</v>
      </c>
      <c r="BY79" s="8">
        <f aca="true" t="shared" si="530" ref="BY79:BY84">IF(BX79&gt;0,BV79/BX79,0%)</f>
        <v>0.27450980392156865</v>
      </c>
      <c r="BZ79" s="31">
        <v>13</v>
      </c>
      <c r="CA79" s="31">
        <v>21</v>
      </c>
      <c r="CB79" s="1">
        <f t="shared" si="503"/>
        <v>34</v>
      </c>
      <c r="CC79" s="8">
        <f aca="true" t="shared" si="531" ref="CC79:CC84">IF(CB79&gt;0,BZ79/CB79,0%)</f>
        <v>0.38235294117647056</v>
      </c>
      <c r="CD79" s="31">
        <v>8</v>
      </c>
      <c r="CE79" s="31">
        <v>25</v>
      </c>
      <c r="CF79" s="1">
        <f t="shared" si="504"/>
        <v>33</v>
      </c>
      <c r="CG79" s="8">
        <f aca="true" t="shared" si="532" ref="CG79:CG84">IF(CF79&gt;0,CD79/CF79,0%)</f>
        <v>0.24242424242424243</v>
      </c>
      <c r="CH79" s="2">
        <f t="shared" si="505"/>
        <v>79</v>
      </c>
      <c r="CI79" s="1">
        <f t="shared" si="506"/>
        <v>250</v>
      </c>
      <c r="CJ79" s="1">
        <f t="shared" si="507"/>
        <v>329</v>
      </c>
      <c r="CK79" s="3">
        <f t="shared" si="508"/>
        <v>0.24012158054711247</v>
      </c>
      <c r="CL79" s="31">
        <v>6</v>
      </c>
      <c r="CM79" s="31">
        <v>40</v>
      </c>
      <c r="CN79" s="1">
        <f t="shared" si="509"/>
        <v>46</v>
      </c>
      <c r="CO79" s="8">
        <f aca="true" t="shared" si="533" ref="CO79:CO84">IF(CN79&gt;0,CL79/CN79,0%)</f>
        <v>0.13043478260869565</v>
      </c>
      <c r="CP79" s="31">
        <v>4</v>
      </c>
      <c r="CQ79" s="31">
        <v>30</v>
      </c>
      <c r="CR79" s="1">
        <f t="shared" si="510"/>
        <v>34</v>
      </c>
      <c r="CS79" s="8">
        <f aca="true" t="shared" si="534" ref="CS79:CS84">IF(CR79&gt;0,CP79/CR79,0%)</f>
        <v>0.11764705882352941</v>
      </c>
      <c r="CT79" s="31">
        <v>16</v>
      </c>
      <c r="CU79" s="31">
        <v>20</v>
      </c>
      <c r="CV79" s="1">
        <f t="shared" si="511"/>
        <v>36</v>
      </c>
      <c r="CW79" s="8">
        <f aca="true" t="shared" si="535" ref="CW79:CW84">IF(CV79&gt;0,CT79/CV79,0%)</f>
        <v>0.4444444444444444</v>
      </c>
      <c r="CX79" s="31">
        <v>6</v>
      </c>
      <c r="CY79" s="31">
        <v>56</v>
      </c>
      <c r="CZ79" s="1">
        <f t="shared" si="512"/>
        <v>62</v>
      </c>
      <c r="DA79" s="8">
        <f aca="true" t="shared" si="536" ref="DA79:DA84">IF(CZ79&gt;0,CX79/CZ79,0%)</f>
        <v>0.0967741935483871</v>
      </c>
      <c r="DB79" s="31">
        <v>10</v>
      </c>
      <c r="DC79" s="31">
        <v>20</v>
      </c>
      <c r="DD79" s="1">
        <f t="shared" si="513"/>
        <v>30</v>
      </c>
      <c r="DE79" s="8">
        <f aca="true" t="shared" si="537" ref="DE79:DE84">IF(DD79&gt;0,DB79/DD79,0%)</f>
        <v>0.3333333333333333</v>
      </c>
      <c r="DF79" s="31">
        <v>11</v>
      </c>
      <c r="DG79" s="31">
        <v>22</v>
      </c>
      <c r="DH79" s="1">
        <f t="shared" si="514"/>
        <v>33</v>
      </c>
      <c r="DI79" s="8">
        <f aca="true" t="shared" si="538" ref="DI79:DI84">IF(DH79&gt;0,DF79/DH79,0%)</f>
        <v>0.3333333333333333</v>
      </c>
      <c r="DJ79" s="31">
        <v>7</v>
      </c>
      <c r="DK79" s="31">
        <v>16</v>
      </c>
      <c r="DL79" s="1">
        <f t="shared" si="515"/>
        <v>23</v>
      </c>
      <c r="DM79" s="8">
        <f aca="true" t="shared" si="539" ref="DM79:DM84">IF(DL79&gt;0,DJ79/DL79,0%)</f>
        <v>0.30434782608695654</v>
      </c>
      <c r="DN79" s="2">
        <f t="shared" si="516"/>
        <v>60</v>
      </c>
      <c r="DO79" s="1">
        <f t="shared" si="516"/>
        <v>204</v>
      </c>
      <c r="DP79" s="1">
        <f t="shared" si="517"/>
        <v>264</v>
      </c>
      <c r="DQ79" s="3">
        <f t="shared" si="518"/>
        <v>0.22727272727272727</v>
      </c>
      <c r="DR79" s="2">
        <f t="shared" si="519"/>
        <v>245</v>
      </c>
      <c r="DS79" s="1">
        <f t="shared" si="519"/>
        <v>957</v>
      </c>
      <c r="DT79" s="1">
        <f t="shared" si="520"/>
        <v>1202</v>
      </c>
      <c r="DU79" s="3">
        <f t="shared" si="521"/>
        <v>0.20382695507487522</v>
      </c>
      <c r="DV79" s="2">
        <f>'[6]cy2001'!DR79</f>
        <v>114</v>
      </c>
      <c r="DW79" s="2">
        <f>'[6]cy2001'!DS79</f>
        <v>1025</v>
      </c>
      <c r="DX79" s="1">
        <f aca="true" t="shared" si="540" ref="DX79:DX88">DW79+DV79</f>
        <v>1139</v>
      </c>
      <c r="DY79" s="3">
        <f t="shared" si="522"/>
        <v>0.10008779631255488</v>
      </c>
      <c r="DZ79" s="1">
        <f aca="true" t="shared" si="541" ref="DZ79:DZ87">DR79-DV79</f>
        <v>131</v>
      </c>
      <c r="EA79" s="8">
        <f t="shared" si="523"/>
        <v>1.1491228070175439</v>
      </c>
      <c r="EB79" s="1">
        <f aca="true" t="shared" si="542" ref="EB79:EB88">DS79-DW79</f>
        <v>-68</v>
      </c>
      <c r="EC79" s="8">
        <f aca="true" t="shared" si="543" ref="EC79:EC88">IF(DW79&lt;&gt;0,EB79/DW79,IF(EB79=0,0,1))</f>
        <v>-0.06634146341463415</v>
      </c>
      <c r="ED79" s="1">
        <f aca="true" t="shared" si="544" ref="ED79:ED88">DT79-DX79</f>
        <v>63</v>
      </c>
      <c r="EE79" s="8">
        <f t="shared" si="524"/>
        <v>0.0553116769095698</v>
      </c>
      <c r="EF79" s="8">
        <f aca="true" t="shared" si="545" ref="EF79:EF88">EA79-EE79</f>
        <v>1.093811130107974</v>
      </c>
    </row>
    <row r="80" spans="1:136" ht="12.75" customHeight="1" hidden="1" outlineLevel="2">
      <c r="A80" s="5" t="s">
        <v>4</v>
      </c>
      <c r="B80" s="31">
        <v>16</v>
      </c>
      <c r="C80" s="31">
        <v>17</v>
      </c>
      <c r="D80" s="9">
        <f t="shared" si="470"/>
        <v>33</v>
      </c>
      <c r="E80" s="11">
        <f t="shared" si="471"/>
        <v>0.48484848484848486</v>
      </c>
      <c r="F80" s="31">
        <v>47</v>
      </c>
      <c r="G80" s="31">
        <v>27</v>
      </c>
      <c r="H80" s="9">
        <f t="shared" si="472"/>
        <v>74</v>
      </c>
      <c r="I80" s="11">
        <f t="shared" si="473"/>
        <v>0.6351351351351351</v>
      </c>
      <c r="J80" s="31">
        <v>25</v>
      </c>
      <c r="K80" s="31">
        <v>26</v>
      </c>
      <c r="L80" s="9">
        <f t="shared" si="474"/>
        <v>51</v>
      </c>
      <c r="M80" s="11">
        <f t="shared" si="475"/>
        <v>0.49019607843137253</v>
      </c>
      <c r="N80" s="31">
        <v>45</v>
      </c>
      <c r="O80" s="31">
        <v>35</v>
      </c>
      <c r="P80" s="1">
        <f t="shared" si="476"/>
        <v>80</v>
      </c>
      <c r="Q80" s="8">
        <f t="shared" si="477"/>
        <v>0.5625</v>
      </c>
      <c r="R80" s="31">
        <v>42</v>
      </c>
      <c r="S80" s="31">
        <v>65</v>
      </c>
      <c r="T80" s="1">
        <f t="shared" si="478"/>
        <v>107</v>
      </c>
      <c r="U80" s="8">
        <f t="shared" si="479"/>
        <v>0.3925233644859813</v>
      </c>
      <c r="V80" s="31">
        <v>47</v>
      </c>
      <c r="W80" s="31">
        <v>71</v>
      </c>
      <c r="X80" s="1">
        <f t="shared" si="480"/>
        <v>118</v>
      </c>
      <c r="Y80" s="8">
        <f t="shared" si="481"/>
        <v>0.3983050847457627</v>
      </c>
      <c r="Z80" s="2">
        <f t="shared" si="482"/>
        <v>222</v>
      </c>
      <c r="AA80" s="1">
        <f t="shared" si="483"/>
        <v>241</v>
      </c>
      <c r="AB80" s="1">
        <f t="shared" si="484"/>
        <v>463</v>
      </c>
      <c r="AC80" s="3">
        <f t="shared" si="485"/>
        <v>0.4794816414686825</v>
      </c>
      <c r="AD80" s="31">
        <v>39</v>
      </c>
      <c r="AE80" s="31">
        <v>44</v>
      </c>
      <c r="AF80" s="1">
        <f t="shared" si="486"/>
        <v>83</v>
      </c>
      <c r="AG80" s="8">
        <f t="shared" si="487"/>
        <v>0.46987951807228917</v>
      </c>
      <c r="AH80" s="31">
        <v>37</v>
      </c>
      <c r="AI80" s="31">
        <v>27</v>
      </c>
      <c r="AJ80" s="1">
        <f t="shared" si="488"/>
        <v>64</v>
      </c>
      <c r="AK80" s="8">
        <f t="shared" si="489"/>
        <v>0.578125</v>
      </c>
      <c r="AL80" s="31">
        <v>55</v>
      </c>
      <c r="AM80" s="31">
        <v>48</v>
      </c>
      <c r="AN80" s="1">
        <f t="shared" si="490"/>
        <v>103</v>
      </c>
      <c r="AO80" s="8">
        <f t="shared" si="491"/>
        <v>0.5339805825242718</v>
      </c>
      <c r="AP80" s="31">
        <v>39</v>
      </c>
      <c r="AQ80" s="31">
        <v>49</v>
      </c>
      <c r="AR80" s="1">
        <f t="shared" si="492"/>
        <v>88</v>
      </c>
      <c r="AS80" s="8">
        <f t="shared" si="493"/>
        <v>0.4431818181818182</v>
      </c>
      <c r="AT80" s="31">
        <v>33</v>
      </c>
      <c r="AU80" s="31">
        <v>45</v>
      </c>
      <c r="AV80" s="1">
        <f t="shared" si="494"/>
        <v>78</v>
      </c>
      <c r="AW80" s="8">
        <f t="shared" si="525"/>
        <v>0.4230769230769231</v>
      </c>
      <c r="AX80" s="31">
        <v>33</v>
      </c>
      <c r="AY80" s="31">
        <v>50</v>
      </c>
      <c r="AZ80" s="1">
        <f>AY80+AX80</f>
        <v>83</v>
      </c>
      <c r="BA80" s="8">
        <f t="shared" si="495"/>
        <v>0.39759036144578314</v>
      </c>
      <c r="BB80" s="31">
        <v>26</v>
      </c>
      <c r="BC80" s="31">
        <v>71</v>
      </c>
      <c r="BD80" s="1">
        <f t="shared" si="496"/>
        <v>97</v>
      </c>
      <c r="BE80" s="8">
        <f t="shared" si="526"/>
        <v>0.26804123711340205</v>
      </c>
      <c r="BF80" s="2">
        <f t="shared" si="497"/>
        <v>262</v>
      </c>
      <c r="BG80" s="1">
        <f t="shared" si="497"/>
        <v>334</v>
      </c>
      <c r="BH80" s="1">
        <f t="shared" si="498"/>
        <v>596</v>
      </c>
      <c r="BI80" s="3">
        <f>IF(BH80&gt;0,BF80/BH80,0%)</f>
        <v>0.4395973154362416</v>
      </c>
      <c r="BJ80" s="31">
        <v>19</v>
      </c>
      <c r="BK80" s="31">
        <v>58</v>
      </c>
      <c r="BL80" s="1">
        <f t="shared" si="499"/>
        <v>77</v>
      </c>
      <c r="BM80" s="8">
        <f t="shared" si="527"/>
        <v>0.24675324675324675</v>
      </c>
      <c r="BN80" s="31">
        <v>30</v>
      </c>
      <c r="BO80" s="31">
        <v>47</v>
      </c>
      <c r="BP80" s="1">
        <f t="shared" si="500"/>
        <v>77</v>
      </c>
      <c r="BQ80" s="8">
        <f t="shared" si="528"/>
        <v>0.38961038961038963</v>
      </c>
      <c r="BR80" s="31">
        <v>27</v>
      </c>
      <c r="BS80" s="31">
        <v>50</v>
      </c>
      <c r="BT80" s="1">
        <f t="shared" si="501"/>
        <v>77</v>
      </c>
      <c r="BU80" s="8">
        <f t="shared" si="529"/>
        <v>0.35064935064935066</v>
      </c>
      <c r="BV80" s="31">
        <v>32</v>
      </c>
      <c r="BW80" s="31">
        <v>25</v>
      </c>
      <c r="BX80" s="1">
        <f t="shared" si="502"/>
        <v>57</v>
      </c>
      <c r="BY80" s="8">
        <f t="shared" si="530"/>
        <v>0.5614035087719298</v>
      </c>
      <c r="BZ80" s="31">
        <v>20</v>
      </c>
      <c r="CA80" s="31">
        <v>20</v>
      </c>
      <c r="CB80" s="1">
        <f t="shared" si="503"/>
        <v>40</v>
      </c>
      <c r="CC80" s="8">
        <f t="shared" si="531"/>
        <v>0.5</v>
      </c>
      <c r="CD80" s="31">
        <v>27</v>
      </c>
      <c r="CE80" s="31">
        <v>23</v>
      </c>
      <c r="CF80" s="1">
        <f t="shared" si="504"/>
        <v>50</v>
      </c>
      <c r="CG80" s="8">
        <f t="shared" si="532"/>
        <v>0.54</v>
      </c>
      <c r="CH80" s="2">
        <f t="shared" si="505"/>
        <v>155</v>
      </c>
      <c r="CI80" s="1">
        <f t="shared" si="506"/>
        <v>223</v>
      </c>
      <c r="CJ80" s="1">
        <f t="shared" si="507"/>
        <v>378</v>
      </c>
      <c r="CK80" s="3">
        <f t="shared" si="508"/>
        <v>0.41005291005291006</v>
      </c>
      <c r="CL80" s="31">
        <v>24</v>
      </c>
      <c r="CM80" s="31">
        <v>22</v>
      </c>
      <c r="CN80" s="1">
        <f t="shared" si="509"/>
        <v>46</v>
      </c>
      <c r="CO80" s="8">
        <f t="shared" si="533"/>
        <v>0.5217391304347826</v>
      </c>
      <c r="CP80" s="31">
        <v>21</v>
      </c>
      <c r="CQ80" s="31">
        <v>23</v>
      </c>
      <c r="CR80" s="1">
        <f t="shared" si="510"/>
        <v>44</v>
      </c>
      <c r="CS80" s="8">
        <f t="shared" si="534"/>
        <v>0.4772727272727273</v>
      </c>
      <c r="CT80" s="31">
        <v>21</v>
      </c>
      <c r="CU80" s="31">
        <v>22</v>
      </c>
      <c r="CV80" s="1">
        <f t="shared" si="511"/>
        <v>43</v>
      </c>
      <c r="CW80" s="8">
        <f t="shared" si="535"/>
        <v>0.4883720930232558</v>
      </c>
      <c r="CX80" s="31">
        <v>19</v>
      </c>
      <c r="CY80" s="31">
        <v>48</v>
      </c>
      <c r="CZ80" s="1">
        <f t="shared" si="512"/>
        <v>67</v>
      </c>
      <c r="DA80" s="8">
        <f t="shared" si="536"/>
        <v>0.2835820895522388</v>
      </c>
      <c r="DB80" s="31">
        <v>21</v>
      </c>
      <c r="DC80" s="31">
        <v>20</v>
      </c>
      <c r="DD80" s="1">
        <f t="shared" si="513"/>
        <v>41</v>
      </c>
      <c r="DE80" s="8">
        <f t="shared" si="537"/>
        <v>0.5121951219512195</v>
      </c>
      <c r="DF80" s="31">
        <v>29</v>
      </c>
      <c r="DG80" s="31">
        <v>10</v>
      </c>
      <c r="DH80" s="1">
        <f t="shared" si="514"/>
        <v>39</v>
      </c>
      <c r="DI80" s="8">
        <f t="shared" si="538"/>
        <v>0.7435897435897436</v>
      </c>
      <c r="DJ80" s="31">
        <v>28</v>
      </c>
      <c r="DK80" s="31">
        <v>13</v>
      </c>
      <c r="DL80" s="1">
        <f t="shared" si="515"/>
        <v>41</v>
      </c>
      <c r="DM80" s="8">
        <f t="shared" si="539"/>
        <v>0.6829268292682927</v>
      </c>
      <c r="DN80" s="2">
        <f t="shared" si="516"/>
        <v>163</v>
      </c>
      <c r="DO80" s="1">
        <f t="shared" si="516"/>
        <v>158</v>
      </c>
      <c r="DP80" s="1">
        <f t="shared" si="517"/>
        <v>321</v>
      </c>
      <c r="DQ80" s="3">
        <f t="shared" si="518"/>
        <v>0.5077881619937694</v>
      </c>
      <c r="DR80" s="2">
        <f t="shared" si="519"/>
        <v>802</v>
      </c>
      <c r="DS80" s="1">
        <f t="shared" si="519"/>
        <v>956</v>
      </c>
      <c r="DT80" s="1">
        <f t="shared" si="520"/>
        <v>1758</v>
      </c>
      <c r="DU80" s="3">
        <f t="shared" si="521"/>
        <v>0.45620022753128553</v>
      </c>
      <c r="DV80" s="2">
        <f>'[6]cy2001'!DR80</f>
        <v>383</v>
      </c>
      <c r="DW80" s="2">
        <f>'[6]cy2001'!DS80</f>
        <v>1063</v>
      </c>
      <c r="DX80" s="1">
        <f t="shared" si="540"/>
        <v>1446</v>
      </c>
      <c r="DY80" s="3">
        <f t="shared" si="522"/>
        <v>0.2648686030428769</v>
      </c>
      <c r="DZ80" s="1">
        <f t="shared" si="541"/>
        <v>419</v>
      </c>
      <c r="EA80" s="8">
        <f t="shared" si="523"/>
        <v>1.0939947780678851</v>
      </c>
      <c r="EB80" s="1">
        <f t="shared" si="542"/>
        <v>-107</v>
      </c>
      <c r="EC80" s="8">
        <f t="shared" si="543"/>
        <v>-0.1006585136406397</v>
      </c>
      <c r="ED80" s="1">
        <f t="shared" si="544"/>
        <v>312</v>
      </c>
      <c r="EE80" s="8">
        <f t="shared" si="524"/>
        <v>0.2157676348547718</v>
      </c>
      <c r="EF80" s="8">
        <f t="shared" si="545"/>
        <v>0.8782271432131133</v>
      </c>
    </row>
    <row r="81" spans="1:136" ht="12.75" customHeight="1" hidden="1" outlineLevel="2">
      <c r="A81" s="5" t="s">
        <v>5</v>
      </c>
      <c r="B81" s="31">
        <v>2</v>
      </c>
      <c r="C81" s="31">
        <v>14</v>
      </c>
      <c r="D81" s="9">
        <f t="shared" si="470"/>
        <v>16</v>
      </c>
      <c r="E81" s="11">
        <f t="shared" si="471"/>
        <v>0.125</v>
      </c>
      <c r="F81" s="31">
        <v>10</v>
      </c>
      <c r="G81" s="31">
        <v>20</v>
      </c>
      <c r="H81" s="9">
        <f t="shared" si="472"/>
        <v>30</v>
      </c>
      <c r="I81" s="11">
        <f t="shared" si="473"/>
        <v>0.3333333333333333</v>
      </c>
      <c r="J81" s="31">
        <v>11</v>
      </c>
      <c r="K81" s="31">
        <v>22</v>
      </c>
      <c r="L81" s="9">
        <f t="shared" si="474"/>
        <v>33</v>
      </c>
      <c r="M81" s="11">
        <f t="shared" si="475"/>
        <v>0.3333333333333333</v>
      </c>
      <c r="N81" s="31">
        <v>20</v>
      </c>
      <c r="O81" s="31">
        <v>23</v>
      </c>
      <c r="P81" s="1">
        <f t="shared" si="476"/>
        <v>43</v>
      </c>
      <c r="Q81" s="8">
        <f t="shared" si="477"/>
        <v>0.46511627906976744</v>
      </c>
      <c r="R81" s="31">
        <v>17</v>
      </c>
      <c r="S81" s="31">
        <v>18</v>
      </c>
      <c r="T81" s="1">
        <f t="shared" si="478"/>
        <v>35</v>
      </c>
      <c r="U81" s="8">
        <f t="shared" si="479"/>
        <v>0.4857142857142857</v>
      </c>
      <c r="V81" s="31">
        <v>19</v>
      </c>
      <c r="W81" s="31">
        <v>19</v>
      </c>
      <c r="X81" s="1">
        <f t="shared" si="480"/>
        <v>38</v>
      </c>
      <c r="Y81" s="8">
        <f t="shared" si="481"/>
        <v>0.5</v>
      </c>
      <c r="Z81" s="2">
        <f t="shared" si="482"/>
        <v>79</v>
      </c>
      <c r="AA81" s="1">
        <f t="shared" si="483"/>
        <v>116</v>
      </c>
      <c r="AB81" s="1">
        <f t="shared" si="484"/>
        <v>195</v>
      </c>
      <c r="AC81" s="3">
        <f t="shared" si="485"/>
        <v>0.40512820512820513</v>
      </c>
      <c r="AD81" s="31">
        <v>20</v>
      </c>
      <c r="AE81" s="31">
        <v>16</v>
      </c>
      <c r="AF81" s="1">
        <f t="shared" si="486"/>
        <v>36</v>
      </c>
      <c r="AG81" s="8">
        <f t="shared" si="487"/>
        <v>0.5555555555555556</v>
      </c>
      <c r="AH81" s="31">
        <v>17</v>
      </c>
      <c r="AI81" s="31">
        <v>21</v>
      </c>
      <c r="AJ81" s="1">
        <f t="shared" si="488"/>
        <v>38</v>
      </c>
      <c r="AK81" s="8">
        <f t="shared" si="489"/>
        <v>0.4473684210526316</v>
      </c>
      <c r="AL81" s="31">
        <v>25</v>
      </c>
      <c r="AM81" s="31">
        <v>19</v>
      </c>
      <c r="AN81" s="1">
        <f t="shared" si="490"/>
        <v>44</v>
      </c>
      <c r="AO81" s="8">
        <f t="shared" si="491"/>
        <v>0.5681818181818182</v>
      </c>
      <c r="AP81" s="31">
        <v>10</v>
      </c>
      <c r="AQ81" s="31">
        <v>11</v>
      </c>
      <c r="AR81" s="1">
        <f t="shared" si="492"/>
        <v>21</v>
      </c>
      <c r="AS81" s="8">
        <f t="shared" si="493"/>
        <v>0.47619047619047616</v>
      </c>
      <c r="AT81" s="31">
        <v>13</v>
      </c>
      <c r="AU81" s="31">
        <v>20</v>
      </c>
      <c r="AV81" s="1">
        <f t="shared" si="494"/>
        <v>33</v>
      </c>
      <c r="AW81" s="8">
        <f t="shared" si="525"/>
        <v>0.3939393939393939</v>
      </c>
      <c r="AX81" s="31">
        <v>15</v>
      </c>
      <c r="AY81" s="31">
        <v>20</v>
      </c>
      <c r="AZ81" s="1">
        <f>AY81+AX81</f>
        <v>35</v>
      </c>
      <c r="BA81" s="8">
        <f t="shared" si="495"/>
        <v>0.42857142857142855</v>
      </c>
      <c r="BB81" s="31">
        <v>7</v>
      </c>
      <c r="BC81" s="31">
        <v>38</v>
      </c>
      <c r="BD81" s="1">
        <f t="shared" si="496"/>
        <v>45</v>
      </c>
      <c r="BE81" s="8">
        <f t="shared" si="526"/>
        <v>0.15555555555555556</v>
      </c>
      <c r="BF81" s="2">
        <f t="shared" si="497"/>
        <v>107</v>
      </c>
      <c r="BG81" s="1">
        <f t="shared" si="497"/>
        <v>145</v>
      </c>
      <c r="BH81" s="1">
        <f t="shared" si="498"/>
        <v>252</v>
      </c>
      <c r="BI81" s="3">
        <f>IF(BH81&gt;0,BF81/BH81,0%)</f>
        <v>0.4246031746031746</v>
      </c>
      <c r="BJ81" s="31">
        <v>5</v>
      </c>
      <c r="BK81" s="31">
        <v>36</v>
      </c>
      <c r="BL81" s="1">
        <f t="shared" si="499"/>
        <v>41</v>
      </c>
      <c r="BM81" s="8">
        <f t="shared" si="527"/>
        <v>0.12195121951219512</v>
      </c>
      <c r="BN81" s="31">
        <v>16</v>
      </c>
      <c r="BO81" s="31">
        <v>19</v>
      </c>
      <c r="BP81" s="1">
        <f t="shared" si="500"/>
        <v>35</v>
      </c>
      <c r="BQ81" s="8">
        <f t="shared" si="528"/>
        <v>0.45714285714285713</v>
      </c>
      <c r="BR81" s="31">
        <v>12</v>
      </c>
      <c r="BS81" s="31">
        <v>27</v>
      </c>
      <c r="BT81" s="1">
        <f t="shared" si="501"/>
        <v>39</v>
      </c>
      <c r="BU81" s="8">
        <f t="shared" si="529"/>
        <v>0.3076923076923077</v>
      </c>
      <c r="BV81" s="31">
        <v>12</v>
      </c>
      <c r="BW81" s="31">
        <v>12</v>
      </c>
      <c r="BX81" s="1">
        <f t="shared" si="502"/>
        <v>24</v>
      </c>
      <c r="BY81" s="8">
        <f t="shared" si="530"/>
        <v>0.5</v>
      </c>
      <c r="BZ81" s="31">
        <v>11</v>
      </c>
      <c r="CA81" s="31">
        <v>17</v>
      </c>
      <c r="CB81" s="1">
        <f t="shared" si="503"/>
        <v>28</v>
      </c>
      <c r="CC81" s="8">
        <f t="shared" si="531"/>
        <v>0.39285714285714285</v>
      </c>
      <c r="CD81" s="31">
        <v>12</v>
      </c>
      <c r="CE81" s="31">
        <v>13</v>
      </c>
      <c r="CF81" s="1">
        <f t="shared" si="504"/>
        <v>25</v>
      </c>
      <c r="CG81" s="8">
        <f t="shared" si="532"/>
        <v>0.48</v>
      </c>
      <c r="CH81" s="2">
        <f t="shared" si="505"/>
        <v>68</v>
      </c>
      <c r="CI81" s="1">
        <f t="shared" si="506"/>
        <v>124</v>
      </c>
      <c r="CJ81" s="1">
        <f t="shared" si="507"/>
        <v>192</v>
      </c>
      <c r="CK81" s="3">
        <f t="shared" si="508"/>
        <v>0.3541666666666667</v>
      </c>
      <c r="CL81" s="31">
        <v>9</v>
      </c>
      <c r="CM81" s="31">
        <v>22</v>
      </c>
      <c r="CN81" s="1">
        <f t="shared" si="509"/>
        <v>31</v>
      </c>
      <c r="CO81" s="8">
        <f t="shared" si="533"/>
        <v>0.2903225806451613</v>
      </c>
      <c r="CP81" s="31">
        <v>5</v>
      </c>
      <c r="CQ81" s="31">
        <v>13</v>
      </c>
      <c r="CR81" s="1">
        <f t="shared" si="510"/>
        <v>18</v>
      </c>
      <c r="CS81" s="8">
        <f t="shared" si="534"/>
        <v>0.2777777777777778</v>
      </c>
      <c r="CT81" s="31">
        <v>7</v>
      </c>
      <c r="CU81" s="31">
        <v>19</v>
      </c>
      <c r="CV81" s="1">
        <f t="shared" si="511"/>
        <v>26</v>
      </c>
      <c r="CW81" s="8">
        <f t="shared" si="535"/>
        <v>0.2692307692307692</v>
      </c>
      <c r="CX81" s="31">
        <v>6</v>
      </c>
      <c r="CY81" s="31">
        <v>16</v>
      </c>
      <c r="CZ81" s="1">
        <f t="shared" si="512"/>
        <v>22</v>
      </c>
      <c r="DA81" s="8">
        <f t="shared" si="536"/>
        <v>0.2727272727272727</v>
      </c>
      <c r="DB81" s="31">
        <v>4</v>
      </c>
      <c r="DC81" s="31">
        <v>17</v>
      </c>
      <c r="DD81" s="1">
        <f t="shared" si="513"/>
        <v>21</v>
      </c>
      <c r="DE81" s="8">
        <f t="shared" si="537"/>
        <v>0.19047619047619047</v>
      </c>
      <c r="DF81" s="31">
        <v>9</v>
      </c>
      <c r="DG81" s="31">
        <v>8</v>
      </c>
      <c r="DH81" s="1">
        <f t="shared" si="514"/>
        <v>17</v>
      </c>
      <c r="DI81" s="8">
        <f t="shared" si="538"/>
        <v>0.5294117647058824</v>
      </c>
      <c r="DJ81" s="31">
        <v>10</v>
      </c>
      <c r="DK81" s="31">
        <v>14</v>
      </c>
      <c r="DL81" s="1">
        <f t="shared" si="515"/>
        <v>24</v>
      </c>
      <c r="DM81" s="8">
        <f t="shared" si="539"/>
        <v>0.4166666666666667</v>
      </c>
      <c r="DN81" s="2">
        <f t="shared" si="516"/>
        <v>50</v>
      </c>
      <c r="DO81" s="1">
        <f t="shared" si="516"/>
        <v>109</v>
      </c>
      <c r="DP81" s="1">
        <f t="shared" si="517"/>
        <v>159</v>
      </c>
      <c r="DQ81" s="3">
        <f t="shared" si="518"/>
        <v>0.31446540880503143</v>
      </c>
      <c r="DR81" s="2">
        <f t="shared" si="519"/>
        <v>304</v>
      </c>
      <c r="DS81" s="1">
        <f t="shared" si="519"/>
        <v>494</v>
      </c>
      <c r="DT81" s="1">
        <f t="shared" si="520"/>
        <v>798</v>
      </c>
      <c r="DU81" s="3">
        <f t="shared" si="521"/>
        <v>0.38095238095238093</v>
      </c>
      <c r="DV81" s="2">
        <f>'[6]cy2001'!DR81</f>
        <v>151</v>
      </c>
      <c r="DW81" s="2">
        <f>'[6]cy2001'!DS81</f>
        <v>719</v>
      </c>
      <c r="DX81" s="1">
        <f t="shared" si="540"/>
        <v>870</v>
      </c>
      <c r="DY81" s="3">
        <f t="shared" si="522"/>
        <v>0.1735632183908046</v>
      </c>
      <c r="DZ81" s="1">
        <f t="shared" si="541"/>
        <v>153</v>
      </c>
      <c r="EA81" s="8">
        <f t="shared" si="523"/>
        <v>1.0132450331125828</v>
      </c>
      <c r="EB81" s="1">
        <f t="shared" si="542"/>
        <v>-225</v>
      </c>
      <c r="EC81" s="8">
        <f t="shared" si="543"/>
        <v>-0.3129346314325452</v>
      </c>
      <c r="ED81" s="1">
        <f t="shared" si="544"/>
        <v>-72</v>
      </c>
      <c r="EE81" s="8">
        <f t="shared" si="524"/>
        <v>-0.08275862068965517</v>
      </c>
      <c r="EF81" s="8">
        <f t="shared" si="545"/>
        <v>1.096003653802238</v>
      </c>
    </row>
    <row r="82" spans="1:136" ht="12.75" customHeight="1" hidden="1" outlineLevel="2">
      <c r="A82" s="5" t="s">
        <v>6</v>
      </c>
      <c r="B82" s="31">
        <v>23</v>
      </c>
      <c r="C82" s="31">
        <v>5</v>
      </c>
      <c r="D82" s="9">
        <f t="shared" si="470"/>
        <v>28</v>
      </c>
      <c r="E82" s="11">
        <f t="shared" si="471"/>
        <v>0.8214285714285714</v>
      </c>
      <c r="F82" s="31">
        <v>61</v>
      </c>
      <c r="G82" s="31">
        <v>12</v>
      </c>
      <c r="H82" s="9">
        <f t="shared" si="472"/>
        <v>73</v>
      </c>
      <c r="I82" s="11">
        <f t="shared" si="473"/>
        <v>0.8356164383561644</v>
      </c>
      <c r="J82" s="31">
        <v>42</v>
      </c>
      <c r="K82" s="31">
        <v>28</v>
      </c>
      <c r="L82" s="9">
        <f t="shared" si="474"/>
        <v>70</v>
      </c>
      <c r="M82" s="11">
        <f t="shared" si="475"/>
        <v>0.6</v>
      </c>
      <c r="N82" s="31">
        <v>90</v>
      </c>
      <c r="O82" s="31">
        <v>20</v>
      </c>
      <c r="P82" s="1">
        <f t="shared" si="476"/>
        <v>110</v>
      </c>
      <c r="Q82" s="8">
        <f t="shared" si="477"/>
        <v>0.8181818181818182</v>
      </c>
      <c r="R82" s="31">
        <v>74</v>
      </c>
      <c r="S82" s="31">
        <v>18</v>
      </c>
      <c r="T82" s="1">
        <f t="shared" si="478"/>
        <v>92</v>
      </c>
      <c r="U82" s="8">
        <f t="shared" si="479"/>
        <v>0.8043478260869565</v>
      </c>
      <c r="V82" s="31">
        <v>48</v>
      </c>
      <c r="W82" s="31">
        <v>17</v>
      </c>
      <c r="X82" s="1">
        <f t="shared" si="480"/>
        <v>65</v>
      </c>
      <c r="Y82" s="8">
        <f t="shared" si="481"/>
        <v>0.7384615384615385</v>
      </c>
      <c r="Z82" s="2">
        <f t="shared" si="482"/>
        <v>338</v>
      </c>
      <c r="AA82" s="1">
        <f t="shared" si="483"/>
        <v>100</v>
      </c>
      <c r="AB82" s="1">
        <f t="shared" si="484"/>
        <v>438</v>
      </c>
      <c r="AC82" s="3">
        <f t="shared" si="485"/>
        <v>0.771689497716895</v>
      </c>
      <c r="AD82" s="31">
        <v>58</v>
      </c>
      <c r="AE82" s="31">
        <v>13</v>
      </c>
      <c r="AF82" s="1">
        <f t="shared" si="486"/>
        <v>71</v>
      </c>
      <c r="AG82" s="8">
        <f t="shared" si="487"/>
        <v>0.8169014084507042</v>
      </c>
      <c r="AH82" s="31">
        <v>50</v>
      </c>
      <c r="AI82" s="31">
        <v>11</v>
      </c>
      <c r="AJ82" s="1">
        <f t="shared" si="488"/>
        <v>61</v>
      </c>
      <c r="AK82" s="8">
        <f t="shared" si="489"/>
        <v>0.819672131147541</v>
      </c>
      <c r="AL82" s="31">
        <v>36</v>
      </c>
      <c r="AM82" s="31">
        <v>16</v>
      </c>
      <c r="AN82" s="1">
        <f t="shared" si="490"/>
        <v>52</v>
      </c>
      <c r="AO82" s="8">
        <f t="shared" si="491"/>
        <v>0.6923076923076923</v>
      </c>
      <c r="AP82" s="31">
        <v>51</v>
      </c>
      <c r="AQ82" s="31">
        <v>9</v>
      </c>
      <c r="AR82" s="1">
        <f t="shared" si="492"/>
        <v>60</v>
      </c>
      <c r="AS82" s="8">
        <f t="shared" si="493"/>
        <v>0.85</v>
      </c>
      <c r="AT82" s="31">
        <v>47</v>
      </c>
      <c r="AU82" s="31">
        <v>13</v>
      </c>
      <c r="AV82" s="1">
        <f t="shared" si="494"/>
        <v>60</v>
      </c>
      <c r="AW82" s="8">
        <f t="shared" si="525"/>
        <v>0.7833333333333333</v>
      </c>
      <c r="AX82" s="31">
        <v>52</v>
      </c>
      <c r="AY82" s="31">
        <v>17</v>
      </c>
      <c r="AZ82" s="1">
        <f>AY82+AX82</f>
        <v>69</v>
      </c>
      <c r="BA82" s="8">
        <f t="shared" si="495"/>
        <v>0.7536231884057971</v>
      </c>
      <c r="BB82" s="31">
        <v>39</v>
      </c>
      <c r="BC82" s="31">
        <v>16</v>
      </c>
      <c r="BD82" s="1">
        <f t="shared" si="496"/>
        <v>55</v>
      </c>
      <c r="BE82" s="8">
        <f t="shared" si="526"/>
        <v>0.7090909090909091</v>
      </c>
      <c r="BF82" s="2">
        <f t="shared" si="497"/>
        <v>333</v>
      </c>
      <c r="BG82" s="1">
        <f t="shared" si="497"/>
        <v>95</v>
      </c>
      <c r="BH82" s="1">
        <f t="shared" si="498"/>
        <v>428</v>
      </c>
      <c r="BI82" s="3">
        <f>IF(BH82&gt;0,BF82/BH82,0%)</f>
        <v>0.7780373831775701</v>
      </c>
      <c r="BJ82" s="31">
        <v>43</v>
      </c>
      <c r="BK82" s="31">
        <v>13</v>
      </c>
      <c r="BL82" s="1">
        <f t="shared" si="499"/>
        <v>56</v>
      </c>
      <c r="BM82" s="8">
        <f t="shared" si="527"/>
        <v>0.7678571428571429</v>
      </c>
      <c r="BN82" s="31">
        <v>45</v>
      </c>
      <c r="BO82" s="31">
        <v>11</v>
      </c>
      <c r="BP82" s="1">
        <f t="shared" si="500"/>
        <v>56</v>
      </c>
      <c r="BQ82" s="8">
        <f t="shared" si="528"/>
        <v>0.8035714285714286</v>
      </c>
      <c r="BR82" s="31">
        <v>50</v>
      </c>
      <c r="BS82" s="31">
        <v>16</v>
      </c>
      <c r="BT82" s="1">
        <f t="shared" si="501"/>
        <v>66</v>
      </c>
      <c r="BU82" s="8">
        <f t="shared" si="529"/>
        <v>0.7575757575757576</v>
      </c>
      <c r="BV82" s="31">
        <v>55</v>
      </c>
      <c r="BW82" s="31">
        <v>6</v>
      </c>
      <c r="BX82" s="1">
        <f t="shared" si="502"/>
        <v>61</v>
      </c>
      <c r="BY82" s="8">
        <f t="shared" si="530"/>
        <v>0.9016393442622951</v>
      </c>
      <c r="BZ82" s="31">
        <v>28</v>
      </c>
      <c r="CA82" s="31">
        <v>21</v>
      </c>
      <c r="CB82" s="1">
        <f t="shared" si="503"/>
        <v>49</v>
      </c>
      <c r="CC82" s="8">
        <f t="shared" si="531"/>
        <v>0.5714285714285714</v>
      </c>
      <c r="CD82" s="31">
        <v>37</v>
      </c>
      <c r="CE82" s="31">
        <v>10</v>
      </c>
      <c r="CF82" s="1">
        <f t="shared" si="504"/>
        <v>47</v>
      </c>
      <c r="CG82" s="8">
        <f t="shared" si="532"/>
        <v>0.7872340425531915</v>
      </c>
      <c r="CH82" s="2">
        <f t="shared" si="505"/>
        <v>258</v>
      </c>
      <c r="CI82" s="1">
        <f t="shared" si="506"/>
        <v>77</v>
      </c>
      <c r="CJ82" s="1">
        <f t="shared" si="507"/>
        <v>335</v>
      </c>
      <c r="CK82" s="3">
        <f t="shared" si="508"/>
        <v>0.7701492537313432</v>
      </c>
      <c r="CL82" s="31">
        <v>36</v>
      </c>
      <c r="CM82" s="31">
        <v>13</v>
      </c>
      <c r="CN82" s="1">
        <f t="shared" si="509"/>
        <v>49</v>
      </c>
      <c r="CO82" s="8">
        <f t="shared" si="533"/>
        <v>0.7346938775510204</v>
      </c>
      <c r="CP82" s="31">
        <v>56</v>
      </c>
      <c r="CQ82" s="31">
        <v>12</v>
      </c>
      <c r="CR82" s="1">
        <f t="shared" si="510"/>
        <v>68</v>
      </c>
      <c r="CS82" s="8">
        <f t="shared" si="534"/>
        <v>0.8235294117647058</v>
      </c>
      <c r="CT82" s="31">
        <v>41</v>
      </c>
      <c r="CU82" s="31">
        <v>15</v>
      </c>
      <c r="CV82" s="1">
        <f t="shared" si="511"/>
        <v>56</v>
      </c>
      <c r="CW82" s="8">
        <f t="shared" si="535"/>
        <v>0.7321428571428571</v>
      </c>
      <c r="CX82" s="31">
        <v>61</v>
      </c>
      <c r="CY82" s="31">
        <v>20</v>
      </c>
      <c r="CZ82" s="1">
        <f t="shared" si="512"/>
        <v>81</v>
      </c>
      <c r="DA82" s="8">
        <f t="shared" si="536"/>
        <v>0.7530864197530864</v>
      </c>
      <c r="DB82" s="31">
        <v>30</v>
      </c>
      <c r="DC82" s="31">
        <v>6</v>
      </c>
      <c r="DD82" s="1">
        <f t="shared" si="513"/>
        <v>36</v>
      </c>
      <c r="DE82" s="8">
        <f t="shared" si="537"/>
        <v>0.8333333333333334</v>
      </c>
      <c r="DF82" s="31">
        <v>38</v>
      </c>
      <c r="DG82" s="31">
        <v>29</v>
      </c>
      <c r="DH82" s="1">
        <f t="shared" si="514"/>
        <v>67</v>
      </c>
      <c r="DI82" s="8">
        <f t="shared" si="538"/>
        <v>0.5671641791044776</v>
      </c>
      <c r="DJ82" s="31">
        <v>37</v>
      </c>
      <c r="DK82" s="31">
        <v>13</v>
      </c>
      <c r="DL82" s="1">
        <f t="shared" si="515"/>
        <v>50</v>
      </c>
      <c r="DM82" s="8">
        <f t="shared" si="539"/>
        <v>0.74</v>
      </c>
      <c r="DN82" s="2">
        <f t="shared" si="516"/>
        <v>299</v>
      </c>
      <c r="DO82" s="1">
        <f t="shared" si="516"/>
        <v>108</v>
      </c>
      <c r="DP82" s="1">
        <f t="shared" si="517"/>
        <v>407</v>
      </c>
      <c r="DQ82" s="3">
        <f t="shared" si="518"/>
        <v>0.7346437346437347</v>
      </c>
      <c r="DR82" s="2">
        <f t="shared" si="519"/>
        <v>1228</v>
      </c>
      <c r="DS82" s="1">
        <f t="shared" si="519"/>
        <v>380</v>
      </c>
      <c r="DT82" s="1">
        <f t="shared" si="520"/>
        <v>1608</v>
      </c>
      <c r="DU82" s="3">
        <f t="shared" si="521"/>
        <v>0.763681592039801</v>
      </c>
      <c r="DV82" s="2">
        <f>'[6]cy2001'!DR82</f>
        <v>551</v>
      </c>
      <c r="DW82" s="2">
        <f>'[6]cy2001'!DS82</f>
        <v>536</v>
      </c>
      <c r="DX82" s="1">
        <f t="shared" si="540"/>
        <v>1087</v>
      </c>
      <c r="DY82" s="3">
        <f t="shared" si="522"/>
        <v>0.5068997240110396</v>
      </c>
      <c r="DZ82" s="1">
        <f t="shared" si="541"/>
        <v>677</v>
      </c>
      <c r="EA82" s="8">
        <f t="shared" si="523"/>
        <v>1.2286751361161525</v>
      </c>
      <c r="EB82" s="1">
        <f t="shared" si="542"/>
        <v>-156</v>
      </c>
      <c r="EC82" s="8">
        <f t="shared" si="543"/>
        <v>-0.291044776119403</v>
      </c>
      <c r="ED82" s="1">
        <f t="shared" si="544"/>
        <v>521</v>
      </c>
      <c r="EE82" s="8">
        <f t="shared" si="524"/>
        <v>0.47930082796688134</v>
      </c>
      <c r="EF82" s="8">
        <f t="shared" si="545"/>
        <v>0.7493743081492712</v>
      </c>
    </row>
    <row r="83" spans="1:136" ht="12.75" customHeight="1" hidden="1" outlineLevel="2">
      <c r="A83" s="5" t="s">
        <v>36</v>
      </c>
      <c r="B83" s="31">
        <v>2</v>
      </c>
      <c r="C83" s="31">
        <v>2</v>
      </c>
      <c r="D83" s="9">
        <f t="shared" si="470"/>
        <v>4</v>
      </c>
      <c r="E83" s="11">
        <f t="shared" si="471"/>
        <v>0.5</v>
      </c>
      <c r="F83" s="31">
        <v>5</v>
      </c>
      <c r="G83" s="31">
        <v>8</v>
      </c>
      <c r="H83" s="9">
        <f t="shared" si="472"/>
        <v>13</v>
      </c>
      <c r="I83" s="11">
        <f t="shared" si="473"/>
        <v>0.38461538461538464</v>
      </c>
      <c r="J83" s="31">
        <v>6</v>
      </c>
      <c r="K83" s="31">
        <v>3</v>
      </c>
      <c r="L83" s="9">
        <f t="shared" si="474"/>
        <v>9</v>
      </c>
      <c r="M83" s="11">
        <f t="shared" si="475"/>
        <v>0.6666666666666666</v>
      </c>
      <c r="N83" s="31">
        <v>5</v>
      </c>
      <c r="O83" s="31">
        <v>5</v>
      </c>
      <c r="P83" s="1">
        <f t="shared" si="476"/>
        <v>10</v>
      </c>
      <c r="Q83" s="8">
        <f t="shared" si="477"/>
        <v>0.5</v>
      </c>
      <c r="R83" s="31">
        <v>7</v>
      </c>
      <c r="S83" s="31">
        <v>3</v>
      </c>
      <c r="T83" s="1">
        <f t="shared" si="478"/>
        <v>10</v>
      </c>
      <c r="U83" s="8">
        <f t="shared" si="479"/>
        <v>0.7</v>
      </c>
      <c r="V83" s="31">
        <v>5</v>
      </c>
      <c r="W83" s="31">
        <v>3</v>
      </c>
      <c r="X83" s="1">
        <f t="shared" si="480"/>
        <v>8</v>
      </c>
      <c r="Y83" s="8">
        <f t="shared" si="481"/>
        <v>0.625</v>
      </c>
      <c r="Z83" s="2">
        <f t="shared" si="482"/>
        <v>30</v>
      </c>
      <c r="AA83" s="1">
        <f t="shared" si="483"/>
        <v>24</v>
      </c>
      <c r="AB83" s="1">
        <f t="shared" si="484"/>
        <v>54</v>
      </c>
      <c r="AC83" s="3">
        <f t="shared" si="485"/>
        <v>0.5555555555555556</v>
      </c>
      <c r="AD83" s="31">
        <v>2</v>
      </c>
      <c r="AE83" s="31">
        <v>3</v>
      </c>
      <c r="AF83" s="1">
        <f t="shared" si="486"/>
        <v>5</v>
      </c>
      <c r="AG83" s="8">
        <f t="shared" si="487"/>
        <v>0.4</v>
      </c>
      <c r="AH83" s="31">
        <v>9</v>
      </c>
      <c r="AI83" s="31">
        <v>1</v>
      </c>
      <c r="AJ83" s="1">
        <f t="shared" si="488"/>
        <v>10</v>
      </c>
      <c r="AK83" s="8">
        <f t="shared" si="489"/>
        <v>0.9</v>
      </c>
      <c r="AL83" s="31">
        <v>10</v>
      </c>
      <c r="AM83" s="31">
        <v>1</v>
      </c>
      <c r="AN83" s="1">
        <f t="shared" si="490"/>
        <v>11</v>
      </c>
      <c r="AO83" s="8">
        <f t="shared" si="491"/>
        <v>0.9090909090909091</v>
      </c>
      <c r="AP83" s="31">
        <v>9</v>
      </c>
      <c r="AQ83" s="31">
        <v>2</v>
      </c>
      <c r="AR83" s="1">
        <f t="shared" si="492"/>
        <v>11</v>
      </c>
      <c r="AS83" s="8">
        <f t="shared" si="493"/>
        <v>0.8181818181818182</v>
      </c>
      <c r="AT83" s="31">
        <v>13</v>
      </c>
      <c r="AU83" s="31">
        <v>7</v>
      </c>
      <c r="AV83" s="1">
        <f t="shared" si="494"/>
        <v>20</v>
      </c>
      <c r="AW83" s="8">
        <f t="shared" si="525"/>
        <v>0.65</v>
      </c>
      <c r="AX83" s="31">
        <v>17</v>
      </c>
      <c r="AY83" s="31">
        <v>8</v>
      </c>
      <c r="AZ83" s="1">
        <f aca="true" t="shared" si="546" ref="AZ83:AZ88">AX83+AY83</f>
        <v>25</v>
      </c>
      <c r="BA83" s="8">
        <f t="shared" si="495"/>
        <v>0.68</v>
      </c>
      <c r="BB83" s="31">
        <v>13</v>
      </c>
      <c r="BC83" s="31">
        <v>14</v>
      </c>
      <c r="BD83" s="1">
        <f t="shared" si="496"/>
        <v>27</v>
      </c>
      <c r="BE83" s="8">
        <f t="shared" si="526"/>
        <v>0.48148148148148145</v>
      </c>
      <c r="BF83" s="2">
        <f t="shared" si="497"/>
        <v>73</v>
      </c>
      <c r="BG83" s="1">
        <f t="shared" si="497"/>
        <v>36</v>
      </c>
      <c r="BH83" s="1">
        <f t="shared" si="498"/>
        <v>109</v>
      </c>
      <c r="BI83" s="3">
        <f aca="true" t="shared" si="547" ref="BI83:BI88">IF(BH83&gt;0,BF83/BH83,0%)</f>
        <v>0.6697247706422018</v>
      </c>
      <c r="BJ83" s="31">
        <v>5</v>
      </c>
      <c r="BK83" s="31">
        <v>4</v>
      </c>
      <c r="BL83" s="1">
        <f t="shared" si="499"/>
        <v>9</v>
      </c>
      <c r="BM83" s="8">
        <f t="shared" si="527"/>
        <v>0.5555555555555556</v>
      </c>
      <c r="BN83" s="31">
        <v>4</v>
      </c>
      <c r="BO83" s="31">
        <v>7</v>
      </c>
      <c r="BP83" s="1">
        <f t="shared" si="500"/>
        <v>11</v>
      </c>
      <c r="BQ83" s="8">
        <f t="shared" si="528"/>
        <v>0.36363636363636365</v>
      </c>
      <c r="BR83" s="31">
        <v>13</v>
      </c>
      <c r="BS83" s="31">
        <v>5</v>
      </c>
      <c r="BT83" s="1">
        <f t="shared" si="501"/>
        <v>18</v>
      </c>
      <c r="BU83" s="8">
        <f t="shared" si="529"/>
        <v>0.7222222222222222</v>
      </c>
      <c r="BV83" s="31">
        <v>10</v>
      </c>
      <c r="BW83" s="31">
        <v>1</v>
      </c>
      <c r="BX83" s="1">
        <f t="shared" si="502"/>
        <v>11</v>
      </c>
      <c r="BY83" s="8">
        <f t="shared" si="530"/>
        <v>0.9090909090909091</v>
      </c>
      <c r="BZ83" s="31">
        <v>11</v>
      </c>
      <c r="CA83" s="31">
        <v>6</v>
      </c>
      <c r="CB83" s="1">
        <f t="shared" si="503"/>
        <v>17</v>
      </c>
      <c r="CC83" s="8">
        <f t="shared" si="531"/>
        <v>0.6470588235294118</v>
      </c>
      <c r="CD83" s="31">
        <v>11</v>
      </c>
      <c r="CE83" s="31">
        <v>2</v>
      </c>
      <c r="CF83" s="1">
        <f t="shared" si="504"/>
        <v>13</v>
      </c>
      <c r="CG83" s="8">
        <f t="shared" si="532"/>
        <v>0.8461538461538461</v>
      </c>
      <c r="CH83" s="2">
        <f t="shared" si="505"/>
        <v>54</v>
      </c>
      <c r="CI83" s="1">
        <f t="shared" si="506"/>
        <v>25</v>
      </c>
      <c r="CJ83" s="1">
        <f t="shared" si="507"/>
        <v>79</v>
      </c>
      <c r="CK83" s="3">
        <f t="shared" si="508"/>
        <v>0.6835443037974683</v>
      </c>
      <c r="CL83" s="31">
        <v>3</v>
      </c>
      <c r="CM83" s="31">
        <v>6</v>
      </c>
      <c r="CN83" s="1">
        <f t="shared" si="509"/>
        <v>9</v>
      </c>
      <c r="CO83" s="8">
        <f t="shared" si="533"/>
        <v>0.3333333333333333</v>
      </c>
      <c r="CP83" s="31">
        <v>3</v>
      </c>
      <c r="CQ83" s="31">
        <v>2</v>
      </c>
      <c r="CR83" s="1">
        <f t="shared" si="510"/>
        <v>5</v>
      </c>
      <c r="CS83" s="8">
        <f t="shared" si="534"/>
        <v>0.6</v>
      </c>
      <c r="CT83" s="31">
        <v>10</v>
      </c>
      <c r="CU83" s="31">
        <v>5</v>
      </c>
      <c r="CV83" s="1">
        <f t="shared" si="511"/>
        <v>15</v>
      </c>
      <c r="CW83" s="8">
        <f t="shared" si="535"/>
        <v>0.6666666666666666</v>
      </c>
      <c r="CX83" s="31">
        <v>3</v>
      </c>
      <c r="CY83" s="31">
        <v>1</v>
      </c>
      <c r="CZ83" s="1">
        <f t="shared" si="512"/>
        <v>4</v>
      </c>
      <c r="DA83" s="8">
        <f t="shared" si="536"/>
        <v>0.75</v>
      </c>
      <c r="DB83" s="31">
        <v>12</v>
      </c>
      <c r="DC83" s="31">
        <v>6</v>
      </c>
      <c r="DD83" s="1">
        <f t="shared" si="513"/>
        <v>18</v>
      </c>
      <c r="DE83" s="8">
        <f t="shared" si="537"/>
        <v>0.6666666666666666</v>
      </c>
      <c r="DF83" s="31">
        <v>9</v>
      </c>
      <c r="DG83" s="31">
        <v>1</v>
      </c>
      <c r="DH83" s="1">
        <f t="shared" si="514"/>
        <v>10</v>
      </c>
      <c r="DI83" s="8">
        <f t="shared" si="538"/>
        <v>0.9</v>
      </c>
      <c r="DJ83" s="31">
        <v>1</v>
      </c>
      <c r="DK83" s="31">
        <v>2</v>
      </c>
      <c r="DL83" s="1">
        <f t="shared" si="515"/>
        <v>3</v>
      </c>
      <c r="DM83" s="8">
        <f t="shared" si="539"/>
        <v>0.3333333333333333</v>
      </c>
      <c r="DN83" s="2">
        <f t="shared" si="516"/>
        <v>41</v>
      </c>
      <c r="DO83" s="1">
        <f t="shared" si="516"/>
        <v>23</v>
      </c>
      <c r="DP83" s="1">
        <f t="shared" si="517"/>
        <v>64</v>
      </c>
      <c r="DQ83" s="3">
        <f t="shared" si="518"/>
        <v>0.640625</v>
      </c>
      <c r="DR83" s="2">
        <f t="shared" si="519"/>
        <v>198</v>
      </c>
      <c r="DS83" s="1">
        <f t="shared" si="519"/>
        <v>108</v>
      </c>
      <c r="DT83" s="1">
        <f t="shared" si="520"/>
        <v>306</v>
      </c>
      <c r="DU83" s="3">
        <f t="shared" si="521"/>
        <v>0.6470588235294118</v>
      </c>
      <c r="DV83" s="2">
        <f>'[6]cy2001'!DR83</f>
        <v>71</v>
      </c>
      <c r="DW83" s="2">
        <f>'[6]cy2001'!DS83</f>
        <v>178</v>
      </c>
      <c r="DX83" s="1">
        <f t="shared" si="540"/>
        <v>249</v>
      </c>
      <c r="DY83" s="3">
        <f>IF(DX83&gt;0,DV83/DX83,0%)</f>
        <v>0.285140562248996</v>
      </c>
      <c r="DZ83" s="1">
        <f>DR83-DV83</f>
        <v>127</v>
      </c>
      <c r="EA83" s="8">
        <f>IF(DV83&lt;&gt;0,DZ83/DV83,IF(DZ83=0,0,1))</f>
        <v>1.7887323943661972</v>
      </c>
      <c r="EB83" s="1">
        <f>DS83-DW83</f>
        <v>-70</v>
      </c>
      <c r="EC83" s="8">
        <f>IF(DW83&lt;&gt;0,EB83/DW83,IF(EB83=0,0,1))</f>
        <v>-0.39325842696629215</v>
      </c>
      <c r="ED83" s="1">
        <f>DT83-DX83</f>
        <v>57</v>
      </c>
      <c r="EE83" s="8">
        <f>IF(DX83&lt;&gt;0,ED83/DX83,IF(ED83=0,0,1))</f>
        <v>0.2289156626506024</v>
      </c>
      <c r="EF83" s="8">
        <f>EA83-EE83</f>
        <v>1.5598167317155949</v>
      </c>
    </row>
    <row r="84" spans="1:141" ht="12.75" customHeight="1" hidden="1" outlineLevel="2">
      <c r="A84" s="5" t="s">
        <v>37</v>
      </c>
      <c r="B84" s="31">
        <v>4</v>
      </c>
      <c r="C84" s="31">
        <v>5</v>
      </c>
      <c r="D84" s="1">
        <f t="shared" si="470"/>
        <v>9</v>
      </c>
      <c r="E84" s="8">
        <f t="shared" si="471"/>
        <v>0.4444444444444444</v>
      </c>
      <c r="F84" s="31">
        <v>5</v>
      </c>
      <c r="G84" s="31">
        <v>2</v>
      </c>
      <c r="H84" s="1">
        <f t="shared" si="472"/>
        <v>7</v>
      </c>
      <c r="I84" s="8">
        <f t="shared" si="473"/>
        <v>0.7142857142857143</v>
      </c>
      <c r="J84" s="31">
        <v>2</v>
      </c>
      <c r="K84" s="31">
        <v>1</v>
      </c>
      <c r="L84" s="1">
        <f t="shared" si="474"/>
        <v>3</v>
      </c>
      <c r="M84" s="8">
        <f t="shared" si="475"/>
        <v>0.6666666666666666</v>
      </c>
      <c r="N84" s="31">
        <v>9</v>
      </c>
      <c r="O84" s="31">
        <v>3</v>
      </c>
      <c r="P84" s="1">
        <f t="shared" si="476"/>
        <v>12</v>
      </c>
      <c r="Q84" s="8">
        <f t="shared" si="477"/>
        <v>0.75</v>
      </c>
      <c r="R84" s="31">
        <v>4</v>
      </c>
      <c r="S84" s="31">
        <v>1</v>
      </c>
      <c r="T84" s="1">
        <f t="shared" si="478"/>
        <v>5</v>
      </c>
      <c r="U84" s="8">
        <f t="shared" si="479"/>
        <v>0.8</v>
      </c>
      <c r="V84" s="31">
        <v>4</v>
      </c>
      <c r="W84" s="31">
        <v>1</v>
      </c>
      <c r="X84" s="1">
        <f t="shared" si="480"/>
        <v>5</v>
      </c>
      <c r="Y84" s="8">
        <f t="shared" si="481"/>
        <v>0.8</v>
      </c>
      <c r="Z84" s="2">
        <f t="shared" si="482"/>
        <v>28</v>
      </c>
      <c r="AA84" s="1">
        <f t="shared" si="483"/>
        <v>13</v>
      </c>
      <c r="AB84" s="1">
        <f t="shared" si="484"/>
        <v>41</v>
      </c>
      <c r="AC84" s="3">
        <f t="shared" si="485"/>
        <v>0.6829268292682927</v>
      </c>
      <c r="AD84" s="31">
        <v>5</v>
      </c>
      <c r="AE84" s="31">
        <v>4</v>
      </c>
      <c r="AF84" s="1">
        <f t="shared" si="486"/>
        <v>9</v>
      </c>
      <c r="AG84" s="8">
        <f t="shared" si="487"/>
        <v>0.5555555555555556</v>
      </c>
      <c r="AH84" s="31">
        <v>0</v>
      </c>
      <c r="AI84" s="31">
        <v>3</v>
      </c>
      <c r="AJ84" s="1">
        <f t="shared" si="488"/>
        <v>3</v>
      </c>
      <c r="AK84" s="8">
        <f t="shared" si="489"/>
        <v>0</v>
      </c>
      <c r="AL84" s="31">
        <v>10</v>
      </c>
      <c r="AM84" s="31">
        <v>0</v>
      </c>
      <c r="AN84" s="1">
        <f t="shared" si="490"/>
        <v>10</v>
      </c>
      <c r="AO84" s="8">
        <f t="shared" si="491"/>
        <v>1</v>
      </c>
      <c r="AP84" s="31">
        <v>8</v>
      </c>
      <c r="AQ84" s="31">
        <v>0</v>
      </c>
      <c r="AR84" s="1">
        <f t="shared" si="492"/>
        <v>8</v>
      </c>
      <c r="AS84" s="8">
        <f t="shared" si="493"/>
        <v>1</v>
      </c>
      <c r="AT84" s="31">
        <v>15</v>
      </c>
      <c r="AU84" s="31">
        <v>8</v>
      </c>
      <c r="AV84" s="1">
        <f t="shared" si="494"/>
        <v>23</v>
      </c>
      <c r="AW84" s="8">
        <f t="shared" si="525"/>
        <v>0.6521739130434783</v>
      </c>
      <c r="AX84" s="31">
        <v>18</v>
      </c>
      <c r="AY84" s="31">
        <v>2</v>
      </c>
      <c r="AZ84" s="1">
        <f t="shared" si="546"/>
        <v>20</v>
      </c>
      <c r="BA84" s="8">
        <f t="shared" si="495"/>
        <v>0.9</v>
      </c>
      <c r="BB84" s="31">
        <v>10</v>
      </c>
      <c r="BC84" s="31">
        <v>7</v>
      </c>
      <c r="BD84" s="1">
        <f t="shared" si="496"/>
        <v>17</v>
      </c>
      <c r="BE84" s="8">
        <f t="shared" si="526"/>
        <v>0.5882352941176471</v>
      </c>
      <c r="BF84" s="2">
        <f t="shared" si="497"/>
        <v>66</v>
      </c>
      <c r="BG84" s="1">
        <f t="shared" si="497"/>
        <v>24</v>
      </c>
      <c r="BH84" s="1">
        <f t="shared" si="498"/>
        <v>90</v>
      </c>
      <c r="BI84" s="3">
        <f t="shared" si="547"/>
        <v>0.7333333333333333</v>
      </c>
      <c r="BJ84" s="31">
        <v>7</v>
      </c>
      <c r="BK84" s="31">
        <v>3</v>
      </c>
      <c r="BL84" s="1">
        <f t="shared" si="499"/>
        <v>10</v>
      </c>
      <c r="BM84" s="8">
        <f t="shared" si="527"/>
        <v>0.7</v>
      </c>
      <c r="BN84" s="31">
        <v>7</v>
      </c>
      <c r="BO84" s="31">
        <v>3</v>
      </c>
      <c r="BP84" s="1">
        <f t="shared" si="500"/>
        <v>10</v>
      </c>
      <c r="BQ84" s="8">
        <f t="shared" si="528"/>
        <v>0.7</v>
      </c>
      <c r="BR84" s="31">
        <v>11</v>
      </c>
      <c r="BS84" s="31">
        <v>5</v>
      </c>
      <c r="BT84" s="1">
        <f t="shared" si="501"/>
        <v>16</v>
      </c>
      <c r="BU84" s="8">
        <f t="shared" si="529"/>
        <v>0.6875</v>
      </c>
      <c r="BV84" s="31">
        <v>10</v>
      </c>
      <c r="BW84" s="31">
        <v>3</v>
      </c>
      <c r="BX84" s="1">
        <f t="shared" si="502"/>
        <v>13</v>
      </c>
      <c r="BY84" s="8">
        <f t="shared" si="530"/>
        <v>0.7692307692307693</v>
      </c>
      <c r="BZ84" s="31">
        <v>4</v>
      </c>
      <c r="CA84" s="31">
        <v>3</v>
      </c>
      <c r="CB84" s="1">
        <f t="shared" si="503"/>
        <v>7</v>
      </c>
      <c r="CC84" s="8">
        <f t="shared" si="531"/>
        <v>0.5714285714285714</v>
      </c>
      <c r="CD84" s="31">
        <v>3</v>
      </c>
      <c r="CE84" s="31">
        <v>1</v>
      </c>
      <c r="CF84" s="1">
        <f t="shared" si="504"/>
        <v>4</v>
      </c>
      <c r="CG84" s="8">
        <f t="shared" si="532"/>
        <v>0.75</v>
      </c>
      <c r="CH84" s="2">
        <f t="shared" si="505"/>
        <v>42</v>
      </c>
      <c r="CI84" s="1">
        <f t="shared" si="506"/>
        <v>18</v>
      </c>
      <c r="CJ84" s="1">
        <f t="shared" si="507"/>
        <v>60</v>
      </c>
      <c r="CK84" s="3">
        <f t="shared" si="508"/>
        <v>0.7</v>
      </c>
      <c r="CL84" s="31">
        <v>3</v>
      </c>
      <c r="CM84" s="31">
        <v>2</v>
      </c>
      <c r="CN84" s="1">
        <f t="shared" si="509"/>
        <v>5</v>
      </c>
      <c r="CO84" s="8">
        <f t="shared" si="533"/>
        <v>0.6</v>
      </c>
      <c r="CP84" s="31">
        <v>9</v>
      </c>
      <c r="CQ84" s="31">
        <v>1</v>
      </c>
      <c r="CR84" s="1">
        <f t="shared" si="510"/>
        <v>10</v>
      </c>
      <c r="CS84" s="8">
        <f t="shared" si="534"/>
        <v>0.9</v>
      </c>
      <c r="CT84" s="31">
        <v>5</v>
      </c>
      <c r="CU84" s="31">
        <v>1</v>
      </c>
      <c r="CV84" s="1">
        <f t="shared" si="511"/>
        <v>6</v>
      </c>
      <c r="CW84" s="8">
        <f t="shared" si="535"/>
        <v>0.8333333333333334</v>
      </c>
      <c r="CX84" s="31">
        <v>7</v>
      </c>
      <c r="CY84" s="31">
        <v>4</v>
      </c>
      <c r="CZ84" s="1">
        <f t="shared" si="512"/>
        <v>11</v>
      </c>
      <c r="DA84" s="8">
        <f t="shared" si="536"/>
        <v>0.6363636363636364</v>
      </c>
      <c r="DB84" s="31">
        <v>4</v>
      </c>
      <c r="DC84" s="31">
        <v>2</v>
      </c>
      <c r="DD84" s="1">
        <f t="shared" si="513"/>
        <v>6</v>
      </c>
      <c r="DE84" s="8">
        <f t="shared" si="537"/>
        <v>0.6666666666666666</v>
      </c>
      <c r="DF84" s="31">
        <v>7</v>
      </c>
      <c r="DG84" s="31">
        <v>0</v>
      </c>
      <c r="DH84" s="1">
        <f t="shared" si="514"/>
        <v>7</v>
      </c>
      <c r="DI84" s="8">
        <f t="shared" si="538"/>
        <v>1</v>
      </c>
      <c r="DJ84" s="31">
        <v>3</v>
      </c>
      <c r="DK84" s="31">
        <v>2</v>
      </c>
      <c r="DL84" s="1">
        <f t="shared" si="515"/>
        <v>5</v>
      </c>
      <c r="DM84" s="8">
        <f t="shared" si="539"/>
        <v>0.6</v>
      </c>
      <c r="DN84" s="2">
        <f t="shared" si="516"/>
        <v>38</v>
      </c>
      <c r="DO84" s="1">
        <f t="shared" si="516"/>
        <v>12</v>
      </c>
      <c r="DP84" s="1">
        <f t="shared" si="517"/>
        <v>50</v>
      </c>
      <c r="DQ84" s="3">
        <f t="shared" si="518"/>
        <v>0.76</v>
      </c>
      <c r="DR84" s="2">
        <f t="shared" si="519"/>
        <v>174</v>
      </c>
      <c r="DS84" s="1">
        <f t="shared" si="519"/>
        <v>67</v>
      </c>
      <c r="DT84" s="1">
        <f t="shared" si="520"/>
        <v>241</v>
      </c>
      <c r="DU84" s="3">
        <f t="shared" si="521"/>
        <v>0.7219917012448133</v>
      </c>
      <c r="DV84" s="2">
        <f>'[6]cy2001'!DR84</f>
        <v>90</v>
      </c>
      <c r="DW84" s="2">
        <f>'[6]cy2001'!DS84</f>
        <v>128</v>
      </c>
      <c r="DX84" s="1">
        <f t="shared" si="540"/>
        <v>218</v>
      </c>
      <c r="DY84" s="3">
        <f>IF(DX84&gt;0,DV84/DX84,0%)</f>
        <v>0.41284403669724773</v>
      </c>
      <c r="DZ84" s="1">
        <f>DR84-DV84</f>
        <v>84</v>
      </c>
      <c r="EA84" s="8">
        <f>IF(DV84&lt;&gt;0,DZ84/DV84,IF(DZ84=0,0,1))</f>
        <v>0.9333333333333333</v>
      </c>
      <c r="EB84" s="1">
        <f>DS84-DW84</f>
        <v>-61</v>
      </c>
      <c r="EC84" s="8">
        <f>IF(DW84&lt;&gt;0,EB84/DW84,IF(EB84=0,0,1))</f>
        <v>-0.4765625</v>
      </c>
      <c r="ED84" s="1">
        <f>DT84-DX84</f>
        <v>23</v>
      </c>
      <c r="EE84" s="8">
        <f>IF(DX84&lt;&gt;0,ED84/DX84,IF(ED84=0,0,1))</f>
        <v>0.10550458715596331</v>
      </c>
      <c r="EF84" s="8">
        <f>EA84-EE84</f>
        <v>0.82782874617737</v>
      </c>
      <c r="EI84" s="1" t="s">
        <v>24</v>
      </c>
      <c r="EK84" s="1" t="s">
        <v>25</v>
      </c>
    </row>
    <row r="85" spans="1:141" ht="12.75" customHeight="1" hidden="1" outlineLevel="2">
      <c r="A85" s="5" t="s">
        <v>35</v>
      </c>
      <c r="B85" s="31">
        <f>B83+B84</f>
        <v>6</v>
      </c>
      <c r="C85" s="31">
        <f>C83+C84</f>
        <v>7</v>
      </c>
      <c r="D85" s="1">
        <f t="shared" si="470"/>
        <v>13</v>
      </c>
      <c r="E85" s="8">
        <f t="shared" si="471"/>
        <v>0.46153846153846156</v>
      </c>
      <c r="F85" s="31">
        <f>F83+F84</f>
        <v>10</v>
      </c>
      <c r="G85" s="31">
        <f>G83+G84</f>
        <v>10</v>
      </c>
      <c r="H85" s="1">
        <f t="shared" si="472"/>
        <v>20</v>
      </c>
      <c r="I85" s="8">
        <f t="shared" si="473"/>
        <v>0.5</v>
      </c>
      <c r="J85" s="31">
        <f>J83+J84</f>
        <v>8</v>
      </c>
      <c r="K85" s="31">
        <f>K83+K84</f>
        <v>4</v>
      </c>
      <c r="L85" s="1">
        <f t="shared" si="474"/>
        <v>12</v>
      </c>
      <c r="M85" s="8">
        <f t="shared" si="475"/>
        <v>0.6666666666666666</v>
      </c>
      <c r="N85" s="31">
        <f>N83+N84</f>
        <v>14</v>
      </c>
      <c r="O85" s="31">
        <f>O83+O84</f>
        <v>8</v>
      </c>
      <c r="P85" s="1">
        <f t="shared" si="476"/>
        <v>22</v>
      </c>
      <c r="Q85" s="8">
        <f t="shared" si="477"/>
        <v>0.6363636363636364</v>
      </c>
      <c r="R85" s="31">
        <f>R83+R84</f>
        <v>11</v>
      </c>
      <c r="S85" s="31">
        <f>S83+S84</f>
        <v>4</v>
      </c>
      <c r="T85" s="1">
        <f t="shared" si="478"/>
        <v>15</v>
      </c>
      <c r="U85" s="8">
        <f t="shared" si="479"/>
        <v>0.7333333333333333</v>
      </c>
      <c r="V85" s="31">
        <f>V83+V84</f>
        <v>9</v>
      </c>
      <c r="W85" s="31">
        <f>W83+W84</f>
        <v>4</v>
      </c>
      <c r="X85" s="1">
        <f t="shared" si="480"/>
        <v>13</v>
      </c>
      <c r="Y85" s="8">
        <f t="shared" si="481"/>
        <v>0.6923076923076923</v>
      </c>
      <c r="Z85" s="31">
        <f>Z83+Z84</f>
        <v>58</v>
      </c>
      <c r="AA85" s="31">
        <f>AA83+AA84</f>
        <v>37</v>
      </c>
      <c r="AB85" s="1">
        <f t="shared" si="484"/>
        <v>95</v>
      </c>
      <c r="AC85" s="8">
        <f t="shared" si="485"/>
        <v>0.6105263157894737</v>
      </c>
      <c r="AD85" s="31">
        <f>AD83+AD84</f>
        <v>7</v>
      </c>
      <c r="AE85" s="31">
        <f>AE83+AE84</f>
        <v>7</v>
      </c>
      <c r="AF85" s="1">
        <f t="shared" si="486"/>
        <v>14</v>
      </c>
      <c r="AG85" s="8">
        <f t="shared" si="487"/>
        <v>0.5</v>
      </c>
      <c r="AH85" s="31">
        <f>AH83+AH84</f>
        <v>9</v>
      </c>
      <c r="AI85" s="31">
        <f>AI83+AI84</f>
        <v>4</v>
      </c>
      <c r="AJ85" s="1">
        <f t="shared" si="488"/>
        <v>13</v>
      </c>
      <c r="AK85" s="8">
        <f t="shared" si="489"/>
        <v>0.6923076923076923</v>
      </c>
      <c r="AL85" s="31">
        <f>AL83+AL84</f>
        <v>20</v>
      </c>
      <c r="AM85" s="31">
        <f>AM83+AM84</f>
        <v>1</v>
      </c>
      <c r="AN85" s="1">
        <f t="shared" si="490"/>
        <v>21</v>
      </c>
      <c r="AO85" s="8">
        <f t="shared" si="491"/>
        <v>0.9523809523809523</v>
      </c>
      <c r="AP85" s="31">
        <f>AP83+AP84</f>
        <v>17</v>
      </c>
      <c r="AQ85" s="31">
        <f>AQ83+AQ84</f>
        <v>2</v>
      </c>
      <c r="AR85" s="1">
        <f t="shared" si="492"/>
        <v>19</v>
      </c>
      <c r="AS85" s="8">
        <f t="shared" si="493"/>
        <v>0.8947368421052632</v>
      </c>
      <c r="AT85" s="31">
        <f>AT83+AT84</f>
        <v>28</v>
      </c>
      <c r="AU85" s="31">
        <f>AU83+AU84</f>
        <v>15</v>
      </c>
      <c r="AV85" s="1">
        <f>AT85+AU85</f>
        <v>43</v>
      </c>
      <c r="AW85" s="8">
        <f>IF(AV85&gt;0,AT85/AV85,0%)</f>
        <v>0.6511627906976745</v>
      </c>
      <c r="AX85" s="31">
        <f>AX83+AX84</f>
        <v>35</v>
      </c>
      <c r="AY85" s="31">
        <f>AY83+AY84</f>
        <v>10</v>
      </c>
      <c r="AZ85" s="1">
        <f t="shared" si="546"/>
        <v>45</v>
      </c>
      <c r="BA85" s="8">
        <f t="shared" si="495"/>
        <v>0.7777777777777778</v>
      </c>
      <c r="BB85" s="31">
        <f>BB83+BB84</f>
        <v>23</v>
      </c>
      <c r="BC85" s="31">
        <f>BC83+BC84</f>
        <v>21</v>
      </c>
      <c r="BD85" s="1">
        <f>BB85+BC85</f>
        <v>44</v>
      </c>
      <c r="BE85" s="8">
        <f>IF(BD85&gt;0,BB85/BD85,0%)</f>
        <v>0.5227272727272727</v>
      </c>
      <c r="BF85" s="2">
        <f>BF83+BF84</f>
        <v>139</v>
      </c>
      <c r="BG85" s="1">
        <f>BG83+BG84</f>
        <v>60</v>
      </c>
      <c r="BH85" s="1">
        <f t="shared" si="498"/>
        <v>199</v>
      </c>
      <c r="BI85" s="8">
        <f t="shared" si="547"/>
        <v>0.6984924623115578</v>
      </c>
      <c r="BJ85" s="31">
        <f>BJ83+BJ84</f>
        <v>12</v>
      </c>
      <c r="BK85" s="31">
        <f>BK83+BK84</f>
        <v>7</v>
      </c>
      <c r="BL85" s="1">
        <f>BJ85+BK85</f>
        <v>19</v>
      </c>
      <c r="BM85" s="8">
        <f>IF(BL85&gt;0,BJ85/BL85,0%)</f>
        <v>0.631578947368421</v>
      </c>
      <c r="BN85" s="31">
        <f>BN83+BN84</f>
        <v>11</v>
      </c>
      <c r="BO85" s="31">
        <f>BO83+BO84</f>
        <v>10</v>
      </c>
      <c r="BP85" s="1">
        <f>BN85+BO85</f>
        <v>21</v>
      </c>
      <c r="BQ85" s="8">
        <f>IF(BP85&gt;0,BN85/BP85,0%)</f>
        <v>0.5238095238095238</v>
      </c>
      <c r="BR85" s="31">
        <f>BR83+BR84</f>
        <v>24</v>
      </c>
      <c r="BS85" s="31">
        <f>BS83+BS84</f>
        <v>10</v>
      </c>
      <c r="BT85" s="1">
        <f>BR85+BS85</f>
        <v>34</v>
      </c>
      <c r="BU85" s="8">
        <f>IF(BT85&gt;0,BR85/BT85,0%)</f>
        <v>0.7058823529411765</v>
      </c>
      <c r="BV85" s="31">
        <f>BV83+BV84</f>
        <v>20</v>
      </c>
      <c r="BW85" s="31">
        <f>BW83+BW84</f>
        <v>4</v>
      </c>
      <c r="BX85" s="1">
        <f>BV85+BW85</f>
        <v>24</v>
      </c>
      <c r="BY85" s="8">
        <f>IF(BX85&gt;0,BV85/BX85,0%)</f>
        <v>0.8333333333333334</v>
      </c>
      <c r="BZ85" s="31">
        <f>BZ83+BZ84</f>
        <v>15</v>
      </c>
      <c r="CA85" s="31">
        <f>CA83+CA84</f>
        <v>9</v>
      </c>
      <c r="CB85" s="1">
        <f>BZ85+CA85</f>
        <v>24</v>
      </c>
      <c r="CC85" s="8">
        <f>IF(CB85&gt;0,BZ85/CB85,0%)</f>
        <v>0.625</v>
      </c>
      <c r="CD85" s="31">
        <f>CD83+CD84</f>
        <v>14</v>
      </c>
      <c r="CE85" s="31">
        <f>CE83+CE84</f>
        <v>3</v>
      </c>
      <c r="CF85" s="1">
        <f>CD85+CE85</f>
        <v>17</v>
      </c>
      <c r="CG85" s="8">
        <f>IF(CF85&gt;0,CD85/CF85,0%)</f>
        <v>0.8235294117647058</v>
      </c>
      <c r="CH85" s="2">
        <f>CH83+CH84</f>
        <v>96</v>
      </c>
      <c r="CI85" s="1">
        <f>CI83+CI84</f>
        <v>43</v>
      </c>
      <c r="CJ85" s="1">
        <f t="shared" si="507"/>
        <v>139</v>
      </c>
      <c r="CK85" s="8">
        <f t="shared" si="508"/>
        <v>0.6906474820143885</v>
      </c>
      <c r="CL85" s="31">
        <f>CL83+CL84</f>
        <v>6</v>
      </c>
      <c r="CM85" s="31">
        <f>CM83+CM84</f>
        <v>8</v>
      </c>
      <c r="CN85" s="1">
        <f>CL85+CM85</f>
        <v>14</v>
      </c>
      <c r="CO85" s="8">
        <f>IF(CN85&gt;0,CL85/CN85,0%)</f>
        <v>0.42857142857142855</v>
      </c>
      <c r="CP85" s="31">
        <f>CP83+CP84</f>
        <v>12</v>
      </c>
      <c r="CQ85" s="31">
        <f>CQ83+CQ84</f>
        <v>3</v>
      </c>
      <c r="CR85" s="1">
        <f>CP85+CQ85</f>
        <v>15</v>
      </c>
      <c r="CS85" s="8">
        <f>IF(CR85&gt;0,CP85/CR85,0%)</f>
        <v>0.8</v>
      </c>
      <c r="CT85" s="31">
        <f>CT83+CT84</f>
        <v>15</v>
      </c>
      <c r="CU85" s="31">
        <f>CU83+CU84</f>
        <v>6</v>
      </c>
      <c r="CV85" s="1">
        <f>CT85+CU85</f>
        <v>21</v>
      </c>
      <c r="CW85" s="8">
        <f>IF(CV85&gt;0,CT85/CV85,0%)</f>
        <v>0.7142857142857143</v>
      </c>
      <c r="CX85" s="31">
        <f>CX83+CX84</f>
        <v>10</v>
      </c>
      <c r="CY85" s="31">
        <f>CY83+CY84</f>
        <v>5</v>
      </c>
      <c r="CZ85" s="1">
        <f>CX85+CY85</f>
        <v>15</v>
      </c>
      <c r="DA85" s="8">
        <f>IF(CZ85&gt;0,CX85/CZ85,0%)</f>
        <v>0.6666666666666666</v>
      </c>
      <c r="DB85" s="31">
        <f>DB83+DB84</f>
        <v>16</v>
      </c>
      <c r="DC85" s="31">
        <f>DC83+DC84</f>
        <v>8</v>
      </c>
      <c r="DD85" s="1">
        <f>DB85+DC85</f>
        <v>24</v>
      </c>
      <c r="DE85" s="8">
        <f>IF(DD85&gt;0,DB85/DD85,0%)</f>
        <v>0.6666666666666666</v>
      </c>
      <c r="DF85" s="31">
        <f>DF83+DF84</f>
        <v>16</v>
      </c>
      <c r="DG85" s="31">
        <f>DG83+DG84</f>
        <v>1</v>
      </c>
      <c r="DH85" s="1">
        <f>DF85+DG85</f>
        <v>17</v>
      </c>
      <c r="DI85" s="8">
        <f>IF(DH85&gt;0,DF85/DH85,0%)</f>
        <v>0.9411764705882353</v>
      </c>
      <c r="DJ85" s="31">
        <f>DJ83+DJ84</f>
        <v>4</v>
      </c>
      <c r="DK85" s="31">
        <f>DK83+DK84</f>
        <v>4</v>
      </c>
      <c r="DL85" s="1">
        <f>DJ85+DK85</f>
        <v>8</v>
      </c>
      <c r="DM85" s="8">
        <f>IF(DL85&gt;0,DJ85/DL85,0%)</f>
        <v>0.5</v>
      </c>
      <c r="DN85" s="2">
        <f>DN83+DN84</f>
        <v>79</v>
      </c>
      <c r="DO85" s="1">
        <f>DO83+DO84</f>
        <v>35</v>
      </c>
      <c r="DP85" s="1">
        <f>DN85+DO85</f>
        <v>114</v>
      </c>
      <c r="DQ85" s="3">
        <f>IF(DP85&gt;0,DN85/DP85,0%)</f>
        <v>0.6929824561403509</v>
      </c>
      <c r="DR85" s="2">
        <f>DR83+DR84</f>
        <v>372</v>
      </c>
      <c r="DS85" s="1">
        <f>DS83+DS84</f>
        <v>175</v>
      </c>
      <c r="DT85" s="1">
        <f>DR85+DS85</f>
        <v>547</v>
      </c>
      <c r="DU85" s="3">
        <f>IF(DT85&gt;0,DR85/DT85,0%)</f>
        <v>0.680073126142596</v>
      </c>
      <c r="DV85" s="2">
        <f>'[6]cy2001'!DR85</f>
        <v>161</v>
      </c>
      <c r="DW85" s="2">
        <f>'[6]cy2001'!DS85</f>
        <v>306</v>
      </c>
      <c r="DX85" s="1">
        <f t="shared" si="540"/>
        <v>467</v>
      </c>
      <c r="DY85" s="3">
        <f>IF(DX85&gt;0,DV85/DX85,0%)</f>
        <v>0.34475374732334046</v>
      </c>
      <c r="DZ85" s="1">
        <f>DR85-DV85</f>
        <v>211</v>
      </c>
      <c r="EA85" s="8">
        <f>IF(DV85&lt;&gt;0,DZ85/DV85,IF(DZ85=0,0,1))</f>
        <v>1.31055900621118</v>
      </c>
      <c r="EB85" s="1">
        <f>DS85-DW85</f>
        <v>-131</v>
      </c>
      <c r="EC85" s="8">
        <f>IF(DW85&lt;&gt;0,EB85/DW85,IF(EB85=0,0,1))</f>
        <v>-0.42810457516339867</v>
      </c>
      <c r="ED85" s="1">
        <f>DT85-DX85</f>
        <v>80</v>
      </c>
      <c r="EE85" s="8">
        <f>IF(DX85&lt;&gt;0,ED85/DX85,IF(ED85=0,0,1))</f>
        <v>0.17130620985010706</v>
      </c>
      <c r="EF85" s="8">
        <f>EA85-EE85</f>
        <v>1.139252796361073</v>
      </c>
      <c r="EH85" s="1" t="s">
        <v>45</v>
      </c>
      <c r="EI85" s="1" t="s">
        <v>44</v>
      </c>
      <c r="EJ85" s="1" t="s">
        <v>45</v>
      </c>
      <c r="EK85" s="1" t="s">
        <v>44</v>
      </c>
    </row>
    <row r="86" spans="1:141" ht="12.75" customHeight="1" hidden="1" outlineLevel="2">
      <c r="A86" s="5" t="s">
        <v>24</v>
      </c>
      <c r="B86" s="9"/>
      <c r="C86" s="9"/>
      <c r="D86" s="9">
        <f t="shared" si="470"/>
        <v>0</v>
      </c>
      <c r="E86" s="11">
        <f t="shared" si="471"/>
        <v>0</v>
      </c>
      <c r="F86" s="34">
        <v>175</v>
      </c>
      <c r="G86" s="34">
        <v>184</v>
      </c>
      <c r="H86" s="9">
        <f t="shared" si="472"/>
        <v>359</v>
      </c>
      <c r="I86" s="11">
        <f t="shared" si="473"/>
        <v>0.48746518105849584</v>
      </c>
      <c r="J86" s="9"/>
      <c r="K86" s="9"/>
      <c r="L86" s="9">
        <f t="shared" si="474"/>
        <v>0</v>
      </c>
      <c r="M86" s="11">
        <f t="shared" si="475"/>
        <v>0</v>
      </c>
      <c r="N86" s="9"/>
      <c r="O86" s="9"/>
      <c r="P86" s="9">
        <f t="shared" si="476"/>
        <v>0</v>
      </c>
      <c r="Q86" s="11">
        <f t="shared" si="477"/>
        <v>0</v>
      </c>
      <c r="R86" s="9"/>
      <c r="S86" s="9"/>
      <c r="T86" s="9">
        <f t="shared" si="478"/>
        <v>0</v>
      </c>
      <c r="U86" s="11">
        <f t="shared" si="479"/>
        <v>0</v>
      </c>
      <c r="V86" s="9"/>
      <c r="W86" s="9"/>
      <c r="X86" s="9">
        <f t="shared" si="480"/>
        <v>0</v>
      </c>
      <c r="Y86" s="11">
        <f t="shared" si="481"/>
        <v>0</v>
      </c>
      <c r="Z86" s="2">
        <f>V86+R86+N86+J86+F86+B86</f>
        <v>175</v>
      </c>
      <c r="AA86" s="1">
        <f>W86+S86+O86+K86+G86+C86</f>
        <v>184</v>
      </c>
      <c r="AB86" s="1">
        <f t="shared" si="484"/>
        <v>359</v>
      </c>
      <c r="AC86" s="3">
        <f t="shared" si="485"/>
        <v>0.48746518105849584</v>
      </c>
      <c r="AD86" s="9"/>
      <c r="AE86" s="9"/>
      <c r="AF86" s="9">
        <f t="shared" si="486"/>
        <v>0</v>
      </c>
      <c r="AG86" s="11">
        <f t="shared" si="487"/>
        <v>0</v>
      </c>
      <c r="AH86" s="34">
        <v>175</v>
      </c>
      <c r="AI86" s="34">
        <v>184</v>
      </c>
      <c r="AJ86" s="9">
        <f t="shared" si="488"/>
        <v>359</v>
      </c>
      <c r="AK86" s="11">
        <f t="shared" si="489"/>
        <v>0.48746518105849584</v>
      </c>
      <c r="AL86" s="9"/>
      <c r="AM86" s="9"/>
      <c r="AN86" s="9">
        <f t="shared" si="490"/>
        <v>0</v>
      </c>
      <c r="AO86" s="11">
        <f t="shared" si="491"/>
        <v>0</v>
      </c>
      <c r="AP86" s="9"/>
      <c r="AQ86" s="9"/>
      <c r="AR86" s="9">
        <f t="shared" si="492"/>
        <v>0</v>
      </c>
      <c r="AS86" s="11">
        <f t="shared" si="493"/>
        <v>0</v>
      </c>
      <c r="AT86" s="9"/>
      <c r="AU86" s="9"/>
      <c r="AV86" s="9">
        <f>AT86+AU86</f>
        <v>0</v>
      </c>
      <c r="AW86" s="11">
        <f>IF(AV86&gt;0,AT86/AV86,0%)</f>
        <v>0</v>
      </c>
      <c r="AX86" s="9"/>
      <c r="AY86" s="9"/>
      <c r="AZ86" s="9">
        <f t="shared" si="546"/>
        <v>0</v>
      </c>
      <c r="BA86" s="11">
        <f t="shared" si="495"/>
        <v>0</v>
      </c>
      <c r="BB86" s="9"/>
      <c r="BC86" s="9"/>
      <c r="BD86" s="9">
        <f>BB86+BC86</f>
        <v>0</v>
      </c>
      <c r="BE86" s="11">
        <f>IF(BD86&gt;0,BB86/BD86,0%)</f>
        <v>0</v>
      </c>
      <c r="BF86" s="2">
        <f>BB86+AX86+AT86+AP86+AL86+AH86+AD86</f>
        <v>175</v>
      </c>
      <c r="BG86" s="1">
        <f>BC86+AY86+AU86+AQ86+AM86+AI86+AE86</f>
        <v>184</v>
      </c>
      <c r="BH86" s="1">
        <f t="shared" si="498"/>
        <v>359</v>
      </c>
      <c r="BI86" s="3">
        <f t="shared" si="547"/>
        <v>0.48746518105849584</v>
      </c>
      <c r="BJ86" s="9"/>
      <c r="BK86" s="9"/>
      <c r="BL86" s="9">
        <f>BJ86+BK86</f>
        <v>0</v>
      </c>
      <c r="BM86" s="11">
        <f>IF(BL86&gt;0,BJ86/BL86,0%)</f>
        <v>0</v>
      </c>
      <c r="BN86" s="9"/>
      <c r="BO86" s="9"/>
      <c r="BP86" s="9">
        <f>BN86+BO86</f>
        <v>0</v>
      </c>
      <c r="BQ86" s="11">
        <f>IF(BP86&gt;0,BN86/BP86,0%)</f>
        <v>0</v>
      </c>
      <c r="BR86" s="9"/>
      <c r="BS86" s="9"/>
      <c r="BT86" s="9">
        <f>BR86+BS86</f>
        <v>0</v>
      </c>
      <c r="BU86" s="11">
        <f>IF(BT86&gt;0,BR86/BT86,0%)</f>
        <v>0</v>
      </c>
      <c r="BV86" s="9"/>
      <c r="BW86" s="9"/>
      <c r="BX86" s="9">
        <f>BV86+BW86</f>
        <v>0</v>
      </c>
      <c r="BY86" s="11">
        <f>IF(BX86&gt;0,BV86/BX86,0%)</f>
        <v>0</v>
      </c>
      <c r="BZ86" s="9"/>
      <c r="CA86" s="9"/>
      <c r="CB86" s="9">
        <f>BZ86+CA86</f>
        <v>0</v>
      </c>
      <c r="CC86" s="11">
        <f>IF(CB86&gt;0,BZ86/CB86,0%)</f>
        <v>0</v>
      </c>
      <c r="CD86" s="9"/>
      <c r="CE86" s="9"/>
      <c r="CF86" s="9">
        <f>CD86+CE86</f>
        <v>0</v>
      </c>
      <c r="CG86" s="11">
        <f>IF(CF86&gt;0,CD86/CF86,0%)</f>
        <v>0</v>
      </c>
      <c r="CH86" s="2">
        <f>CD86+BZ86+BV86+BR86+BN86+BJ86</f>
        <v>0</v>
      </c>
      <c r="CI86" s="1">
        <f>CE86+CA86+BW86+BS86+BO86+BK86</f>
        <v>0</v>
      </c>
      <c r="CJ86" s="9">
        <f t="shared" si="507"/>
        <v>0</v>
      </c>
      <c r="CK86" s="10">
        <f t="shared" si="508"/>
        <v>0</v>
      </c>
      <c r="CL86" s="9"/>
      <c r="CM86" s="9"/>
      <c r="CN86" s="9">
        <f>CL86+CM86</f>
        <v>0</v>
      </c>
      <c r="CO86" s="11">
        <f>IF(CN86&gt;0,CL86/CN86,0%)</f>
        <v>0</v>
      </c>
      <c r="CP86" s="9"/>
      <c r="CQ86" s="9"/>
      <c r="CR86" s="9">
        <f>CP86+CQ86</f>
        <v>0</v>
      </c>
      <c r="CS86" s="11">
        <f>IF(CR86&gt;0,CP86/CR86,0%)</f>
        <v>0</v>
      </c>
      <c r="CT86" s="9"/>
      <c r="CU86" s="9"/>
      <c r="CV86" s="9">
        <f>CT86+CU86</f>
        <v>0</v>
      </c>
      <c r="CW86" s="11">
        <f>IF(CV86&gt;0,CT86/CV86,0%)</f>
        <v>0</v>
      </c>
      <c r="CX86" s="9"/>
      <c r="CY86" s="9"/>
      <c r="CZ86" s="9">
        <f>CX86+CY86</f>
        <v>0</v>
      </c>
      <c r="DA86" s="11">
        <f>IF(CZ86&gt;0,CX86/CZ86,0%)</f>
        <v>0</v>
      </c>
      <c r="DB86" s="9"/>
      <c r="DC86" s="9"/>
      <c r="DD86" s="9">
        <f>DB86+DC86</f>
        <v>0</v>
      </c>
      <c r="DE86" s="11">
        <f>IF(DD86&gt;0,DB86/DD86,0%)</f>
        <v>0</v>
      </c>
      <c r="DF86" s="9"/>
      <c r="DG86" s="9"/>
      <c r="DH86" s="9">
        <f>DF86+DG86</f>
        <v>0</v>
      </c>
      <c r="DI86" s="11">
        <f>IF(DH86&gt;0,DF86/DH86,0%)</f>
        <v>0</v>
      </c>
      <c r="DJ86" s="9"/>
      <c r="DK86" s="9"/>
      <c r="DL86" s="1">
        <f>DJ86+DK86</f>
        <v>0</v>
      </c>
      <c r="DM86" s="8">
        <f>IF(DL86&gt;0,DJ86/DL86,0%)</f>
        <v>0</v>
      </c>
      <c r="DN86" s="2">
        <f>DJ86+DF86+DB86+CX86+CT86+CP86+CL86</f>
        <v>0</v>
      </c>
      <c r="DO86" s="1">
        <f>DK86+DG86+DC86+CY86+CU86+CQ86+CM86</f>
        <v>0</v>
      </c>
      <c r="DP86" s="1">
        <f>DN86+DO86</f>
        <v>0</v>
      </c>
      <c r="DQ86" s="3">
        <f t="shared" si="518"/>
        <v>0</v>
      </c>
      <c r="DR86" s="2">
        <f>DN86+CH86+BF86+Z86</f>
        <v>350</v>
      </c>
      <c r="DS86" s="1">
        <f>DO86+CI86+BG86+AA86</f>
        <v>368</v>
      </c>
      <c r="DT86" s="1">
        <f t="shared" si="520"/>
        <v>718</v>
      </c>
      <c r="DU86" s="3">
        <f t="shared" si="521"/>
        <v>0.48746518105849584</v>
      </c>
      <c r="DV86" s="2">
        <f>'[6]cy2001'!DR86</f>
        <v>53</v>
      </c>
      <c r="DW86" s="2">
        <f>'[6]cy2001'!DS86</f>
        <v>162</v>
      </c>
      <c r="DX86" s="1">
        <f t="shared" si="540"/>
        <v>215</v>
      </c>
      <c r="DY86" s="3">
        <f t="shared" si="522"/>
        <v>0.24651162790697675</v>
      </c>
      <c r="DZ86" s="1">
        <f t="shared" si="541"/>
        <v>297</v>
      </c>
      <c r="EA86" s="8">
        <f t="shared" si="523"/>
        <v>5.60377358490566</v>
      </c>
      <c r="EB86" s="1">
        <f t="shared" si="542"/>
        <v>206</v>
      </c>
      <c r="EC86" s="8">
        <f t="shared" si="543"/>
        <v>1.271604938271605</v>
      </c>
      <c r="ED86" s="1">
        <f t="shared" si="544"/>
        <v>503</v>
      </c>
      <c r="EE86" s="8">
        <f t="shared" si="524"/>
        <v>2.33953488372093</v>
      </c>
      <c r="EF86" s="8">
        <f t="shared" si="545"/>
        <v>3.26423870118473</v>
      </c>
      <c r="EG86" s="1" t="s">
        <v>18</v>
      </c>
      <c r="EH86" s="1">
        <v>45</v>
      </c>
      <c r="EI86" s="1">
        <v>139</v>
      </c>
      <c r="EJ86" s="1">
        <v>62</v>
      </c>
      <c r="EK86" s="9">
        <v>191</v>
      </c>
    </row>
    <row r="87" spans="1:141" ht="12.75" customHeight="1" hidden="1" outlineLevel="2">
      <c r="A87" s="5" t="s">
        <v>25</v>
      </c>
      <c r="B87" s="9"/>
      <c r="C87" s="9"/>
      <c r="D87" s="9">
        <f t="shared" si="470"/>
        <v>0</v>
      </c>
      <c r="E87" s="11">
        <f t="shared" si="471"/>
        <v>0</v>
      </c>
      <c r="F87" s="34">
        <f>515+152</f>
        <v>667</v>
      </c>
      <c r="G87" s="34">
        <f>763+199</f>
        <v>962</v>
      </c>
      <c r="H87" s="9">
        <f t="shared" si="472"/>
        <v>1629</v>
      </c>
      <c r="I87" s="11">
        <f t="shared" si="473"/>
        <v>0.4094536525475752</v>
      </c>
      <c r="J87" s="9"/>
      <c r="K87" s="9"/>
      <c r="L87" s="9">
        <f t="shared" si="474"/>
        <v>0</v>
      </c>
      <c r="M87" s="11">
        <f t="shared" si="475"/>
        <v>0</v>
      </c>
      <c r="N87" s="9"/>
      <c r="O87" s="9"/>
      <c r="P87" s="9">
        <f t="shared" si="476"/>
        <v>0</v>
      </c>
      <c r="Q87" s="11">
        <f t="shared" si="477"/>
        <v>0</v>
      </c>
      <c r="R87" s="9"/>
      <c r="S87" s="9"/>
      <c r="T87" s="9">
        <f t="shared" si="478"/>
        <v>0</v>
      </c>
      <c r="U87" s="11">
        <f t="shared" si="479"/>
        <v>0</v>
      </c>
      <c r="V87" s="9"/>
      <c r="W87" s="9"/>
      <c r="X87" s="9">
        <f t="shared" si="480"/>
        <v>0</v>
      </c>
      <c r="Y87" s="11">
        <f t="shared" si="481"/>
        <v>0</v>
      </c>
      <c r="Z87" s="2">
        <f>V87+R87+N87+J87+F87+B87</f>
        <v>667</v>
      </c>
      <c r="AA87" s="1">
        <f>W87+S87+O87+K87+G87+C87</f>
        <v>962</v>
      </c>
      <c r="AB87" s="1">
        <f t="shared" si="484"/>
        <v>1629</v>
      </c>
      <c r="AC87" s="3">
        <f t="shared" si="485"/>
        <v>0.4094536525475752</v>
      </c>
      <c r="AD87" s="9"/>
      <c r="AE87" s="9"/>
      <c r="AF87" s="9">
        <f t="shared" si="486"/>
        <v>0</v>
      </c>
      <c r="AG87" s="11">
        <f t="shared" si="487"/>
        <v>0</v>
      </c>
      <c r="AH87" s="9"/>
      <c r="AI87" s="9"/>
      <c r="AJ87" s="9">
        <f t="shared" si="488"/>
        <v>0</v>
      </c>
      <c r="AK87" s="11">
        <f t="shared" si="489"/>
        <v>0</v>
      </c>
      <c r="AL87" s="9"/>
      <c r="AM87" s="9"/>
      <c r="AN87" s="9">
        <f t="shared" si="490"/>
        <v>0</v>
      </c>
      <c r="AO87" s="11">
        <f t="shared" si="491"/>
        <v>0</v>
      </c>
      <c r="AP87" s="9"/>
      <c r="AQ87" s="9"/>
      <c r="AR87" s="9">
        <f t="shared" si="492"/>
        <v>0</v>
      </c>
      <c r="AS87" s="11">
        <f t="shared" si="493"/>
        <v>0</v>
      </c>
      <c r="AT87" s="9"/>
      <c r="AU87" s="9"/>
      <c r="AV87" s="9">
        <f>AT87+AU87</f>
        <v>0</v>
      </c>
      <c r="AW87" s="11">
        <f>IF(AV87&gt;0,AT87/AV87,0%)</f>
        <v>0</v>
      </c>
      <c r="AX87" s="9"/>
      <c r="AY87" s="9"/>
      <c r="AZ87" s="9">
        <f t="shared" si="546"/>
        <v>0</v>
      </c>
      <c r="BA87" s="11">
        <f t="shared" si="495"/>
        <v>0</v>
      </c>
      <c r="BB87" s="9"/>
      <c r="BC87" s="9"/>
      <c r="BD87" s="9">
        <f>BB87+BC87</f>
        <v>0</v>
      </c>
      <c r="BE87" s="11">
        <f>IF(BD87&gt;0,BB87/BD87,0%)</f>
        <v>0</v>
      </c>
      <c r="BF87" s="2">
        <f>BB87+AX87+AT87+AP87+AL87+AH87+AD87</f>
        <v>0</v>
      </c>
      <c r="BG87" s="1">
        <f>BC87+AY87+AU87+AQ87+AM87+AI87+AE87</f>
        <v>0</v>
      </c>
      <c r="BH87" s="1">
        <f t="shared" si="498"/>
        <v>0</v>
      </c>
      <c r="BI87" s="3">
        <f t="shared" si="547"/>
        <v>0</v>
      </c>
      <c r="BJ87" s="9"/>
      <c r="BK87" s="9"/>
      <c r="BL87" s="9">
        <f>BJ87+BK87</f>
        <v>0</v>
      </c>
      <c r="BM87" s="11">
        <f>IF(BL87&gt;0,BJ87/BL87,0%)</f>
        <v>0</v>
      </c>
      <c r="BN87" s="9"/>
      <c r="BO87" s="9"/>
      <c r="BP87" s="9">
        <f>BN87+BO87</f>
        <v>0</v>
      </c>
      <c r="BQ87" s="11">
        <f>IF(BP87&gt;0,BN87/BP87,0%)</f>
        <v>0</v>
      </c>
      <c r="BR87" s="9"/>
      <c r="BS87" s="9"/>
      <c r="BT87" s="9">
        <f>BR87+BS87</f>
        <v>0</v>
      </c>
      <c r="BU87" s="11">
        <f>IF(BT87&gt;0,BR87/BT87,0%)</f>
        <v>0</v>
      </c>
      <c r="BV87" s="34">
        <v>296</v>
      </c>
      <c r="BW87" s="34">
        <v>283</v>
      </c>
      <c r="BX87" s="9">
        <f>BV87+BW87</f>
        <v>579</v>
      </c>
      <c r="BY87" s="11">
        <f>IF(BX87&gt;0,BV87/BX87,0%)</f>
        <v>0.5112262521588946</v>
      </c>
      <c r="BZ87" s="9"/>
      <c r="CA87" s="9"/>
      <c r="CB87" s="9">
        <f>BZ87+CA87</f>
        <v>0</v>
      </c>
      <c r="CC87" s="11">
        <f>IF(CB87&gt;0,BZ87/CB87,0%)</f>
        <v>0</v>
      </c>
      <c r="CD87" s="9"/>
      <c r="CE87" s="9"/>
      <c r="CF87" s="9">
        <f>CD87+CE87</f>
        <v>0</v>
      </c>
      <c r="CG87" s="11">
        <f>IF(CF87&gt;0,CD87/CF87,0%)</f>
        <v>0</v>
      </c>
      <c r="CH87" s="2">
        <f>CD87+BZ87+BV87+BR87+BN87+BJ87</f>
        <v>296</v>
      </c>
      <c r="CI87" s="1">
        <f>CE87+CA87+BW87+BS87+BO87+BK87</f>
        <v>283</v>
      </c>
      <c r="CJ87" s="9">
        <f t="shared" si="507"/>
        <v>579</v>
      </c>
      <c r="CK87" s="10">
        <f t="shared" si="508"/>
        <v>0.5112262521588946</v>
      </c>
      <c r="CL87" s="9"/>
      <c r="CM87" s="9"/>
      <c r="CN87" s="9">
        <f>CL87+CM87</f>
        <v>0</v>
      </c>
      <c r="CO87" s="11">
        <f>IF(CN87&gt;0,CL87/CN87,0%)</f>
        <v>0</v>
      </c>
      <c r="CP87" s="9"/>
      <c r="CQ87" s="9"/>
      <c r="CR87" s="9">
        <f>CP87+CQ87</f>
        <v>0</v>
      </c>
      <c r="CS87" s="11">
        <f>IF(CR87&gt;0,CP87/CR87,0%)</f>
        <v>0</v>
      </c>
      <c r="CT87" s="9"/>
      <c r="CU87" s="9"/>
      <c r="CV87" s="9">
        <f>CT87+CU87</f>
        <v>0</v>
      </c>
      <c r="CW87" s="11">
        <f>IF(CV87&gt;0,CT87/CV87,0%)</f>
        <v>0</v>
      </c>
      <c r="CX87" s="9"/>
      <c r="CY87" s="9"/>
      <c r="CZ87" s="9">
        <f>CX87+CY87</f>
        <v>0</v>
      </c>
      <c r="DA87" s="11">
        <f>IF(CZ87&gt;0,CX87/CZ87,0%)</f>
        <v>0</v>
      </c>
      <c r="DB87" s="9"/>
      <c r="DC87" s="9"/>
      <c r="DD87" s="9">
        <f>DB87+DC87</f>
        <v>0</v>
      </c>
      <c r="DE87" s="11">
        <f>IF(DD87&gt;0,DB87/DD87,0%)</f>
        <v>0</v>
      </c>
      <c r="DF87" s="9"/>
      <c r="DG87" s="9"/>
      <c r="DH87" s="9">
        <f>DF87+DG87</f>
        <v>0</v>
      </c>
      <c r="DI87" s="11">
        <f>IF(DH87&gt;0,DF87/DH87,0%)</f>
        <v>0</v>
      </c>
      <c r="DJ87" s="34">
        <f>675+177</f>
        <v>852</v>
      </c>
      <c r="DK87" s="34">
        <f>327+105</f>
        <v>432</v>
      </c>
      <c r="DL87" s="1">
        <f>DJ87+DK87</f>
        <v>1284</v>
      </c>
      <c r="DM87" s="8">
        <f>IF(DL87&gt;0,DJ87/DL87,0%)</f>
        <v>0.6635514018691588</v>
      </c>
      <c r="DN87" s="2">
        <f>DJ87+DF87+DB87+CX87+CT87+CP87+CL87</f>
        <v>852</v>
      </c>
      <c r="DO87" s="1">
        <f>DK87+DG87+DC87+CY87+CU87+CQ87+CM87</f>
        <v>432</v>
      </c>
      <c r="DP87" s="1">
        <f>DN87+DO87</f>
        <v>1284</v>
      </c>
      <c r="DQ87" s="3">
        <f t="shared" si="518"/>
        <v>0.6635514018691588</v>
      </c>
      <c r="DR87" s="2">
        <f>DN87+CH87+BF87+Z87</f>
        <v>1815</v>
      </c>
      <c r="DS87" s="1">
        <f>DO87+CI87+BG87+AA87</f>
        <v>1677</v>
      </c>
      <c r="DT87" s="1">
        <f t="shared" si="520"/>
        <v>3492</v>
      </c>
      <c r="DU87" s="3">
        <f t="shared" si="521"/>
        <v>0.5197594501718213</v>
      </c>
      <c r="DV87" s="2">
        <f>'[6]cy2001'!DR87</f>
        <v>432</v>
      </c>
      <c r="DW87" s="2">
        <f>'[6]cy2001'!DS87</f>
        <v>1396</v>
      </c>
      <c r="DX87" s="1">
        <f t="shared" si="540"/>
        <v>1828</v>
      </c>
      <c r="DY87" s="3">
        <f t="shared" si="522"/>
        <v>0.2363238512035011</v>
      </c>
      <c r="DZ87" s="1">
        <f t="shared" si="541"/>
        <v>1383</v>
      </c>
      <c r="EA87" s="8">
        <f t="shared" si="523"/>
        <v>3.201388888888889</v>
      </c>
      <c r="EB87" s="1">
        <f t="shared" si="542"/>
        <v>281</v>
      </c>
      <c r="EC87" s="8">
        <f t="shared" si="543"/>
        <v>0.20128939828080228</v>
      </c>
      <c r="ED87" s="1">
        <f t="shared" si="544"/>
        <v>1664</v>
      </c>
      <c r="EE87" s="8">
        <f t="shared" si="524"/>
        <v>0.9102844638949672</v>
      </c>
      <c r="EF87" s="8">
        <f t="shared" si="545"/>
        <v>2.2911044249939216</v>
      </c>
      <c r="EG87" s="1" t="s">
        <v>39</v>
      </c>
      <c r="EH87" s="1">
        <v>8</v>
      </c>
      <c r="EI87" s="1">
        <v>23</v>
      </c>
      <c r="EJ87" s="1">
        <v>23</v>
      </c>
      <c r="EK87" s="9">
        <v>42</v>
      </c>
    </row>
    <row r="88" spans="1:136" ht="13.5" outlineLevel="1" collapsed="1" thickBot="1">
      <c r="A88" s="29" t="s">
        <v>1</v>
      </c>
      <c r="B88" s="6">
        <f>B78+B79+B80+B81+B82+B85+B86+B87</f>
        <v>66</v>
      </c>
      <c r="C88" s="6">
        <f>C78+C79+C80+C81+C82+C85+C86+C87</f>
        <v>85</v>
      </c>
      <c r="D88" s="6">
        <f t="shared" si="470"/>
        <v>151</v>
      </c>
      <c r="E88" s="7">
        <f t="shared" si="471"/>
        <v>0.4370860927152318</v>
      </c>
      <c r="F88" s="6">
        <f>F78+F79+F80+F81+F82+F85+F86+F87</f>
        <v>993</v>
      </c>
      <c r="G88" s="6">
        <f>G78+G79+G80+G81+G82+G85+G86+G87</f>
        <v>1282</v>
      </c>
      <c r="H88" s="6">
        <f t="shared" si="472"/>
        <v>2275</v>
      </c>
      <c r="I88" s="7">
        <f t="shared" si="473"/>
        <v>0.43648351648351646</v>
      </c>
      <c r="J88" s="6">
        <f>J78+J79+J80+J81+J82+J85+J86+J87</f>
        <v>101</v>
      </c>
      <c r="K88" s="6">
        <f>K78+K79+K80+K81+K82+K85+K86+K87</f>
        <v>132</v>
      </c>
      <c r="L88" s="6">
        <f t="shared" si="474"/>
        <v>233</v>
      </c>
      <c r="M88" s="7">
        <f t="shared" si="475"/>
        <v>0.4334763948497854</v>
      </c>
      <c r="N88" s="6">
        <f>N78+N79+N80+N81+N82+N85+N86+N87</f>
        <v>188</v>
      </c>
      <c r="O88" s="6">
        <f>O78+O79+O80+O81+O82+O85+O86+O87</f>
        <v>149</v>
      </c>
      <c r="P88" s="6">
        <f t="shared" si="476"/>
        <v>337</v>
      </c>
      <c r="Q88" s="7">
        <f t="shared" si="477"/>
        <v>0.5578635014836796</v>
      </c>
      <c r="R88" s="6">
        <f>R78+R79+R80+R81+R82+R85+R86+R87</f>
        <v>167</v>
      </c>
      <c r="S88" s="6">
        <f>S78+S79+S80+S81+S82+S85+S86+S87</f>
        <v>250</v>
      </c>
      <c r="T88" s="6">
        <f t="shared" si="478"/>
        <v>417</v>
      </c>
      <c r="U88" s="7">
        <f t="shared" si="479"/>
        <v>0.40047961630695444</v>
      </c>
      <c r="V88" s="6">
        <f>V78+V79+V80+V81+V82+V85+V86+V87</f>
        <v>138</v>
      </c>
      <c r="W88" s="6">
        <f>W78+W79+W80+W81+W82+W85+W86+W87</f>
        <v>198</v>
      </c>
      <c r="X88" s="6">
        <f t="shared" si="480"/>
        <v>336</v>
      </c>
      <c r="Y88" s="7">
        <f t="shared" si="481"/>
        <v>0.4107142857142857</v>
      </c>
      <c r="Z88" s="6">
        <f>Z78+Z79+Z80+Z81+Z82+Z85+Z86+Z87</f>
        <v>1653</v>
      </c>
      <c r="AA88" s="6">
        <f>AA78+AA79+AA80+AA81+AA82+AA85+AA86+AA87</f>
        <v>2096</v>
      </c>
      <c r="AB88" s="6">
        <f t="shared" si="484"/>
        <v>3749</v>
      </c>
      <c r="AC88" s="7">
        <f t="shared" si="485"/>
        <v>0.44091757802080556</v>
      </c>
      <c r="AD88" s="6">
        <f>AD78+AD79+AD80+AD81+AD82+AD85+AD86+AD87</f>
        <v>138</v>
      </c>
      <c r="AE88" s="6">
        <f>AE78+AE79+AE80+AE81+AE82+AE85+AE86+AE87</f>
        <v>140</v>
      </c>
      <c r="AF88" s="6">
        <f t="shared" si="486"/>
        <v>278</v>
      </c>
      <c r="AG88" s="7">
        <f t="shared" si="487"/>
        <v>0.49640287769784175</v>
      </c>
      <c r="AH88" s="6">
        <f>AH78+AH79+AH80+AH81+AH82+AH85+AH86+AH87</f>
        <v>308</v>
      </c>
      <c r="AI88" s="6">
        <f>AI78+AI79+AI80+AI81+AI82+AI85+AI86+AI87</f>
        <v>291</v>
      </c>
      <c r="AJ88" s="6">
        <f t="shared" si="488"/>
        <v>599</v>
      </c>
      <c r="AK88" s="7">
        <f t="shared" si="489"/>
        <v>0.5141903171953256</v>
      </c>
      <c r="AL88" s="6">
        <f>AL78+AL79+AL80+AL81+AL82+AL85+AL86+AL87</f>
        <v>153</v>
      </c>
      <c r="AM88" s="6">
        <f>AM78+AM79+AM80+AM81+AM82+AM85+AM86+AM87</f>
        <v>169</v>
      </c>
      <c r="AN88" s="6">
        <f t="shared" si="490"/>
        <v>322</v>
      </c>
      <c r="AO88" s="7">
        <f t="shared" si="491"/>
        <v>0.4751552795031056</v>
      </c>
      <c r="AP88" s="6">
        <f>AP78+AP79+AP80+AP81+AP82+AP85+AP86+AP87</f>
        <v>130</v>
      </c>
      <c r="AQ88" s="6">
        <f>AQ78+AQ79+AQ80+AQ81+AQ82+AQ85+AQ86+AQ87</f>
        <v>165</v>
      </c>
      <c r="AR88" s="6">
        <f t="shared" si="492"/>
        <v>295</v>
      </c>
      <c r="AS88" s="7">
        <f t="shared" si="493"/>
        <v>0.4406779661016949</v>
      </c>
      <c r="AT88" s="6">
        <f>AT78+AT79+AT80+AT81+AT82+AT85+AT86+AT87</f>
        <v>134</v>
      </c>
      <c r="AU88" s="6">
        <f>AU78+AU79+AU80+AU81+AU82+AU85+AU86+AU87</f>
        <v>181</v>
      </c>
      <c r="AV88" s="6">
        <f>AT88+AU88</f>
        <v>315</v>
      </c>
      <c r="AW88" s="7">
        <f>IF(AV88&gt;0,AT88/AV88,0%)</f>
        <v>0.4253968253968254</v>
      </c>
      <c r="AX88" s="6">
        <f>AX78+AX79+AX80+AX81+AX82+AX85+AX86+AX87</f>
        <v>166</v>
      </c>
      <c r="AY88" s="6">
        <f>AY78+AY79+AY80+AY81+AY82+AY85+AY86+AY87</f>
        <v>202</v>
      </c>
      <c r="AZ88" s="6">
        <f t="shared" si="546"/>
        <v>368</v>
      </c>
      <c r="BA88" s="7">
        <f t="shared" si="495"/>
        <v>0.45108695652173914</v>
      </c>
      <c r="BB88" s="6">
        <f>BB78+BB79+BB80+BB81+BB82+BB85+BB86+BB87</f>
        <v>120</v>
      </c>
      <c r="BC88" s="6">
        <f>BC78+BC79+BC80+BC81+BC82+BC85+BC86+BC87</f>
        <v>266</v>
      </c>
      <c r="BD88" s="6">
        <f>BB88+BC88</f>
        <v>386</v>
      </c>
      <c r="BE88" s="7">
        <f>IF(BD88&gt;0,BB88/BD88,0%)</f>
        <v>0.31088082901554404</v>
      </c>
      <c r="BF88" s="6">
        <f>BF78+BF79+BF80+BF81+BF82+BF85+BF86+BF87</f>
        <v>1149</v>
      </c>
      <c r="BG88" s="6">
        <f>BG78+BG79+BG80+BG81+BG82+BG85+BG86+BG87</f>
        <v>1414</v>
      </c>
      <c r="BH88" s="6">
        <f t="shared" si="498"/>
        <v>2563</v>
      </c>
      <c r="BI88" s="7">
        <f t="shared" si="547"/>
        <v>0.4483027701911822</v>
      </c>
      <c r="BJ88" s="6">
        <f>BJ78+BJ79+BJ80+BJ81+BJ82+BJ85+BJ86+BJ87</f>
        <v>110</v>
      </c>
      <c r="BK88" s="6">
        <f>BK78+BK79+BK80+BK81+BK82+BK85+BK86+BK87</f>
        <v>259</v>
      </c>
      <c r="BL88" s="6">
        <f>BJ88+BK88</f>
        <v>369</v>
      </c>
      <c r="BM88" s="7">
        <f>IF(BL88&gt;0,BJ88/BL88,0%)</f>
        <v>0.2981029810298103</v>
      </c>
      <c r="BN88" s="6">
        <f>BN78+BN79+BN80+BN81+BN82+BN85+BN86+BN87</f>
        <v>142</v>
      </c>
      <c r="BO88" s="6">
        <f>BO78+BO79+BO80+BO81+BO82+BO85+BO86+BO87</f>
        <v>192</v>
      </c>
      <c r="BP88" s="6">
        <f>BN88+BO88</f>
        <v>334</v>
      </c>
      <c r="BQ88" s="7">
        <f>IF(BP88&gt;0,BN88/BP88,0%)</f>
        <v>0.4251497005988024</v>
      </c>
      <c r="BR88" s="6">
        <f>BR78+BR79+BR80+BR81+BR82+BR85+BR86+BR87</f>
        <v>146</v>
      </c>
      <c r="BS88" s="6">
        <f>BS78+BS79+BS80+BS81+BS82+BS85+BS86+BS87</f>
        <v>187</v>
      </c>
      <c r="BT88" s="6">
        <f>BR88+BS88</f>
        <v>333</v>
      </c>
      <c r="BU88" s="7">
        <f>IF(BT88&gt;0,BR88/BT88,0%)</f>
        <v>0.43843843843843844</v>
      </c>
      <c r="BV88" s="6">
        <f>BV78+BV79+BV80+BV81+BV82+BV85+BV86+BV87</f>
        <v>445</v>
      </c>
      <c r="BW88" s="6">
        <f>BW78+BW79+BW80+BW81+BW82+BW85+BW86+BW87</f>
        <v>394</v>
      </c>
      <c r="BX88" s="6">
        <f>BV88+BW88</f>
        <v>839</v>
      </c>
      <c r="BY88" s="7">
        <f>IF(BX88&gt;0,BV88/BX88,0%)</f>
        <v>0.5303933253873659</v>
      </c>
      <c r="BZ88" s="6">
        <f>BZ78+BZ79+BZ80+BZ81+BZ82+BZ85+BZ86+BZ87</f>
        <v>100</v>
      </c>
      <c r="CA88" s="6">
        <f>CA78+CA79+CA80+CA81+CA82+CA85+CA86+CA87</f>
        <v>113</v>
      </c>
      <c r="CB88" s="6">
        <f>BZ88+CA88</f>
        <v>213</v>
      </c>
      <c r="CC88" s="7">
        <f>IF(CB88&gt;0,BZ88/CB88,0%)</f>
        <v>0.4694835680751174</v>
      </c>
      <c r="CD88" s="6">
        <f>CD78+CD79+CD80+CD81+CD82+CD85+CD86+CD87</f>
        <v>121</v>
      </c>
      <c r="CE88" s="6">
        <f>CE78+CE79+CE80+CE81+CE82+CE85+CE86+CE87</f>
        <v>99</v>
      </c>
      <c r="CF88" s="6">
        <f>CD88+CE88</f>
        <v>220</v>
      </c>
      <c r="CG88" s="7">
        <f>IF(CF88&gt;0,CD88/CF88,0%)</f>
        <v>0.55</v>
      </c>
      <c r="CH88" s="6">
        <f>CH78+CH79+CH80+CH81+CH82+CH85+CH86+CH87</f>
        <v>1064</v>
      </c>
      <c r="CI88" s="6">
        <f>CI78+CI79+CI80+CI81+CI82+CI85+CI86+CI87</f>
        <v>1244</v>
      </c>
      <c r="CJ88" s="6">
        <f t="shared" si="507"/>
        <v>2308</v>
      </c>
      <c r="CK88" s="7">
        <f t="shared" si="508"/>
        <v>0.4610051993067591</v>
      </c>
      <c r="CL88" s="6">
        <f>CL78+CL79+CL80+CL81+CL82+CL85+CL86+CL87</f>
        <v>102</v>
      </c>
      <c r="CM88" s="6">
        <f>CM78+CM79+CM80+CM81+CM82+CM85+CM86+CM87</f>
        <v>134</v>
      </c>
      <c r="CN88" s="6">
        <f>CL88+CM88</f>
        <v>236</v>
      </c>
      <c r="CO88" s="7">
        <f>IF(CN88&gt;0,CL88/CN88,0%)</f>
        <v>0.4322033898305085</v>
      </c>
      <c r="CP88" s="6">
        <f>CP78+CP79+CP80+CP81+CP82+CP85+CP86+CP87</f>
        <v>113</v>
      </c>
      <c r="CQ88" s="6">
        <f>CQ78+CQ79+CQ80+CQ81+CQ82+CQ85+CQ86+CQ87</f>
        <v>116</v>
      </c>
      <c r="CR88" s="6">
        <f>CP88+CQ88</f>
        <v>229</v>
      </c>
      <c r="CS88" s="7">
        <f>IF(CR88&gt;0,CP88/CR88,0%)</f>
        <v>0.49344978165938863</v>
      </c>
      <c r="CT88" s="6">
        <f>CT78+CT79+CT80+CT81+CT82+CT85+CT86+CT87</f>
        <v>116</v>
      </c>
      <c r="CU88" s="6">
        <f>CU78+CU79+CU80+CU81+CU82+CU85+CU86+CU87</f>
        <v>108</v>
      </c>
      <c r="CV88" s="6">
        <f>CT88+CU88</f>
        <v>224</v>
      </c>
      <c r="CW88" s="7">
        <f>IF(CV88&gt;0,CT88/CV88,0%)</f>
        <v>0.5178571428571429</v>
      </c>
      <c r="CX88" s="6">
        <f>CX78+CX79+CX80+CX81+CX82+CX85+CX86+CX87</f>
        <v>132</v>
      </c>
      <c r="CY88" s="6">
        <f>CY78+CY79+CY80+CY81+CY82+CY85+CY86+CY87</f>
        <v>207</v>
      </c>
      <c r="CZ88" s="6">
        <f>CX88+CY88</f>
        <v>339</v>
      </c>
      <c r="DA88" s="7">
        <f>IF(CZ88&gt;0,CX88/CZ88,0%)</f>
        <v>0.3893805309734513</v>
      </c>
      <c r="DB88" s="6">
        <f>DB78+DB79+DB80+DB81+DB82+DB85+DB86+DB87</f>
        <v>108</v>
      </c>
      <c r="DC88" s="6">
        <f>DC78+DC79+DC80+DC81+DC82+DC85+DC86+DC87</f>
        <v>106</v>
      </c>
      <c r="DD88" s="6">
        <f>DB88+DC88</f>
        <v>214</v>
      </c>
      <c r="DE88" s="7">
        <f>IF(DD88&gt;0,DB88/DD88,0%)</f>
        <v>0.5046728971962616</v>
      </c>
      <c r="DF88" s="6">
        <f>DF78+DF79+DF80+DF81+DF82+DF85+DF86+DF87</f>
        <v>123</v>
      </c>
      <c r="DG88" s="6">
        <f>DG78+DG79+DG80+DG81+DG82+DG85+DG86+DG87</f>
        <v>91</v>
      </c>
      <c r="DH88" s="6">
        <f>DF88+DG88</f>
        <v>214</v>
      </c>
      <c r="DI88" s="7">
        <f>IF(DH88&gt;0,DF88/DH88,0%)</f>
        <v>0.5747663551401869</v>
      </c>
      <c r="DJ88" s="6">
        <f>DJ78+DJ79+DJ80+DJ81+DJ82+DJ85+DJ86+DJ87</f>
        <v>963</v>
      </c>
      <c r="DK88" s="6">
        <f>DK78+DK79+DK80+DK81+DK82+DK85+DK86+DK87</f>
        <v>517</v>
      </c>
      <c r="DL88" s="6">
        <f>DJ88+DK88</f>
        <v>1480</v>
      </c>
      <c r="DM88" s="7">
        <f>IF(DL88&gt;0,DJ88/DL88,0%)</f>
        <v>0.6506756756756756</v>
      </c>
      <c r="DN88" s="6">
        <f>DN78+DN79+DN80+DN81+DN82+DN85+DN86+DN87</f>
        <v>1657</v>
      </c>
      <c r="DO88" s="6">
        <f>DO78+DO79+DO80+DO81+DO82+DO85+DO86+DO87</f>
        <v>1279</v>
      </c>
      <c r="DP88" s="6">
        <f>DN88+DO88</f>
        <v>2936</v>
      </c>
      <c r="DQ88" s="7">
        <f t="shared" si="518"/>
        <v>0.5643732970027248</v>
      </c>
      <c r="DR88" s="6">
        <f>DR78+DR79+DR80+DR81+DR82+DR85+DR86+DR87</f>
        <v>5523</v>
      </c>
      <c r="DS88" s="6">
        <f>DS78+DS79+DS80+DS81+DS82+DS85+DS86+DS87</f>
        <v>6033</v>
      </c>
      <c r="DT88" s="6">
        <f>DR88+DS88</f>
        <v>11556</v>
      </c>
      <c r="DU88" s="7">
        <f t="shared" si="521"/>
        <v>0.4779335410176532</v>
      </c>
      <c r="DV88" s="6">
        <f>DV78+DV79+DV80+DV81+DV82+DV85+DV86+DV87</f>
        <v>2038</v>
      </c>
      <c r="DW88" s="6">
        <f>DW78+DW79+DW80+DW81+DW82+DW85+DW86+DW87</f>
        <v>6391</v>
      </c>
      <c r="DX88" s="6">
        <f t="shared" si="540"/>
        <v>8429</v>
      </c>
      <c r="DY88" s="7">
        <f t="shared" si="522"/>
        <v>0.24178431605172618</v>
      </c>
      <c r="DZ88" s="6">
        <f>DZ78+DZ79+DZ80+DZ81+DZ82+DZ85+DZ86+DZ87</f>
        <v>3485</v>
      </c>
      <c r="EA88" s="6">
        <f>EA78+EA79+EA80+EA81+EA82+EA85+EA86+EA87</f>
        <v>15.709567524475334</v>
      </c>
      <c r="EB88" s="6">
        <f t="shared" si="542"/>
        <v>-358</v>
      </c>
      <c r="EC88" s="7">
        <f t="shared" si="543"/>
        <v>-0.056016272883742765</v>
      </c>
      <c r="ED88" s="6">
        <f t="shared" si="544"/>
        <v>3127</v>
      </c>
      <c r="EE88" s="7">
        <f t="shared" si="524"/>
        <v>0.3709811365523787</v>
      </c>
      <c r="EF88" s="7">
        <f t="shared" si="545"/>
        <v>15.338586387922955</v>
      </c>
    </row>
    <row r="89" spans="1:129" ht="12.75" outlineLevel="1">
      <c r="A89" s="4" t="s">
        <v>19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7"/>
      <c r="AA89" s="24"/>
      <c r="AB89" s="24"/>
      <c r="AC89" s="25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7"/>
      <c r="BG89" s="24"/>
      <c r="BH89" s="24"/>
      <c r="BI89" s="25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7"/>
      <c r="CI89" s="24"/>
      <c r="CJ89" s="24"/>
      <c r="CK89" s="25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7"/>
      <c r="DO89" s="24"/>
      <c r="DP89" s="24"/>
      <c r="DQ89" s="25"/>
      <c r="DR89" s="27"/>
      <c r="DS89" s="24"/>
      <c r="DT89" s="24"/>
      <c r="DU89" s="25"/>
      <c r="DV89" s="27"/>
      <c r="DW89" s="24"/>
      <c r="DX89" s="24"/>
      <c r="DY89" s="25"/>
    </row>
    <row r="90" spans="1:136" ht="12.75" customHeight="1" hidden="1" outlineLevel="2">
      <c r="A90" s="5" t="s">
        <v>2</v>
      </c>
      <c r="B90" s="31">
        <v>2</v>
      </c>
      <c r="C90" s="31">
        <v>7</v>
      </c>
      <c r="D90" s="9">
        <f aca="true" t="shared" si="548" ref="D90:D100">B90+C90</f>
        <v>9</v>
      </c>
      <c r="E90" s="11">
        <f aca="true" t="shared" si="549" ref="E90:E100">IF(D90&gt;0,B90/D90,0%)</f>
        <v>0.2222222222222222</v>
      </c>
      <c r="F90" s="31">
        <v>5</v>
      </c>
      <c r="G90" s="31">
        <v>5</v>
      </c>
      <c r="H90" s="9">
        <f aca="true" t="shared" si="550" ref="H90:H100">F90+G90</f>
        <v>10</v>
      </c>
      <c r="I90" s="11">
        <f aca="true" t="shared" si="551" ref="I90:I100">IF(H90&gt;0,F90/H90,0%)</f>
        <v>0.5</v>
      </c>
      <c r="J90" s="31">
        <v>5</v>
      </c>
      <c r="K90" s="31">
        <v>5</v>
      </c>
      <c r="L90" s="9">
        <f aca="true" t="shared" si="552" ref="L90:L100">J90+K90</f>
        <v>10</v>
      </c>
      <c r="M90" s="11">
        <f aca="true" t="shared" si="553" ref="M90:M100">IF(L90&gt;0,J90/L90,0%)</f>
        <v>0.5</v>
      </c>
      <c r="N90" s="31">
        <v>5</v>
      </c>
      <c r="O90" s="31">
        <v>3</v>
      </c>
      <c r="P90" s="1">
        <f aca="true" t="shared" si="554" ref="P90:P100">N90+O90</f>
        <v>8</v>
      </c>
      <c r="Q90" s="8">
        <f aca="true" t="shared" si="555" ref="Q90:Q100">IF(P90&gt;0,N90/P90,0%)</f>
        <v>0.625</v>
      </c>
      <c r="R90" s="31">
        <v>5</v>
      </c>
      <c r="S90" s="31">
        <v>7</v>
      </c>
      <c r="T90" s="1">
        <f aca="true" t="shared" si="556" ref="T90:T100">R90+S90</f>
        <v>12</v>
      </c>
      <c r="U90" s="8">
        <f aca="true" t="shared" si="557" ref="U90:U100">IF(T90&gt;0,R90/T90,0%)</f>
        <v>0.4166666666666667</v>
      </c>
      <c r="V90" s="31">
        <v>0</v>
      </c>
      <c r="W90" s="31">
        <v>6</v>
      </c>
      <c r="X90" s="1">
        <f aca="true" t="shared" si="558" ref="X90:X100">V90+W90</f>
        <v>6</v>
      </c>
      <c r="Y90" s="8">
        <f aca="true" t="shared" si="559" ref="Y90:Y100">IF(X90&gt;0,V90/X90,0%)</f>
        <v>0</v>
      </c>
      <c r="Z90" s="2">
        <f aca="true" t="shared" si="560" ref="Z90:Z96">V90+R90+N90+J90+F90+B90</f>
        <v>22</v>
      </c>
      <c r="AA90" s="1">
        <f aca="true" t="shared" si="561" ref="AA90:AA96">W90+S90+O90+K90+G90+C90</f>
        <v>33</v>
      </c>
      <c r="AB90" s="1">
        <f aca="true" t="shared" si="562" ref="AB90:AB100">Z90+AA90</f>
        <v>55</v>
      </c>
      <c r="AC90" s="3">
        <f aca="true" t="shared" si="563" ref="AC90:AC100">IF(AB90&gt;0,Z90/AB90,0%)</f>
        <v>0.4</v>
      </c>
      <c r="AD90" s="31">
        <v>0</v>
      </c>
      <c r="AE90" s="31">
        <v>8</v>
      </c>
      <c r="AF90" s="1">
        <f aca="true" t="shared" si="564" ref="AF90:AF100">AD90+AE90</f>
        <v>8</v>
      </c>
      <c r="AG90" s="8">
        <f aca="true" t="shared" si="565" ref="AG90:AG100">IF(AF90&gt;0,AD90/AF90,0%)</f>
        <v>0</v>
      </c>
      <c r="AH90" s="31">
        <v>1</v>
      </c>
      <c r="AI90" s="31">
        <v>4</v>
      </c>
      <c r="AJ90" s="1">
        <f aca="true" t="shared" si="566" ref="AJ90:AJ100">AH90+AI90</f>
        <v>5</v>
      </c>
      <c r="AK90" s="8">
        <f aca="true" t="shared" si="567" ref="AK90:AK100">IF(AJ90&gt;0,AH90/AJ90,0%)</f>
        <v>0.2</v>
      </c>
      <c r="AL90" s="31">
        <v>1</v>
      </c>
      <c r="AM90" s="31">
        <v>7</v>
      </c>
      <c r="AN90" s="1">
        <f aca="true" t="shared" si="568" ref="AN90:AN100">AL90+AM90</f>
        <v>8</v>
      </c>
      <c r="AO90" s="8">
        <f aca="true" t="shared" si="569" ref="AO90:AO100">IF(AN90&gt;0,AL90/AN90,0%)</f>
        <v>0.125</v>
      </c>
      <c r="AP90" s="31">
        <v>0</v>
      </c>
      <c r="AQ90" s="31">
        <v>4</v>
      </c>
      <c r="AR90" s="1">
        <f aca="true" t="shared" si="570" ref="AR90:AR100">AP90+AQ90</f>
        <v>4</v>
      </c>
      <c r="AS90" s="8">
        <f aca="true" t="shared" si="571" ref="AS90:AS100">IF(AR90&gt;0,AP90/AR90,0%)</f>
        <v>0</v>
      </c>
      <c r="AT90" s="31">
        <v>2</v>
      </c>
      <c r="AU90" s="31">
        <v>10</v>
      </c>
      <c r="AV90" s="1">
        <f aca="true" t="shared" si="572" ref="AV90:AV96">AT90+AU90</f>
        <v>12</v>
      </c>
      <c r="AW90" s="8">
        <f>IF(AV90&gt;0,AT90/AV90,0%)</f>
        <v>0.16666666666666666</v>
      </c>
      <c r="AX90" s="31">
        <v>4</v>
      </c>
      <c r="AY90" s="31">
        <v>5</v>
      </c>
      <c r="AZ90" s="1">
        <f>AY90+AX90</f>
        <v>9</v>
      </c>
      <c r="BA90" s="8">
        <f aca="true" t="shared" si="573" ref="BA90:BA100">IF(AZ90&gt;0,AX90/AZ90,0%)</f>
        <v>0.4444444444444444</v>
      </c>
      <c r="BB90" s="31">
        <v>1</v>
      </c>
      <c r="BC90" s="31">
        <v>12</v>
      </c>
      <c r="BD90" s="1">
        <f aca="true" t="shared" si="574" ref="BD90:BD96">BB90+BC90</f>
        <v>13</v>
      </c>
      <c r="BE90" s="8">
        <f>IF(BD90&gt;0,BB90/BD90,0%)</f>
        <v>0.07692307692307693</v>
      </c>
      <c r="BF90" s="2">
        <f aca="true" t="shared" si="575" ref="BF90:BG96">BB90+AX90+AT90+AP90+AL90+AH90+AD90</f>
        <v>9</v>
      </c>
      <c r="BG90" s="1">
        <f t="shared" si="575"/>
        <v>50</v>
      </c>
      <c r="BH90" s="1">
        <f aca="true" t="shared" si="576" ref="BH90:BH100">BF90+BG90</f>
        <v>59</v>
      </c>
      <c r="BI90" s="3">
        <f>IF(BH90&gt;0,BF90/BH90,0%)</f>
        <v>0.15254237288135594</v>
      </c>
      <c r="BJ90" s="31">
        <v>1</v>
      </c>
      <c r="BK90" s="31">
        <v>5</v>
      </c>
      <c r="BL90" s="1">
        <f aca="true" t="shared" si="577" ref="BL90:BL96">BJ90+BK90</f>
        <v>6</v>
      </c>
      <c r="BM90" s="8">
        <f>IF(BL90&gt;0,BJ90/BL90,0%)</f>
        <v>0.16666666666666666</v>
      </c>
      <c r="BN90" s="31">
        <v>2</v>
      </c>
      <c r="BO90" s="31">
        <v>6</v>
      </c>
      <c r="BP90" s="1">
        <f aca="true" t="shared" si="578" ref="BP90:BP96">BN90+BO90</f>
        <v>8</v>
      </c>
      <c r="BQ90" s="8">
        <f>IF(BP90&gt;0,BN90/BP90,0%)</f>
        <v>0.25</v>
      </c>
      <c r="BR90" s="31">
        <v>3</v>
      </c>
      <c r="BS90" s="31">
        <v>2</v>
      </c>
      <c r="BT90" s="1">
        <f aca="true" t="shared" si="579" ref="BT90:BT96">BR90+BS90</f>
        <v>5</v>
      </c>
      <c r="BU90" s="8">
        <f>IF(BT90&gt;0,BR90/BT90,0%)</f>
        <v>0.6</v>
      </c>
      <c r="BV90" s="31">
        <v>1</v>
      </c>
      <c r="BW90" s="31">
        <v>1</v>
      </c>
      <c r="BX90" s="1">
        <f aca="true" t="shared" si="580" ref="BX90:BX96">BV90+BW90</f>
        <v>2</v>
      </c>
      <c r="BY90" s="8">
        <f>IF(BX90&gt;0,BV90/BX90,0%)</f>
        <v>0.5</v>
      </c>
      <c r="BZ90" s="31">
        <v>2</v>
      </c>
      <c r="CA90" s="31">
        <v>8</v>
      </c>
      <c r="CB90" s="1">
        <f aca="true" t="shared" si="581" ref="CB90:CB96">BZ90+CA90</f>
        <v>10</v>
      </c>
      <c r="CC90" s="8">
        <f>IF(CB90&gt;0,BZ90/CB90,0%)</f>
        <v>0.2</v>
      </c>
      <c r="CD90" s="31">
        <v>1</v>
      </c>
      <c r="CE90" s="31">
        <v>8</v>
      </c>
      <c r="CF90" s="1">
        <f aca="true" t="shared" si="582" ref="CF90:CF96">CD90+CE90</f>
        <v>9</v>
      </c>
      <c r="CG90" s="8">
        <f>IF(CF90&gt;0,CD90/CF90,0%)</f>
        <v>0.1111111111111111</v>
      </c>
      <c r="CH90" s="2">
        <f aca="true" t="shared" si="583" ref="CH90:CH96">CD90+BZ90+BV90+BR90+BN90+BJ90</f>
        <v>10</v>
      </c>
      <c r="CI90" s="1">
        <f aca="true" t="shared" si="584" ref="CI90:CI96">CE90+CA90+BW90+BS90+BO90+BK90</f>
        <v>30</v>
      </c>
      <c r="CJ90" s="1">
        <f aca="true" t="shared" si="585" ref="CJ90:CJ100">CH90+CI90</f>
        <v>40</v>
      </c>
      <c r="CK90" s="3">
        <f aca="true" t="shared" si="586" ref="CK90:CK100">IF(CJ90&gt;0,CH90/CJ90,0%)</f>
        <v>0.25</v>
      </c>
      <c r="CL90" s="31">
        <v>0</v>
      </c>
      <c r="CM90" s="31">
        <v>9</v>
      </c>
      <c r="CN90" s="1">
        <f aca="true" t="shared" si="587" ref="CN90:CN96">CL90+CM90</f>
        <v>9</v>
      </c>
      <c r="CO90" s="8">
        <f>IF(CN90&gt;0,CL90/CN90,0%)</f>
        <v>0</v>
      </c>
      <c r="CP90" s="31">
        <v>4</v>
      </c>
      <c r="CQ90" s="31">
        <v>8</v>
      </c>
      <c r="CR90" s="1">
        <f aca="true" t="shared" si="588" ref="CR90:CR96">CP90+CQ90</f>
        <v>12</v>
      </c>
      <c r="CS90" s="8">
        <f>IF(CR90&gt;0,CP90/CR90,0%)</f>
        <v>0.3333333333333333</v>
      </c>
      <c r="CT90" s="31">
        <v>6</v>
      </c>
      <c r="CU90" s="31">
        <v>5</v>
      </c>
      <c r="CV90" s="1">
        <f aca="true" t="shared" si="589" ref="CV90:CV96">CT90+CU90</f>
        <v>11</v>
      </c>
      <c r="CW90" s="8">
        <f>IF(CV90&gt;0,CT90/CV90,0%)</f>
        <v>0.5454545454545454</v>
      </c>
      <c r="CX90" s="31">
        <v>5</v>
      </c>
      <c r="CY90" s="31">
        <v>9</v>
      </c>
      <c r="CZ90" s="1">
        <f aca="true" t="shared" si="590" ref="CZ90:CZ96">CX90+CY90</f>
        <v>14</v>
      </c>
      <c r="DA90" s="8">
        <f>IF(CZ90&gt;0,CX90/CZ90,0%)</f>
        <v>0.35714285714285715</v>
      </c>
      <c r="DB90" s="31">
        <v>5</v>
      </c>
      <c r="DC90" s="31">
        <v>4</v>
      </c>
      <c r="DD90" s="1">
        <f aca="true" t="shared" si="591" ref="DD90:DD96">DB90+DC90</f>
        <v>9</v>
      </c>
      <c r="DE90" s="8">
        <f>IF(DD90&gt;0,DB90/DD90,0%)</f>
        <v>0.5555555555555556</v>
      </c>
      <c r="DF90" s="31">
        <v>3</v>
      </c>
      <c r="DG90" s="31">
        <v>4</v>
      </c>
      <c r="DH90" s="1">
        <f aca="true" t="shared" si="592" ref="DH90:DH96">DF90+DG90</f>
        <v>7</v>
      </c>
      <c r="DI90" s="8">
        <f>IF(DH90&gt;0,DF90/DH90,0%)</f>
        <v>0.42857142857142855</v>
      </c>
      <c r="DJ90" s="31">
        <v>3</v>
      </c>
      <c r="DK90" s="31">
        <v>5</v>
      </c>
      <c r="DL90" s="1">
        <f aca="true" t="shared" si="593" ref="DL90:DL96">DJ90+DK90</f>
        <v>8</v>
      </c>
      <c r="DM90" s="8">
        <f>IF(DL90&gt;0,DJ90/DL90,0%)</f>
        <v>0.375</v>
      </c>
      <c r="DN90" s="2">
        <f aca="true" t="shared" si="594" ref="DN90:DO96">DJ90+DF90+DB90+CX90+CT90+CP90+CL90</f>
        <v>26</v>
      </c>
      <c r="DO90" s="1">
        <f t="shared" si="594"/>
        <v>44</v>
      </c>
      <c r="DP90" s="1">
        <f aca="true" t="shared" si="595" ref="DP90:DP96">DN90+DO90</f>
        <v>70</v>
      </c>
      <c r="DQ90" s="3">
        <f aca="true" t="shared" si="596" ref="DQ90:DQ100">IF(DP90&gt;0,DN90/DP90,0%)</f>
        <v>0.37142857142857144</v>
      </c>
      <c r="DR90" s="2">
        <f aca="true" t="shared" si="597" ref="DR90:DS96">DN90+CH90+BF90+Z90</f>
        <v>67</v>
      </c>
      <c r="DS90" s="1">
        <f t="shared" si="597"/>
        <v>157</v>
      </c>
      <c r="DT90" s="1">
        <f aca="true" t="shared" si="598" ref="DT90:DT99">DR90+DS90</f>
        <v>224</v>
      </c>
      <c r="DU90" s="3">
        <f aca="true" t="shared" si="599" ref="DU90:DU100">IF(DT90&gt;0,DR90/DT90,0%)</f>
        <v>0.29910714285714285</v>
      </c>
      <c r="DV90" s="2">
        <f>'[6]cy2001'!DR90</f>
        <v>41</v>
      </c>
      <c r="DW90" s="2">
        <f>'[6]cy2001'!DS90</f>
        <v>224</v>
      </c>
      <c r="DX90" s="1">
        <f>DW90+DV90</f>
        <v>265</v>
      </c>
      <c r="DY90" s="3">
        <f aca="true" t="shared" si="600" ref="DY90:DY100">IF(DX90&gt;0,DV90/DX90,0%)</f>
        <v>0.15471698113207547</v>
      </c>
      <c r="DZ90" s="1">
        <f>DR90-DV90</f>
        <v>26</v>
      </c>
      <c r="EA90" s="8">
        <f aca="true" t="shared" si="601" ref="EA90:EA99">IF(DV90&lt;&gt;0,DZ90/DV90,IF(DZ90=0,0,1))</f>
        <v>0.6341463414634146</v>
      </c>
      <c r="EB90" s="1">
        <f>DS90-DW90</f>
        <v>-67</v>
      </c>
      <c r="EC90" s="8">
        <f>IF(DW90&lt;&gt;0,EB90/DW90,IF(EB90=0,0,1))</f>
        <v>-0.29910714285714285</v>
      </c>
      <c r="ED90" s="1">
        <f>DT90-DX90</f>
        <v>-41</v>
      </c>
      <c r="EE90" s="8">
        <f aca="true" t="shared" si="602" ref="EE90:EE100">IF(DX90&lt;&gt;0,ED90/DX90,IF(ED90=0,0,1))</f>
        <v>-0.15471698113207547</v>
      </c>
      <c r="EF90" s="8">
        <f>EA90-EE90</f>
        <v>0.7888633225954901</v>
      </c>
    </row>
    <row r="91" spans="1:136" ht="12.75" customHeight="1" hidden="1" outlineLevel="2">
      <c r="A91" s="5" t="s">
        <v>3</v>
      </c>
      <c r="B91" s="31">
        <v>0</v>
      </c>
      <c r="C91" s="31">
        <v>7</v>
      </c>
      <c r="D91" s="9">
        <f t="shared" si="548"/>
        <v>7</v>
      </c>
      <c r="E91" s="11">
        <f t="shared" si="549"/>
        <v>0</v>
      </c>
      <c r="F91" s="31">
        <v>1</v>
      </c>
      <c r="G91" s="31">
        <v>2</v>
      </c>
      <c r="H91" s="9">
        <f t="shared" si="550"/>
        <v>3</v>
      </c>
      <c r="I91" s="11">
        <f t="shared" si="551"/>
        <v>0.3333333333333333</v>
      </c>
      <c r="J91" s="31">
        <v>1</v>
      </c>
      <c r="K91" s="31">
        <v>3</v>
      </c>
      <c r="L91" s="9">
        <f t="shared" si="552"/>
        <v>4</v>
      </c>
      <c r="M91" s="11">
        <f t="shared" si="553"/>
        <v>0.25</v>
      </c>
      <c r="N91" s="31">
        <v>0</v>
      </c>
      <c r="O91" s="31">
        <v>3</v>
      </c>
      <c r="P91" s="1">
        <f t="shared" si="554"/>
        <v>3</v>
      </c>
      <c r="Q91" s="8">
        <f t="shared" si="555"/>
        <v>0</v>
      </c>
      <c r="R91" s="31">
        <v>2</v>
      </c>
      <c r="S91" s="31">
        <v>3</v>
      </c>
      <c r="T91" s="1">
        <f t="shared" si="556"/>
        <v>5</v>
      </c>
      <c r="U91" s="8">
        <f t="shared" si="557"/>
        <v>0.4</v>
      </c>
      <c r="V91" s="31">
        <v>1</v>
      </c>
      <c r="W91" s="31">
        <v>6</v>
      </c>
      <c r="X91" s="1">
        <f t="shared" si="558"/>
        <v>7</v>
      </c>
      <c r="Y91" s="8">
        <f t="shared" si="559"/>
        <v>0.14285714285714285</v>
      </c>
      <c r="Z91" s="2">
        <f t="shared" si="560"/>
        <v>5</v>
      </c>
      <c r="AA91" s="1">
        <f t="shared" si="561"/>
        <v>24</v>
      </c>
      <c r="AB91" s="1">
        <f t="shared" si="562"/>
        <v>29</v>
      </c>
      <c r="AC91" s="3">
        <f t="shared" si="563"/>
        <v>0.1724137931034483</v>
      </c>
      <c r="AD91" s="31">
        <v>0</v>
      </c>
      <c r="AE91" s="31">
        <v>4</v>
      </c>
      <c r="AF91" s="1">
        <f t="shared" si="564"/>
        <v>4</v>
      </c>
      <c r="AG91" s="8">
        <f t="shared" si="565"/>
        <v>0</v>
      </c>
      <c r="AH91" s="31">
        <v>4</v>
      </c>
      <c r="AI91" s="31">
        <v>6</v>
      </c>
      <c r="AJ91" s="1">
        <f t="shared" si="566"/>
        <v>10</v>
      </c>
      <c r="AK91" s="8">
        <f t="shared" si="567"/>
        <v>0.4</v>
      </c>
      <c r="AL91" s="31">
        <v>3</v>
      </c>
      <c r="AM91" s="31">
        <v>9</v>
      </c>
      <c r="AN91" s="1">
        <f t="shared" si="568"/>
        <v>12</v>
      </c>
      <c r="AO91" s="8">
        <f t="shared" si="569"/>
        <v>0.25</v>
      </c>
      <c r="AP91" s="31">
        <v>3</v>
      </c>
      <c r="AQ91" s="31">
        <v>5</v>
      </c>
      <c r="AR91" s="1">
        <f t="shared" si="570"/>
        <v>8</v>
      </c>
      <c r="AS91" s="8">
        <f t="shared" si="571"/>
        <v>0.375</v>
      </c>
      <c r="AT91" s="31">
        <v>3</v>
      </c>
      <c r="AU91" s="31">
        <v>7</v>
      </c>
      <c r="AV91" s="1">
        <f t="shared" si="572"/>
        <v>10</v>
      </c>
      <c r="AW91" s="8">
        <f aca="true" t="shared" si="603" ref="AW91:AW96">IF(AV91&gt;0,AT91/AV91,0%)</f>
        <v>0.3</v>
      </c>
      <c r="AX91" s="31">
        <v>4</v>
      </c>
      <c r="AY91" s="31">
        <v>4</v>
      </c>
      <c r="AZ91" s="1">
        <f>AY91+AX91</f>
        <v>8</v>
      </c>
      <c r="BA91" s="8">
        <f t="shared" si="573"/>
        <v>0.5</v>
      </c>
      <c r="BB91" s="31">
        <v>2</v>
      </c>
      <c r="BC91" s="31">
        <v>9</v>
      </c>
      <c r="BD91" s="1">
        <f t="shared" si="574"/>
        <v>11</v>
      </c>
      <c r="BE91" s="8">
        <f aca="true" t="shared" si="604" ref="BE91:BE96">IF(BD91&gt;0,BB91/BD91,0%)</f>
        <v>0.18181818181818182</v>
      </c>
      <c r="BF91" s="2">
        <f t="shared" si="575"/>
        <v>19</v>
      </c>
      <c r="BG91" s="1">
        <f t="shared" si="575"/>
        <v>44</v>
      </c>
      <c r="BH91" s="1">
        <f t="shared" si="576"/>
        <v>63</v>
      </c>
      <c r="BI91" s="3">
        <f>IF(BH91&gt;0,BF91/BH91,0%)</f>
        <v>0.30158730158730157</v>
      </c>
      <c r="BJ91" s="31">
        <v>3</v>
      </c>
      <c r="BK91" s="31">
        <v>8</v>
      </c>
      <c r="BL91" s="1">
        <f t="shared" si="577"/>
        <v>11</v>
      </c>
      <c r="BM91" s="8">
        <f aca="true" t="shared" si="605" ref="BM91:BM96">IF(BL91&gt;0,BJ91/BL91,0%)</f>
        <v>0.2727272727272727</v>
      </c>
      <c r="BN91" s="31">
        <v>2</v>
      </c>
      <c r="BO91" s="31">
        <v>1</v>
      </c>
      <c r="BP91" s="1">
        <f t="shared" si="578"/>
        <v>3</v>
      </c>
      <c r="BQ91" s="8">
        <f aca="true" t="shared" si="606" ref="BQ91:BQ96">IF(BP91&gt;0,BN91/BP91,0%)</f>
        <v>0.6666666666666666</v>
      </c>
      <c r="BR91" s="31">
        <v>0</v>
      </c>
      <c r="BS91" s="31">
        <v>4</v>
      </c>
      <c r="BT91" s="1">
        <f t="shared" si="579"/>
        <v>4</v>
      </c>
      <c r="BU91" s="8">
        <f aca="true" t="shared" si="607" ref="BU91:BU96">IF(BT91&gt;0,BR91/BT91,0%)</f>
        <v>0</v>
      </c>
      <c r="BV91" s="31">
        <v>1</v>
      </c>
      <c r="BW91" s="31">
        <v>2</v>
      </c>
      <c r="BX91" s="1">
        <f t="shared" si="580"/>
        <v>3</v>
      </c>
      <c r="BY91" s="8">
        <f aca="true" t="shared" si="608" ref="BY91:BY96">IF(BX91&gt;0,BV91/BX91,0%)</f>
        <v>0.3333333333333333</v>
      </c>
      <c r="BZ91" s="31">
        <v>3</v>
      </c>
      <c r="CA91" s="31">
        <v>4</v>
      </c>
      <c r="CB91" s="1">
        <f t="shared" si="581"/>
        <v>7</v>
      </c>
      <c r="CC91" s="8">
        <f aca="true" t="shared" si="609" ref="CC91:CC96">IF(CB91&gt;0,BZ91/CB91,0%)</f>
        <v>0.42857142857142855</v>
      </c>
      <c r="CD91" s="31">
        <v>2</v>
      </c>
      <c r="CE91" s="31">
        <v>9</v>
      </c>
      <c r="CF91" s="1">
        <f t="shared" si="582"/>
        <v>11</v>
      </c>
      <c r="CG91" s="8">
        <f aca="true" t="shared" si="610" ref="CG91:CG96">IF(CF91&gt;0,CD91/CF91,0%)</f>
        <v>0.18181818181818182</v>
      </c>
      <c r="CH91" s="2">
        <f t="shared" si="583"/>
        <v>11</v>
      </c>
      <c r="CI91" s="1">
        <f t="shared" si="584"/>
        <v>28</v>
      </c>
      <c r="CJ91" s="1">
        <f t="shared" si="585"/>
        <v>39</v>
      </c>
      <c r="CK91" s="3">
        <f t="shared" si="586"/>
        <v>0.28205128205128205</v>
      </c>
      <c r="CL91" s="31">
        <v>2</v>
      </c>
      <c r="CM91" s="31">
        <v>6</v>
      </c>
      <c r="CN91" s="1">
        <f t="shared" si="587"/>
        <v>8</v>
      </c>
      <c r="CO91" s="8">
        <f aca="true" t="shared" si="611" ref="CO91:CO96">IF(CN91&gt;0,CL91/CN91,0%)</f>
        <v>0.25</v>
      </c>
      <c r="CP91" s="31">
        <v>0</v>
      </c>
      <c r="CQ91" s="31">
        <v>9</v>
      </c>
      <c r="CR91" s="1">
        <f t="shared" si="588"/>
        <v>9</v>
      </c>
      <c r="CS91" s="8">
        <f aca="true" t="shared" si="612" ref="CS91:CS96">IF(CR91&gt;0,CP91/CR91,0%)</f>
        <v>0</v>
      </c>
      <c r="CT91" s="31">
        <v>3</v>
      </c>
      <c r="CU91" s="31">
        <v>6</v>
      </c>
      <c r="CV91" s="1">
        <f t="shared" si="589"/>
        <v>9</v>
      </c>
      <c r="CW91" s="8">
        <f aca="true" t="shared" si="613" ref="CW91:CW96">IF(CV91&gt;0,CT91/CV91,0%)</f>
        <v>0.3333333333333333</v>
      </c>
      <c r="CX91" s="31">
        <v>2</v>
      </c>
      <c r="CY91" s="31">
        <v>7</v>
      </c>
      <c r="CZ91" s="1">
        <f t="shared" si="590"/>
        <v>9</v>
      </c>
      <c r="DA91" s="8">
        <f aca="true" t="shared" si="614" ref="DA91:DA96">IF(CZ91&gt;0,CX91/CZ91,0%)</f>
        <v>0.2222222222222222</v>
      </c>
      <c r="DB91" s="31">
        <v>4</v>
      </c>
      <c r="DC91" s="31">
        <v>1</v>
      </c>
      <c r="DD91" s="1">
        <f t="shared" si="591"/>
        <v>5</v>
      </c>
      <c r="DE91" s="8">
        <f aca="true" t="shared" si="615" ref="DE91:DE96">IF(DD91&gt;0,DB91/DD91,0%)</f>
        <v>0.8</v>
      </c>
      <c r="DF91" s="31">
        <v>3</v>
      </c>
      <c r="DG91" s="31">
        <v>4</v>
      </c>
      <c r="DH91" s="1">
        <f t="shared" si="592"/>
        <v>7</v>
      </c>
      <c r="DI91" s="8">
        <f aca="true" t="shared" si="616" ref="DI91:DI96">IF(DH91&gt;0,DF91/DH91,0%)</f>
        <v>0.42857142857142855</v>
      </c>
      <c r="DJ91" s="31">
        <v>2</v>
      </c>
      <c r="DK91" s="31">
        <v>5</v>
      </c>
      <c r="DL91" s="1">
        <f t="shared" si="593"/>
        <v>7</v>
      </c>
      <c r="DM91" s="8">
        <f aca="true" t="shared" si="617" ref="DM91:DM96">IF(DL91&gt;0,DJ91/DL91,0%)</f>
        <v>0.2857142857142857</v>
      </c>
      <c r="DN91" s="2">
        <f t="shared" si="594"/>
        <v>16</v>
      </c>
      <c r="DO91" s="1">
        <f t="shared" si="594"/>
        <v>38</v>
      </c>
      <c r="DP91" s="1">
        <f t="shared" si="595"/>
        <v>54</v>
      </c>
      <c r="DQ91" s="3">
        <f t="shared" si="596"/>
        <v>0.2962962962962963</v>
      </c>
      <c r="DR91" s="2">
        <f t="shared" si="597"/>
        <v>51</v>
      </c>
      <c r="DS91" s="1">
        <f t="shared" si="597"/>
        <v>134</v>
      </c>
      <c r="DT91" s="1">
        <f t="shared" si="598"/>
        <v>185</v>
      </c>
      <c r="DU91" s="3">
        <f t="shared" si="599"/>
        <v>0.2756756756756757</v>
      </c>
      <c r="DV91" s="2">
        <f>'[6]cy2001'!DR91</f>
        <v>38</v>
      </c>
      <c r="DW91" s="2">
        <f>'[6]cy2001'!DS91</f>
        <v>212</v>
      </c>
      <c r="DX91" s="1">
        <f aca="true" t="shared" si="618" ref="DX91:DX100">DW91+DV91</f>
        <v>250</v>
      </c>
      <c r="DY91" s="3">
        <f t="shared" si="600"/>
        <v>0.152</v>
      </c>
      <c r="DZ91" s="1">
        <f aca="true" t="shared" si="619" ref="DZ91:DZ99">DR91-DV91</f>
        <v>13</v>
      </c>
      <c r="EA91" s="8">
        <f t="shared" si="601"/>
        <v>0.34210526315789475</v>
      </c>
      <c r="EB91" s="1">
        <f aca="true" t="shared" si="620" ref="EB91:EB100">DS91-DW91</f>
        <v>-78</v>
      </c>
      <c r="EC91" s="8">
        <f aca="true" t="shared" si="621" ref="EC91:EC100">IF(DW91&lt;&gt;0,EB91/DW91,IF(EB91=0,0,1))</f>
        <v>-0.36792452830188677</v>
      </c>
      <c r="ED91" s="1">
        <f aca="true" t="shared" si="622" ref="ED91:ED100">DT91-DX91</f>
        <v>-65</v>
      </c>
      <c r="EE91" s="8">
        <f t="shared" si="602"/>
        <v>-0.26</v>
      </c>
      <c r="EF91" s="8">
        <f aca="true" t="shared" si="623" ref="EF91:EF100">EA91-EE91</f>
        <v>0.6021052631578947</v>
      </c>
    </row>
    <row r="92" spans="1:136" ht="12.75" customHeight="1" hidden="1" outlineLevel="2">
      <c r="A92" s="5" t="s">
        <v>4</v>
      </c>
      <c r="B92" s="31">
        <v>6</v>
      </c>
      <c r="C92" s="31">
        <v>6</v>
      </c>
      <c r="D92" s="9">
        <f t="shared" si="548"/>
        <v>12</v>
      </c>
      <c r="E92" s="11">
        <f t="shared" si="549"/>
        <v>0.5</v>
      </c>
      <c r="F92" s="31">
        <v>5</v>
      </c>
      <c r="G92" s="31">
        <v>1</v>
      </c>
      <c r="H92" s="9">
        <f t="shared" si="550"/>
        <v>6</v>
      </c>
      <c r="I92" s="11">
        <f t="shared" si="551"/>
        <v>0.8333333333333334</v>
      </c>
      <c r="J92" s="31">
        <v>5</v>
      </c>
      <c r="K92" s="31">
        <v>4</v>
      </c>
      <c r="L92" s="9">
        <f t="shared" si="552"/>
        <v>9</v>
      </c>
      <c r="M92" s="11">
        <f t="shared" si="553"/>
        <v>0.5555555555555556</v>
      </c>
      <c r="N92" s="31">
        <v>16</v>
      </c>
      <c r="O92" s="31">
        <v>2</v>
      </c>
      <c r="P92" s="1">
        <f t="shared" si="554"/>
        <v>18</v>
      </c>
      <c r="Q92" s="8">
        <f t="shared" si="555"/>
        <v>0.8888888888888888</v>
      </c>
      <c r="R92" s="31">
        <v>7</v>
      </c>
      <c r="S92" s="31">
        <v>3</v>
      </c>
      <c r="T92" s="1">
        <f t="shared" si="556"/>
        <v>10</v>
      </c>
      <c r="U92" s="8">
        <f t="shared" si="557"/>
        <v>0.7</v>
      </c>
      <c r="V92" s="31">
        <v>12</v>
      </c>
      <c r="W92" s="31">
        <v>5</v>
      </c>
      <c r="X92" s="1">
        <f t="shared" si="558"/>
        <v>17</v>
      </c>
      <c r="Y92" s="8">
        <f t="shared" si="559"/>
        <v>0.7058823529411765</v>
      </c>
      <c r="Z92" s="2">
        <f t="shared" si="560"/>
        <v>51</v>
      </c>
      <c r="AA92" s="1">
        <f t="shared" si="561"/>
        <v>21</v>
      </c>
      <c r="AB92" s="1">
        <f t="shared" si="562"/>
        <v>72</v>
      </c>
      <c r="AC92" s="3">
        <f t="shared" si="563"/>
        <v>0.7083333333333334</v>
      </c>
      <c r="AD92" s="31">
        <v>4</v>
      </c>
      <c r="AE92" s="31">
        <v>6</v>
      </c>
      <c r="AF92" s="1">
        <f t="shared" si="564"/>
        <v>10</v>
      </c>
      <c r="AG92" s="8">
        <f t="shared" si="565"/>
        <v>0.4</v>
      </c>
      <c r="AH92" s="31">
        <v>5</v>
      </c>
      <c r="AI92" s="31">
        <v>5</v>
      </c>
      <c r="AJ92" s="1">
        <f t="shared" si="566"/>
        <v>10</v>
      </c>
      <c r="AK92" s="8">
        <f t="shared" si="567"/>
        <v>0.5</v>
      </c>
      <c r="AL92" s="31">
        <v>5</v>
      </c>
      <c r="AM92" s="31">
        <v>6</v>
      </c>
      <c r="AN92" s="1">
        <f t="shared" si="568"/>
        <v>11</v>
      </c>
      <c r="AO92" s="8">
        <f t="shared" si="569"/>
        <v>0.45454545454545453</v>
      </c>
      <c r="AP92" s="31">
        <v>7</v>
      </c>
      <c r="AQ92" s="31">
        <v>6</v>
      </c>
      <c r="AR92" s="1">
        <f t="shared" si="570"/>
        <v>13</v>
      </c>
      <c r="AS92" s="8">
        <f t="shared" si="571"/>
        <v>0.5384615384615384</v>
      </c>
      <c r="AT92" s="31">
        <v>7</v>
      </c>
      <c r="AU92" s="31">
        <v>8</v>
      </c>
      <c r="AV92" s="1">
        <f t="shared" si="572"/>
        <v>15</v>
      </c>
      <c r="AW92" s="8">
        <f t="shared" si="603"/>
        <v>0.4666666666666667</v>
      </c>
      <c r="AX92" s="31">
        <v>4</v>
      </c>
      <c r="AY92" s="31">
        <v>5</v>
      </c>
      <c r="AZ92" s="1">
        <f>AY92+AX92</f>
        <v>9</v>
      </c>
      <c r="BA92" s="8">
        <f t="shared" si="573"/>
        <v>0.4444444444444444</v>
      </c>
      <c r="BB92" s="31">
        <v>3</v>
      </c>
      <c r="BC92" s="31">
        <v>12</v>
      </c>
      <c r="BD92" s="1">
        <f t="shared" si="574"/>
        <v>15</v>
      </c>
      <c r="BE92" s="8">
        <f t="shared" si="604"/>
        <v>0.2</v>
      </c>
      <c r="BF92" s="2">
        <f t="shared" si="575"/>
        <v>35</v>
      </c>
      <c r="BG92" s="1">
        <f t="shared" si="575"/>
        <v>48</v>
      </c>
      <c r="BH92" s="1">
        <f t="shared" si="576"/>
        <v>83</v>
      </c>
      <c r="BI92" s="3">
        <f>IF(BH92&gt;0,BF92/BH92,0%)</f>
        <v>0.42168674698795183</v>
      </c>
      <c r="BJ92" s="31">
        <v>4</v>
      </c>
      <c r="BK92" s="31">
        <v>3</v>
      </c>
      <c r="BL92" s="1">
        <f t="shared" si="577"/>
        <v>7</v>
      </c>
      <c r="BM92" s="8">
        <f t="shared" si="605"/>
        <v>0.5714285714285714</v>
      </c>
      <c r="BN92" s="31">
        <v>3</v>
      </c>
      <c r="BO92" s="31">
        <v>6</v>
      </c>
      <c r="BP92" s="1">
        <f t="shared" si="578"/>
        <v>9</v>
      </c>
      <c r="BQ92" s="8">
        <f t="shared" si="606"/>
        <v>0.3333333333333333</v>
      </c>
      <c r="BR92" s="31">
        <v>2</v>
      </c>
      <c r="BS92" s="31">
        <v>1</v>
      </c>
      <c r="BT92" s="1">
        <f t="shared" si="579"/>
        <v>3</v>
      </c>
      <c r="BU92" s="8">
        <f t="shared" si="607"/>
        <v>0.6666666666666666</v>
      </c>
      <c r="BV92" s="31">
        <v>7</v>
      </c>
      <c r="BW92" s="31">
        <v>2</v>
      </c>
      <c r="BX92" s="1">
        <f t="shared" si="580"/>
        <v>9</v>
      </c>
      <c r="BY92" s="8">
        <f t="shared" si="608"/>
        <v>0.7777777777777778</v>
      </c>
      <c r="BZ92" s="31">
        <v>2</v>
      </c>
      <c r="CA92" s="31">
        <v>6</v>
      </c>
      <c r="CB92" s="1">
        <f t="shared" si="581"/>
        <v>8</v>
      </c>
      <c r="CC92" s="8">
        <f t="shared" si="609"/>
        <v>0.25</v>
      </c>
      <c r="CD92" s="31">
        <v>3</v>
      </c>
      <c r="CE92" s="31">
        <v>5</v>
      </c>
      <c r="CF92" s="1">
        <f t="shared" si="582"/>
        <v>8</v>
      </c>
      <c r="CG92" s="8">
        <f t="shared" si="610"/>
        <v>0.375</v>
      </c>
      <c r="CH92" s="2">
        <f t="shared" si="583"/>
        <v>21</v>
      </c>
      <c r="CI92" s="1">
        <f t="shared" si="584"/>
        <v>23</v>
      </c>
      <c r="CJ92" s="1">
        <f t="shared" si="585"/>
        <v>44</v>
      </c>
      <c r="CK92" s="3">
        <f t="shared" si="586"/>
        <v>0.4772727272727273</v>
      </c>
      <c r="CL92" s="31">
        <v>6</v>
      </c>
      <c r="CM92" s="31">
        <v>3</v>
      </c>
      <c r="CN92" s="1">
        <f t="shared" si="587"/>
        <v>9</v>
      </c>
      <c r="CO92" s="8">
        <f t="shared" si="611"/>
        <v>0.6666666666666666</v>
      </c>
      <c r="CP92" s="31">
        <v>6</v>
      </c>
      <c r="CQ92" s="31">
        <v>11</v>
      </c>
      <c r="CR92" s="1">
        <f t="shared" si="588"/>
        <v>17</v>
      </c>
      <c r="CS92" s="8">
        <f t="shared" si="612"/>
        <v>0.35294117647058826</v>
      </c>
      <c r="CT92" s="31">
        <v>8</v>
      </c>
      <c r="CU92" s="31">
        <v>5</v>
      </c>
      <c r="CV92" s="1">
        <f t="shared" si="589"/>
        <v>13</v>
      </c>
      <c r="CW92" s="8">
        <f t="shared" si="613"/>
        <v>0.6153846153846154</v>
      </c>
      <c r="CX92" s="31">
        <v>10</v>
      </c>
      <c r="CY92" s="31">
        <v>4</v>
      </c>
      <c r="CZ92" s="1">
        <f t="shared" si="590"/>
        <v>14</v>
      </c>
      <c r="DA92" s="8">
        <f t="shared" si="614"/>
        <v>0.7142857142857143</v>
      </c>
      <c r="DB92" s="31">
        <v>8</v>
      </c>
      <c r="DC92" s="31">
        <v>2</v>
      </c>
      <c r="DD92" s="1">
        <f t="shared" si="591"/>
        <v>10</v>
      </c>
      <c r="DE92" s="8">
        <f t="shared" si="615"/>
        <v>0.8</v>
      </c>
      <c r="DF92" s="31">
        <v>11</v>
      </c>
      <c r="DG92" s="31">
        <v>4</v>
      </c>
      <c r="DH92" s="1">
        <f t="shared" si="592"/>
        <v>15</v>
      </c>
      <c r="DI92" s="8">
        <f t="shared" si="616"/>
        <v>0.7333333333333333</v>
      </c>
      <c r="DJ92" s="31">
        <v>4</v>
      </c>
      <c r="DK92" s="31">
        <v>4</v>
      </c>
      <c r="DL92" s="1">
        <f t="shared" si="593"/>
        <v>8</v>
      </c>
      <c r="DM92" s="8">
        <f t="shared" si="617"/>
        <v>0.5</v>
      </c>
      <c r="DN92" s="2">
        <f t="shared" si="594"/>
        <v>53</v>
      </c>
      <c r="DO92" s="1">
        <f t="shared" si="594"/>
        <v>33</v>
      </c>
      <c r="DP92" s="1">
        <f t="shared" si="595"/>
        <v>86</v>
      </c>
      <c r="DQ92" s="3">
        <f t="shared" si="596"/>
        <v>0.6162790697674418</v>
      </c>
      <c r="DR92" s="2">
        <f t="shared" si="597"/>
        <v>160</v>
      </c>
      <c r="DS92" s="1">
        <f t="shared" si="597"/>
        <v>125</v>
      </c>
      <c r="DT92" s="1">
        <f t="shared" si="598"/>
        <v>285</v>
      </c>
      <c r="DU92" s="3">
        <f t="shared" si="599"/>
        <v>0.5614035087719298</v>
      </c>
      <c r="DV92" s="2">
        <f>'[6]cy2001'!DR92</f>
        <v>103</v>
      </c>
      <c r="DW92" s="2">
        <f>'[6]cy2001'!DS92</f>
        <v>163</v>
      </c>
      <c r="DX92" s="1">
        <f t="shared" si="618"/>
        <v>266</v>
      </c>
      <c r="DY92" s="3">
        <f t="shared" si="600"/>
        <v>0.38721804511278196</v>
      </c>
      <c r="DZ92" s="1">
        <f t="shared" si="619"/>
        <v>57</v>
      </c>
      <c r="EA92" s="8">
        <f t="shared" si="601"/>
        <v>0.5533980582524272</v>
      </c>
      <c r="EB92" s="1">
        <f t="shared" si="620"/>
        <v>-38</v>
      </c>
      <c r="EC92" s="8">
        <f t="shared" si="621"/>
        <v>-0.2331288343558282</v>
      </c>
      <c r="ED92" s="1">
        <f t="shared" si="622"/>
        <v>19</v>
      </c>
      <c r="EE92" s="8">
        <f t="shared" si="602"/>
        <v>0.07142857142857142</v>
      </c>
      <c r="EF92" s="8">
        <f t="shared" si="623"/>
        <v>0.48196948682385576</v>
      </c>
    </row>
    <row r="93" spans="1:136" ht="12.75" customHeight="1" hidden="1" outlineLevel="2">
      <c r="A93" s="5" t="s">
        <v>5</v>
      </c>
      <c r="B93" s="31">
        <v>0</v>
      </c>
      <c r="C93" s="31">
        <v>5</v>
      </c>
      <c r="D93" s="9">
        <f t="shared" si="548"/>
        <v>5</v>
      </c>
      <c r="E93" s="11">
        <f t="shared" si="549"/>
        <v>0</v>
      </c>
      <c r="F93" s="31">
        <v>2</v>
      </c>
      <c r="G93" s="31">
        <v>2</v>
      </c>
      <c r="H93" s="9">
        <f t="shared" si="550"/>
        <v>4</v>
      </c>
      <c r="I93" s="11">
        <f t="shared" si="551"/>
        <v>0.5</v>
      </c>
      <c r="J93" s="31">
        <v>1</v>
      </c>
      <c r="K93" s="31">
        <v>4</v>
      </c>
      <c r="L93" s="9">
        <f t="shared" si="552"/>
        <v>5</v>
      </c>
      <c r="M93" s="11">
        <f t="shared" si="553"/>
        <v>0.2</v>
      </c>
      <c r="N93" s="31">
        <v>6</v>
      </c>
      <c r="O93" s="31">
        <v>3</v>
      </c>
      <c r="P93" s="1">
        <f t="shared" si="554"/>
        <v>9</v>
      </c>
      <c r="Q93" s="8">
        <f t="shared" si="555"/>
        <v>0.6666666666666666</v>
      </c>
      <c r="R93" s="31">
        <v>3</v>
      </c>
      <c r="S93" s="31">
        <v>3</v>
      </c>
      <c r="T93" s="1">
        <f t="shared" si="556"/>
        <v>6</v>
      </c>
      <c r="U93" s="8">
        <f t="shared" si="557"/>
        <v>0.5</v>
      </c>
      <c r="V93" s="31">
        <v>4</v>
      </c>
      <c r="W93" s="31">
        <v>5</v>
      </c>
      <c r="X93" s="1">
        <f t="shared" si="558"/>
        <v>9</v>
      </c>
      <c r="Y93" s="8">
        <f t="shared" si="559"/>
        <v>0.4444444444444444</v>
      </c>
      <c r="Z93" s="2">
        <f t="shared" si="560"/>
        <v>16</v>
      </c>
      <c r="AA93" s="1">
        <f t="shared" si="561"/>
        <v>22</v>
      </c>
      <c r="AB93" s="1">
        <f t="shared" si="562"/>
        <v>38</v>
      </c>
      <c r="AC93" s="3">
        <f t="shared" si="563"/>
        <v>0.42105263157894735</v>
      </c>
      <c r="AD93" s="31">
        <v>3</v>
      </c>
      <c r="AE93" s="31">
        <v>5</v>
      </c>
      <c r="AF93" s="1">
        <f t="shared" si="564"/>
        <v>8</v>
      </c>
      <c r="AG93" s="8">
        <f t="shared" si="565"/>
        <v>0.375</v>
      </c>
      <c r="AH93" s="31">
        <v>2</v>
      </c>
      <c r="AI93" s="31">
        <v>5</v>
      </c>
      <c r="AJ93" s="1">
        <f t="shared" si="566"/>
        <v>7</v>
      </c>
      <c r="AK93" s="8">
        <f t="shared" si="567"/>
        <v>0.2857142857142857</v>
      </c>
      <c r="AL93" s="31">
        <v>5</v>
      </c>
      <c r="AM93" s="31">
        <v>3</v>
      </c>
      <c r="AN93" s="1">
        <f t="shared" si="568"/>
        <v>8</v>
      </c>
      <c r="AO93" s="8">
        <f t="shared" si="569"/>
        <v>0.625</v>
      </c>
      <c r="AP93" s="31">
        <v>2</v>
      </c>
      <c r="AQ93" s="31">
        <v>3</v>
      </c>
      <c r="AR93" s="1">
        <f t="shared" si="570"/>
        <v>5</v>
      </c>
      <c r="AS93" s="8">
        <f t="shared" si="571"/>
        <v>0.4</v>
      </c>
      <c r="AT93" s="31">
        <v>4</v>
      </c>
      <c r="AU93" s="31">
        <v>3</v>
      </c>
      <c r="AV93" s="1">
        <f t="shared" si="572"/>
        <v>7</v>
      </c>
      <c r="AW93" s="8">
        <f t="shared" si="603"/>
        <v>0.5714285714285714</v>
      </c>
      <c r="AX93" s="31">
        <v>1</v>
      </c>
      <c r="AY93" s="31">
        <v>3</v>
      </c>
      <c r="AZ93" s="1">
        <f>AY93+AX93</f>
        <v>4</v>
      </c>
      <c r="BA93" s="8">
        <f t="shared" si="573"/>
        <v>0.25</v>
      </c>
      <c r="BB93" s="31">
        <v>0</v>
      </c>
      <c r="BC93" s="31">
        <v>8</v>
      </c>
      <c r="BD93" s="1">
        <f t="shared" si="574"/>
        <v>8</v>
      </c>
      <c r="BE93" s="8">
        <f t="shared" si="604"/>
        <v>0</v>
      </c>
      <c r="BF93" s="2">
        <f t="shared" si="575"/>
        <v>17</v>
      </c>
      <c r="BG93" s="1">
        <f t="shared" si="575"/>
        <v>30</v>
      </c>
      <c r="BH93" s="1">
        <f t="shared" si="576"/>
        <v>47</v>
      </c>
      <c r="BI93" s="3">
        <f>IF(BH93&gt;0,BF93/BH93,0%)</f>
        <v>0.3617021276595745</v>
      </c>
      <c r="BJ93" s="31">
        <v>2</v>
      </c>
      <c r="BK93" s="31">
        <v>4</v>
      </c>
      <c r="BL93" s="1">
        <f t="shared" si="577"/>
        <v>6</v>
      </c>
      <c r="BM93" s="8">
        <f t="shared" si="605"/>
        <v>0.3333333333333333</v>
      </c>
      <c r="BN93" s="31">
        <v>0</v>
      </c>
      <c r="BO93" s="31">
        <v>5</v>
      </c>
      <c r="BP93" s="1">
        <f t="shared" si="578"/>
        <v>5</v>
      </c>
      <c r="BQ93" s="8">
        <f t="shared" si="606"/>
        <v>0</v>
      </c>
      <c r="BR93" s="31">
        <v>1</v>
      </c>
      <c r="BS93" s="31">
        <v>3</v>
      </c>
      <c r="BT93" s="1">
        <f t="shared" si="579"/>
        <v>4</v>
      </c>
      <c r="BU93" s="8">
        <f t="shared" si="607"/>
        <v>0.25</v>
      </c>
      <c r="BV93" s="31">
        <v>4</v>
      </c>
      <c r="BW93" s="31">
        <v>2</v>
      </c>
      <c r="BX93" s="1">
        <f t="shared" si="580"/>
        <v>6</v>
      </c>
      <c r="BY93" s="8">
        <f t="shared" si="608"/>
        <v>0.6666666666666666</v>
      </c>
      <c r="BZ93" s="31">
        <v>3</v>
      </c>
      <c r="CA93" s="31">
        <v>3</v>
      </c>
      <c r="CB93" s="1">
        <f t="shared" si="581"/>
        <v>6</v>
      </c>
      <c r="CC93" s="8">
        <f t="shared" si="609"/>
        <v>0.5</v>
      </c>
      <c r="CD93" s="31">
        <v>1</v>
      </c>
      <c r="CE93" s="31">
        <v>4</v>
      </c>
      <c r="CF93" s="1">
        <f t="shared" si="582"/>
        <v>5</v>
      </c>
      <c r="CG93" s="8">
        <f t="shared" si="610"/>
        <v>0.2</v>
      </c>
      <c r="CH93" s="2">
        <f t="shared" si="583"/>
        <v>11</v>
      </c>
      <c r="CI93" s="1">
        <f t="shared" si="584"/>
        <v>21</v>
      </c>
      <c r="CJ93" s="1">
        <f t="shared" si="585"/>
        <v>32</v>
      </c>
      <c r="CK93" s="3">
        <f t="shared" si="586"/>
        <v>0.34375</v>
      </c>
      <c r="CL93" s="31">
        <v>0</v>
      </c>
      <c r="CM93" s="31">
        <v>5</v>
      </c>
      <c r="CN93" s="1">
        <f t="shared" si="587"/>
        <v>5</v>
      </c>
      <c r="CO93" s="8">
        <f t="shared" si="611"/>
        <v>0</v>
      </c>
      <c r="CP93" s="31">
        <v>2</v>
      </c>
      <c r="CQ93" s="31">
        <v>7</v>
      </c>
      <c r="CR93" s="1">
        <f t="shared" si="588"/>
        <v>9</v>
      </c>
      <c r="CS93" s="8">
        <f t="shared" si="612"/>
        <v>0.2222222222222222</v>
      </c>
      <c r="CT93" s="31">
        <v>2</v>
      </c>
      <c r="CU93" s="31">
        <v>5</v>
      </c>
      <c r="CV93" s="1">
        <f t="shared" si="589"/>
        <v>7</v>
      </c>
      <c r="CW93" s="8">
        <f t="shared" si="613"/>
        <v>0.2857142857142857</v>
      </c>
      <c r="CX93" s="31">
        <v>2</v>
      </c>
      <c r="CY93" s="31">
        <v>2</v>
      </c>
      <c r="CZ93" s="1">
        <f t="shared" si="590"/>
        <v>4</v>
      </c>
      <c r="DA93" s="8">
        <f t="shared" si="614"/>
        <v>0.5</v>
      </c>
      <c r="DB93" s="31">
        <v>1</v>
      </c>
      <c r="DC93" s="31">
        <v>1</v>
      </c>
      <c r="DD93" s="1">
        <f t="shared" si="591"/>
        <v>2</v>
      </c>
      <c r="DE93" s="8">
        <f t="shared" si="615"/>
        <v>0.5</v>
      </c>
      <c r="DF93" s="31">
        <v>3</v>
      </c>
      <c r="DG93" s="31">
        <v>1</v>
      </c>
      <c r="DH93" s="1">
        <f t="shared" si="592"/>
        <v>4</v>
      </c>
      <c r="DI93" s="8">
        <f t="shared" si="616"/>
        <v>0.75</v>
      </c>
      <c r="DJ93" s="31">
        <v>2</v>
      </c>
      <c r="DK93" s="31">
        <v>1</v>
      </c>
      <c r="DL93" s="1">
        <f t="shared" si="593"/>
        <v>3</v>
      </c>
      <c r="DM93" s="8">
        <f t="shared" si="617"/>
        <v>0.6666666666666666</v>
      </c>
      <c r="DN93" s="2">
        <f t="shared" si="594"/>
        <v>12</v>
      </c>
      <c r="DO93" s="1">
        <f t="shared" si="594"/>
        <v>22</v>
      </c>
      <c r="DP93" s="1">
        <f t="shared" si="595"/>
        <v>34</v>
      </c>
      <c r="DQ93" s="3">
        <f t="shared" si="596"/>
        <v>0.35294117647058826</v>
      </c>
      <c r="DR93" s="2">
        <f t="shared" si="597"/>
        <v>56</v>
      </c>
      <c r="DS93" s="1">
        <f t="shared" si="597"/>
        <v>95</v>
      </c>
      <c r="DT93" s="1">
        <f t="shared" si="598"/>
        <v>151</v>
      </c>
      <c r="DU93" s="3">
        <f t="shared" si="599"/>
        <v>0.3708609271523179</v>
      </c>
      <c r="DV93" s="2">
        <f>'[6]cy2001'!DR93</f>
        <v>46</v>
      </c>
      <c r="DW93" s="2">
        <f>'[6]cy2001'!DS93</f>
        <v>110</v>
      </c>
      <c r="DX93" s="1">
        <f t="shared" si="618"/>
        <v>156</v>
      </c>
      <c r="DY93" s="3">
        <f t="shared" si="600"/>
        <v>0.2948717948717949</v>
      </c>
      <c r="DZ93" s="1">
        <f t="shared" si="619"/>
        <v>10</v>
      </c>
      <c r="EA93" s="8">
        <f t="shared" si="601"/>
        <v>0.21739130434782608</v>
      </c>
      <c r="EB93" s="1">
        <f t="shared" si="620"/>
        <v>-15</v>
      </c>
      <c r="EC93" s="8">
        <f t="shared" si="621"/>
        <v>-0.13636363636363635</v>
      </c>
      <c r="ED93" s="1">
        <f t="shared" si="622"/>
        <v>-5</v>
      </c>
      <c r="EE93" s="8">
        <f t="shared" si="602"/>
        <v>-0.03205128205128205</v>
      </c>
      <c r="EF93" s="8">
        <f t="shared" si="623"/>
        <v>0.24944258639910813</v>
      </c>
    </row>
    <row r="94" spans="1:136" ht="12.75" customHeight="1" hidden="1" outlineLevel="2">
      <c r="A94" s="5" t="s">
        <v>6</v>
      </c>
      <c r="B94" s="31">
        <v>8</v>
      </c>
      <c r="C94" s="31">
        <v>0</v>
      </c>
      <c r="D94" s="9">
        <f t="shared" si="548"/>
        <v>8</v>
      </c>
      <c r="E94" s="11">
        <f t="shared" si="549"/>
        <v>1</v>
      </c>
      <c r="F94" s="31">
        <v>10</v>
      </c>
      <c r="G94" s="31">
        <v>1</v>
      </c>
      <c r="H94" s="9">
        <f t="shared" si="550"/>
        <v>11</v>
      </c>
      <c r="I94" s="11">
        <f t="shared" si="551"/>
        <v>0.9090909090909091</v>
      </c>
      <c r="J94" s="31">
        <v>11</v>
      </c>
      <c r="K94" s="31">
        <v>4</v>
      </c>
      <c r="L94" s="9">
        <f t="shared" si="552"/>
        <v>15</v>
      </c>
      <c r="M94" s="11">
        <f t="shared" si="553"/>
        <v>0.7333333333333333</v>
      </c>
      <c r="N94" s="31">
        <v>11</v>
      </c>
      <c r="O94" s="31">
        <v>0</v>
      </c>
      <c r="P94" s="1">
        <f t="shared" si="554"/>
        <v>11</v>
      </c>
      <c r="Q94" s="8">
        <f t="shared" si="555"/>
        <v>1</v>
      </c>
      <c r="R94" s="31">
        <v>10</v>
      </c>
      <c r="S94" s="31">
        <v>1</v>
      </c>
      <c r="T94" s="1">
        <f t="shared" si="556"/>
        <v>11</v>
      </c>
      <c r="U94" s="8">
        <f t="shared" si="557"/>
        <v>0.9090909090909091</v>
      </c>
      <c r="V94" s="31">
        <v>9</v>
      </c>
      <c r="W94" s="31">
        <v>1</v>
      </c>
      <c r="X94" s="1">
        <f t="shared" si="558"/>
        <v>10</v>
      </c>
      <c r="Y94" s="8">
        <f t="shared" si="559"/>
        <v>0.9</v>
      </c>
      <c r="Z94" s="2">
        <f t="shared" si="560"/>
        <v>59</v>
      </c>
      <c r="AA94" s="1">
        <f t="shared" si="561"/>
        <v>7</v>
      </c>
      <c r="AB94" s="1">
        <f t="shared" si="562"/>
        <v>66</v>
      </c>
      <c r="AC94" s="3">
        <f t="shared" si="563"/>
        <v>0.8939393939393939</v>
      </c>
      <c r="AD94" s="31">
        <v>7</v>
      </c>
      <c r="AE94" s="31">
        <v>4</v>
      </c>
      <c r="AF94" s="1">
        <f t="shared" si="564"/>
        <v>11</v>
      </c>
      <c r="AG94" s="8">
        <f t="shared" si="565"/>
        <v>0.6363636363636364</v>
      </c>
      <c r="AH94" s="31">
        <v>4</v>
      </c>
      <c r="AI94" s="31">
        <v>1</v>
      </c>
      <c r="AJ94" s="1">
        <f t="shared" si="566"/>
        <v>5</v>
      </c>
      <c r="AK94" s="8">
        <f t="shared" si="567"/>
        <v>0.8</v>
      </c>
      <c r="AL94" s="31">
        <v>11</v>
      </c>
      <c r="AM94" s="31">
        <v>19</v>
      </c>
      <c r="AN94" s="1">
        <f t="shared" si="568"/>
        <v>30</v>
      </c>
      <c r="AO94" s="8">
        <f t="shared" si="569"/>
        <v>0.36666666666666664</v>
      </c>
      <c r="AP94" s="31">
        <v>0</v>
      </c>
      <c r="AQ94" s="31">
        <v>2</v>
      </c>
      <c r="AR94" s="1">
        <f t="shared" si="570"/>
        <v>2</v>
      </c>
      <c r="AS94" s="8">
        <f t="shared" si="571"/>
        <v>0</v>
      </c>
      <c r="AT94" s="31">
        <v>7</v>
      </c>
      <c r="AU94" s="31">
        <v>4</v>
      </c>
      <c r="AV94" s="1">
        <f t="shared" si="572"/>
        <v>11</v>
      </c>
      <c r="AW94" s="8">
        <f t="shared" si="603"/>
        <v>0.6363636363636364</v>
      </c>
      <c r="AX94" s="31">
        <v>2</v>
      </c>
      <c r="AY94" s="31">
        <v>1</v>
      </c>
      <c r="AZ94" s="1">
        <f>AY94+AX94</f>
        <v>3</v>
      </c>
      <c r="BA94" s="8">
        <f t="shared" si="573"/>
        <v>0.6666666666666666</v>
      </c>
      <c r="BB94" s="31">
        <v>8</v>
      </c>
      <c r="BC94" s="31">
        <v>1</v>
      </c>
      <c r="BD94" s="1">
        <f t="shared" si="574"/>
        <v>9</v>
      </c>
      <c r="BE94" s="8">
        <f t="shared" si="604"/>
        <v>0.8888888888888888</v>
      </c>
      <c r="BF94" s="2">
        <f t="shared" si="575"/>
        <v>39</v>
      </c>
      <c r="BG94" s="1">
        <f t="shared" si="575"/>
        <v>32</v>
      </c>
      <c r="BH94" s="1">
        <f t="shared" si="576"/>
        <v>71</v>
      </c>
      <c r="BI94" s="3">
        <f>IF(BH94&gt;0,BF94/BH94,0%)</f>
        <v>0.5492957746478874</v>
      </c>
      <c r="BJ94" s="31">
        <v>4</v>
      </c>
      <c r="BK94" s="31">
        <v>0</v>
      </c>
      <c r="BL94" s="1">
        <f t="shared" si="577"/>
        <v>4</v>
      </c>
      <c r="BM94" s="8">
        <f t="shared" si="605"/>
        <v>1</v>
      </c>
      <c r="BN94" s="31">
        <v>5</v>
      </c>
      <c r="BO94" s="31">
        <v>11</v>
      </c>
      <c r="BP94" s="1">
        <f t="shared" si="578"/>
        <v>16</v>
      </c>
      <c r="BQ94" s="8">
        <f t="shared" si="606"/>
        <v>0.3125</v>
      </c>
      <c r="BR94" s="31">
        <v>8</v>
      </c>
      <c r="BS94" s="31">
        <v>0</v>
      </c>
      <c r="BT94" s="1">
        <f t="shared" si="579"/>
        <v>8</v>
      </c>
      <c r="BU94" s="8">
        <f t="shared" si="607"/>
        <v>1</v>
      </c>
      <c r="BV94" s="31">
        <v>1</v>
      </c>
      <c r="BW94" s="31">
        <v>5</v>
      </c>
      <c r="BX94" s="1">
        <f t="shared" si="580"/>
        <v>6</v>
      </c>
      <c r="BY94" s="8">
        <f t="shared" si="608"/>
        <v>0.16666666666666666</v>
      </c>
      <c r="BZ94" s="31">
        <v>3</v>
      </c>
      <c r="CA94" s="31">
        <v>2</v>
      </c>
      <c r="CB94" s="1">
        <f t="shared" si="581"/>
        <v>5</v>
      </c>
      <c r="CC94" s="8">
        <f t="shared" si="609"/>
        <v>0.6</v>
      </c>
      <c r="CD94" s="31">
        <v>14</v>
      </c>
      <c r="CE94" s="31">
        <v>0</v>
      </c>
      <c r="CF94" s="1">
        <f t="shared" si="582"/>
        <v>14</v>
      </c>
      <c r="CG94" s="8">
        <f t="shared" si="610"/>
        <v>1</v>
      </c>
      <c r="CH94" s="2">
        <f t="shared" si="583"/>
        <v>35</v>
      </c>
      <c r="CI94" s="1">
        <f t="shared" si="584"/>
        <v>18</v>
      </c>
      <c r="CJ94" s="1">
        <f t="shared" si="585"/>
        <v>53</v>
      </c>
      <c r="CK94" s="3">
        <f t="shared" si="586"/>
        <v>0.660377358490566</v>
      </c>
      <c r="CL94" s="31">
        <v>7</v>
      </c>
      <c r="CM94" s="31">
        <v>0</v>
      </c>
      <c r="CN94" s="1">
        <f t="shared" si="587"/>
        <v>7</v>
      </c>
      <c r="CO94" s="8">
        <f t="shared" si="611"/>
        <v>1</v>
      </c>
      <c r="CP94" s="31">
        <v>17</v>
      </c>
      <c r="CQ94" s="31">
        <v>12</v>
      </c>
      <c r="CR94" s="1">
        <f t="shared" si="588"/>
        <v>29</v>
      </c>
      <c r="CS94" s="8">
        <f t="shared" si="612"/>
        <v>0.5862068965517241</v>
      </c>
      <c r="CT94" s="31">
        <v>13</v>
      </c>
      <c r="CU94" s="31">
        <v>4</v>
      </c>
      <c r="CV94" s="1">
        <f t="shared" si="589"/>
        <v>17</v>
      </c>
      <c r="CW94" s="8">
        <f t="shared" si="613"/>
        <v>0.7647058823529411</v>
      </c>
      <c r="CX94" s="31">
        <v>7</v>
      </c>
      <c r="CY94" s="31">
        <v>5</v>
      </c>
      <c r="CZ94" s="1">
        <f t="shared" si="590"/>
        <v>12</v>
      </c>
      <c r="DA94" s="8">
        <f t="shared" si="614"/>
        <v>0.5833333333333334</v>
      </c>
      <c r="DB94" s="31">
        <v>13</v>
      </c>
      <c r="DC94" s="31">
        <v>0</v>
      </c>
      <c r="DD94" s="1">
        <f t="shared" si="591"/>
        <v>13</v>
      </c>
      <c r="DE94" s="8">
        <f t="shared" si="615"/>
        <v>1</v>
      </c>
      <c r="DF94" s="31">
        <v>4</v>
      </c>
      <c r="DG94" s="31">
        <v>8</v>
      </c>
      <c r="DH94" s="1">
        <f t="shared" si="592"/>
        <v>12</v>
      </c>
      <c r="DI94" s="8">
        <f t="shared" si="616"/>
        <v>0.3333333333333333</v>
      </c>
      <c r="DJ94" s="31">
        <v>0</v>
      </c>
      <c r="DK94" s="31">
        <v>0</v>
      </c>
      <c r="DL94" s="1">
        <f t="shared" si="593"/>
        <v>0</v>
      </c>
      <c r="DM94" s="8">
        <f t="shared" si="617"/>
        <v>0</v>
      </c>
      <c r="DN94" s="2">
        <f t="shared" si="594"/>
        <v>61</v>
      </c>
      <c r="DO94" s="1">
        <f t="shared" si="594"/>
        <v>29</v>
      </c>
      <c r="DP94" s="1">
        <f t="shared" si="595"/>
        <v>90</v>
      </c>
      <c r="DQ94" s="3">
        <f t="shared" si="596"/>
        <v>0.6777777777777778</v>
      </c>
      <c r="DR94" s="2">
        <f t="shared" si="597"/>
        <v>194</v>
      </c>
      <c r="DS94" s="1">
        <f t="shared" si="597"/>
        <v>86</v>
      </c>
      <c r="DT94" s="1">
        <f t="shared" si="598"/>
        <v>280</v>
      </c>
      <c r="DU94" s="3">
        <f t="shared" si="599"/>
        <v>0.6928571428571428</v>
      </c>
      <c r="DV94" s="2">
        <f>'[6]cy2001'!DR94</f>
        <v>186</v>
      </c>
      <c r="DW94" s="2">
        <f>'[6]cy2001'!DS94</f>
        <v>85</v>
      </c>
      <c r="DX94" s="1">
        <f t="shared" si="618"/>
        <v>271</v>
      </c>
      <c r="DY94" s="3">
        <f t="shared" si="600"/>
        <v>0.6863468634686347</v>
      </c>
      <c r="DZ94" s="1">
        <f t="shared" si="619"/>
        <v>8</v>
      </c>
      <c r="EA94" s="8">
        <f t="shared" si="601"/>
        <v>0.043010752688172046</v>
      </c>
      <c r="EB94" s="1">
        <f t="shared" si="620"/>
        <v>1</v>
      </c>
      <c r="EC94" s="8">
        <f t="shared" si="621"/>
        <v>0.011764705882352941</v>
      </c>
      <c r="ED94" s="1">
        <f t="shared" si="622"/>
        <v>9</v>
      </c>
      <c r="EE94" s="8">
        <f t="shared" si="602"/>
        <v>0.033210332103321034</v>
      </c>
      <c r="EF94" s="8">
        <f t="shared" si="623"/>
        <v>0.009800420584851012</v>
      </c>
    </row>
    <row r="95" spans="1:136" ht="12.75" customHeight="1" hidden="1" outlineLevel="2">
      <c r="A95" s="5" t="s">
        <v>36</v>
      </c>
      <c r="B95" s="31">
        <v>2</v>
      </c>
      <c r="C95" s="31">
        <v>1</v>
      </c>
      <c r="D95" s="9">
        <f t="shared" si="548"/>
        <v>3</v>
      </c>
      <c r="E95" s="11">
        <f t="shared" si="549"/>
        <v>0.6666666666666666</v>
      </c>
      <c r="F95" s="31">
        <v>3</v>
      </c>
      <c r="G95" s="31">
        <v>1</v>
      </c>
      <c r="H95" s="9">
        <f t="shared" si="550"/>
        <v>4</v>
      </c>
      <c r="I95" s="11">
        <f t="shared" si="551"/>
        <v>0.75</v>
      </c>
      <c r="J95" s="31">
        <v>0</v>
      </c>
      <c r="K95" s="31">
        <v>3</v>
      </c>
      <c r="L95" s="9">
        <f t="shared" si="552"/>
        <v>3</v>
      </c>
      <c r="M95" s="11">
        <f t="shared" si="553"/>
        <v>0</v>
      </c>
      <c r="N95" s="31">
        <v>5</v>
      </c>
      <c r="O95" s="31">
        <v>3</v>
      </c>
      <c r="P95" s="1">
        <f t="shared" si="554"/>
        <v>8</v>
      </c>
      <c r="Q95" s="8">
        <f t="shared" si="555"/>
        <v>0.625</v>
      </c>
      <c r="R95" s="31">
        <v>2</v>
      </c>
      <c r="S95" s="31">
        <v>3</v>
      </c>
      <c r="T95" s="1">
        <f t="shared" si="556"/>
        <v>5</v>
      </c>
      <c r="U95" s="8">
        <f t="shared" si="557"/>
        <v>0.4</v>
      </c>
      <c r="V95" s="31">
        <v>2</v>
      </c>
      <c r="W95" s="31">
        <v>1</v>
      </c>
      <c r="X95" s="1">
        <f t="shared" si="558"/>
        <v>3</v>
      </c>
      <c r="Y95" s="8">
        <f t="shared" si="559"/>
        <v>0.6666666666666666</v>
      </c>
      <c r="Z95" s="2">
        <f t="shared" si="560"/>
        <v>14</v>
      </c>
      <c r="AA95" s="1">
        <f t="shared" si="561"/>
        <v>12</v>
      </c>
      <c r="AB95" s="1">
        <f t="shared" si="562"/>
        <v>26</v>
      </c>
      <c r="AC95" s="3">
        <f t="shared" si="563"/>
        <v>0.5384615384615384</v>
      </c>
      <c r="AD95" s="31">
        <v>0</v>
      </c>
      <c r="AE95" s="31">
        <v>0</v>
      </c>
      <c r="AF95" s="1">
        <f t="shared" si="564"/>
        <v>0</v>
      </c>
      <c r="AG95" s="8">
        <f t="shared" si="565"/>
        <v>0</v>
      </c>
      <c r="AH95" s="31">
        <v>1</v>
      </c>
      <c r="AI95" s="31">
        <v>0</v>
      </c>
      <c r="AJ95" s="1">
        <f t="shared" si="566"/>
        <v>1</v>
      </c>
      <c r="AK95" s="8">
        <f t="shared" si="567"/>
        <v>1</v>
      </c>
      <c r="AL95" s="31">
        <v>1</v>
      </c>
      <c r="AM95" s="31">
        <v>1</v>
      </c>
      <c r="AN95" s="1">
        <f t="shared" si="568"/>
        <v>2</v>
      </c>
      <c r="AO95" s="8">
        <f t="shared" si="569"/>
        <v>0.5</v>
      </c>
      <c r="AP95" s="31">
        <v>0</v>
      </c>
      <c r="AQ95" s="31">
        <v>0</v>
      </c>
      <c r="AR95" s="1">
        <f t="shared" si="570"/>
        <v>0</v>
      </c>
      <c r="AS95" s="8">
        <f t="shared" si="571"/>
        <v>0</v>
      </c>
      <c r="AT95" s="31">
        <v>4</v>
      </c>
      <c r="AU95" s="31">
        <v>2</v>
      </c>
      <c r="AV95" s="1">
        <f t="shared" si="572"/>
        <v>6</v>
      </c>
      <c r="AW95" s="8">
        <f t="shared" si="603"/>
        <v>0.6666666666666666</v>
      </c>
      <c r="AX95" s="31">
        <v>2</v>
      </c>
      <c r="AY95" s="31">
        <v>1</v>
      </c>
      <c r="AZ95" s="1">
        <f aca="true" t="shared" si="624" ref="AZ95:AZ100">AX95+AY95</f>
        <v>3</v>
      </c>
      <c r="BA95" s="8">
        <f t="shared" si="573"/>
        <v>0.6666666666666666</v>
      </c>
      <c r="BB95" s="31">
        <v>9</v>
      </c>
      <c r="BC95" s="31">
        <v>2</v>
      </c>
      <c r="BD95" s="1">
        <f t="shared" si="574"/>
        <v>11</v>
      </c>
      <c r="BE95" s="8">
        <f t="shared" si="604"/>
        <v>0.8181818181818182</v>
      </c>
      <c r="BF95" s="2">
        <f t="shared" si="575"/>
        <v>17</v>
      </c>
      <c r="BG95" s="1">
        <f t="shared" si="575"/>
        <v>6</v>
      </c>
      <c r="BH95" s="1">
        <f t="shared" si="576"/>
        <v>23</v>
      </c>
      <c r="BI95" s="3">
        <f aca="true" t="shared" si="625" ref="BI95:BI100">IF(BH95&gt;0,BF95/BH95,0%)</f>
        <v>0.7391304347826086</v>
      </c>
      <c r="BJ95" s="31">
        <v>5</v>
      </c>
      <c r="BK95" s="31">
        <v>1</v>
      </c>
      <c r="BL95" s="1">
        <f t="shared" si="577"/>
        <v>6</v>
      </c>
      <c r="BM95" s="8">
        <f t="shared" si="605"/>
        <v>0.8333333333333334</v>
      </c>
      <c r="BN95" s="31">
        <v>2</v>
      </c>
      <c r="BO95" s="31">
        <v>0</v>
      </c>
      <c r="BP95" s="1">
        <f t="shared" si="578"/>
        <v>2</v>
      </c>
      <c r="BQ95" s="8">
        <f t="shared" si="606"/>
        <v>1</v>
      </c>
      <c r="BR95" s="31">
        <v>2</v>
      </c>
      <c r="BS95" s="31">
        <v>0</v>
      </c>
      <c r="BT95" s="1">
        <f t="shared" si="579"/>
        <v>2</v>
      </c>
      <c r="BU95" s="8">
        <f t="shared" si="607"/>
        <v>1</v>
      </c>
      <c r="BV95" s="31">
        <v>0</v>
      </c>
      <c r="BW95" s="31">
        <v>3</v>
      </c>
      <c r="BX95" s="1">
        <f t="shared" si="580"/>
        <v>3</v>
      </c>
      <c r="BY95" s="8">
        <f t="shared" si="608"/>
        <v>0</v>
      </c>
      <c r="BZ95" s="31">
        <v>1</v>
      </c>
      <c r="CA95" s="31">
        <v>1</v>
      </c>
      <c r="CB95" s="1">
        <f t="shared" si="581"/>
        <v>2</v>
      </c>
      <c r="CC95" s="8">
        <f t="shared" si="609"/>
        <v>0.5</v>
      </c>
      <c r="CD95" s="31">
        <v>0</v>
      </c>
      <c r="CE95" s="31">
        <v>0</v>
      </c>
      <c r="CF95" s="1">
        <f t="shared" si="582"/>
        <v>0</v>
      </c>
      <c r="CG95" s="8">
        <f t="shared" si="610"/>
        <v>0</v>
      </c>
      <c r="CH95" s="2">
        <f t="shared" si="583"/>
        <v>10</v>
      </c>
      <c r="CI95" s="1">
        <f t="shared" si="584"/>
        <v>5</v>
      </c>
      <c r="CJ95" s="1">
        <f t="shared" si="585"/>
        <v>15</v>
      </c>
      <c r="CK95" s="3">
        <f t="shared" si="586"/>
        <v>0.6666666666666666</v>
      </c>
      <c r="CL95" s="31">
        <v>0</v>
      </c>
      <c r="CM95" s="31">
        <v>1</v>
      </c>
      <c r="CN95" s="1">
        <f t="shared" si="587"/>
        <v>1</v>
      </c>
      <c r="CO95" s="8">
        <f t="shared" si="611"/>
        <v>0</v>
      </c>
      <c r="CP95" s="31">
        <v>2</v>
      </c>
      <c r="CQ95" s="31">
        <v>1</v>
      </c>
      <c r="CR95" s="1">
        <f t="shared" si="588"/>
        <v>3</v>
      </c>
      <c r="CS95" s="8">
        <f t="shared" si="612"/>
        <v>0.6666666666666666</v>
      </c>
      <c r="CT95" s="31">
        <v>2</v>
      </c>
      <c r="CU95" s="31">
        <v>0</v>
      </c>
      <c r="CV95" s="1">
        <f t="shared" si="589"/>
        <v>2</v>
      </c>
      <c r="CW95" s="8">
        <f t="shared" si="613"/>
        <v>1</v>
      </c>
      <c r="CX95" s="31">
        <v>2</v>
      </c>
      <c r="CY95" s="31">
        <v>0</v>
      </c>
      <c r="CZ95" s="1">
        <f t="shared" si="590"/>
        <v>2</v>
      </c>
      <c r="DA95" s="8">
        <f t="shared" si="614"/>
        <v>1</v>
      </c>
      <c r="DB95" s="31">
        <v>1</v>
      </c>
      <c r="DC95" s="31">
        <v>0</v>
      </c>
      <c r="DD95" s="1">
        <f t="shared" si="591"/>
        <v>1</v>
      </c>
      <c r="DE95" s="8">
        <f t="shared" si="615"/>
        <v>1</v>
      </c>
      <c r="DF95" s="31">
        <v>1</v>
      </c>
      <c r="DG95" s="31">
        <v>0</v>
      </c>
      <c r="DH95" s="1">
        <f t="shared" si="592"/>
        <v>1</v>
      </c>
      <c r="DI95" s="8">
        <f t="shared" si="616"/>
        <v>1</v>
      </c>
      <c r="DJ95" s="31">
        <v>0</v>
      </c>
      <c r="DK95" s="31">
        <v>0</v>
      </c>
      <c r="DL95" s="1">
        <f t="shared" si="593"/>
        <v>0</v>
      </c>
      <c r="DM95" s="8">
        <f t="shared" si="617"/>
        <v>0</v>
      </c>
      <c r="DN95" s="2">
        <f t="shared" si="594"/>
        <v>8</v>
      </c>
      <c r="DO95" s="1">
        <f t="shared" si="594"/>
        <v>2</v>
      </c>
      <c r="DP95" s="1">
        <f t="shared" si="595"/>
        <v>10</v>
      </c>
      <c r="DQ95" s="3">
        <f t="shared" si="596"/>
        <v>0.8</v>
      </c>
      <c r="DR95" s="2">
        <f t="shared" si="597"/>
        <v>49</v>
      </c>
      <c r="DS95" s="1">
        <f t="shared" si="597"/>
        <v>25</v>
      </c>
      <c r="DT95" s="1">
        <f t="shared" si="598"/>
        <v>74</v>
      </c>
      <c r="DU95" s="3">
        <f t="shared" si="599"/>
        <v>0.6621621621621622</v>
      </c>
      <c r="DV95" s="2">
        <f>'[6]cy2001'!DR95</f>
        <v>19</v>
      </c>
      <c r="DW95" s="2">
        <f>'[6]cy2001'!DS95</f>
        <v>44</v>
      </c>
      <c r="DX95" s="1">
        <f t="shared" si="618"/>
        <v>63</v>
      </c>
      <c r="DY95" s="3">
        <f>IF(DX95&gt;0,DV95/DX95,0%)</f>
        <v>0.30158730158730157</v>
      </c>
      <c r="DZ95" s="1">
        <f>DR95-DV95</f>
        <v>30</v>
      </c>
      <c r="EA95" s="8">
        <f>IF(DV95&lt;&gt;0,DZ95/DV95,IF(DZ95=0,0,1))</f>
        <v>1.5789473684210527</v>
      </c>
      <c r="EB95" s="1">
        <f>DS95-DW95</f>
        <v>-19</v>
      </c>
      <c r="EC95" s="8">
        <f>IF(DW95&lt;&gt;0,EB95/DW95,IF(EB95=0,0,1))</f>
        <v>-0.4318181818181818</v>
      </c>
      <c r="ED95" s="1">
        <f>DT95-DX95</f>
        <v>11</v>
      </c>
      <c r="EE95" s="8">
        <f>IF(DX95&lt;&gt;0,ED95/DX95,IF(ED95=0,0,1))</f>
        <v>0.1746031746031746</v>
      </c>
      <c r="EF95" s="8">
        <f>EA95-EE95</f>
        <v>1.404344193817878</v>
      </c>
    </row>
    <row r="96" spans="1:136" ht="12.75" customHeight="1" hidden="1" outlineLevel="2">
      <c r="A96" s="5" t="s">
        <v>37</v>
      </c>
      <c r="B96" s="31">
        <v>0</v>
      </c>
      <c r="C96" s="31">
        <v>1</v>
      </c>
      <c r="D96" s="1">
        <f t="shared" si="548"/>
        <v>1</v>
      </c>
      <c r="E96" s="8">
        <f t="shared" si="549"/>
        <v>0</v>
      </c>
      <c r="F96" s="31">
        <v>3</v>
      </c>
      <c r="G96" s="31">
        <v>0</v>
      </c>
      <c r="H96" s="1">
        <f t="shared" si="550"/>
        <v>3</v>
      </c>
      <c r="I96" s="8">
        <f t="shared" si="551"/>
        <v>1</v>
      </c>
      <c r="J96" s="31">
        <v>0</v>
      </c>
      <c r="K96" s="31">
        <v>1</v>
      </c>
      <c r="L96" s="1">
        <f t="shared" si="552"/>
        <v>1</v>
      </c>
      <c r="M96" s="8">
        <f t="shared" si="553"/>
        <v>0</v>
      </c>
      <c r="N96" s="31">
        <v>0</v>
      </c>
      <c r="O96" s="31">
        <v>2</v>
      </c>
      <c r="P96" s="1">
        <f t="shared" si="554"/>
        <v>2</v>
      </c>
      <c r="Q96" s="8">
        <f t="shared" si="555"/>
        <v>0</v>
      </c>
      <c r="R96" s="31">
        <v>2</v>
      </c>
      <c r="S96" s="31">
        <v>1</v>
      </c>
      <c r="T96" s="1">
        <f t="shared" si="556"/>
        <v>3</v>
      </c>
      <c r="U96" s="8">
        <f t="shared" si="557"/>
        <v>0.6666666666666666</v>
      </c>
      <c r="V96" s="31">
        <v>0</v>
      </c>
      <c r="W96" s="31">
        <v>0</v>
      </c>
      <c r="X96" s="1">
        <f t="shared" si="558"/>
        <v>0</v>
      </c>
      <c r="Y96" s="8">
        <f t="shared" si="559"/>
        <v>0</v>
      </c>
      <c r="Z96" s="2">
        <f t="shared" si="560"/>
        <v>5</v>
      </c>
      <c r="AA96" s="1">
        <f t="shared" si="561"/>
        <v>5</v>
      </c>
      <c r="AB96" s="1">
        <f t="shared" si="562"/>
        <v>10</v>
      </c>
      <c r="AC96" s="3">
        <f t="shared" si="563"/>
        <v>0.5</v>
      </c>
      <c r="AD96" s="31">
        <v>0</v>
      </c>
      <c r="AE96" s="31">
        <v>0</v>
      </c>
      <c r="AF96" s="1">
        <f t="shared" si="564"/>
        <v>0</v>
      </c>
      <c r="AG96" s="8">
        <f t="shared" si="565"/>
        <v>0</v>
      </c>
      <c r="AH96" s="31">
        <v>1</v>
      </c>
      <c r="AI96" s="31">
        <v>0</v>
      </c>
      <c r="AJ96" s="1">
        <f t="shared" si="566"/>
        <v>1</v>
      </c>
      <c r="AK96" s="8">
        <f t="shared" si="567"/>
        <v>1</v>
      </c>
      <c r="AL96" s="31">
        <v>3</v>
      </c>
      <c r="AM96" s="31">
        <v>0</v>
      </c>
      <c r="AN96" s="1">
        <f t="shared" si="568"/>
        <v>3</v>
      </c>
      <c r="AO96" s="8">
        <f t="shared" si="569"/>
        <v>1</v>
      </c>
      <c r="AP96" s="31">
        <v>0</v>
      </c>
      <c r="AQ96" s="31">
        <v>0</v>
      </c>
      <c r="AR96" s="1">
        <f t="shared" si="570"/>
        <v>0</v>
      </c>
      <c r="AS96" s="8">
        <f t="shared" si="571"/>
        <v>0</v>
      </c>
      <c r="AT96" s="31">
        <v>2</v>
      </c>
      <c r="AU96" s="31">
        <v>0</v>
      </c>
      <c r="AV96" s="1">
        <f t="shared" si="572"/>
        <v>2</v>
      </c>
      <c r="AW96" s="8">
        <f t="shared" si="603"/>
        <v>1</v>
      </c>
      <c r="AX96" s="31">
        <v>1</v>
      </c>
      <c r="AY96" s="31">
        <v>1</v>
      </c>
      <c r="AZ96" s="1">
        <f t="shared" si="624"/>
        <v>2</v>
      </c>
      <c r="BA96" s="8">
        <f t="shared" si="573"/>
        <v>0.5</v>
      </c>
      <c r="BB96" s="31">
        <v>2</v>
      </c>
      <c r="BC96" s="31">
        <v>0</v>
      </c>
      <c r="BD96" s="1">
        <f t="shared" si="574"/>
        <v>2</v>
      </c>
      <c r="BE96" s="8">
        <f t="shared" si="604"/>
        <v>1</v>
      </c>
      <c r="BF96" s="2">
        <f t="shared" si="575"/>
        <v>9</v>
      </c>
      <c r="BG96" s="1">
        <f t="shared" si="575"/>
        <v>1</v>
      </c>
      <c r="BH96" s="1">
        <f t="shared" si="576"/>
        <v>10</v>
      </c>
      <c r="BI96" s="3">
        <f t="shared" si="625"/>
        <v>0.9</v>
      </c>
      <c r="BJ96" s="31">
        <v>0</v>
      </c>
      <c r="BK96" s="31">
        <v>1</v>
      </c>
      <c r="BL96" s="1">
        <f t="shared" si="577"/>
        <v>1</v>
      </c>
      <c r="BM96" s="8">
        <f t="shared" si="605"/>
        <v>0</v>
      </c>
      <c r="BN96" s="31">
        <v>3</v>
      </c>
      <c r="BO96" s="31">
        <v>1</v>
      </c>
      <c r="BP96" s="1">
        <f t="shared" si="578"/>
        <v>4</v>
      </c>
      <c r="BQ96" s="8">
        <f t="shared" si="606"/>
        <v>0.75</v>
      </c>
      <c r="BR96" s="31">
        <v>1</v>
      </c>
      <c r="BS96" s="31">
        <v>1</v>
      </c>
      <c r="BT96" s="1">
        <f t="shared" si="579"/>
        <v>2</v>
      </c>
      <c r="BU96" s="8">
        <f t="shared" si="607"/>
        <v>0.5</v>
      </c>
      <c r="BV96" s="31">
        <v>0</v>
      </c>
      <c r="BW96" s="31">
        <v>1</v>
      </c>
      <c r="BX96" s="1">
        <f t="shared" si="580"/>
        <v>1</v>
      </c>
      <c r="BY96" s="8">
        <f t="shared" si="608"/>
        <v>0</v>
      </c>
      <c r="BZ96" s="31"/>
      <c r="CA96" s="31"/>
      <c r="CB96" s="1">
        <f t="shared" si="581"/>
        <v>0</v>
      </c>
      <c r="CC96" s="8">
        <f t="shared" si="609"/>
        <v>0</v>
      </c>
      <c r="CD96" s="31">
        <v>1</v>
      </c>
      <c r="CE96" s="31">
        <v>3</v>
      </c>
      <c r="CF96" s="1">
        <f t="shared" si="582"/>
        <v>4</v>
      </c>
      <c r="CG96" s="8">
        <f t="shared" si="610"/>
        <v>0.25</v>
      </c>
      <c r="CH96" s="2">
        <f t="shared" si="583"/>
        <v>5</v>
      </c>
      <c r="CI96" s="1">
        <f t="shared" si="584"/>
        <v>7</v>
      </c>
      <c r="CJ96" s="1">
        <f t="shared" si="585"/>
        <v>12</v>
      </c>
      <c r="CK96" s="3">
        <f t="shared" si="586"/>
        <v>0.4166666666666667</v>
      </c>
      <c r="CL96" s="31">
        <v>0</v>
      </c>
      <c r="CM96" s="31">
        <v>1</v>
      </c>
      <c r="CN96" s="1">
        <f t="shared" si="587"/>
        <v>1</v>
      </c>
      <c r="CO96" s="8">
        <f t="shared" si="611"/>
        <v>0</v>
      </c>
      <c r="CP96" s="31">
        <v>2</v>
      </c>
      <c r="CQ96" s="31">
        <v>2</v>
      </c>
      <c r="CR96" s="1">
        <f t="shared" si="588"/>
        <v>4</v>
      </c>
      <c r="CS96" s="8">
        <f t="shared" si="612"/>
        <v>0.5</v>
      </c>
      <c r="CT96" s="31">
        <v>4</v>
      </c>
      <c r="CU96" s="31">
        <v>1</v>
      </c>
      <c r="CV96" s="1">
        <f t="shared" si="589"/>
        <v>5</v>
      </c>
      <c r="CW96" s="8">
        <f t="shared" si="613"/>
        <v>0.8</v>
      </c>
      <c r="CX96" s="31">
        <v>1</v>
      </c>
      <c r="CY96" s="31">
        <v>0</v>
      </c>
      <c r="CZ96" s="1">
        <f t="shared" si="590"/>
        <v>1</v>
      </c>
      <c r="DA96" s="8">
        <f t="shared" si="614"/>
        <v>1</v>
      </c>
      <c r="DB96" s="31">
        <v>1</v>
      </c>
      <c r="DC96" s="31">
        <v>0</v>
      </c>
      <c r="DD96" s="1">
        <f t="shared" si="591"/>
        <v>1</v>
      </c>
      <c r="DE96" s="8">
        <f t="shared" si="615"/>
        <v>1</v>
      </c>
      <c r="DF96" s="31">
        <v>0</v>
      </c>
      <c r="DG96" s="31">
        <v>0</v>
      </c>
      <c r="DH96" s="1">
        <f t="shared" si="592"/>
        <v>0</v>
      </c>
      <c r="DI96" s="8">
        <f t="shared" si="616"/>
        <v>0</v>
      </c>
      <c r="DJ96" s="31">
        <v>2</v>
      </c>
      <c r="DK96" s="31">
        <v>0</v>
      </c>
      <c r="DL96" s="1">
        <f t="shared" si="593"/>
        <v>2</v>
      </c>
      <c r="DM96" s="8">
        <f t="shared" si="617"/>
        <v>1</v>
      </c>
      <c r="DN96" s="2">
        <f t="shared" si="594"/>
        <v>10</v>
      </c>
      <c r="DO96" s="1">
        <f t="shared" si="594"/>
        <v>4</v>
      </c>
      <c r="DP96" s="1">
        <f t="shared" si="595"/>
        <v>14</v>
      </c>
      <c r="DQ96" s="3">
        <f t="shared" si="596"/>
        <v>0.7142857142857143</v>
      </c>
      <c r="DR96" s="2">
        <f t="shared" si="597"/>
        <v>29</v>
      </c>
      <c r="DS96" s="1">
        <f t="shared" si="597"/>
        <v>17</v>
      </c>
      <c r="DT96" s="1">
        <f t="shared" si="598"/>
        <v>46</v>
      </c>
      <c r="DU96" s="3">
        <f t="shared" si="599"/>
        <v>0.6304347826086957</v>
      </c>
      <c r="DV96" s="2">
        <f>'[6]cy2001'!DR96</f>
        <v>31</v>
      </c>
      <c r="DW96" s="2">
        <f>'[6]cy2001'!DS96</f>
        <v>23</v>
      </c>
      <c r="DX96" s="1">
        <f t="shared" si="618"/>
        <v>54</v>
      </c>
      <c r="DY96" s="3">
        <f>IF(DX96&gt;0,DV96/DX96,0%)</f>
        <v>0.5740740740740741</v>
      </c>
      <c r="DZ96" s="1">
        <f>DR96-DV96</f>
        <v>-2</v>
      </c>
      <c r="EA96" s="8">
        <f>IF(DV96&lt;&gt;0,DZ96/DV96,IF(DZ96=0,0,1))</f>
        <v>-0.06451612903225806</v>
      </c>
      <c r="EB96" s="1">
        <f>DS96-DW96</f>
        <v>-6</v>
      </c>
      <c r="EC96" s="8">
        <f>IF(DW96&lt;&gt;0,EB96/DW96,IF(EB96=0,0,1))</f>
        <v>-0.2608695652173913</v>
      </c>
      <c r="ED96" s="1">
        <f>DT96-DX96</f>
        <v>-8</v>
      </c>
      <c r="EE96" s="8">
        <f>IF(DX96&lt;&gt;0,ED96/DX96,IF(ED96=0,0,1))</f>
        <v>-0.14814814814814814</v>
      </c>
      <c r="EF96" s="8">
        <f>EA96-EE96</f>
        <v>0.08363201911589008</v>
      </c>
    </row>
    <row r="97" spans="1:136" ht="12.75" customHeight="1" hidden="1" outlineLevel="2">
      <c r="A97" s="5" t="s">
        <v>35</v>
      </c>
      <c r="B97" s="31">
        <f>B95+B96</f>
        <v>2</v>
      </c>
      <c r="C97" s="31">
        <f>C95+C96</f>
        <v>2</v>
      </c>
      <c r="D97" s="1">
        <f t="shared" si="548"/>
        <v>4</v>
      </c>
      <c r="E97" s="8">
        <f t="shared" si="549"/>
        <v>0.5</v>
      </c>
      <c r="F97" s="31">
        <f>F95+F96</f>
        <v>6</v>
      </c>
      <c r="G97" s="31">
        <f>G95+G96</f>
        <v>1</v>
      </c>
      <c r="H97" s="1">
        <f t="shared" si="550"/>
        <v>7</v>
      </c>
      <c r="I97" s="8">
        <f t="shared" si="551"/>
        <v>0.8571428571428571</v>
      </c>
      <c r="J97" s="31">
        <f>J95+J96</f>
        <v>0</v>
      </c>
      <c r="K97" s="31">
        <f>K95+K96</f>
        <v>4</v>
      </c>
      <c r="L97" s="1">
        <f t="shared" si="552"/>
        <v>4</v>
      </c>
      <c r="M97" s="8">
        <f t="shared" si="553"/>
        <v>0</v>
      </c>
      <c r="N97" s="31">
        <f>N95+N96</f>
        <v>5</v>
      </c>
      <c r="O97" s="31">
        <f>O95+O96</f>
        <v>5</v>
      </c>
      <c r="P97" s="1">
        <f t="shared" si="554"/>
        <v>10</v>
      </c>
      <c r="Q97" s="8">
        <f t="shared" si="555"/>
        <v>0.5</v>
      </c>
      <c r="R97" s="31">
        <f>R95+R96</f>
        <v>4</v>
      </c>
      <c r="S97" s="31">
        <f>S95+S96</f>
        <v>4</v>
      </c>
      <c r="T97" s="1">
        <f t="shared" si="556"/>
        <v>8</v>
      </c>
      <c r="U97" s="8">
        <f t="shared" si="557"/>
        <v>0.5</v>
      </c>
      <c r="V97" s="31">
        <f>V95+V96</f>
        <v>2</v>
      </c>
      <c r="W97" s="31">
        <f>W95+W96</f>
        <v>1</v>
      </c>
      <c r="X97" s="1">
        <f t="shared" si="558"/>
        <v>3</v>
      </c>
      <c r="Y97" s="8">
        <f t="shared" si="559"/>
        <v>0.6666666666666666</v>
      </c>
      <c r="Z97" s="31">
        <f>Z95+Z96</f>
        <v>19</v>
      </c>
      <c r="AA97" s="31">
        <f>AA95+AA96</f>
        <v>17</v>
      </c>
      <c r="AB97" s="1">
        <f t="shared" si="562"/>
        <v>36</v>
      </c>
      <c r="AC97" s="8">
        <f t="shared" si="563"/>
        <v>0.5277777777777778</v>
      </c>
      <c r="AD97" s="31">
        <f>AD95+AD96</f>
        <v>0</v>
      </c>
      <c r="AE97" s="31">
        <f>AE95+AE96</f>
        <v>0</v>
      </c>
      <c r="AF97" s="1">
        <f t="shared" si="564"/>
        <v>0</v>
      </c>
      <c r="AG97" s="8">
        <f t="shared" si="565"/>
        <v>0</v>
      </c>
      <c r="AH97" s="31">
        <f>AH95+AH96</f>
        <v>2</v>
      </c>
      <c r="AI97" s="31">
        <f>AI95+AI96</f>
        <v>0</v>
      </c>
      <c r="AJ97" s="1">
        <f t="shared" si="566"/>
        <v>2</v>
      </c>
      <c r="AK97" s="8">
        <f t="shared" si="567"/>
        <v>1</v>
      </c>
      <c r="AL97" s="31">
        <f>AL95+AL96</f>
        <v>4</v>
      </c>
      <c r="AM97" s="31">
        <f>AM95+AM96</f>
        <v>1</v>
      </c>
      <c r="AN97" s="1">
        <f t="shared" si="568"/>
        <v>5</v>
      </c>
      <c r="AO97" s="8">
        <f t="shared" si="569"/>
        <v>0.8</v>
      </c>
      <c r="AP97" s="31">
        <f>AP95+AP96</f>
        <v>0</v>
      </c>
      <c r="AQ97" s="31">
        <f>AQ95+AQ96</f>
        <v>0</v>
      </c>
      <c r="AR97" s="1">
        <f t="shared" si="570"/>
        <v>0</v>
      </c>
      <c r="AS97" s="8">
        <f t="shared" si="571"/>
        <v>0</v>
      </c>
      <c r="AT97" s="31">
        <f>AT95+AT96</f>
        <v>6</v>
      </c>
      <c r="AU97" s="31">
        <f>AU95+AU96</f>
        <v>2</v>
      </c>
      <c r="AV97" s="1">
        <f>AT97+AU97</f>
        <v>8</v>
      </c>
      <c r="AW97" s="8">
        <f>IF(AV97&gt;0,AT97/AV97,0%)</f>
        <v>0.75</v>
      </c>
      <c r="AX97" s="31">
        <f>AX95+AX96</f>
        <v>3</v>
      </c>
      <c r="AY97" s="31">
        <f>AY95+AY96</f>
        <v>2</v>
      </c>
      <c r="AZ97" s="1">
        <f t="shared" si="624"/>
        <v>5</v>
      </c>
      <c r="BA97" s="8">
        <f t="shared" si="573"/>
        <v>0.6</v>
      </c>
      <c r="BB97" s="31">
        <f>BB95+BB96</f>
        <v>11</v>
      </c>
      <c r="BC97" s="31">
        <f>BC95+BC96</f>
        <v>2</v>
      </c>
      <c r="BD97" s="1">
        <f>BB97+BC97</f>
        <v>13</v>
      </c>
      <c r="BE97" s="8">
        <f>IF(BD97&gt;0,BB97/BD97,0%)</f>
        <v>0.8461538461538461</v>
      </c>
      <c r="BF97" s="2">
        <f>BF95+BF96</f>
        <v>26</v>
      </c>
      <c r="BG97" s="1">
        <f>BG95+BG96</f>
        <v>7</v>
      </c>
      <c r="BH97" s="1">
        <f t="shared" si="576"/>
        <v>33</v>
      </c>
      <c r="BI97" s="8">
        <f t="shared" si="625"/>
        <v>0.7878787878787878</v>
      </c>
      <c r="BJ97" s="31">
        <f>BJ95+BJ96</f>
        <v>5</v>
      </c>
      <c r="BK97" s="31">
        <f>BK95+BK96</f>
        <v>2</v>
      </c>
      <c r="BL97" s="1">
        <f>BJ97+BK97</f>
        <v>7</v>
      </c>
      <c r="BM97" s="8">
        <f>IF(BL97&gt;0,BJ97/BL97,0%)</f>
        <v>0.7142857142857143</v>
      </c>
      <c r="BN97" s="31">
        <f>BN95+BN96</f>
        <v>5</v>
      </c>
      <c r="BO97" s="31">
        <f>BO95+BO96</f>
        <v>1</v>
      </c>
      <c r="BP97" s="1">
        <f>BN97+BO97</f>
        <v>6</v>
      </c>
      <c r="BQ97" s="8">
        <f>IF(BP97&gt;0,BN97/BP97,0%)</f>
        <v>0.8333333333333334</v>
      </c>
      <c r="BR97" s="31">
        <f>BR95+BR96</f>
        <v>3</v>
      </c>
      <c r="BS97" s="31">
        <f>BS95+BS96</f>
        <v>1</v>
      </c>
      <c r="BT97" s="1">
        <f>BR97+BS97</f>
        <v>4</v>
      </c>
      <c r="BU97" s="8">
        <f>IF(BT97&gt;0,BR97/BT97,0%)</f>
        <v>0.75</v>
      </c>
      <c r="BV97" s="31">
        <f>BV95+BV96</f>
        <v>0</v>
      </c>
      <c r="BW97" s="31">
        <f>BW95+BW96</f>
        <v>4</v>
      </c>
      <c r="BX97" s="1">
        <f>BV97+BW97</f>
        <v>4</v>
      </c>
      <c r="BY97" s="8">
        <f>IF(BX97&gt;0,BV97/BX97,0%)</f>
        <v>0</v>
      </c>
      <c r="BZ97" s="31">
        <f>BZ95+BZ96</f>
        <v>1</v>
      </c>
      <c r="CA97" s="31">
        <f>CA95+CA96</f>
        <v>1</v>
      </c>
      <c r="CB97" s="1">
        <f>BZ97+CA97</f>
        <v>2</v>
      </c>
      <c r="CC97" s="8">
        <f>IF(CB97&gt;0,BZ97/CB97,0%)</f>
        <v>0.5</v>
      </c>
      <c r="CD97" s="31">
        <f>CD95+CD96</f>
        <v>1</v>
      </c>
      <c r="CE97" s="31">
        <f>CE95+CE96</f>
        <v>3</v>
      </c>
      <c r="CF97" s="1">
        <f>CD97+CE97</f>
        <v>4</v>
      </c>
      <c r="CG97" s="8">
        <f>IF(CF97&gt;0,CD97/CF97,0%)</f>
        <v>0.25</v>
      </c>
      <c r="CH97" s="2">
        <f>CH95+CH96</f>
        <v>15</v>
      </c>
      <c r="CI97" s="1">
        <f>CI95+CI96</f>
        <v>12</v>
      </c>
      <c r="CJ97" s="1">
        <f t="shared" si="585"/>
        <v>27</v>
      </c>
      <c r="CK97" s="8">
        <f t="shared" si="586"/>
        <v>0.5555555555555556</v>
      </c>
      <c r="CL97" s="31">
        <f>CL95+CL96</f>
        <v>0</v>
      </c>
      <c r="CM97" s="31">
        <f>CM95+CM96</f>
        <v>2</v>
      </c>
      <c r="CN97" s="1">
        <f>CL97+CM97</f>
        <v>2</v>
      </c>
      <c r="CO97" s="8">
        <f>IF(CN97&gt;0,CL97/CN97,0%)</f>
        <v>0</v>
      </c>
      <c r="CP97" s="31">
        <f>CP95+CP96</f>
        <v>4</v>
      </c>
      <c r="CQ97" s="31">
        <f>CQ95+CQ96</f>
        <v>3</v>
      </c>
      <c r="CR97" s="1">
        <f>CP97+CQ97</f>
        <v>7</v>
      </c>
      <c r="CS97" s="8">
        <f>IF(CR97&gt;0,CP97/CR97,0%)</f>
        <v>0.5714285714285714</v>
      </c>
      <c r="CT97" s="31">
        <f>CT95+CT96</f>
        <v>6</v>
      </c>
      <c r="CU97" s="31">
        <f>CU95+CU96</f>
        <v>1</v>
      </c>
      <c r="CV97" s="1">
        <f>CT97+CU97</f>
        <v>7</v>
      </c>
      <c r="CW97" s="8">
        <f>IF(CV97&gt;0,CT97/CV97,0%)</f>
        <v>0.8571428571428571</v>
      </c>
      <c r="CX97" s="31">
        <f>CX95+CX96</f>
        <v>3</v>
      </c>
      <c r="CY97" s="31">
        <f>CY95+CY96</f>
        <v>0</v>
      </c>
      <c r="CZ97" s="1">
        <f>CX97+CY97</f>
        <v>3</v>
      </c>
      <c r="DA97" s="8">
        <f>IF(CZ97&gt;0,CX97/CZ97,0%)</f>
        <v>1</v>
      </c>
      <c r="DB97" s="31">
        <f>DB95+DB96</f>
        <v>2</v>
      </c>
      <c r="DC97" s="31">
        <f>DC95+DC96</f>
        <v>0</v>
      </c>
      <c r="DD97" s="1">
        <f>DB97+DC97</f>
        <v>2</v>
      </c>
      <c r="DE97" s="8">
        <f>IF(DD97&gt;0,DB97/DD97,0%)</f>
        <v>1</v>
      </c>
      <c r="DF97" s="31">
        <f>DF95+DF96</f>
        <v>1</v>
      </c>
      <c r="DG97" s="31">
        <f>DG95+DG96</f>
        <v>0</v>
      </c>
      <c r="DH97" s="1">
        <f>DF97+DG97</f>
        <v>1</v>
      </c>
      <c r="DI97" s="8">
        <f>IF(DH97&gt;0,DF97/DH97,0%)</f>
        <v>1</v>
      </c>
      <c r="DJ97" s="31">
        <f>DJ95+DJ96</f>
        <v>2</v>
      </c>
      <c r="DK97" s="31">
        <f>DK95+DK96</f>
        <v>0</v>
      </c>
      <c r="DL97" s="1">
        <f>DJ97+DK97</f>
        <v>2</v>
      </c>
      <c r="DM97" s="8">
        <f>IF(DL97&gt;0,DJ97/DL97,0%)</f>
        <v>1</v>
      </c>
      <c r="DN97" s="2">
        <f>DN95+DN96</f>
        <v>18</v>
      </c>
      <c r="DO97" s="1">
        <f>DO95+DO96</f>
        <v>6</v>
      </c>
      <c r="DP97" s="1">
        <f>DN97+DO97</f>
        <v>24</v>
      </c>
      <c r="DQ97" s="3">
        <f>IF(DP97&gt;0,DN97/DP97,0%)</f>
        <v>0.75</v>
      </c>
      <c r="DR97" s="2">
        <f>DR95+DR96</f>
        <v>78</v>
      </c>
      <c r="DS97" s="1">
        <f>DS95+DS96</f>
        <v>42</v>
      </c>
      <c r="DT97" s="1">
        <f>DR97+DS97</f>
        <v>120</v>
      </c>
      <c r="DU97" s="3">
        <f>IF(DT97&gt;0,DR97/DT97,0%)</f>
        <v>0.65</v>
      </c>
      <c r="DV97" s="2">
        <f>'[6]cy2001'!DR97</f>
        <v>50</v>
      </c>
      <c r="DW97" s="2">
        <f>'[6]cy2001'!DS97</f>
        <v>67</v>
      </c>
      <c r="DX97" s="1">
        <f t="shared" si="618"/>
        <v>117</v>
      </c>
      <c r="DY97" s="3">
        <f>IF(DX97&gt;0,DV97/DX97,0%)</f>
        <v>0.42735042735042733</v>
      </c>
      <c r="DZ97" s="1">
        <f>DR97-DV97</f>
        <v>28</v>
      </c>
      <c r="EA97" s="8">
        <f>IF(DV97&lt;&gt;0,DZ97/DV97,IF(DZ97=0,0,1))</f>
        <v>0.56</v>
      </c>
      <c r="EB97" s="1">
        <f>DS97-DW97</f>
        <v>-25</v>
      </c>
      <c r="EC97" s="8">
        <f>IF(DW97&lt;&gt;0,EB97/DW97,IF(EB97=0,0,1))</f>
        <v>-0.373134328358209</v>
      </c>
      <c r="ED97" s="1">
        <f>DT97-DX97</f>
        <v>3</v>
      </c>
      <c r="EE97" s="8">
        <f>IF(DX97&lt;&gt;0,ED97/DX97,IF(ED97=0,0,1))</f>
        <v>0.02564102564102564</v>
      </c>
      <c r="EF97" s="8">
        <f>EA97-EE97</f>
        <v>0.5343589743589744</v>
      </c>
    </row>
    <row r="98" spans="1:136" ht="12.75" customHeight="1" hidden="1" outlineLevel="2">
      <c r="A98" s="5" t="s">
        <v>24</v>
      </c>
      <c r="B98" s="9"/>
      <c r="C98" s="9"/>
      <c r="D98" s="9">
        <f t="shared" si="548"/>
        <v>0</v>
      </c>
      <c r="E98" s="11">
        <f t="shared" si="549"/>
        <v>0</v>
      </c>
      <c r="F98" s="34">
        <v>55</v>
      </c>
      <c r="G98" s="34">
        <v>0</v>
      </c>
      <c r="H98" s="9">
        <f t="shared" si="550"/>
        <v>55</v>
      </c>
      <c r="I98" s="11">
        <f t="shared" si="551"/>
        <v>1</v>
      </c>
      <c r="J98" s="9"/>
      <c r="K98" s="9"/>
      <c r="L98" s="9">
        <f t="shared" si="552"/>
        <v>0</v>
      </c>
      <c r="M98" s="11">
        <f t="shared" si="553"/>
        <v>0</v>
      </c>
      <c r="N98" s="9"/>
      <c r="O98" s="9"/>
      <c r="P98" s="9">
        <f t="shared" si="554"/>
        <v>0</v>
      </c>
      <c r="Q98" s="11">
        <f t="shared" si="555"/>
        <v>0</v>
      </c>
      <c r="R98" s="9"/>
      <c r="S98" s="9"/>
      <c r="T98" s="9">
        <f t="shared" si="556"/>
        <v>0</v>
      </c>
      <c r="U98" s="11">
        <f t="shared" si="557"/>
        <v>0</v>
      </c>
      <c r="V98" s="9"/>
      <c r="W98" s="9"/>
      <c r="X98" s="9">
        <f t="shared" si="558"/>
        <v>0</v>
      </c>
      <c r="Y98" s="11">
        <f t="shared" si="559"/>
        <v>0</v>
      </c>
      <c r="Z98" s="2">
        <f>V98+R98+N98+J98+F98+B98</f>
        <v>55</v>
      </c>
      <c r="AA98" s="1">
        <f>W98+S98+O98+K98+G98+C98</f>
        <v>0</v>
      </c>
      <c r="AB98" s="1">
        <f t="shared" si="562"/>
        <v>55</v>
      </c>
      <c r="AC98" s="3">
        <f t="shared" si="563"/>
        <v>1</v>
      </c>
      <c r="AD98" s="9"/>
      <c r="AE98" s="9"/>
      <c r="AF98" s="9">
        <f t="shared" si="564"/>
        <v>0</v>
      </c>
      <c r="AG98" s="11">
        <f t="shared" si="565"/>
        <v>0</v>
      </c>
      <c r="AH98" s="34">
        <v>55</v>
      </c>
      <c r="AI98" s="34">
        <v>0</v>
      </c>
      <c r="AJ98" s="9">
        <f t="shared" si="566"/>
        <v>55</v>
      </c>
      <c r="AK98" s="11">
        <f t="shared" si="567"/>
        <v>1</v>
      </c>
      <c r="AL98" s="9"/>
      <c r="AM98" s="9"/>
      <c r="AN98" s="9">
        <f t="shared" si="568"/>
        <v>0</v>
      </c>
      <c r="AO98" s="11">
        <f t="shared" si="569"/>
        <v>0</v>
      </c>
      <c r="AP98" s="9"/>
      <c r="AQ98" s="9"/>
      <c r="AR98" s="9">
        <f t="shared" si="570"/>
        <v>0</v>
      </c>
      <c r="AS98" s="11">
        <f t="shared" si="571"/>
        <v>0</v>
      </c>
      <c r="AT98" s="9"/>
      <c r="AU98" s="9"/>
      <c r="AV98" s="9">
        <f>AT98+AU98</f>
        <v>0</v>
      </c>
      <c r="AW98" s="11">
        <f>IF(AV98&gt;0,AT98/AV98,0%)</f>
        <v>0</v>
      </c>
      <c r="AX98" s="9"/>
      <c r="AY98" s="9"/>
      <c r="AZ98" s="9">
        <f t="shared" si="624"/>
        <v>0</v>
      </c>
      <c r="BA98" s="11">
        <f t="shared" si="573"/>
        <v>0</v>
      </c>
      <c r="BB98" s="9"/>
      <c r="BC98" s="9"/>
      <c r="BD98" s="9">
        <f>BB98+BC98</f>
        <v>0</v>
      </c>
      <c r="BE98" s="11">
        <f>IF(BD98&gt;0,BB98/BD98,0%)</f>
        <v>0</v>
      </c>
      <c r="BF98" s="2">
        <f>BB98+AX98+AT98+AP98+AL98+AH98+AD98</f>
        <v>55</v>
      </c>
      <c r="BG98" s="1">
        <f>BC98+AY98+AU98+AQ98+AM98+AI98+AE98</f>
        <v>0</v>
      </c>
      <c r="BH98" s="1">
        <f t="shared" si="576"/>
        <v>55</v>
      </c>
      <c r="BI98" s="3">
        <f t="shared" si="625"/>
        <v>1</v>
      </c>
      <c r="BJ98" s="9"/>
      <c r="BK98" s="9"/>
      <c r="BL98" s="9">
        <f>BJ98+BK98</f>
        <v>0</v>
      </c>
      <c r="BM98" s="11">
        <f>IF(BL98&gt;0,BJ98/BL98,0%)</f>
        <v>0</v>
      </c>
      <c r="BN98" s="9"/>
      <c r="BO98" s="9"/>
      <c r="BP98" s="9">
        <f>BN98+BO98</f>
        <v>0</v>
      </c>
      <c r="BQ98" s="11">
        <f>IF(BP98&gt;0,BN98/BP98,0%)</f>
        <v>0</v>
      </c>
      <c r="BR98" s="9"/>
      <c r="BS98" s="9"/>
      <c r="BT98" s="9">
        <f>BR98+BS98</f>
        <v>0</v>
      </c>
      <c r="BU98" s="11">
        <f>IF(BT98&gt;0,BR98/BT98,0%)</f>
        <v>0</v>
      </c>
      <c r="BV98" s="9"/>
      <c r="BW98" s="9"/>
      <c r="BX98" s="9">
        <f>BV98+BW98</f>
        <v>0</v>
      </c>
      <c r="BY98" s="11">
        <f>IF(BX98&gt;0,BV98/BX98,0%)</f>
        <v>0</v>
      </c>
      <c r="BZ98" s="9"/>
      <c r="CA98" s="9"/>
      <c r="CB98" s="9">
        <f>BZ98+CA98</f>
        <v>0</v>
      </c>
      <c r="CC98" s="11">
        <f>IF(CB98&gt;0,BZ98/CB98,0%)</f>
        <v>0</v>
      </c>
      <c r="CD98" s="9"/>
      <c r="CE98" s="9"/>
      <c r="CF98" s="9">
        <f>CD98+CE98</f>
        <v>0</v>
      </c>
      <c r="CG98" s="11">
        <f>IF(CF98&gt;0,CD98/CF98,0%)</f>
        <v>0</v>
      </c>
      <c r="CH98" s="2">
        <f>CD98+BZ98+BV98+BR98+BN98+BJ98</f>
        <v>0</v>
      </c>
      <c r="CI98" s="1">
        <f>CE98+CA98+BW98+BS98+BO98+BK98</f>
        <v>0</v>
      </c>
      <c r="CJ98" s="9">
        <f t="shared" si="585"/>
        <v>0</v>
      </c>
      <c r="CK98" s="10">
        <f t="shared" si="586"/>
        <v>0</v>
      </c>
      <c r="CL98" s="9"/>
      <c r="CM98" s="9"/>
      <c r="CN98" s="9">
        <f>CL98+CM98</f>
        <v>0</v>
      </c>
      <c r="CO98" s="11">
        <f>IF(CN98&gt;0,CL98/CN98,0%)</f>
        <v>0</v>
      </c>
      <c r="CP98" s="9"/>
      <c r="CQ98" s="9"/>
      <c r="CR98" s="9">
        <f>CP98+CQ98</f>
        <v>0</v>
      </c>
      <c r="CS98" s="11">
        <f>IF(CR98&gt;0,CP98/CR98,0%)</f>
        <v>0</v>
      </c>
      <c r="CT98" s="9"/>
      <c r="CU98" s="9"/>
      <c r="CV98" s="9">
        <f>CT98+CU98</f>
        <v>0</v>
      </c>
      <c r="CW98" s="11">
        <f>IF(CV98&gt;0,CT98/CV98,0%)</f>
        <v>0</v>
      </c>
      <c r="CX98" s="9"/>
      <c r="CY98" s="9"/>
      <c r="CZ98" s="9">
        <f>CX98+CY98</f>
        <v>0</v>
      </c>
      <c r="DA98" s="11">
        <f>IF(CZ98&gt;0,CX98/CZ98,0%)</f>
        <v>0</v>
      </c>
      <c r="DB98" s="9"/>
      <c r="DC98" s="9"/>
      <c r="DD98" s="9">
        <f>DB98+DC98</f>
        <v>0</v>
      </c>
      <c r="DE98" s="11">
        <f>IF(DD98&gt;0,DB98/DD98,0%)</f>
        <v>0</v>
      </c>
      <c r="DF98" s="9"/>
      <c r="DG98" s="9"/>
      <c r="DH98" s="9">
        <f>DF98+DG98</f>
        <v>0</v>
      </c>
      <c r="DI98" s="11">
        <f>IF(DH98&gt;0,DF98/DH98,0%)</f>
        <v>0</v>
      </c>
      <c r="DJ98" s="9"/>
      <c r="DK98" s="9"/>
      <c r="DL98" s="1">
        <f>DJ98+DK98</f>
        <v>0</v>
      </c>
      <c r="DM98" s="8">
        <f>IF(DL98&gt;0,DJ98/DL98,0%)</f>
        <v>0</v>
      </c>
      <c r="DN98" s="2">
        <f>DJ98+DF98+DB98+CX98+CT98+CP98+CL98</f>
        <v>0</v>
      </c>
      <c r="DO98" s="1">
        <f>DK98+DG98+DC98+CY98+CU98+CQ98+CM98</f>
        <v>0</v>
      </c>
      <c r="DP98" s="1">
        <f>DN98+DO98</f>
        <v>0</v>
      </c>
      <c r="DQ98" s="3">
        <f t="shared" si="596"/>
        <v>0</v>
      </c>
      <c r="DR98" s="2">
        <f>DN98+CH98+BF98+Z98</f>
        <v>110</v>
      </c>
      <c r="DS98" s="1">
        <f>DO98+CI98+BG98+AA98</f>
        <v>0</v>
      </c>
      <c r="DT98" s="1">
        <f t="shared" si="598"/>
        <v>110</v>
      </c>
      <c r="DU98" s="3">
        <f t="shared" si="599"/>
        <v>1</v>
      </c>
      <c r="DV98" s="2">
        <f>'[6]cy2001'!DR98</f>
        <v>23</v>
      </c>
      <c r="DW98" s="2">
        <f>'[6]cy2001'!DS98</f>
        <v>51</v>
      </c>
      <c r="DX98" s="1">
        <f t="shared" si="618"/>
        <v>74</v>
      </c>
      <c r="DY98" s="3">
        <f t="shared" si="600"/>
        <v>0.3108108108108108</v>
      </c>
      <c r="DZ98" s="1">
        <f t="shared" si="619"/>
        <v>87</v>
      </c>
      <c r="EA98" s="8">
        <f t="shared" si="601"/>
        <v>3.782608695652174</v>
      </c>
      <c r="EB98" s="1">
        <f t="shared" si="620"/>
        <v>-51</v>
      </c>
      <c r="EC98" s="8">
        <f t="shared" si="621"/>
        <v>-1</v>
      </c>
      <c r="ED98" s="1">
        <f t="shared" si="622"/>
        <v>36</v>
      </c>
      <c r="EE98" s="8">
        <f t="shared" si="602"/>
        <v>0.4864864864864865</v>
      </c>
      <c r="EF98" s="8">
        <f t="shared" si="623"/>
        <v>3.2961222091656874</v>
      </c>
    </row>
    <row r="99" spans="1:136" ht="12.75" customHeight="1" hidden="1" outlineLevel="2">
      <c r="A99" s="5" t="s">
        <v>25</v>
      </c>
      <c r="B99" s="9"/>
      <c r="C99" s="9"/>
      <c r="D99" s="9">
        <f t="shared" si="548"/>
        <v>0</v>
      </c>
      <c r="E99" s="11">
        <f t="shared" si="549"/>
        <v>0</v>
      </c>
      <c r="F99" s="34">
        <v>187</v>
      </c>
      <c r="G99" s="34">
        <v>93</v>
      </c>
      <c r="H99" s="9">
        <f t="shared" si="550"/>
        <v>280</v>
      </c>
      <c r="I99" s="11">
        <f t="shared" si="551"/>
        <v>0.6678571428571428</v>
      </c>
      <c r="J99" s="9"/>
      <c r="K99" s="9"/>
      <c r="L99" s="9">
        <f t="shared" si="552"/>
        <v>0</v>
      </c>
      <c r="M99" s="11">
        <f t="shared" si="553"/>
        <v>0</v>
      </c>
      <c r="N99" s="9"/>
      <c r="O99" s="9"/>
      <c r="P99" s="9">
        <f t="shared" si="554"/>
        <v>0</v>
      </c>
      <c r="Q99" s="11">
        <f t="shared" si="555"/>
        <v>0</v>
      </c>
      <c r="R99" s="9"/>
      <c r="S99" s="9"/>
      <c r="T99" s="9">
        <f t="shared" si="556"/>
        <v>0</v>
      </c>
      <c r="U99" s="11">
        <f t="shared" si="557"/>
        <v>0</v>
      </c>
      <c r="V99" s="9"/>
      <c r="W99" s="9"/>
      <c r="X99" s="9">
        <f t="shared" si="558"/>
        <v>0</v>
      </c>
      <c r="Y99" s="11">
        <f t="shared" si="559"/>
        <v>0</v>
      </c>
      <c r="Z99" s="2">
        <f>V99+R99+N99+J99+F99+B99</f>
        <v>187</v>
      </c>
      <c r="AA99" s="1">
        <f>W99+S99+O99+K99+G99+C99</f>
        <v>93</v>
      </c>
      <c r="AB99" s="1">
        <f t="shared" si="562"/>
        <v>280</v>
      </c>
      <c r="AC99" s="3">
        <f t="shared" si="563"/>
        <v>0.6678571428571428</v>
      </c>
      <c r="AD99" s="9"/>
      <c r="AE99" s="9"/>
      <c r="AF99" s="9">
        <f t="shared" si="564"/>
        <v>0</v>
      </c>
      <c r="AG99" s="11">
        <f t="shared" si="565"/>
        <v>0</v>
      </c>
      <c r="AH99" s="9"/>
      <c r="AI99" s="9"/>
      <c r="AJ99" s="9">
        <f t="shared" si="566"/>
        <v>0</v>
      </c>
      <c r="AK99" s="11">
        <f t="shared" si="567"/>
        <v>0</v>
      </c>
      <c r="AL99" s="9"/>
      <c r="AM99" s="9"/>
      <c r="AN99" s="9">
        <f t="shared" si="568"/>
        <v>0</v>
      </c>
      <c r="AO99" s="11">
        <f t="shared" si="569"/>
        <v>0</v>
      </c>
      <c r="AP99" s="9"/>
      <c r="AQ99" s="9"/>
      <c r="AR99" s="9">
        <f t="shared" si="570"/>
        <v>0</v>
      </c>
      <c r="AS99" s="11">
        <f t="shared" si="571"/>
        <v>0</v>
      </c>
      <c r="AT99" s="9"/>
      <c r="AU99" s="9"/>
      <c r="AV99" s="9">
        <f>AT99+AU99</f>
        <v>0</v>
      </c>
      <c r="AW99" s="11">
        <f>IF(AV99&gt;0,AT99/AV99,0%)</f>
        <v>0</v>
      </c>
      <c r="AX99" s="9"/>
      <c r="AY99" s="9"/>
      <c r="AZ99" s="9">
        <f t="shared" si="624"/>
        <v>0</v>
      </c>
      <c r="BA99" s="11">
        <f t="shared" si="573"/>
        <v>0</v>
      </c>
      <c r="BB99" s="9"/>
      <c r="BC99" s="9"/>
      <c r="BD99" s="9">
        <f>BB99+BC99</f>
        <v>0</v>
      </c>
      <c r="BE99" s="11">
        <f>IF(BD99&gt;0,BB99/BD99,0%)</f>
        <v>0</v>
      </c>
      <c r="BF99" s="2">
        <f>BB99+AX99+AT99+AP99+AL99+AH99+AD99</f>
        <v>0</v>
      </c>
      <c r="BG99" s="1">
        <f>BC99+AY99+AU99+AQ99+AM99+AI99+AE99</f>
        <v>0</v>
      </c>
      <c r="BH99" s="1">
        <f t="shared" si="576"/>
        <v>0</v>
      </c>
      <c r="BI99" s="3">
        <f t="shared" si="625"/>
        <v>0</v>
      </c>
      <c r="BJ99" s="9"/>
      <c r="BK99" s="9"/>
      <c r="BL99" s="9">
        <f>BJ99+BK99</f>
        <v>0</v>
      </c>
      <c r="BM99" s="11">
        <f>IF(BL99&gt;0,BJ99/BL99,0%)</f>
        <v>0</v>
      </c>
      <c r="BN99" s="9"/>
      <c r="BO99" s="9"/>
      <c r="BP99" s="9">
        <f>BN99+BO99</f>
        <v>0</v>
      </c>
      <c r="BQ99" s="11">
        <f>IF(BP99&gt;0,BN99/BP99,0%)</f>
        <v>0</v>
      </c>
      <c r="BR99" s="9"/>
      <c r="BS99" s="9"/>
      <c r="BT99" s="9">
        <f>BR99+BS99</f>
        <v>0</v>
      </c>
      <c r="BU99" s="11">
        <f>IF(BT99&gt;0,BR99/BT99,0%)</f>
        <v>0</v>
      </c>
      <c r="BV99" s="34">
        <v>31</v>
      </c>
      <c r="BW99" s="34">
        <v>36</v>
      </c>
      <c r="BX99" s="9">
        <f>BV99+BW99</f>
        <v>67</v>
      </c>
      <c r="BY99" s="11">
        <f>IF(BX99&gt;0,BV99/BX99,0%)</f>
        <v>0.4626865671641791</v>
      </c>
      <c r="BZ99" s="9"/>
      <c r="CA99" s="9"/>
      <c r="CB99" s="9">
        <f>BZ99+CA99</f>
        <v>0</v>
      </c>
      <c r="CC99" s="11">
        <f>IF(CB99&gt;0,BZ99/CB99,0%)</f>
        <v>0</v>
      </c>
      <c r="CD99" s="9"/>
      <c r="CE99" s="9"/>
      <c r="CF99" s="9">
        <f>CD99+CE99</f>
        <v>0</v>
      </c>
      <c r="CG99" s="11">
        <f>IF(CF99&gt;0,CD99/CF99,0%)</f>
        <v>0</v>
      </c>
      <c r="CH99" s="2">
        <f>CD99+BZ99+BV99+BR99+BN99+BJ99</f>
        <v>31</v>
      </c>
      <c r="CI99" s="1">
        <f>CE99+CA99+BW99+BS99+BO99+BK99</f>
        <v>36</v>
      </c>
      <c r="CJ99" s="9">
        <f t="shared" si="585"/>
        <v>67</v>
      </c>
      <c r="CK99" s="10">
        <f t="shared" si="586"/>
        <v>0.4626865671641791</v>
      </c>
      <c r="CL99" s="9"/>
      <c r="CM99" s="9"/>
      <c r="CN99" s="9">
        <f>CL99+CM99</f>
        <v>0</v>
      </c>
      <c r="CO99" s="11">
        <f>IF(CN99&gt;0,CL99/CN99,0%)</f>
        <v>0</v>
      </c>
      <c r="CP99" s="9"/>
      <c r="CQ99" s="9"/>
      <c r="CR99" s="9">
        <f>CP99+CQ99</f>
        <v>0</v>
      </c>
      <c r="CS99" s="11">
        <f>IF(CR99&gt;0,CP99/CR99,0%)</f>
        <v>0</v>
      </c>
      <c r="CT99" s="9"/>
      <c r="CU99" s="9"/>
      <c r="CV99" s="9">
        <f>CT99+CU99</f>
        <v>0</v>
      </c>
      <c r="CW99" s="11">
        <f>IF(CV99&gt;0,CT99/CV99,0%)</f>
        <v>0</v>
      </c>
      <c r="CX99" s="9"/>
      <c r="CY99" s="9"/>
      <c r="CZ99" s="9">
        <f>CX99+CY99</f>
        <v>0</v>
      </c>
      <c r="DA99" s="11">
        <f>IF(CZ99&gt;0,CX99/CZ99,0%)</f>
        <v>0</v>
      </c>
      <c r="DB99" s="9"/>
      <c r="DC99" s="9"/>
      <c r="DD99" s="9">
        <f>DB99+DC99</f>
        <v>0</v>
      </c>
      <c r="DE99" s="11">
        <f>IF(DD99&gt;0,DB99/DD99,0%)</f>
        <v>0</v>
      </c>
      <c r="DF99" s="9"/>
      <c r="DG99" s="9"/>
      <c r="DH99" s="9">
        <f>DF99+DG99</f>
        <v>0</v>
      </c>
      <c r="DI99" s="11">
        <f>IF(DH99&gt;0,DF99/DH99,0%)</f>
        <v>0</v>
      </c>
      <c r="DJ99" s="34">
        <v>219</v>
      </c>
      <c r="DK99" s="34">
        <v>16</v>
      </c>
      <c r="DL99" s="1">
        <f>DJ99+DK99</f>
        <v>235</v>
      </c>
      <c r="DM99" s="8">
        <f>IF(DL99&gt;0,DJ99/DL99,0%)</f>
        <v>0.9319148936170213</v>
      </c>
      <c r="DN99" s="2">
        <f>DJ99+DF99+DB99+CX99+CT99+CP99+CL99</f>
        <v>219</v>
      </c>
      <c r="DO99" s="1">
        <f>DK99+DG99+DC99+CY99+CU99+CQ99+CM99</f>
        <v>16</v>
      </c>
      <c r="DP99" s="1">
        <f>DN99+DO99</f>
        <v>235</v>
      </c>
      <c r="DQ99" s="3">
        <f t="shared" si="596"/>
        <v>0.9319148936170213</v>
      </c>
      <c r="DR99" s="2">
        <f>DN99+CH99+BF99+Z99</f>
        <v>437</v>
      </c>
      <c r="DS99" s="1">
        <f>DO99+CI99+BG99+AA99</f>
        <v>145</v>
      </c>
      <c r="DT99" s="1">
        <f t="shared" si="598"/>
        <v>582</v>
      </c>
      <c r="DU99" s="3">
        <f t="shared" si="599"/>
        <v>0.7508591065292096</v>
      </c>
      <c r="DV99" s="2">
        <f>'[6]cy2001'!DR99</f>
        <v>101</v>
      </c>
      <c r="DW99" s="2">
        <f>'[6]cy2001'!DS99</f>
        <v>238</v>
      </c>
      <c r="DX99" s="1">
        <f t="shared" si="618"/>
        <v>339</v>
      </c>
      <c r="DY99" s="3">
        <f t="shared" si="600"/>
        <v>0.29793510324483774</v>
      </c>
      <c r="DZ99" s="1">
        <f t="shared" si="619"/>
        <v>336</v>
      </c>
      <c r="EA99" s="8">
        <f t="shared" si="601"/>
        <v>3.3267326732673266</v>
      </c>
      <c r="EB99" s="1">
        <f t="shared" si="620"/>
        <v>-93</v>
      </c>
      <c r="EC99" s="8">
        <f t="shared" si="621"/>
        <v>-0.3907563025210084</v>
      </c>
      <c r="ED99" s="1">
        <f t="shared" si="622"/>
        <v>243</v>
      </c>
      <c r="EE99" s="8">
        <f t="shared" si="602"/>
        <v>0.7168141592920354</v>
      </c>
      <c r="EF99" s="8">
        <f t="shared" si="623"/>
        <v>2.609918513975291</v>
      </c>
    </row>
    <row r="100" spans="1:136" ht="13.5" outlineLevel="1" collapsed="1" thickBot="1">
      <c r="A100" s="29" t="s">
        <v>1</v>
      </c>
      <c r="B100" s="6">
        <f>B90+B91+B92+B93+B94+B97+B98+B99</f>
        <v>18</v>
      </c>
      <c r="C100" s="6">
        <f>C90+C91+C92+C93+C94+C97+C98+C99</f>
        <v>27</v>
      </c>
      <c r="D100" s="6">
        <f t="shared" si="548"/>
        <v>45</v>
      </c>
      <c r="E100" s="7">
        <f t="shared" si="549"/>
        <v>0.4</v>
      </c>
      <c r="F100" s="6">
        <f>F90+F91+F92+F93+F94+F97+F98+F99</f>
        <v>271</v>
      </c>
      <c r="G100" s="6">
        <f>G90+G91+G92+G93+G94+G97+G98+G99</f>
        <v>105</v>
      </c>
      <c r="H100" s="6">
        <f t="shared" si="550"/>
        <v>376</v>
      </c>
      <c r="I100" s="7">
        <f t="shared" si="551"/>
        <v>0.7207446808510638</v>
      </c>
      <c r="J100" s="6">
        <f>J90+J91+J92+J93+J94+J97+J98+J99</f>
        <v>23</v>
      </c>
      <c r="K100" s="6">
        <f>K90+K91+K92+K93+K94+K97+K98+K99</f>
        <v>24</v>
      </c>
      <c r="L100" s="6">
        <f t="shared" si="552"/>
        <v>47</v>
      </c>
      <c r="M100" s="7">
        <f t="shared" si="553"/>
        <v>0.48936170212765956</v>
      </c>
      <c r="N100" s="6">
        <f>N90+N91+N92+N93+N94+N97+N98+N99</f>
        <v>43</v>
      </c>
      <c r="O100" s="6">
        <f>O90+O91+O92+O93+O94+O97+O98+O99</f>
        <v>16</v>
      </c>
      <c r="P100" s="6">
        <f t="shared" si="554"/>
        <v>59</v>
      </c>
      <c r="Q100" s="7">
        <f t="shared" si="555"/>
        <v>0.7288135593220338</v>
      </c>
      <c r="R100" s="6">
        <f>R90+R91+R92+R93+R94+R97+R98+R99</f>
        <v>31</v>
      </c>
      <c r="S100" s="6">
        <f>S90+S91+S92+S93+S94+S97+S98+S99</f>
        <v>21</v>
      </c>
      <c r="T100" s="6">
        <f t="shared" si="556"/>
        <v>52</v>
      </c>
      <c r="U100" s="7">
        <f t="shared" si="557"/>
        <v>0.5961538461538461</v>
      </c>
      <c r="V100" s="6">
        <f>V90+V91+V92+V93+V94+V97+V98+V99</f>
        <v>28</v>
      </c>
      <c r="W100" s="6">
        <f>W90+W91+W92+W93+W94+W97+W98+W99</f>
        <v>24</v>
      </c>
      <c r="X100" s="6">
        <f t="shared" si="558"/>
        <v>52</v>
      </c>
      <c r="Y100" s="7">
        <f t="shared" si="559"/>
        <v>0.5384615384615384</v>
      </c>
      <c r="Z100" s="6">
        <f>Z90+Z91+Z92+Z93+Z94+Z97+Z98+Z99</f>
        <v>414</v>
      </c>
      <c r="AA100" s="6">
        <f>AA90+AA91+AA92+AA93+AA94+AA97+AA98+AA99</f>
        <v>217</v>
      </c>
      <c r="AB100" s="6">
        <f t="shared" si="562"/>
        <v>631</v>
      </c>
      <c r="AC100" s="7">
        <f t="shared" si="563"/>
        <v>0.6561014263074485</v>
      </c>
      <c r="AD100" s="6">
        <f>AD90+AD91+AD92+AD93+AD94+AD97+AD98+AD99</f>
        <v>14</v>
      </c>
      <c r="AE100" s="6">
        <f>AE90+AE91+AE92+AE93+AE94+AE97+AE98+AE99</f>
        <v>27</v>
      </c>
      <c r="AF100" s="6">
        <f t="shared" si="564"/>
        <v>41</v>
      </c>
      <c r="AG100" s="7">
        <f t="shared" si="565"/>
        <v>0.34146341463414637</v>
      </c>
      <c r="AH100" s="6">
        <f>AH90+AH91+AH92+AH93+AH94+AH97+AH98+AH99</f>
        <v>73</v>
      </c>
      <c r="AI100" s="6">
        <f>AI90+AI91+AI92+AI93+AI94+AI97+AI98+AI99</f>
        <v>21</v>
      </c>
      <c r="AJ100" s="6">
        <f t="shared" si="566"/>
        <v>94</v>
      </c>
      <c r="AK100" s="7">
        <f t="shared" si="567"/>
        <v>0.776595744680851</v>
      </c>
      <c r="AL100" s="6">
        <f>AL90+AL91+AL92+AL93+AL94+AL97+AL98+AL99</f>
        <v>29</v>
      </c>
      <c r="AM100" s="6">
        <f>AM90+AM91+AM92+AM93+AM94+AM97+AM98+AM99</f>
        <v>45</v>
      </c>
      <c r="AN100" s="6">
        <f t="shared" si="568"/>
        <v>74</v>
      </c>
      <c r="AO100" s="7">
        <f t="shared" si="569"/>
        <v>0.3918918918918919</v>
      </c>
      <c r="AP100" s="6">
        <f>AP90+AP91+AP92+AP93+AP94+AP97+AP98+AP99</f>
        <v>12</v>
      </c>
      <c r="AQ100" s="6">
        <f>AQ90+AQ91+AQ92+AQ93+AQ94+AQ97+AQ98+AQ99</f>
        <v>20</v>
      </c>
      <c r="AR100" s="6">
        <f t="shared" si="570"/>
        <v>32</v>
      </c>
      <c r="AS100" s="7">
        <f t="shared" si="571"/>
        <v>0.375</v>
      </c>
      <c r="AT100" s="6">
        <f>AT90+AT91+AT92+AT93+AT94+AT97+AT98+AT99</f>
        <v>29</v>
      </c>
      <c r="AU100" s="6">
        <f>AU90+AU91+AU92+AU93+AU94+AU97+AU98+AU99</f>
        <v>34</v>
      </c>
      <c r="AV100" s="6">
        <f>AT100+AU100</f>
        <v>63</v>
      </c>
      <c r="AW100" s="7">
        <f>IF(AV100&gt;0,AT100/AV100,0%)</f>
        <v>0.4603174603174603</v>
      </c>
      <c r="AX100" s="6">
        <f>AX90+AX91+AX92+AX93+AX94+AX97+AX98+AX99</f>
        <v>18</v>
      </c>
      <c r="AY100" s="6">
        <f>AY90+AY91+AY92+AY93+AY94+AY97+AY98+AY99</f>
        <v>20</v>
      </c>
      <c r="AZ100" s="6">
        <f t="shared" si="624"/>
        <v>38</v>
      </c>
      <c r="BA100" s="7">
        <f t="shared" si="573"/>
        <v>0.47368421052631576</v>
      </c>
      <c r="BB100" s="6">
        <f>BB90+BB91+BB92+BB93+BB94+BB97+BB98+BB99</f>
        <v>25</v>
      </c>
      <c r="BC100" s="6">
        <f>BC90+BC91+BC92+BC93+BC94+BC97+BC98+BC99</f>
        <v>44</v>
      </c>
      <c r="BD100" s="6">
        <f>BB100+BC100</f>
        <v>69</v>
      </c>
      <c r="BE100" s="7">
        <f>IF(BD100&gt;0,BB100/BD100,0%)</f>
        <v>0.36231884057971014</v>
      </c>
      <c r="BF100" s="6">
        <f>BF90+BF91+BF92+BF93+BF94+BF97+BF98+BF99</f>
        <v>200</v>
      </c>
      <c r="BG100" s="6">
        <f>BG90+BG91+BG92+BG93+BG94+BG97+BG98+BG99</f>
        <v>211</v>
      </c>
      <c r="BH100" s="6">
        <f t="shared" si="576"/>
        <v>411</v>
      </c>
      <c r="BI100" s="7">
        <f t="shared" si="625"/>
        <v>0.48661800486618007</v>
      </c>
      <c r="BJ100" s="6">
        <f>BJ90+BJ91+BJ92+BJ93+BJ94+BJ97+BJ98+BJ99</f>
        <v>19</v>
      </c>
      <c r="BK100" s="6">
        <f>BK90+BK91+BK92+BK93+BK94+BK97+BK98+BK99</f>
        <v>22</v>
      </c>
      <c r="BL100" s="6">
        <f>BJ100+BK100</f>
        <v>41</v>
      </c>
      <c r="BM100" s="7">
        <f>IF(BL100&gt;0,BJ100/BL100,0%)</f>
        <v>0.4634146341463415</v>
      </c>
      <c r="BN100" s="6">
        <f>BN90+BN91+BN92+BN93+BN94+BN97+BN98+BN99</f>
        <v>17</v>
      </c>
      <c r="BO100" s="6">
        <f>BO90+BO91+BO92+BO93+BO94+BO97+BO98+BO99</f>
        <v>30</v>
      </c>
      <c r="BP100" s="6">
        <f>BN100+BO100</f>
        <v>47</v>
      </c>
      <c r="BQ100" s="7">
        <f>IF(BP100&gt;0,BN100/BP100,0%)</f>
        <v>0.3617021276595745</v>
      </c>
      <c r="BR100" s="6">
        <f>BR90+BR91+BR92+BR93+BR94+BR97+BR98+BR99</f>
        <v>17</v>
      </c>
      <c r="BS100" s="6">
        <f>BS90+BS91+BS92+BS93+BS94+BS97+BS98+BS99</f>
        <v>11</v>
      </c>
      <c r="BT100" s="6">
        <f>BR100+BS100</f>
        <v>28</v>
      </c>
      <c r="BU100" s="7">
        <f>IF(BT100&gt;0,BR100/BT100,0%)</f>
        <v>0.6071428571428571</v>
      </c>
      <c r="BV100" s="6">
        <f>BV90+BV91+BV92+BV93+BV94+BV97+BV98+BV99</f>
        <v>45</v>
      </c>
      <c r="BW100" s="6">
        <f>BW90+BW91+BW92+BW93+BW94+BW97+BW98+BW99</f>
        <v>52</v>
      </c>
      <c r="BX100" s="6">
        <f>BV100+BW100</f>
        <v>97</v>
      </c>
      <c r="BY100" s="7">
        <f>IF(BX100&gt;0,BV100/BX100,0%)</f>
        <v>0.4639175257731959</v>
      </c>
      <c r="BZ100" s="6">
        <f>BZ90+BZ91+BZ92+BZ93+BZ94+BZ97+BZ98+BZ99</f>
        <v>14</v>
      </c>
      <c r="CA100" s="6">
        <f>CA90+CA91+CA92+CA93+CA94+CA97+CA98+CA99</f>
        <v>24</v>
      </c>
      <c r="CB100" s="6">
        <f>BZ100+CA100</f>
        <v>38</v>
      </c>
      <c r="CC100" s="7">
        <f>IF(CB100&gt;0,BZ100/CB100,0%)</f>
        <v>0.3684210526315789</v>
      </c>
      <c r="CD100" s="6">
        <f>CD90+CD91+CD92+CD93+CD94+CD97+CD98+CD99</f>
        <v>22</v>
      </c>
      <c r="CE100" s="6">
        <f>CE90+CE91+CE92+CE93+CE94+CE97+CE98+CE99</f>
        <v>29</v>
      </c>
      <c r="CF100" s="6">
        <f>CD100+CE100</f>
        <v>51</v>
      </c>
      <c r="CG100" s="7">
        <f>IF(CF100&gt;0,CD100/CF100,0%)</f>
        <v>0.43137254901960786</v>
      </c>
      <c r="CH100" s="6">
        <f>CH90+CH91+CH92+CH93+CH94+CH97+CH98+CH99</f>
        <v>134</v>
      </c>
      <c r="CI100" s="6">
        <f>CI90+CI91+CI92+CI93+CI94+CI97+CI98+CI99</f>
        <v>168</v>
      </c>
      <c r="CJ100" s="6">
        <f t="shared" si="585"/>
        <v>302</v>
      </c>
      <c r="CK100" s="7">
        <f t="shared" si="586"/>
        <v>0.44370860927152317</v>
      </c>
      <c r="CL100" s="6">
        <f>CL90+CL91+CL92+CL93+CL94+CL97+CL98+CL99</f>
        <v>15</v>
      </c>
      <c r="CM100" s="6">
        <f>CM90+CM91+CM92+CM93+CM94+CM97+CM98+CM99</f>
        <v>25</v>
      </c>
      <c r="CN100" s="6">
        <f>CL100+CM100</f>
        <v>40</v>
      </c>
      <c r="CO100" s="7">
        <f>IF(CN100&gt;0,CL100/CN100,0%)</f>
        <v>0.375</v>
      </c>
      <c r="CP100" s="6">
        <f>CP90+CP91+CP92+CP93+CP94+CP97+CP98+CP99</f>
        <v>33</v>
      </c>
      <c r="CQ100" s="6">
        <f>CQ90+CQ91+CQ92+CQ93+CQ94+CQ97+CQ98+CQ99</f>
        <v>50</v>
      </c>
      <c r="CR100" s="6">
        <f>CP100+CQ100</f>
        <v>83</v>
      </c>
      <c r="CS100" s="7">
        <f>IF(CR100&gt;0,CP100/CR100,0%)</f>
        <v>0.39759036144578314</v>
      </c>
      <c r="CT100" s="6">
        <f>CT90+CT91+CT92+CT93+CT94+CT97+CT98+CT99</f>
        <v>38</v>
      </c>
      <c r="CU100" s="6">
        <f>CU90+CU91+CU92+CU93+CU94+CU97+CU98+CU99</f>
        <v>26</v>
      </c>
      <c r="CV100" s="6">
        <f>CT100+CU100</f>
        <v>64</v>
      </c>
      <c r="CW100" s="7">
        <f>IF(CV100&gt;0,CT100/CV100,0%)</f>
        <v>0.59375</v>
      </c>
      <c r="CX100" s="6">
        <f>CX90+CX91+CX92+CX93+CX94+CX97+CX98+CX99</f>
        <v>29</v>
      </c>
      <c r="CY100" s="6">
        <f>CY90+CY91+CY92+CY93+CY94+CY97+CY98+CY99</f>
        <v>27</v>
      </c>
      <c r="CZ100" s="6">
        <f>CX100+CY100</f>
        <v>56</v>
      </c>
      <c r="DA100" s="7">
        <f>IF(CZ100&gt;0,CX100/CZ100,0%)</f>
        <v>0.5178571428571429</v>
      </c>
      <c r="DB100" s="6">
        <f>DB90+DB91+DB92+DB93+DB94+DB97+DB98+DB99</f>
        <v>33</v>
      </c>
      <c r="DC100" s="6">
        <f>DC90+DC91+DC92+DC93+DC94+DC97+DC98+DC99</f>
        <v>8</v>
      </c>
      <c r="DD100" s="6">
        <f>DB100+DC100</f>
        <v>41</v>
      </c>
      <c r="DE100" s="7">
        <f>IF(DD100&gt;0,DB100/DD100,0%)</f>
        <v>0.8048780487804879</v>
      </c>
      <c r="DF100" s="6">
        <f>DF90+DF91+DF92+DF93+DF94+DF97+DF98+DF99</f>
        <v>25</v>
      </c>
      <c r="DG100" s="6">
        <f>DG90+DG91+DG92+DG93+DG94+DG97+DG98+DG99</f>
        <v>21</v>
      </c>
      <c r="DH100" s="6">
        <f>DF100+DG100</f>
        <v>46</v>
      </c>
      <c r="DI100" s="7">
        <f>IF(DH100&gt;0,DF100/DH100,0%)</f>
        <v>0.5434782608695652</v>
      </c>
      <c r="DJ100" s="6">
        <f>DJ90+DJ91+DJ92+DJ93+DJ94+DJ97+DJ98+DJ99</f>
        <v>232</v>
      </c>
      <c r="DK100" s="6">
        <f>DK90+DK91+DK92+DK93+DK94+DK97+DK98+DK99</f>
        <v>31</v>
      </c>
      <c r="DL100" s="6">
        <f>DJ100+DK100</f>
        <v>263</v>
      </c>
      <c r="DM100" s="7">
        <f>IF(DL100&gt;0,DJ100/DL100,0%)</f>
        <v>0.8821292775665399</v>
      </c>
      <c r="DN100" s="6">
        <f>DN90+DN91+DN92+DN93+DN94+DN97+DN98+DN99</f>
        <v>405</v>
      </c>
      <c r="DO100" s="6">
        <f>DO90+DO91+DO92+DO93+DO94+DO97+DO98+DO99</f>
        <v>188</v>
      </c>
      <c r="DP100" s="6">
        <f>DN100+DO100</f>
        <v>593</v>
      </c>
      <c r="DQ100" s="7">
        <f t="shared" si="596"/>
        <v>0.6829679595278246</v>
      </c>
      <c r="DR100" s="6">
        <f>DR90+DR91+DR92+DR93+DR94+DR97+DR98+DR99</f>
        <v>1153</v>
      </c>
      <c r="DS100" s="6">
        <f>DS90+DS91+DS92+DS93+DS94+DS97+DS98+DS99</f>
        <v>784</v>
      </c>
      <c r="DT100" s="6">
        <f>DR100+DS100</f>
        <v>1937</v>
      </c>
      <c r="DU100" s="7">
        <f t="shared" si="599"/>
        <v>0.5952503871966959</v>
      </c>
      <c r="DV100" s="6">
        <f>DV90+DV91+DV92+DV93+DV94+DV97+DV98+DV99</f>
        <v>588</v>
      </c>
      <c r="DW100" s="6">
        <f>DW90+DW91+DW92+DW93+DW94+DW97+DW98+DW99</f>
        <v>1150</v>
      </c>
      <c r="DX100" s="6">
        <f t="shared" si="618"/>
        <v>1738</v>
      </c>
      <c r="DY100" s="7">
        <f t="shared" si="600"/>
        <v>0.3383199079401611</v>
      </c>
      <c r="DZ100" s="6">
        <f>DZ90+DZ91+DZ92+DZ93+DZ94+DZ97+DZ98+DZ99</f>
        <v>565</v>
      </c>
      <c r="EA100" s="6">
        <f>EA90+EA91+EA92+EA93+EA94+EA97+EA98+EA99</f>
        <v>9.459393088829236</v>
      </c>
      <c r="EB100" s="6">
        <f t="shared" si="620"/>
        <v>-366</v>
      </c>
      <c r="EC100" s="7">
        <f t="shared" si="621"/>
        <v>-0.3182608695652174</v>
      </c>
      <c r="ED100" s="6">
        <f t="shared" si="622"/>
        <v>199</v>
      </c>
      <c r="EE100" s="7">
        <f t="shared" si="602"/>
        <v>0.1144994246260069</v>
      </c>
      <c r="EF100" s="7">
        <f t="shared" si="623"/>
        <v>9.344893664203228</v>
      </c>
    </row>
    <row r="101" spans="1:129" ht="12.75" outlineLevel="1">
      <c r="A101" s="4" t="s">
        <v>20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7"/>
      <c r="AA101" s="24"/>
      <c r="AB101" s="24"/>
      <c r="AC101" s="25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7"/>
      <c r="BG101" s="24"/>
      <c r="BH101" s="24"/>
      <c r="BI101" s="25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7"/>
      <c r="CI101" s="24"/>
      <c r="CJ101" s="24"/>
      <c r="CK101" s="25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7"/>
      <c r="DO101" s="24"/>
      <c r="DP101" s="24"/>
      <c r="DQ101" s="25"/>
      <c r="DR101" s="27"/>
      <c r="DS101" s="24"/>
      <c r="DT101" s="24"/>
      <c r="DU101" s="25"/>
      <c r="DV101" s="27"/>
      <c r="DW101" s="24"/>
      <c r="DX101" s="24"/>
      <c r="DY101" s="25"/>
    </row>
    <row r="102" spans="1:136" ht="12.75" customHeight="1" hidden="1" outlineLevel="2">
      <c r="A102" s="5" t="s">
        <v>2</v>
      </c>
      <c r="B102" s="31">
        <v>5</v>
      </c>
      <c r="C102" s="31">
        <v>10</v>
      </c>
      <c r="D102" s="9">
        <f aca="true" t="shared" si="626" ref="D102:D112">B102+C102</f>
        <v>15</v>
      </c>
      <c r="E102" s="11">
        <f aca="true" t="shared" si="627" ref="E102:E112">IF(D102&gt;0,B102/D102,0%)</f>
        <v>0.3333333333333333</v>
      </c>
      <c r="F102" s="31">
        <f>'[1]0202'!C28+'[1]0202'!C36+'[1]0202'!C180</f>
        <v>4</v>
      </c>
      <c r="G102" s="31">
        <f>'[1]0202'!D28+'[1]0202'!D36+'[1]0202'!D180</f>
        <v>17</v>
      </c>
      <c r="H102" s="9">
        <f aca="true" t="shared" si="628" ref="H102:H112">F102+G102</f>
        <v>21</v>
      </c>
      <c r="I102" s="11">
        <f aca="true" t="shared" si="629" ref="I102:I112">IF(H102&gt;0,F102/H102,0%)</f>
        <v>0.19047619047619047</v>
      </c>
      <c r="J102" s="31">
        <f>'[2]0203'!C28+'[2]0203'!C36+'[2]0203'!C204</f>
        <v>4</v>
      </c>
      <c r="K102" s="31">
        <f>'[2]0203'!D28+'[2]0203'!D36+'[2]0203'!D204</f>
        <v>25</v>
      </c>
      <c r="L102" s="9">
        <f aca="true" t="shared" si="630" ref="L102:L112">J102+K102</f>
        <v>29</v>
      </c>
      <c r="M102" s="11">
        <f aca="true" t="shared" si="631" ref="M102:M112">IF(L102&gt;0,J102/L102,0%)</f>
        <v>0.13793103448275862</v>
      </c>
      <c r="N102" s="31">
        <f>'[3]0204'!C28+'[3]0204'!C36+'[3]0204'!C204</f>
        <v>4</v>
      </c>
      <c r="O102" s="31">
        <f>'[3]0204'!D28+'[3]0204'!D36+'[3]0204'!D204</f>
        <v>25</v>
      </c>
      <c r="P102" s="1">
        <f aca="true" t="shared" si="632" ref="P102:P112">N102+O102</f>
        <v>29</v>
      </c>
      <c r="Q102" s="8">
        <f aca="true" t="shared" si="633" ref="Q102:Q112">IF(P102&gt;0,N102/P102,0%)</f>
        <v>0.13793103448275862</v>
      </c>
      <c r="R102" s="31">
        <f>'[4]0205'!C28+'[4]0205'!C36+'[4]0205'!C212</f>
        <v>4</v>
      </c>
      <c r="S102" s="31">
        <f>'[4]0205'!D28+'[4]0205'!D36+'[4]0205'!D212</f>
        <v>14</v>
      </c>
      <c r="T102" s="1">
        <f aca="true" t="shared" si="634" ref="T102:T112">R102+S102</f>
        <v>18</v>
      </c>
      <c r="U102" s="8">
        <f aca="true" t="shared" si="635" ref="U102:U112">IF(T102&gt;0,R102/T102,0%)</f>
        <v>0.2222222222222222</v>
      </c>
      <c r="V102" s="31">
        <f>'[5]0206'!C28+'[5]0206'!C36+'[5]0206'!C212</f>
        <v>4</v>
      </c>
      <c r="W102" s="31">
        <f>'[5]0206'!D28+'[5]0206'!D36+'[5]0206'!D212</f>
        <v>8</v>
      </c>
      <c r="X102" s="1">
        <f aca="true" t="shared" si="636" ref="X102:X112">V102+W102</f>
        <v>12</v>
      </c>
      <c r="Y102" s="8">
        <f aca="true" t="shared" si="637" ref="Y102:Y112">IF(X102&gt;0,V102/X102,0%)</f>
        <v>0.3333333333333333</v>
      </c>
      <c r="Z102" s="2">
        <f aca="true" t="shared" si="638" ref="Z102:Z108">V102+R102+N102+J102+F102+B102</f>
        <v>25</v>
      </c>
      <c r="AA102" s="1">
        <f aca="true" t="shared" si="639" ref="AA102:AA108">W102+S102+O102+K102+G102+C102</f>
        <v>99</v>
      </c>
      <c r="AB102" s="1">
        <f aca="true" t="shared" si="640" ref="AB102:AB112">Z102+AA102</f>
        <v>124</v>
      </c>
      <c r="AC102" s="3">
        <f aca="true" t="shared" si="641" ref="AC102:AC112">IF(AB102&gt;0,Z102/AB102,0%)</f>
        <v>0.20161290322580644</v>
      </c>
      <c r="AD102">
        <v>2</v>
      </c>
      <c r="AE102">
        <v>10</v>
      </c>
      <c r="AF102" s="1">
        <f aca="true" t="shared" si="642" ref="AF102:AF112">AD102+AE102</f>
        <v>12</v>
      </c>
      <c r="AG102" s="8">
        <f aca="true" t="shared" si="643" ref="AG102:AG112">IF(AF102&gt;0,AD102/AF102,0%)</f>
        <v>0.16666666666666666</v>
      </c>
      <c r="AH102">
        <v>1</v>
      </c>
      <c r="AI102">
        <v>7</v>
      </c>
      <c r="AJ102" s="1">
        <f aca="true" t="shared" si="644" ref="AJ102:AJ112">AH102+AI102</f>
        <v>8</v>
      </c>
      <c r="AK102" s="8">
        <f aca="true" t="shared" si="645" ref="AK102:AK112">IF(AJ102&gt;0,AH102/AJ102,0%)</f>
        <v>0.125</v>
      </c>
      <c r="AL102" s="31">
        <v>5</v>
      </c>
      <c r="AM102" s="31">
        <v>5</v>
      </c>
      <c r="AN102" s="1">
        <f aca="true" t="shared" si="646" ref="AN102:AN112">AL102+AM102</f>
        <v>10</v>
      </c>
      <c r="AO102" s="8">
        <f aca="true" t="shared" si="647" ref="AO102:AO112">IF(AN102&gt;0,AL102/AN102,0%)</f>
        <v>0.5</v>
      </c>
      <c r="AP102" s="31">
        <v>1</v>
      </c>
      <c r="AQ102" s="31">
        <v>9</v>
      </c>
      <c r="AR102" s="1">
        <f aca="true" t="shared" si="648" ref="AR102:AR112">AP102+AQ102</f>
        <v>10</v>
      </c>
      <c r="AS102" s="8">
        <f aca="true" t="shared" si="649" ref="AS102:AS112">IF(AR102&gt;0,AP102/AR102,0%)</f>
        <v>0.1</v>
      </c>
      <c r="AT102" s="31">
        <v>5</v>
      </c>
      <c r="AU102" s="31">
        <v>16</v>
      </c>
      <c r="AV102" s="1">
        <f aca="true" t="shared" si="650" ref="AV102:AV108">AT102+AU102</f>
        <v>21</v>
      </c>
      <c r="AW102" s="8">
        <f>IF(AV102&gt;0,AT102/AV102,0%)</f>
        <v>0.23809523809523808</v>
      </c>
      <c r="AX102" s="31">
        <v>4</v>
      </c>
      <c r="AY102" s="31">
        <v>25</v>
      </c>
      <c r="AZ102" s="1">
        <f>AY102+AX102</f>
        <v>29</v>
      </c>
      <c r="BA102" s="8">
        <f aca="true" t="shared" si="651" ref="BA102:BA112">IF(AZ102&gt;0,AX102/AZ102,0%)</f>
        <v>0.13793103448275862</v>
      </c>
      <c r="BB102" s="31">
        <v>1</v>
      </c>
      <c r="BC102" s="31">
        <v>34</v>
      </c>
      <c r="BD102" s="1">
        <f aca="true" t="shared" si="652" ref="BD102:BD108">BB102+BC102</f>
        <v>35</v>
      </c>
      <c r="BE102" s="8">
        <f>IF(BD102&gt;0,BB102/BD102,0%)</f>
        <v>0.02857142857142857</v>
      </c>
      <c r="BF102" s="2">
        <f aca="true" t="shared" si="653" ref="BF102:BG108">BB102+AX102+AT102+AP102+AL102+AH102+AD102</f>
        <v>19</v>
      </c>
      <c r="BG102" s="1">
        <f t="shared" si="653"/>
        <v>106</v>
      </c>
      <c r="BH102" s="1">
        <f aca="true" t="shared" si="654" ref="BH102:BH112">BF102+BG102</f>
        <v>125</v>
      </c>
      <c r="BI102" s="3">
        <f>IF(BH102&gt;0,BF102/BH102,0%)</f>
        <v>0.152</v>
      </c>
      <c r="BJ102" s="31">
        <v>5</v>
      </c>
      <c r="BK102" s="31">
        <v>29</v>
      </c>
      <c r="BL102" s="1">
        <f aca="true" t="shared" si="655" ref="BL102:BL108">BJ102+BK102</f>
        <v>34</v>
      </c>
      <c r="BM102" s="8">
        <f>IF(BL102&gt;0,BJ102/BL102,0%)</f>
        <v>0.14705882352941177</v>
      </c>
      <c r="BN102" s="31">
        <v>3</v>
      </c>
      <c r="BO102" s="31">
        <v>15</v>
      </c>
      <c r="BP102" s="1">
        <f aca="true" t="shared" si="656" ref="BP102:BP108">BN102+BO102</f>
        <v>18</v>
      </c>
      <c r="BQ102" s="8">
        <f>IF(BP102&gt;0,BN102/BP102,0%)</f>
        <v>0.16666666666666666</v>
      </c>
      <c r="BR102" s="31">
        <v>8</v>
      </c>
      <c r="BS102" s="31">
        <v>21</v>
      </c>
      <c r="BT102" s="1">
        <f aca="true" t="shared" si="657" ref="BT102:BT108">BR102+BS102</f>
        <v>29</v>
      </c>
      <c r="BU102" s="8">
        <f>IF(BT102&gt;0,BR102/BT102,0%)</f>
        <v>0.27586206896551724</v>
      </c>
      <c r="BV102" s="31">
        <v>6</v>
      </c>
      <c r="BW102" s="31">
        <v>18</v>
      </c>
      <c r="BX102" s="1">
        <f aca="true" t="shared" si="658" ref="BX102:BX108">BV102+BW102</f>
        <v>24</v>
      </c>
      <c r="BY102" s="8">
        <f>IF(BX102&gt;0,BV102/BX102,0%)</f>
        <v>0.25</v>
      </c>
      <c r="BZ102" s="31">
        <v>2</v>
      </c>
      <c r="CA102" s="31">
        <v>20</v>
      </c>
      <c r="CB102" s="1">
        <f aca="true" t="shared" si="659" ref="CB102:CB108">BZ102+CA102</f>
        <v>22</v>
      </c>
      <c r="CC102" s="8">
        <f>IF(CB102&gt;0,BZ102/CB102,0%)</f>
        <v>0.09090909090909091</v>
      </c>
      <c r="CD102" s="31">
        <v>4</v>
      </c>
      <c r="CE102" s="31">
        <v>8</v>
      </c>
      <c r="CF102" s="1">
        <f aca="true" t="shared" si="660" ref="CF102:CF108">CD102+CE102</f>
        <v>12</v>
      </c>
      <c r="CG102" s="8">
        <f>IF(CF102&gt;0,CD102/CF102,0%)</f>
        <v>0.3333333333333333</v>
      </c>
      <c r="CH102" s="2">
        <f aca="true" t="shared" si="661" ref="CH102:CH108">CD102+BZ102+BV102+BR102+BN102+BJ102</f>
        <v>28</v>
      </c>
      <c r="CI102" s="1">
        <f aca="true" t="shared" si="662" ref="CI102:CI108">CE102+CA102+BW102+BS102+BO102+BK102</f>
        <v>111</v>
      </c>
      <c r="CJ102" s="1">
        <f aca="true" t="shared" si="663" ref="CJ102:CJ112">CH102+CI102</f>
        <v>139</v>
      </c>
      <c r="CK102" s="3">
        <f aca="true" t="shared" si="664" ref="CK102:CK112">IF(CJ102&gt;0,CH102/CJ102,0%)</f>
        <v>0.2014388489208633</v>
      </c>
      <c r="CL102" s="31">
        <v>2</v>
      </c>
      <c r="CM102" s="31">
        <v>24</v>
      </c>
      <c r="CN102" s="1">
        <f aca="true" t="shared" si="665" ref="CN102:CN108">CL102+CM102</f>
        <v>26</v>
      </c>
      <c r="CO102" s="8">
        <f>IF(CN102&gt;0,CL102/CN102,0%)</f>
        <v>0.07692307692307693</v>
      </c>
      <c r="CP102" s="31">
        <v>4</v>
      </c>
      <c r="CQ102" s="31">
        <v>16</v>
      </c>
      <c r="CR102" s="1">
        <f aca="true" t="shared" si="666" ref="CR102:CR108">CP102+CQ102</f>
        <v>20</v>
      </c>
      <c r="CS102" s="8">
        <f>IF(CR102&gt;0,CP102/CR102,0%)</f>
        <v>0.2</v>
      </c>
      <c r="CT102" s="31">
        <v>7</v>
      </c>
      <c r="CU102" s="31">
        <v>8</v>
      </c>
      <c r="CV102" s="1">
        <f aca="true" t="shared" si="667" ref="CV102:CV108">CT102+CU102</f>
        <v>15</v>
      </c>
      <c r="CW102" s="8">
        <f>IF(CV102&gt;0,CT102/CV102,0%)</f>
        <v>0.4666666666666667</v>
      </c>
      <c r="CX102" s="31">
        <v>12</v>
      </c>
      <c r="CY102" s="31">
        <v>12</v>
      </c>
      <c r="CZ102" s="1">
        <f aca="true" t="shared" si="668" ref="CZ102:CZ108">CX102+CY102</f>
        <v>24</v>
      </c>
      <c r="DA102" s="8">
        <f>IF(CZ102&gt;0,CX102/CZ102,0%)</f>
        <v>0.5</v>
      </c>
      <c r="DB102" s="69">
        <v>3</v>
      </c>
      <c r="DC102" s="69">
        <v>11</v>
      </c>
      <c r="DD102" s="1">
        <f aca="true" t="shared" si="669" ref="DD102:DD108">DB102+DC102</f>
        <v>14</v>
      </c>
      <c r="DE102" s="8">
        <f>IF(DD102&gt;0,DB102/DD102,0%)</f>
        <v>0.21428571428571427</v>
      </c>
      <c r="DF102" s="31">
        <v>8</v>
      </c>
      <c r="DG102" s="31">
        <v>5</v>
      </c>
      <c r="DH102" s="1">
        <f aca="true" t="shared" si="670" ref="DH102:DH108">DF102+DG102</f>
        <v>13</v>
      </c>
      <c r="DI102" s="8">
        <f>IF(DH102&gt;0,DF102/DH102,0%)</f>
        <v>0.6153846153846154</v>
      </c>
      <c r="DJ102" s="31">
        <v>8</v>
      </c>
      <c r="DK102" s="31">
        <v>5</v>
      </c>
      <c r="DL102" s="1">
        <f aca="true" t="shared" si="671" ref="DL102:DL108">DJ102+DK102</f>
        <v>13</v>
      </c>
      <c r="DM102" s="8">
        <f>IF(DL102&gt;0,DJ102/DL102,0%)</f>
        <v>0.6153846153846154</v>
      </c>
      <c r="DN102" s="2">
        <f aca="true" t="shared" si="672" ref="DN102:DO108">DJ102+DF102+DB102+CX102+CT102+CP102+CL102</f>
        <v>44</v>
      </c>
      <c r="DO102" s="1">
        <f t="shared" si="672"/>
        <v>81</v>
      </c>
      <c r="DP102" s="1">
        <f aca="true" t="shared" si="673" ref="DP102:DP108">DN102+DO102</f>
        <v>125</v>
      </c>
      <c r="DQ102" s="3">
        <f aca="true" t="shared" si="674" ref="DQ102:DQ112">IF(DP102&gt;0,DN102/DP102,0%)</f>
        <v>0.352</v>
      </c>
      <c r="DR102" s="2">
        <f aca="true" t="shared" si="675" ref="DR102:DS108">DN102+CH102+BF102+Z102</f>
        <v>116</v>
      </c>
      <c r="DS102" s="1">
        <f t="shared" si="675"/>
        <v>397</v>
      </c>
      <c r="DT102" s="1">
        <f aca="true" t="shared" si="676" ref="DT102:DT111">DR102+DS102</f>
        <v>513</v>
      </c>
      <c r="DU102" s="3">
        <f aca="true" t="shared" si="677" ref="DU102:DU112">IF(DT102&gt;0,DR102/DT102,0%)</f>
        <v>0.22612085769980506</v>
      </c>
      <c r="DV102" s="2">
        <f>'[6]cy2001'!DR102</f>
        <v>82</v>
      </c>
      <c r="DW102" s="2">
        <f>'[6]cy2001'!DS102</f>
        <v>349</v>
      </c>
      <c r="DX102" s="1">
        <f>DW102+DV102</f>
        <v>431</v>
      </c>
      <c r="DY102" s="3">
        <f aca="true" t="shared" si="678" ref="DY102:DY112">IF(DX102&gt;0,DV102/DX102,0%)</f>
        <v>0.1902552204176334</v>
      </c>
      <c r="DZ102" s="1">
        <f>DR102-DV102</f>
        <v>34</v>
      </c>
      <c r="EA102" s="8">
        <f aca="true" t="shared" si="679" ref="EA102:EA111">IF(DV102&lt;&gt;0,DZ102/DV102,IF(DZ102=0,0,1))</f>
        <v>0.4146341463414634</v>
      </c>
      <c r="EB102" s="1">
        <f>DS102-DW102</f>
        <v>48</v>
      </c>
      <c r="EC102" s="8">
        <f>IF(DW102&lt;&gt;0,EB102/DW102,IF(EB102=0,0,1))</f>
        <v>0.13753581661891118</v>
      </c>
      <c r="ED102" s="1">
        <f>DT102-DX102</f>
        <v>82</v>
      </c>
      <c r="EE102" s="8">
        <f aca="true" t="shared" si="680" ref="EE102:EE112">IF(DX102&lt;&gt;0,ED102/DX102,IF(ED102=0,0,1))</f>
        <v>0.1902552204176334</v>
      </c>
      <c r="EF102" s="8">
        <f>EA102-EE102</f>
        <v>0.22437892592383</v>
      </c>
    </row>
    <row r="103" spans="1:136" ht="12.75" customHeight="1" hidden="1" outlineLevel="2">
      <c r="A103" s="5" t="s">
        <v>3</v>
      </c>
      <c r="B103" s="31">
        <v>4</v>
      </c>
      <c r="C103" s="31">
        <v>7</v>
      </c>
      <c r="D103" s="9">
        <f t="shared" si="626"/>
        <v>11</v>
      </c>
      <c r="E103" s="11">
        <f t="shared" si="627"/>
        <v>0.36363636363636365</v>
      </c>
      <c r="F103" s="31">
        <f>'[1]0202'!C29+'[1]0202'!C37+'[1]0202'!C181</f>
        <v>2</v>
      </c>
      <c r="G103" s="31">
        <f>'[1]0202'!D29+'[1]0202'!D37+'[1]0202'!D181</f>
        <v>17</v>
      </c>
      <c r="H103" s="9">
        <f t="shared" si="628"/>
        <v>19</v>
      </c>
      <c r="I103" s="11">
        <f t="shared" si="629"/>
        <v>0.10526315789473684</v>
      </c>
      <c r="J103" s="31">
        <f>'[2]0203'!C29+'[2]0203'!C37+'[2]0203'!C205</f>
        <v>4</v>
      </c>
      <c r="K103" s="31">
        <f>'[2]0203'!D29+'[2]0203'!D37+'[2]0203'!D205</f>
        <v>21</v>
      </c>
      <c r="L103" s="9">
        <f t="shared" si="630"/>
        <v>25</v>
      </c>
      <c r="M103" s="11">
        <f t="shared" si="631"/>
        <v>0.16</v>
      </c>
      <c r="N103" s="31">
        <f>'[3]0204'!C29+'[3]0204'!C37+'[3]0204'!C205</f>
        <v>5</v>
      </c>
      <c r="O103" s="31">
        <f>'[3]0204'!D29+'[3]0204'!D37+'[3]0204'!D205</f>
        <v>28</v>
      </c>
      <c r="P103" s="1">
        <f t="shared" si="632"/>
        <v>33</v>
      </c>
      <c r="Q103" s="8">
        <f t="shared" si="633"/>
        <v>0.15151515151515152</v>
      </c>
      <c r="R103" s="31">
        <f>'[4]0205'!C29+'[4]0205'!C37+'[4]0205'!C213</f>
        <v>5</v>
      </c>
      <c r="S103" s="31">
        <f>'[4]0205'!D29+'[4]0205'!D37+'[4]0205'!D213</f>
        <v>14</v>
      </c>
      <c r="T103" s="1">
        <f t="shared" si="634"/>
        <v>19</v>
      </c>
      <c r="U103" s="8">
        <f t="shared" si="635"/>
        <v>0.2631578947368421</v>
      </c>
      <c r="V103" s="31">
        <f>'[5]0206'!C29+'[5]0206'!C37+'[5]0206'!C213</f>
        <v>7</v>
      </c>
      <c r="W103" s="31">
        <f>'[5]0206'!D29+'[5]0206'!D37+'[5]0206'!D213</f>
        <v>6</v>
      </c>
      <c r="X103" s="1">
        <f t="shared" si="636"/>
        <v>13</v>
      </c>
      <c r="Y103" s="8">
        <f t="shared" si="637"/>
        <v>0.5384615384615384</v>
      </c>
      <c r="Z103" s="2">
        <f t="shared" si="638"/>
        <v>27</v>
      </c>
      <c r="AA103" s="1">
        <f t="shared" si="639"/>
        <v>93</v>
      </c>
      <c r="AB103" s="1">
        <f t="shared" si="640"/>
        <v>120</v>
      </c>
      <c r="AC103" s="3">
        <f t="shared" si="641"/>
        <v>0.225</v>
      </c>
      <c r="AD103">
        <v>4</v>
      </c>
      <c r="AE103">
        <v>8</v>
      </c>
      <c r="AF103" s="1">
        <f t="shared" si="642"/>
        <v>12</v>
      </c>
      <c r="AG103" s="8">
        <f t="shared" si="643"/>
        <v>0.3333333333333333</v>
      </c>
      <c r="AH103">
        <v>3</v>
      </c>
      <c r="AI103">
        <v>11</v>
      </c>
      <c r="AJ103" s="1">
        <f t="shared" si="644"/>
        <v>14</v>
      </c>
      <c r="AK103" s="8">
        <f t="shared" si="645"/>
        <v>0.21428571428571427</v>
      </c>
      <c r="AL103" s="31">
        <v>2</v>
      </c>
      <c r="AM103" s="31">
        <v>7</v>
      </c>
      <c r="AN103" s="1">
        <f t="shared" si="646"/>
        <v>9</v>
      </c>
      <c r="AO103" s="8">
        <f t="shared" si="647"/>
        <v>0.2222222222222222</v>
      </c>
      <c r="AP103" s="31">
        <v>3</v>
      </c>
      <c r="AQ103" s="31">
        <v>7</v>
      </c>
      <c r="AR103" s="1">
        <f t="shared" si="648"/>
        <v>10</v>
      </c>
      <c r="AS103" s="8">
        <f t="shared" si="649"/>
        <v>0.3</v>
      </c>
      <c r="AT103" s="31">
        <v>2</v>
      </c>
      <c r="AU103" s="31">
        <v>17</v>
      </c>
      <c r="AV103" s="1">
        <f t="shared" si="650"/>
        <v>19</v>
      </c>
      <c r="AW103" s="8">
        <f aca="true" t="shared" si="681" ref="AW103:AW108">IF(AV103&gt;0,AT103/AV103,0%)</f>
        <v>0.10526315789473684</v>
      </c>
      <c r="AX103" s="31">
        <v>3</v>
      </c>
      <c r="AY103" s="31">
        <v>25</v>
      </c>
      <c r="AZ103" s="1">
        <f>AY103+AX103</f>
        <v>28</v>
      </c>
      <c r="BA103" s="8">
        <f t="shared" si="651"/>
        <v>0.10714285714285714</v>
      </c>
      <c r="BB103" s="31">
        <v>5</v>
      </c>
      <c r="BC103" s="31">
        <v>33</v>
      </c>
      <c r="BD103" s="1">
        <f t="shared" si="652"/>
        <v>38</v>
      </c>
      <c r="BE103" s="8">
        <f aca="true" t="shared" si="682" ref="BE103:BE108">IF(BD103&gt;0,BB103/BD103,0%)</f>
        <v>0.13157894736842105</v>
      </c>
      <c r="BF103" s="2">
        <f t="shared" si="653"/>
        <v>22</v>
      </c>
      <c r="BG103" s="1">
        <f t="shared" si="653"/>
        <v>108</v>
      </c>
      <c r="BH103" s="1">
        <f t="shared" si="654"/>
        <v>130</v>
      </c>
      <c r="BI103" s="3">
        <f>IF(BH103&gt;0,BF103/BH103,0%)</f>
        <v>0.16923076923076924</v>
      </c>
      <c r="BJ103" s="31">
        <v>3</v>
      </c>
      <c r="BK103" s="31">
        <v>25</v>
      </c>
      <c r="BL103" s="1">
        <f t="shared" si="655"/>
        <v>28</v>
      </c>
      <c r="BM103" s="8">
        <f aca="true" t="shared" si="683" ref="BM103:BM108">IF(BL103&gt;0,BJ103/BL103,0%)</f>
        <v>0.10714285714285714</v>
      </c>
      <c r="BN103" s="31">
        <v>5</v>
      </c>
      <c r="BO103" s="31">
        <v>16</v>
      </c>
      <c r="BP103" s="1">
        <f t="shared" si="656"/>
        <v>21</v>
      </c>
      <c r="BQ103" s="8">
        <f aca="true" t="shared" si="684" ref="BQ103:BQ108">IF(BP103&gt;0,BN103/BP103,0%)</f>
        <v>0.23809523809523808</v>
      </c>
      <c r="BR103" s="31">
        <v>1</v>
      </c>
      <c r="BS103" s="31">
        <v>15</v>
      </c>
      <c r="BT103" s="1">
        <f t="shared" si="657"/>
        <v>16</v>
      </c>
      <c r="BU103" s="8">
        <f aca="true" t="shared" si="685" ref="BU103:BU108">IF(BT103&gt;0,BR103/BT103,0%)</f>
        <v>0.0625</v>
      </c>
      <c r="BV103" s="31">
        <v>1</v>
      </c>
      <c r="BW103" s="31">
        <v>21</v>
      </c>
      <c r="BX103" s="1">
        <f t="shared" si="658"/>
        <v>22</v>
      </c>
      <c r="BY103" s="8">
        <f aca="true" t="shared" si="686" ref="BY103:BY108">IF(BX103&gt;0,BV103/BX103,0%)</f>
        <v>0.045454545454545456</v>
      </c>
      <c r="BZ103" s="31">
        <v>2</v>
      </c>
      <c r="CA103" s="31">
        <v>21</v>
      </c>
      <c r="CB103" s="1">
        <f t="shared" si="659"/>
        <v>23</v>
      </c>
      <c r="CC103" s="8">
        <f aca="true" t="shared" si="687" ref="CC103:CC108">IF(CB103&gt;0,BZ103/CB103,0%)</f>
        <v>0.08695652173913043</v>
      </c>
      <c r="CD103" s="31">
        <v>4</v>
      </c>
      <c r="CE103" s="31">
        <v>7</v>
      </c>
      <c r="CF103" s="1">
        <f t="shared" si="660"/>
        <v>11</v>
      </c>
      <c r="CG103" s="8">
        <f aca="true" t="shared" si="688" ref="CG103:CG108">IF(CF103&gt;0,CD103/CF103,0%)</f>
        <v>0.36363636363636365</v>
      </c>
      <c r="CH103" s="2">
        <f t="shared" si="661"/>
        <v>16</v>
      </c>
      <c r="CI103" s="1">
        <f t="shared" si="662"/>
        <v>105</v>
      </c>
      <c r="CJ103" s="1">
        <f t="shared" si="663"/>
        <v>121</v>
      </c>
      <c r="CK103" s="3">
        <f t="shared" si="664"/>
        <v>0.1322314049586777</v>
      </c>
      <c r="CL103" s="31">
        <v>6</v>
      </c>
      <c r="CM103" s="31">
        <v>19</v>
      </c>
      <c r="CN103" s="1">
        <f t="shared" si="665"/>
        <v>25</v>
      </c>
      <c r="CO103" s="8">
        <f aca="true" t="shared" si="689" ref="CO103:CO108">IF(CN103&gt;0,CL103/CN103,0%)</f>
        <v>0.24</v>
      </c>
      <c r="CP103" s="31">
        <v>4</v>
      </c>
      <c r="CQ103" s="31">
        <v>12</v>
      </c>
      <c r="CR103" s="1">
        <f t="shared" si="666"/>
        <v>16</v>
      </c>
      <c r="CS103" s="8">
        <f aca="true" t="shared" si="690" ref="CS103:CS108">IF(CR103&gt;0,CP103/CR103,0%)</f>
        <v>0.25</v>
      </c>
      <c r="CT103" s="31">
        <v>4</v>
      </c>
      <c r="CU103" s="31">
        <v>5</v>
      </c>
      <c r="CV103" s="1">
        <f t="shared" si="667"/>
        <v>9</v>
      </c>
      <c r="CW103" s="8">
        <f aca="true" t="shared" si="691" ref="CW103:CW108">IF(CV103&gt;0,CT103/CV103,0%)</f>
        <v>0.4444444444444444</v>
      </c>
      <c r="CX103" s="31">
        <v>7</v>
      </c>
      <c r="CY103" s="31">
        <v>8</v>
      </c>
      <c r="CZ103" s="1">
        <f t="shared" si="668"/>
        <v>15</v>
      </c>
      <c r="DA103" s="8">
        <f aca="true" t="shared" si="692" ref="DA103:DA108">IF(CZ103&gt;0,CX103/CZ103,0%)</f>
        <v>0.4666666666666667</v>
      </c>
      <c r="DB103" s="69">
        <v>3</v>
      </c>
      <c r="DC103" s="69">
        <v>6</v>
      </c>
      <c r="DD103" s="1">
        <f t="shared" si="669"/>
        <v>9</v>
      </c>
      <c r="DE103" s="8">
        <f aca="true" t="shared" si="693" ref="DE103:DE108">IF(DD103&gt;0,DB103/DD103,0%)</f>
        <v>0.3333333333333333</v>
      </c>
      <c r="DF103" s="31">
        <v>1</v>
      </c>
      <c r="DG103" s="31">
        <v>19</v>
      </c>
      <c r="DH103" s="1">
        <f t="shared" si="670"/>
        <v>20</v>
      </c>
      <c r="DI103" s="8">
        <f aca="true" t="shared" si="694" ref="DI103:DI108">IF(DH103&gt;0,DF103/DH103,0%)</f>
        <v>0.05</v>
      </c>
      <c r="DJ103" s="31">
        <v>5</v>
      </c>
      <c r="DK103" s="31">
        <v>6</v>
      </c>
      <c r="DL103" s="1">
        <f t="shared" si="671"/>
        <v>11</v>
      </c>
      <c r="DM103" s="8">
        <f aca="true" t="shared" si="695" ref="DM103:DM108">IF(DL103&gt;0,DJ103/DL103,0%)</f>
        <v>0.45454545454545453</v>
      </c>
      <c r="DN103" s="2">
        <f t="shared" si="672"/>
        <v>30</v>
      </c>
      <c r="DO103" s="1">
        <f t="shared" si="672"/>
        <v>75</v>
      </c>
      <c r="DP103" s="1">
        <f t="shared" si="673"/>
        <v>105</v>
      </c>
      <c r="DQ103" s="3">
        <f t="shared" si="674"/>
        <v>0.2857142857142857</v>
      </c>
      <c r="DR103" s="2">
        <f t="shared" si="675"/>
        <v>95</v>
      </c>
      <c r="DS103" s="1">
        <f t="shared" si="675"/>
        <v>381</v>
      </c>
      <c r="DT103" s="1">
        <f t="shared" si="676"/>
        <v>476</v>
      </c>
      <c r="DU103" s="3">
        <f t="shared" si="677"/>
        <v>0.19957983193277312</v>
      </c>
      <c r="DV103" s="2">
        <f>'[6]cy2001'!DR103</f>
        <v>70</v>
      </c>
      <c r="DW103" s="2">
        <f>'[6]cy2001'!DS103</f>
        <v>309</v>
      </c>
      <c r="DX103" s="1">
        <f aca="true" t="shared" si="696" ref="DX103:DX112">DW103+DV103</f>
        <v>379</v>
      </c>
      <c r="DY103" s="3">
        <f t="shared" si="678"/>
        <v>0.18469656992084432</v>
      </c>
      <c r="DZ103" s="1">
        <f aca="true" t="shared" si="697" ref="DZ103:DZ111">DR103-DV103</f>
        <v>25</v>
      </c>
      <c r="EA103" s="8">
        <f t="shared" si="679"/>
        <v>0.35714285714285715</v>
      </c>
      <c r="EB103" s="1">
        <f aca="true" t="shared" si="698" ref="EB103:EB112">DS103-DW103</f>
        <v>72</v>
      </c>
      <c r="EC103" s="8">
        <f aca="true" t="shared" si="699" ref="EC103:EC112">IF(DW103&lt;&gt;0,EB103/DW103,IF(EB103=0,0,1))</f>
        <v>0.23300970873786409</v>
      </c>
      <c r="ED103" s="1">
        <f aca="true" t="shared" si="700" ref="ED103:ED112">DT103-DX103</f>
        <v>97</v>
      </c>
      <c r="EE103" s="8">
        <f t="shared" si="680"/>
        <v>0.2559366754617414</v>
      </c>
      <c r="EF103" s="8">
        <f aca="true" t="shared" si="701" ref="EF103:EF112">EA103-EE103</f>
        <v>0.10120618168111573</v>
      </c>
    </row>
    <row r="104" spans="1:136" ht="12.75" customHeight="1" hidden="1" outlineLevel="2">
      <c r="A104" s="5" t="s">
        <v>4</v>
      </c>
      <c r="B104" s="31">
        <v>13</v>
      </c>
      <c r="C104" s="31">
        <v>5</v>
      </c>
      <c r="D104" s="9">
        <f t="shared" si="626"/>
        <v>18</v>
      </c>
      <c r="E104" s="11">
        <f t="shared" si="627"/>
        <v>0.7222222222222222</v>
      </c>
      <c r="F104" s="31">
        <f>'[1]0202'!C30+'[1]0202'!C38+'[1]0202'!C182</f>
        <v>19</v>
      </c>
      <c r="G104" s="31">
        <f>'[1]0202'!D30+'[1]0202'!D38+'[1]0202'!D182</f>
        <v>18</v>
      </c>
      <c r="H104" s="9">
        <f t="shared" si="628"/>
        <v>37</v>
      </c>
      <c r="I104" s="11">
        <f t="shared" si="629"/>
        <v>0.5135135135135135</v>
      </c>
      <c r="J104" s="31">
        <f>'[2]0203'!C30+'[2]0203'!C38+'[2]0203'!C206</f>
        <v>24</v>
      </c>
      <c r="K104" s="31">
        <f>'[2]0203'!D30+'[2]0203'!D38+'[2]0203'!D206</f>
        <v>21</v>
      </c>
      <c r="L104" s="9">
        <f t="shared" si="630"/>
        <v>45</v>
      </c>
      <c r="M104" s="11">
        <f t="shared" si="631"/>
        <v>0.5333333333333333</v>
      </c>
      <c r="N104" s="31">
        <f>'[3]0204'!C30+'[3]0204'!C38+'[3]0204'!C206</f>
        <v>15</v>
      </c>
      <c r="O104" s="31">
        <f>'[3]0204'!D30+'[3]0204'!D38+'[3]0204'!D206</f>
        <v>23</v>
      </c>
      <c r="P104" s="1">
        <f t="shared" si="632"/>
        <v>38</v>
      </c>
      <c r="Q104" s="8">
        <f t="shared" si="633"/>
        <v>0.39473684210526316</v>
      </c>
      <c r="R104" s="31">
        <f>'[4]0205'!C30+'[4]0205'!C38+'[4]0205'!C214</f>
        <v>21</v>
      </c>
      <c r="S104" s="31">
        <f>'[4]0205'!D30+'[4]0205'!D38+'[4]0205'!D214</f>
        <v>13</v>
      </c>
      <c r="T104" s="1">
        <f t="shared" si="634"/>
        <v>34</v>
      </c>
      <c r="U104" s="8">
        <f t="shared" si="635"/>
        <v>0.6176470588235294</v>
      </c>
      <c r="V104" s="31">
        <f>'[5]0206'!C30+'[5]0206'!C38+'[5]0206'!C214</f>
        <v>16</v>
      </c>
      <c r="W104" s="31">
        <f>'[5]0206'!D30+'[5]0206'!D38+'[5]0206'!D214</f>
        <v>3</v>
      </c>
      <c r="X104" s="1">
        <f t="shared" si="636"/>
        <v>19</v>
      </c>
      <c r="Y104" s="8">
        <f t="shared" si="637"/>
        <v>0.8421052631578947</v>
      </c>
      <c r="Z104" s="2">
        <f t="shared" si="638"/>
        <v>108</v>
      </c>
      <c r="AA104" s="1">
        <f t="shared" si="639"/>
        <v>83</v>
      </c>
      <c r="AB104" s="1">
        <f t="shared" si="640"/>
        <v>191</v>
      </c>
      <c r="AC104" s="3">
        <f t="shared" si="641"/>
        <v>0.5654450261780105</v>
      </c>
      <c r="AD104">
        <v>13</v>
      </c>
      <c r="AE104">
        <v>7</v>
      </c>
      <c r="AF104" s="1">
        <f t="shared" si="642"/>
        <v>20</v>
      </c>
      <c r="AG104" s="8">
        <f t="shared" si="643"/>
        <v>0.65</v>
      </c>
      <c r="AH104">
        <v>19</v>
      </c>
      <c r="AI104">
        <v>5</v>
      </c>
      <c r="AJ104" s="1">
        <f t="shared" si="644"/>
        <v>24</v>
      </c>
      <c r="AK104" s="8">
        <f t="shared" si="645"/>
        <v>0.7916666666666666</v>
      </c>
      <c r="AL104" s="31">
        <v>26</v>
      </c>
      <c r="AM104" s="31">
        <v>4</v>
      </c>
      <c r="AN104" s="1">
        <f t="shared" si="646"/>
        <v>30</v>
      </c>
      <c r="AO104" s="8">
        <f t="shared" si="647"/>
        <v>0.8666666666666667</v>
      </c>
      <c r="AP104" s="31">
        <v>10</v>
      </c>
      <c r="AQ104" s="31">
        <v>7</v>
      </c>
      <c r="AR104" s="1">
        <f t="shared" si="648"/>
        <v>17</v>
      </c>
      <c r="AS104" s="8">
        <f t="shared" si="649"/>
        <v>0.5882352941176471</v>
      </c>
      <c r="AT104" s="31">
        <v>9</v>
      </c>
      <c r="AU104" s="31">
        <v>14</v>
      </c>
      <c r="AV104" s="1">
        <f t="shared" si="650"/>
        <v>23</v>
      </c>
      <c r="AW104" s="8">
        <f t="shared" si="681"/>
        <v>0.391304347826087</v>
      </c>
      <c r="AX104" s="31">
        <v>17</v>
      </c>
      <c r="AY104" s="31">
        <v>22</v>
      </c>
      <c r="AZ104" s="1">
        <f>AY104+AX104</f>
        <v>39</v>
      </c>
      <c r="BA104" s="8">
        <f t="shared" si="651"/>
        <v>0.4358974358974359</v>
      </c>
      <c r="BB104" s="31">
        <v>12</v>
      </c>
      <c r="BC104" s="31">
        <v>31</v>
      </c>
      <c r="BD104" s="1">
        <f t="shared" si="652"/>
        <v>43</v>
      </c>
      <c r="BE104" s="8">
        <f t="shared" si="682"/>
        <v>0.27906976744186046</v>
      </c>
      <c r="BF104" s="2">
        <f t="shared" si="653"/>
        <v>106</v>
      </c>
      <c r="BG104" s="1">
        <f t="shared" si="653"/>
        <v>90</v>
      </c>
      <c r="BH104" s="1">
        <f t="shared" si="654"/>
        <v>196</v>
      </c>
      <c r="BI104" s="3">
        <f>IF(BH104&gt;0,BF104/BH104,0%)</f>
        <v>0.5408163265306123</v>
      </c>
      <c r="BJ104" s="31">
        <v>21</v>
      </c>
      <c r="BK104" s="31">
        <v>27</v>
      </c>
      <c r="BL104" s="1">
        <f t="shared" si="655"/>
        <v>48</v>
      </c>
      <c r="BM104" s="8">
        <f t="shared" si="683"/>
        <v>0.4375</v>
      </c>
      <c r="BN104" s="31">
        <v>20</v>
      </c>
      <c r="BO104" s="31">
        <v>13</v>
      </c>
      <c r="BP104" s="1">
        <f t="shared" si="656"/>
        <v>33</v>
      </c>
      <c r="BQ104" s="8">
        <f t="shared" si="684"/>
        <v>0.6060606060606061</v>
      </c>
      <c r="BR104" s="31">
        <v>15</v>
      </c>
      <c r="BS104" s="31">
        <v>13</v>
      </c>
      <c r="BT104" s="1">
        <f t="shared" si="657"/>
        <v>28</v>
      </c>
      <c r="BU104" s="8">
        <f t="shared" si="685"/>
        <v>0.5357142857142857</v>
      </c>
      <c r="BV104" s="31">
        <v>21</v>
      </c>
      <c r="BW104" s="31">
        <v>16</v>
      </c>
      <c r="BX104" s="1">
        <f t="shared" si="658"/>
        <v>37</v>
      </c>
      <c r="BY104" s="8">
        <f t="shared" si="686"/>
        <v>0.5675675675675675</v>
      </c>
      <c r="BZ104" s="31">
        <v>10</v>
      </c>
      <c r="CA104" s="31">
        <v>18</v>
      </c>
      <c r="CB104" s="1">
        <f t="shared" si="659"/>
        <v>28</v>
      </c>
      <c r="CC104" s="8">
        <f t="shared" si="687"/>
        <v>0.35714285714285715</v>
      </c>
      <c r="CD104" s="31">
        <v>16</v>
      </c>
      <c r="CE104" s="31">
        <v>7</v>
      </c>
      <c r="CF104" s="1">
        <f t="shared" si="660"/>
        <v>23</v>
      </c>
      <c r="CG104" s="8">
        <f t="shared" si="688"/>
        <v>0.6956521739130435</v>
      </c>
      <c r="CH104" s="2">
        <f t="shared" si="661"/>
        <v>103</v>
      </c>
      <c r="CI104" s="1">
        <f t="shared" si="662"/>
        <v>94</v>
      </c>
      <c r="CJ104" s="1">
        <f t="shared" si="663"/>
        <v>197</v>
      </c>
      <c r="CK104" s="3">
        <f t="shared" si="664"/>
        <v>0.5228426395939086</v>
      </c>
      <c r="CL104" s="31">
        <v>19</v>
      </c>
      <c r="CM104" s="31">
        <v>13</v>
      </c>
      <c r="CN104" s="1">
        <f t="shared" si="665"/>
        <v>32</v>
      </c>
      <c r="CO104" s="8">
        <f t="shared" si="689"/>
        <v>0.59375</v>
      </c>
      <c r="CP104" s="31">
        <v>17</v>
      </c>
      <c r="CQ104" s="31">
        <v>9</v>
      </c>
      <c r="CR104" s="1">
        <f t="shared" si="666"/>
        <v>26</v>
      </c>
      <c r="CS104" s="8">
        <f t="shared" si="690"/>
        <v>0.6538461538461539</v>
      </c>
      <c r="CT104" s="31">
        <v>21</v>
      </c>
      <c r="CU104" s="31">
        <v>4</v>
      </c>
      <c r="CV104" s="1">
        <f t="shared" si="667"/>
        <v>25</v>
      </c>
      <c r="CW104" s="8">
        <f t="shared" si="691"/>
        <v>0.84</v>
      </c>
      <c r="CX104" s="31">
        <v>20</v>
      </c>
      <c r="CY104" s="31">
        <v>8</v>
      </c>
      <c r="CZ104" s="1">
        <f t="shared" si="668"/>
        <v>28</v>
      </c>
      <c r="DA104" s="8">
        <f t="shared" si="692"/>
        <v>0.7142857142857143</v>
      </c>
      <c r="DB104" s="69">
        <v>9</v>
      </c>
      <c r="DC104" s="69">
        <v>5</v>
      </c>
      <c r="DD104" s="1">
        <f t="shared" si="669"/>
        <v>14</v>
      </c>
      <c r="DE104" s="8">
        <f t="shared" si="693"/>
        <v>0.6428571428571429</v>
      </c>
      <c r="DF104" s="31">
        <v>7</v>
      </c>
      <c r="DG104" s="31">
        <v>3</v>
      </c>
      <c r="DH104" s="1">
        <f t="shared" si="670"/>
        <v>10</v>
      </c>
      <c r="DI104" s="8">
        <f t="shared" si="694"/>
        <v>0.7</v>
      </c>
      <c r="DJ104" s="31">
        <v>5</v>
      </c>
      <c r="DK104" s="31">
        <v>4</v>
      </c>
      <c r="DL104" s="1">
        <f t="shared" si="671"/>
        <v>9</v>
      </c>
      <c r="DM104" s="8">
        <f t="shared" si="695"/>
        <v>0.5555555555555556</v>
      </c>
      <c r="DN104" s="2">
        <f t="shared" si="672"/>
        <v>98</v>
      </c>
      <c r="DO104" s="1">
        <f t="shared" si="672"/>
        <v>46</v>
      </c>
      <c r="DP104" s="1">
        <f t="shared" si="673"/>
        <v>144</v>
      </c>
      <c r="DQ104" s="3">
        <f t="shared" si="674"/>
        <v>0.6805555555555556</v>
      </c>
      <c r="DR104" s="2">
        <f t="shared" si="675"/>
        <v>415</v>
      </c>
      <c r="DS104" s="1">
        <f t="shared" si="675"/>
        <v>313</v>
      </c>
      <c r="DT104" s="1">
        <f t="shared" si="676"/>
        <v>728</v>
      </c>
      <c r="DU104" s="3">
        <f t="shared" si="677"/>
        <v>0.570054945054945</v>
      </c>
      <c r="DV104" s="2">
        <f>'[6]cy2001'!DR104</f>
        <v>289</v>
      </c>
      <c r="DW104" s="2">
        <f>'[6]cy2001'!DS104</f>
        <v>282</v>
      </c>
      <c r="DX104" s="1">
        <f t="shared" si="696"/>
        <v>571</v>
      </c>
      <c r="DY104" s="3">
        <f t="shared" si="678"/>
        <v>0.5061295971978984</v>
      </c>
      <c r="DZ104" s="1">
        <f t="shared" si="697"/>
        <v>126</v>
      </c>
      <c r="EA104" s="8">
        <f t="shared" si="679"/>
        <v>0.4359861591695502</v>
      </c>
      <c r="EB104" s="1">
        <f t="shared" si="698"/>
        <v>31</v>
      </c>
      <c r="EC104" s="8">
        <f t="shared" si="699"/>
        <v>0.1099290780141844</v>
      </c>
      <c r="ED104" s="1">
        <f t="shared" si="700"/>
        <v>157</v>
      </c>
      <c r="EE104" s="8">
        <f t="shared" si="680"/>
        <v>0.27495621716287216</v>
      </c>
      <c r="EF104" s="8">
        <f t="shared" si="701"/>
        <v>0.16102994200667803</v>
      </c>
    </row>
    <row r="105" spans="1:136" ht="12.75" customHeight="1" hidden="1" outlineLevel="2">
      <c r="A105" s="5" t="s">
        <v>5</v>
      </c>
      <c r="B105" s="31">
        <v>6</v>
      </c>
      <c r="C105" s="31">
        <v>6</v>
      </c>
      <c r="D105" s="9">
        <f t="shared" si="626"/>
        <v>12</v>
      </c>
      <c r="E105" s="11">
        <f t="shared" si="627"/>
        <v>0.5</v>
      </c>
      <c r="F105" s="31">
        <f>'[1]0202'!C31+'[1]0202'!C39+'[1]0202'!C183</f>
        <v>6</v>
      </c>
      <c r="G105" s="31">
        <f>'[1]0202'!D31+'[1]0202'!D39+'[1]0202'!D183</f>
        <v>14</v>
      </c>
      <c r="H105" s="9">
        <f t="shared" si="628"/>
        <v>20</v>
      </c>
      <c r="I105" s="11">
        <f t="shared" si="629"/>
        <v>0.3</v>
      </c>
      <c r="J105" s="31">
        <f>'[2]0203'!C31+'[2]0203'!C39+'[2]0203'!C207</f>
        <v>10</v>
      </c>
      <c r="K105" s="31">
        <f>'[2]0203'!D31+'[2]0203'!D39+'[2]0203'!D207</f>
        <v>21</v>
      </c>
      <c r="L105" s="9">
        <f t="shared" si="630"/>
        <v>31</v>
      </c>
      <c r="M105" s="11">
        <f t="shared" si="631"/>
        <v>0.3225806451612903</v>
      </c>
      <c r="N105" s="31">
        <f>'[3]0204'!C31+'[3]0204'!C39+'[3]0204'!C207</f>
        <v>9</v>
      </c>
      <c r="O105" s="31">
        <f>'[3]0204'!D31+'[3]0204'!D39+'[3]0204'!D207</f>
        <v>25</v>
      </c>
      <c r="P105" s="1">
        <f t="shared" si="632"/>
        <v>34</v>
      </c>
      <c r="Q105" s="8">
        <f t="shared" si="633"/>
        <v>0.2647058823529412</v>
      </c>
      <c r="R105" s="31">
        <f>'[4]0205'!C31+'[4]0205'!C39+'[4]0205'!C215</f>
        <v>13</v>
      </c>
      <c r="S105" s="31">
        <f>'[4]0205'!D31+'[4]0205'!D39+'[4]0205'!D215</f>
        <v>13</v>
      </c>
      <c r="T105" s="1">
        <f t="shared" si="634"/>
        <v>26</v>
      </c>
      <c r="U105" s="8">
        <f t="shared" si="635"/>
        <v>0.5</v>
      </c>
      <c r="V105" s="31">
        <f>'[5]0206'!C31+'[5]0206'!C39+'[5]0206'!C215</f>
        <v>11</v>
      </c>
      <c r="W105" s="31">
        <f>'[5]0206'!D31+'[5]0206'!D39+'[5]0206'!D215</f>
        <v>4</v>
      </c>
      <c r="X105" s="1">
        <f t="shared" si="636"/>
        <v>15</v>
      </c>
      <c r="Y105" s="8">
        <f t="shared" si="637"/>
        <v>0.7333333333333333</v>
      </c>
      <c r="Z105" s="2">
        <f t="shared" si="638"/>
        <v>55</v>
      </c>
      <c r="AA105" s="1">
        <f t="shared" si="639"/>
        <v>83</v>
      </c>
      <c r="AB105" s="1">
        <f t="shared" si="640"/>
        <v>138</v>
      </c>
      <c r="AC105" s="3">
        <f t="shared" si="641"/>
        <v>0.39855072463768115</v>
      </c>
      <c r="AD105">
        <v>7</v>
      </c>
      <c r="AE105">
        <v>5</v>
      </c>
      <c r="AF105" s="1">
        <f t="shared" si="642"/>
        <v>12</v>
      </c>
      <c r="AG105" s="8">
        <f t="shared" si="643"/>
        <v>0.5833333333333334</v>
      </c>
      <c r="AH105">
        <v>7</v>
      </c>
      <c r="AI105">
        <v>5</v>
      </c>
      <c r="AJ105" s="1">
        <f t="shared" si="644"/>
        <v>12</v>
      </c>
      <c r="AK105" s="8">
        <f t="shared" si="645"/>
        <v>0.5833333333333334</v>
      </c>
      <c r="AL105" s="31">
        <v>11</v>
      </c>
      <c r="AM105" s="31">
        <v>5</v>
      </c>
      <c r="AN105" s="1">
        <f t="shared" si="646"/>
        <v>16</v>
      </c>
      <c r="AO105" s="8">
        <f t="shared" si="647"/>
        <v>0.6875</v>
      </c>
      <c r="AP105" s="31">
        <v>11</v>
      </c>
      <c r="AQ105" s="31">
        <v>9</v>
      </c>
      <c r="AR105" s="1">
        <f t="shared" si="648"/>
        <v>20</v>
      </c>
      <c r="AS105" s="8">
        <f t="shared" si="649"/>
        <v>0.55</v>
      </c>
      <c r="AT105" s="31">
        <v>7</v>
      </c>
      <c r="AU105" s="31">
        <v>16</v>
      </c>
      <c r="AV105" s="1">
        <f t="shared" si="650"/>
        <v>23</v>
      </c>
      <c r="AW105" s="8">
        <f t="shared" si="681"/>
        <v>0.30434782608695654</v>
      </c>
      <c r="AX105" s="31">
        <v>11</v>
      </c>
      <c r="AY105" s="31">
        <v>23</v>
      </c>
      <c r="AZ105" s="1">
        <f>AY105+AX105</f>
        <v>34</v>
      </c>
      <c r="BA105" s="8">
        <f t="shared" si="651"/>
        <v>0.3235294117647059</v>
      </c>
      <c r="BB105" s="31">
        <v>7</v>
      </c>
      <c r="BC105" s="31">
        <v>32</v>
      </c>
      <c r="BD105" s="1">
        <f t="shared" si="652"/>
        <v>39</v>
      </c>
      <c r="BE105" s="8">
        <f t="shared" si="682"/>
        <v>0.1794871794871795</v>
      </c>
      <c r="BF105" s="2">
        <f t="shared" si="653"/>
        <v>61</v>
      </c>
      <c r="BG105" s="1">
        <f t="shared" si="653"/>
        <v>95</v>
      </c>
      <c r="BH105" s="1">
        <f t="shared" si="654"/>
        <v>156</v>
      </c>
      <c r="BI105" s="3">
        <f>IF(BH105&gt;0,BF105/BH105,0%)</f>
        <v>0.391025641025641</v>
      </c>
      <c r="BJ105" s="31">
        <v>15</v>
      </c>
      <c r="BK105" s="31">
        <v>27</v>
      </c>
      <c r="BL105" s="1">
        <f t="shared" si="655"/>
        <v>42</v>
      </c>
      <c r="BM105" s="8">
        <f t="shared" si="683"/>
        <v>0.35714285714285715</v>
      </c>
      <c r="BN105" s="31">
        <v>9</v>
      </c>
      <c r="BO105" s="31">
        <v>13</v>
      </c>
      <c r="BP105" s="1">
        <f t="shared" si="656"/>
        <v>22</v>
      </c>
      <c r="BQ105" s="8">
        <f t="shared" si="684"/>
        <v>0.4090909090909091</v>
      </c>
      <c r="BR105" s="31">
        <v>10</v>
      </c>
      <c r="BS105" s="31">
        <v>14</v>
      </c>
      <c r="BT105" s="1">
        <f t="shared" si="657"/>
        <v>24</v>
      </c>
      <c r="BU105" s="8">
        <f t="shared" si="685"/>
        <v>0.4166666666666667</v>
      </c>
      <c r="BV105" s="31">
        <v>9</v>
      </c>
      <c r="BW105" s="31">
        <v>16</v>
      </c>
      <c r="BX105" s="1">
        <f t="shared" si="658"/>
        <v>25</v>
      </c>
      <c r="BY105" s="8">
        <f t="shared" si="686"/>
        <v>0.36</v>
      </c>
      <c r="BZ105" s="31">
        <v>6</v>
      </c>
      <c r="CA105" s="31">
        <v>20</v>
      </c>
      <c r="CB105" s="1">
        <f t="shared" si="659"/>
        <v>26</v>
      </c>
      <c r="CC105" s="8">
        <f t="shared" si="687"/>
        <v>0.23076923076923078</v>
      </c>
      <c r="CD105" s="31">
        <v>11</v>
      </c>
      <c r="CE105" s="31">
        <v>7</v>
      </c>
      <c r="CF105" s="1">
        <f t="shared" si="660"/>
        <v>18</v>
      </c>
      <c r="CG105" s="8">
        <f t="shared" si="688"/>
        <v>0.6111111111111112</v>
      </c>
      <c r="CH105" s="2">
        <f t="shared" si="661"/>
        <v>60</v>
      </c>
      <c r="CI105" s="1">
        <f t="shared" si="662"/>
        <v>97</v>
      </c>
      <c r="CJ105" s="1">
        <f t="shared" si="663"/>
        <v>157</v>
      </c>
      <c r="CK105" s="3">
        <f t="shared" si="664"/>
        <v>0.3821656050955414</v>
      </c>
      <c r="CL105" s="31">
        <v>11</v>
      </c>
      <c r="CM105" s="31">
        <v>11</v>
      </c>
      <c r="CN105" s="1">
        <f t="shared" si="665"/>
        <v>22</v>
      </c>
      <c r="CO105" s="8">
        <f t="shared" si="689"/>
        <v>0.5</v>
      </c>
      <c r="CP105" s="31">
        <v>11</v>
      </c>
      <c r="CQ105" s="31">
        <v>9</v>
      </c>
      <c r="CR105" s="1">
        <f t="shared" si="666"/>
        <v>20</v>
      </c>
      <c r="CS105" s="8">
        <f t="shared" si="690"/>
        <v>0.55</v>
      </c>
      <c r="CT105" s="31">
        <v>7</v>
      </c>
      <c r="CU105" s="31">
        <v>5</v>
      </c>
      <c r="CV105" s="1">
        <f t="shared" si="667"/>
        <v>12</v>
      </c>
      <c r="CW105" s="8">
        <f t="shared" si="691"/>
        <v>0.5833333333333334</v>
      </c>
      <c r="CX105" s="31">
        <v>7</v>
      </c>
      <c r="CY105" s="31">
        <v>9</v>
      </c>
      <c r="CZ105" s="1">
        <f t="shared" si="668"/>
        <v>16</v>
      </c>
      <c r="DA105" s="8">
        <f t="shared" si="692"/>
        <v>0.4375</v>
      </c>
      <c r="DB105" s="69">
        <v>4</v>
      </c>
      <c r="DC105" s="69">
        <v>6</v>
      </c>
      <c r="DD105" s="1">
        <f t="shared" si="669"/>
        <v>10</v>
      </c>
      <c r="DE105" s="8">
        <f t="shared" si="693"/>
        <v>0.4</v>
      </c>
      <c r="DF105" s="31">
        <v>3</v>
      </c>
      <c r="DG105" s="31">
        <v>5</v>
      </c>
      <c r="DH105" s="1">
        <f t="shared" si="670"/>
        <v>8</v>
      </c>
      <c r="DI105" s="8">
        <f t="shared" si="694"/>
        <v>0.375</v>
      </c>
      <c r="DJ105" s="31">
        <v>3</v>
      </c>
      <c r="DK105" s="31">
        <v>4</v>
      </c>
      <c r="DL105" s="1">
        <f t="shared" si="671"/>
        <v>7</v>
      </c>
      <c r="DM105" s="8">
        <f t="shared" si="695"/>
        <v>0.42857142857142855</v>
      </c>
      <c r="DN105" s="2">
        <f t="shared" si="672"/>
        <v>46</v>
      </c>
      <c r="DO105" s="1">
        <f t="shared" si="672"/>
        <v>49</v>
      </c>
      <c r="DP105" s="1">
        <f t="shared" si="673"/>
        <v>95</v>
      </c>
      <c r="DQ105" s="3">
        <f t="shared" si="674"/>
        <v>0.4842105263157895</v>
      </c>
      <c r="DR105" s="2">
        <f t="shared" si="675"/>
        <v>222</v>
      </c>
      <c r="DS105" s="1">
        <f t="shared" si="675"/>
        <v>324</v>
      </c>
      <c r="DT105" s="1">
        <f t="shared" si="676"/>
        <v>546</v>
      </c>
      <c r="DU105" s="3">
        <f t="shared" si="677"/>
        <v>0.4065934065934066</v>
      </c>
      <c r="DV105" s="2">
        <f>'[6]cy2001'!DR105</f>
        <v>136</v>
      </c>
      <c r="DW105" s="2">
        <f>'[6]cy2001'!DS105</f>
        <v>279</v>
      </c>
      <c r="DX105" s="1">
        <f t="shared" si="696"/>
        <v>415</v>
      </c>
      <c r="DY105" s="3">
        <f t="shared" si="678"/>
        <v>0.327710843373494</v>
      </c>
      <c r="DZ105" s="1">
        <f t="shared" si="697"/>
        <v>86</v>
      </c>
      <c r="EA105" s="8">
        <f t="shared" si="679"/>
        <v>0.6323529411764706</v>
      </c>
      <c r="EB105" s="1">
        <f t="shared" si="698"/>
        <v>45</v>
      </c>
      <c r="EC105" s="8">
        <f t="shared" si="699"/>
        <v>0.16129032258064516</v>
      </c>
      <c r="ED105" s="1">
        <f t="shared" si="700"/>
        <v>131</v>
      </c>
      <c r="EE105" s="8">
        <f t="shared" si="680"/>
        <v>0.3156626506024096</v>
      </c>
      <c r="EF105" s="8">
        <f t="shared" si="701"/>
        <v>0.31669029057406095</v>
      </c>
    </row>
    <row r="106" spans="1:136" ht="12.75" customHeight="1" hidden="1" outlineLevel="2">
      <c r="A106" s="5" t="s">
        <v>6</v>
      </c>
      <c r="B106" s="31">
        <v>15</v>
      </c>
      <c r="C106" s="31">
        <v>0</v>
      </c>
      <c r="D106" s="9">
        <f t="shared" si="626"/>
        <v>15</v>
      </c>
      <c r="E106" s="11">
        <f t="shared" si="627"/>
        <v>1</v>
      </c>
      <c r="F106" s="31">
        <f>'[1]0202'!C32+'[1]0202'!C40+'[1]0202'!C184</f>
        <v>22</v>
      </c>
      <c r="G106" s="31">
        <f>'[1]0202'!D32+'[1]0202'!D40+'[1]0202'!D184</f>
        <v>2</v>
      </c>
      <c r="H106" s="9">
        <f t="shared" si="628"/>
        <v>24</v>
      </c>
      <c r="I106" s="11">
        <f t="shared" si="629"/>
        <v>0.9166666666666666</v>
      </c>
      <c r="J106" s="31">
        <f>'[2]0203'!C32+'[2]0203'!C40+'[2]0203'!C208</f>
        <v>24</v>
      </c>
      <c r="K106" s="31">
        <f>'[2]0203'!D32+'[2]0203'!D40+'[2]0203'!D208</f>
        <v>3</v>
      </c>
      <c r="L106" s="9">
        <f t="shared" si="630"/>
        <v>27</v>
      </c>
      <c r="M106" s="11">
        <f t="shared" si="631"/>
        <v>0.8888888888888888</v>
      </c>
      <c r="N106" s="31">
        <f>'[3]0204'!C32+'[3]0204'!C40+'[3]0204'!C208</f>
        <v>39</v>
      </c>
      <c r="O106" s="31">
        <f>'[3]0204'!D32+'[3]0204'!D40+'[3]0204'!D208</f>
        <v>7</v>
      </c>
      <c r="P106" s="1">
        <f t="shared" si="632"/>
        <v>46</v>
      </c>
      <c r="Q106" s="8">
        <f t="shared" si="633"/>
        <v>0.8478260869565217</v>
      </c>
      <c r="R106" s="31">
        <f>'[4]0205'!C32+'[4]0205'!C40+'[4]0205'!C216</f>
        <v>20</v>
      </c>
      <c r="S106" s="31">
        <f>'[4]0205'!D32+'[4]0205'!D40+'[4]0205'!D216</f>
        <v>11</v>
      </c>
      <c r="T106" s="1">
        <f t="shared" si="634"/>
        <v>31</v>
      </c>
      <c r="U106" s="8">
        <f t="shared" si="635"/>
        <v>0.6451612903225806</v>
      </c>
      <c r="V106" s="31">
        <f>'[5]0206'!C32+'[5]0206'!C40+'[5]0206'!C216</f>
        <v>28</v>
      </c>
      <c r="W106" s="31">
        <f>'[5]0206'!D32+'[5]0206'!D40+'[5]0206'!D216</f>
        <v>1</v>
      </c>
      <c r="X106" s="1">
        <f t="shared" si="636"/>
        <v>29</v>
      </c>
      <c r="Y106" s="8">
        <f t="shared" si="637"/>
        <v>0.9655172413793104</v>
      </c>
      <c r="Z106" s="2">
        <f t="shared" si="638"/>
        <v>148</v>
      </c>
      <c r="AA106" s="1">
        <f t="shared" si="639"/>
        <v>24</v>
      </c>
      <c r="AB106" s="1">
        <f t="shared" si="640"/>
        <v>172</v>
      </c>
      <c r="AC106" s="3">
        <f t="shared" si="641"/>
        <v>0.8604651162790697</v>
      </c>
      <c r="AD106">
        <v>25</v>
      </c>
      <c r="AE106">
        <v>7</v>
      </c>
      <c r="AF106" s="1">
        <f t="shared" si="642"/>
        <v>32</v>
      </c>
      <c r="AG106" s="8">
        <f t="shared" si="643"/>
        <v>0.78125</v>
      </c>
      <c r="AH106">
        <v>21</v>
      </c>
      <c r="AI106">
        <v>2</v>
      </c>
      <c r="AJ106" s="1">
        <f t="shared" si="644"/>
        <v>23</v>
      </c>
      <c r="AK106" s="8">
        <f t="shared" si="645"/>
        <v>0.9130434782608695</v>
      </c>
      <c r="AL106" s="31">
        <v>21</v>
      </c>
      <c r="AM106" s="31">
        <v>8</v>
      </c>
      <c r="AN106" s="1">
        <f t="shared" si="646"/>
        <v>29</v>
      </c>
      <c r="AO106" s="8">
        <f t="shared" si="647"/>
        <v>0.7241379310344828</v>
      </c>
      <c r="AP106" s="31">
        <v>25</v>
      </c>
      <c r="AQ106" s="31">
        <v>1</v>
      </c>
      <c r="AR106" s="1">
        <f t="shared" si="648"/>
        <v>26</v>
      </c>
      <c r="AS106" s="8">
        <f t="shared" si="649"/>
        <v>0.9615384615384616</v>
      </c>
      <c r="AT106" s="31">
        <v>13</v>
      </c>
      <c r="AU106" s="31">
        <v>1</v>
      </c>
      <c r="AV106" s="1">
        <f t="shared" si="650"/>
        <v>14</v>
      </c>
      <c r="AW106" s="8">
        <f t="shared" si="681"/>
        <v>0.9285714285714286</v>
      </c>
      <c r="AX106" s="31">
        <v>17</v>
      </c>
      <c r="AY106" s="31">
        <v>3</v>
      </c>
      <c r="AZ106" s="1">
        <f>AY106+AX106</f>
        <v>20</v>
      </c>
      <c r="BA106" s="8">
        <f t="shared" si="651"/>
        <v>0.85</v>
      </c>
      <c r="BB106" s="31">
        <v>20</v>
      </c>
      <c r="BC106" s="31">
        <v>4</v>
      </c>
      <c r="BD106" s="1">
        <f t="shared" si="652"/>
        <v>24</v>
      </c>
      <c r="BE106" s="8">
        <f t="shared" si="682"/>
        <v>0.8333333333333334</v>
      </c>
      <c r="BF106" s="2">
        <f t="shared" si="653"/>
        <v>142</v>
      </c>
      <c r="BG106" s="1">
        <f t="shared" si="653"/>
        <v>26</v>
      </c>
      <c r="BH106" s="1">
        <f t="shared" si="654"/>
        <v>168</v>
      </c>
      <c r="BI106" s="3">
        <f>IF(BH106&gt;0,BF106/BH106,0%)</f>
        <v>0.8452380952380952</v>
      </c>
      <c r="BJ106" s="31">
        <v>20</v>
      </c>
      <c r="BK106" s="31">
        <v>1</v>
      </c>
      <c r="BL106" s="1">
        <f t="shared" si="655"/>
        <v>21</v>
      </c>
      <c r="BM106" s="8">
        <f t="shared" si="683"/>
        <v>0.9523809523809523</v>
      </c>
      <c r="BN106" s="31">
        <v>8</v>
      </c>
      <c r="BO106" s="31">
        <v>10</v>
      </c>
      <c r="BP106" s="1">
        <f t="shared" si="656"/>
        <v>18</v>
      </c>
      <c r="BQ106" s="8">
        <f t="shared" si="684"/>
        <v>0.4444444444444444</v>
      </c>
      <c r="BR106" s="31">
        <v>19</v>
      </c>
      <c r="BS106" s="31">
        <v>6</v>
      </c>
      <c r="BT106" s="1">
        <f t="shared" si="657"/>
        <v>25</v>
      </c>
      <c r="BU106" s="8">
        <f t="shared" si="685"/>
        <v>0.76</v>
      </c>
      <c r="BV106" s="31">
        <v>28</v>
      </c>
      <c r="BW106" s="31">
        <v>5</v>
      </c>
      <c r="BX106" s="1">
        <f t="shared" si="658"/>
        <v>33</v>
      </c>
      <c r="BY106" s="8">
        <f t="shared" si="686"/>
        <v>0.8484848484848485</v>
      </c>
      <c r="BZ106" s="31">
        <v>18</v>
      </c>
      <c r="CA106" s="31">
        <v>7</v>
      </c>
      <c r="CB106" s="1">
        <f t="shared" si="659"/>
        <v>25</v>
      </c>
      <c r="CC106" s="8">
        <f t="shared" si="687"/>
        <v>0.72</v>
      </c>
      <c r="CD106" s="31">
        <v>20</v>
      </c>
      <c r="CE106" s="31">
        <v>2</v>
      </c>
      <c r="CF106" s="1">
        <f t="shared" si="660"/>
        <v>22</v>
      </c>
      <c r="CG106" s="8">
        <f t="shared" si="688"/>
        <v>0.9090909090909091</v>
      </c>
      <c r="CH106" s="2">
        <f t="shared" si="661"/>
        <v>113</v>
      </c>
      <c r="CI106" s="1">
        <f t="shared" si="662"/>
        <v>31</v>
      </c>
      <c r="CJ106" s="1">
        <f t="shared" si="663"/>
        <v>144</v>
      </c>
      <c r="CK106" s="3">
        <f t="shared" si="664"/>
        <v>0.7847222222222222</v>
      </c>
      <c r="CL106" s="31">
        <v>25</v>
      </c>
      <c r="CM106" s="31">
        <v>5</v>
      </c>
      <c r="CN106" s="1">
        <f t="shared" si="665"/>
        <v>30</v>
      </c>
      <c r="CO106" s="8">
        <f t="shared" si="689"/>
        <v>0.8333333333333334</v>
      </c>
      <c r="CP106" s="31">
        <v>14</v>
      </c>
      <c r="CQ106" s="31">
        <v>0</v>
      </c>
      <c r="CR106" s="1">
        <f t="shared" si="666"/>
        <v>14</v>
      </c>
      <c r="CS106" s="8">
        <f t="shared" si="690"/>
        <v>1</v>
      </c>
      <c r="CT106" s="31">
        <v>20</v>
      </c>
      <c r="CU106" s="31">
        <v>31</v>
      </c>
      <c r="CV106" s="1">
        <f t="shared" si="667"/>
        <v>51</v>
      </c>
      <c r="CW106" s="8">
        <f t="shared" si="691"/>
        <v>0.39215686274509803</v>
      </c>
      <c r="CX106" s="31">
        <v>20</v>
      </c>
      <c r="CY106" s="31">
        <v>30</v>
      </c>
      <c r="CZ106" s="1">
        <f t="shared" si="668"/>
        <v>50</v>
      </c>
      <c r="DA106" s="8">
        <f t="shared" si="692"/>
        <v>0.4</v>
      </c>
      <c r="DB106" s="69">
        <v>20</v>
      </c>
      <c r="DC106" s="69">
        <v>0</v>
      </c>
      <c r="DD106" s="1">
        <f t="shared" si="669"/>
        <v>20</v>
      </c>
      <c r="DE106" s="8">
        <f t="shared" si="693"/>
        <v>1</v>
      </c>
      <c r="DF106" s="31">
        <v>16</v>
      </c>
      <c r="DG106" s="31">
        <v>7</v>
      </c>
      <c r="DH106" s="1">
        <f t="shared" si="670"/>
        <v>23</v>
      </c>
      <c r="DI106" s="8">
        <f t="shared" si="694"/>
        <v>0.6956521739130435</v>
      </c>
      <c r="DJ106" s="31">
        <v>27</v>
      </c>
      <c r="DK106" s="31">
        <v>5</v>
      </c>
      <c r="DL106" s="1">
        <f t="shared" si="671"/>
        <v>32</v>
      </c>
      <c r="DM106" s="8">
        <f t="shared" si="695"/>
        <v>0.84375</v>
      </c>
      <c r="DN106" s="2">
        <f t="shared" si="672"/>
        <v>142</v>
      </c>
      <c r="DO106" s="1">
        <f t="shared" si="672"/>
        <v>78</v>
      </c>
      <c r="DP106" s="1">
        <f t="shared" si="673"/>
        <v>220</v>
      </c>
      <c r="DQ106" s="3">
        <f t="shared" si="674"/>
        <v>0.6454545454545455</v>
      </c>
      <c r="DR106" s="2">
        <f t="shared" si="675"/>
        <v>545</v>
      </c>
      <c r="DS106" s="1">
        <f t="shared" si="675"/>
        <v>159</v>
      </c>
      <c r="DT106" s="1">
        <f t="shared" si="676"/>
        <v>704</v>
      </c>
      <c r="DU106" s="3">
        <f t="shared" si="677"/>
        <v>0.7741477272727273</v>
      </c>
      <c r="DV106" s="2">
        <f>'[6]cy2001'!DR106</f>
        <v>348</v>
      </c>
      <c r="DW106" s="2">
        <f>'[6]cy2001'!DS106</f>
        <v>143</v>
      </c>
      <c r="DX106" s="1">
        <f t="shared" si="696"/>
        <v>491</v>
      </c>
      <c r="DY106" s="3">
        <f t="shared" si="678"/>
        <v>0.7087576374745418</v>
      </c>
      <c r="DZ106" s="1">
        <f t="shared" si="697"/>
        <v>197</v>
      </c>
      <c r="EA106" s="8">
        <f t="shared" si="679"/>
        <v>0.5660919540229885</v>
      </c>
      <c r="EB106" s="1">
        <f t="shared" si="698"/>
        <v>16</v>
      </c>
      <c r="EC106" s="8">
        <f t="shared" si="699"/>
        <v>0.11188811188811189</v>
      </c>
      <c r="ED106" s="1">
        <f t="shared" si="700"/>
        <v>213</v>
      </c>
      <c r="EE106" s="8">
        <f t="shared" si="680"/>
        <v>0.43380855397148677</v>
      </c>
      <c r="EF106" s="8">
        <f t="shared" si="701"/>
        <v>0.13228340005150174</v>
      </c>
    </row>
    <row r="107" spans="1:141" ht="12.75" customHeight="1" hidden="1" outlineLevel="2">
      <c r="A107" s="5" t="s">
        <v>36</v>
      </c>
      <c r="B107" s="31">
        <v>0</v>
      </c>
      <c r="C107" s="31">
        <v>0</v>
      </c>
      <c r="D107" s="9">
        <f t="shared" si="626"/>
        <v>0</v>
      </c>
      <c r="E107" s="11">
        <f t="shared" si="627"/>
        <v>0</v>
      </c>
      <c r="F107" s="31">
        <f>'[1]0202'!C33+'[1]0202'!C41+'[1]0202'!C185</f>
        <v>0</v>
      </c>
      <c r="G107" s="31">
        <f>'[1]0202'!D33+'[1]0202'!D41+'[1]0202'!D185</f>
        <v>3</v>
      </c>
      <c r="H107" s="9">
        <f t="shared" si="628"/>
        <v>3</v>
      </c>
      <c r="I107" s="11">
        <f t="shared" si="629"/>
        <v>0</v>
      </c>
      <c r="J107" s="31">
        <f>'[2]0203'!C33+'[2]0203'!C41+'[2]0203'!C209</f>
        <v>1</v>
      </c>
      <c r="K107" s="31">
        <f>'[2]0203'!D33+'[2]0203'!D41+'[2]0203'!D209</f>
        <v>1</v>
      </c>
      <c r="L107" s="9">
        <f t="shared" si="630"/>
        <v>2</v>
      </c>
      <c r="M107" s="11">
        <f t="shared" si="631"/>
        <v>0.5</v>
      </c>
      <c r="N107" s="31">
        <f>'[3]0204'!C33+'[3]0204'!C41+'[3]0204'!C209</f>
        <v>6</v>
      </c>
      <c r="O107" s="31">
        <f>'[3]0204'!D33+'[3]0204'!D41+'[3]0204'!D209</f>
        <v>0</v>
      </c>
      <c r="P107" s="1">
        <f t="shared" si="632"/>
        <v>6</v>
      </c>
      <c r="Q107" s="8">
        <f t="shared" si="633"/>
        <v>1</v>
      </c>
      <c r="R107" s="31">
        <f>'[4]0205'!C33+'[4]0205'!C41+'[4]0205'!C217</f>
        <v>1</v>
      </c>
      <c r="S107" s="31">
        <f>'[4]0205'!D33+'[4]0205'!D41+'[4]0205'!D217</f>
        <v>0</v>
      </c>
      <c r="T107" s="1">
        <f t="shared" si="634"/>
        <v>1</v>
      </c>
      <c r="U107" s="8">
        <f t="shared" si="635"/>
        <v>1</v>
      </c>
      <c r="V107" s="31">
        <f>'[5]0206'!C33+'[5]0206'!C41+'[5]0206'!C217</f>
        <v>3</v>
      </c>
      <c r="W107" s="31">
        <f>'[5]0206'!D33+'[5]0206'!D41+'[5]0206'!D217</f>
        <v>1</v>
      </c>
      <c r="X107" s="1">
        <f t="shared" si="636"/>
        <v>4</v>
      </c>
      <c r="Y107" s="8">
        <f t="shared" si="637"/>
        <v>0.75</v>
      </c>
      <c r="Z107" s="2">
        <f t="shared" si="638"/>
        <v>11</v>
      </c>
      <c r="AA107" s="1">
        <f t="shared" si="639"/>
        <v>5</v>
      </c>
      <c r="AB107" s="1">
        <f t="shared" si="640"/>
        <v>16</v>
      </c>
      <c r="AC107" s="3">
        <f t="shared" si="641"/>
        <v>0.6875</v>
      </c>
      <c r="AD107">
        <v>3</v>
      </c>
      <c r="AE107">
        <v>3</v>
      </c>
      <c r="AF107" s="1">
        <f t="shared" si="642"/>
        <v>6</v>
      </c>
      <c r="AG107" s="8">
        <f t="shared" si="643"/>
        <v>0.5</v>
      </c>
      <c r="AH107">
        <v>1</v>
      </c>
      <c r="AI107">
        <v>0</v>
      </c>
      <c r="AJ107" s="1">
        <f t="shared" si="644"/>
        <v>1</v>
      </c>
      <c r="AK107" s="8">
        <f t="shared" si="645"/>
        <v>1</v>
      </c>
      <c r="AL107" s="31">
        <v>0</v>
      </c>
      <c r="AM107" s="31">
        <v>0</v>
      </c>
      <c r="AN107" s="1">
        <f t="shared" si="646"/>
        <v>0</v>
      </c>
      <c r="AO107" s="8">
        <f t="shared" si="647"/>
        <v>0</v>
      </c>
      <c r="AP107" s="31">
        <v>6</v>
      </c>
      <c r="AQ107" s="31">
        <v>0</v>
      </c>
      <c r="AR107" s="1">
        <f t="shared" si="648"/>
        <v>6</v>
      </c>
      <c r="AS107" s="8">
        <f t="shared" si="649"/>
        <v>1</v>
      </c>
      <c r="AT107" s="31">
        <v>5</v>
      </c>
      <c r="AU107" s="31">
        <v>1</v>
      </c>
      <c r="AV107" s="1">
        <f t="shared" si="650"/>
        <v>6</v>
      </c>
      <c r="AW107" s="8">
        <f t="shared" si="681"/>
        <v>0.8333333333333334</v>
      </c>
      <c r="AX107" s="31">
        <v>3</v>
      </c>
      <c r="AY107" s="31">
        <v>0</v>
      </c>
      <c r="AZ107" s="1">
        <f aca="true" t="shared" si="702" ref="AZ107:AZ112">AX107+AY107</f>
        <v>3</v>
      </c>
      <c r="BA107" s="8">
        <f t="shared" si="651"/>
        <v>1</v>
      </c>
      <c r="BB107" s="31">
        <v>1</v>
      </c>
      <c r="BC107" s="31">
        <v>0</v>
      </c>
      <c r="BD107" s="1">
        <f t="shared" si="652"/>
        <v>1</v>
      </c>
      <c r="BE107" s="8">
        <f t="shared" si="682"/>
        <v>1</v>
      </c>
      <c r="BF107" s="2">
        <f t="shared" si="653"/>
        <v>19</v>
      </c>
      <c r="BG107" s="1">
        <f t="shared" si="653"/>
        <v>4</v>
      </c>
      <c r="BH107" s="1">
        <f t="shared" si="654"/>
        <v>23</v>
      </c>
      <c r="BI107" s="3">
        <f aca="true" t="shared" si="703" ref="BI107:BI112">IF(BH107&gt;0,BF107/BH107,0%)</f>
        <v>0.8260869565217391</v>
      </c>
      <c r="BJ107" s="31">
        <v>7</v>
      </c>
      <c r="BK107" s="31">
        <v>2</v>
      </c>
      <c r="BL107" s="1">
        <f t="shared" si="655"/>
        <v>9</v>
      </c>
      <c r="BM107" s="8">
        <f t="shared" si="683"/>
        <v>0.7777777777777778</v>
      </c>
      <c r="BN107" s="31">
        <v>1</v>
      </c>
      <c r="BO107" s="31">
        <v>1</v>
      </c>
      <c r="BP107" s="1">
        <f t="shared" si="656"/>
        <v>2</v>
      </c>
      <c r="BQ107" s="8">
        <f t="shared" si="684"/>
        <v>0.5</v>
      </c>
      <c r="BR107" s="31">
        <v>0</v>
      </c>
      <c r="BS107" s="31">
        <v>0</v>
      </c>
      <c r="BT107" s="1">
        <f t="shared" si="657"/>
        <v>0</v>
      </c>
      <c r="BU107" s="8">
        <f t="shared" si="685"/>
        <v>0</v>
      </c>
      <c r="BV107" s="31">
        <v>6</v>
      </c>
      <c r="BW107" s="31">
        <v>1</v>
      </c>
      <c r="BX107" s="1">
        <f t="shared" si="658"/>
        <v>7</v>
      </c>
      <c r="BY107" s="8">
        <f t="shared" si="686"/>
        <v>0.8571428571428571</v>
      </c>
      <c r="BZ107" s="31">
        <v>1</v>
      </c>
      <c r="CA107" s="31">
        <v>1</v>
      </c>
      <c r="CB107" s="1">
        <f t="shared" si="659"/>
        <v>2</v>
      </c>
      <c r="CC107" s="8">
        <f t="shared" si="687"/>
        <v>0.5</v>
      </c>
      <c r="CD107" s="31">
        <v>1</v>
      </c>
      <c r="CE107" s="31">
        <v>0</v>
      </c>
      <c r="CF107" s="1">
        <f t="shared" si="660"/>
        <v>1</v>
      </c>
      <c r="CG107" s="8">
        <f t="shared" si="688"/>
        <v>1</v>
      </c>
      <c r="CH107" s="2">
        <f t="shared" si="661"/>
        <v>16</v>
      </c>
      <c r="CI107" s="1">
        <f t="shared" si="662"/>
        <v>5</v>
      </c>
      <c r="CJ107" s="1">
        <f t="shared" si="663"/>
        <v>21</v>
      </c>
      <c r="CK107" s="3">
        <f t="shared" si="664"/>
        <v>0.7619047619047619</v>
      </c>
      <c r="CL107" s="31">
        <v>1</v>
      </c>
      <c r="CM107" s="31">
        <v>0</v>
      </c>
      <c r="CN107" s="1">
        <f t="shared" si="665"/>
        <v>1</v>
      </c>
      <c r="CO107" s="8">
        <f t="shared" si="689"/>
        <v>1</v>
      </c>
      <c r="CP107" s="31">
        <v>5</v>
      </c>
      <c r="CQ107" s="31">
        <v>0</v>
      </c>
      <c r="CR107" s="1">
        <f t="shared" si="666"/>
        <v>5</v>
      </c>
      <c r="CS107" s="8">
        <f t="shared" si="690"/>
        <v>1</v>
      </c>
      <c r="CT107" s="31">
        <v>1</v>
      </c>
      <c r="CU107" s="31">
        <v>0</v>
      </c>
      <c r="CV107" s="1">
        <f t="shared" si="667"/>
        <v>1</v>
      </c>
      <c r="CW107" s="8">
        <f t="shared" si="691"/>
        <v>1</v>
      </c>
      <c r="CX107" s="31">
        <v>2</v>
      </c>
      <c r="CY107" s="31">
        <v>1</v>
      </c>
      <c r="CZ107" s="1">
        <f t="shared" si="668"/>
        <v>3</v>
      </c>
      <c r="DA107" s="8">
        <f t="shared" si="692"/>
        <v>0.6666666666666666</v>
      </c>
      <c r="DB107" s="69">
        <v>1</v>
      </c>
      <c r="DC107" s="69">
        <v>0</v>
      </c>
      <c r="DD107" s="1">
        <f t="shared" si="669"/>
        <v>1</v>
      </c>
      <c r="DE107" s="8">
        <f t="shared" si="693"/>
        <v>1</v>
      </c>
      <c r="DF107" s="31">
        <v>7</v>
      </c>
      <c r="DG107" s="31">
        <v>0</v>
      </c>
      <c r="DH107" s="1">
        <f t="shared" si="670"/>
        <v>7</v>
      </c>
      <c r="DI107" s="8">
        <f t="shared" si="694"/>
        <v>1</v>
      </c>
      <c r="DJ107" s="31">
        <v>0</v>
      </c>
      <c r="DK107" s="31">
        <v>1</v>
      </c>
      <c r="DL107" s="1">
        <f t="shared" si="671"/>
        <v>1</v>
      </c>
      <c r="DM107" s="8">
        <f t="shared" si="695"/>
        <v>0</v>
      </c>
      <c r="DN107" s="2">
        <f t="shared" si="672"/>
        <v>17</v>
      </c>
      <c r="DO107" s="1">
        <f t="shared" si="672"/>
        <v>2</v>
      </c>
      <c r="DP107" s="1">
        <f t="shared" si="673"/>
        <v>19</v>
      </c>
      <c r="DQ107" s="3">
        <f t="shared" si="674"/>
        <v>0.8947368421052632</v>
      </c>
      <c r="DR107" s="2">
        <f t="shared" si="675"/>
        <v>63</v>
      </c>
      <c r="DS107" s="1">
        <f t="shared" si="675"/>
        <v>16</v>
      </c>
      <c r="DT107" s="1">
        <f t="shared" si="676"/>
        <v>79</v>
      </c>
      <c r="DU107" s="3">
        <f t="shared" si="677"/>
        <v>0.7974683544303798</v>
      </c>
      <c r="DV107" s="2">
        <f>'[6]cy2001'!DR107</f>
        <v>51</v>
      </c>
      <c r="DW107" s="2">
        <f>'[6]cy2001'!DS107</f>
        <v>44</v>
      </c>
      <c r="DX107" s="1">
        <f t="shared" si="696"/>
        <v>95</v>
      </c>
      <c r="DY107" s="3">
        <f>IF(DX107&gt;0,DV107/DX107,0%)</f>
        <v>0.5368421052631579</v>
      </c>
      <c r="DZ107" s="1">
        <f>DR107-DV107</f>
        <v>12</v>
      </c>
      <c r="EA107" s="8">
        <f>IF(DV107&lt;&gt;0,DZ107/DV107,IF(DZ107=0,0,1))</f>
        <v>0.23529411764705882</v>
      </c>
      <c r="EB107" s="1">
        <f>DS107-DW107</f>
        <v>-28</v>
      </c>
      <c r="EC107" s="8">
        <f>IF(DW107&lt;&gt;0,EB107/DW107,IF(EB107=0,0,1))</f>
        <v>-0.6363636363636364</v>
      </c>
      <c r="ED107" s="1">
        <f>DT107-DX107</f>
        <v>-16</v>
      </c>
      <c r="EE107" s="8">
        <f>IF(DX107&lt;&gt;0,ED107/DX107,IF(ED107=0,0,1))</f>
        <v>-0.16842105263157894</v>
      </c>
      <c r="EF107" s="8">
        <f>EA107-EE107</f>
        <v>0.4037151702786378</v>
      </c>
      <c r="EH107" s="1" t="s">
        <v>24</v>
      </c>
      <c r="EK107" s="1" t="s">
        <v>25</v>
      </c>
    </row>
    <row r="108" spans="1:141" ht="12.75" customHeight="1" hidden="1" outlineLevel="2">
      <c r="A108" s="5" t="s">
        <v>37</v>
      </c>
      <c r="B108" s="31">
        <v>0</v>
      </c>
      <c r="C108" s="31">
        <v>0</v>
      </c>
      <c r="D108" s="1">
        <f t="shared" si="626"/>
        <v>0</v>
      </c>
      <c r="E108" s="8">
        <f t="shared" si="627"/>
        <v>0</v>
      </c>
      <c r="F108" s="31">
        <f>'[1]0202'!C34+'[1]0202'!C42+'[1]0202'!C186</f>
        <v>4</v>
      </c>
      <c r="G108" s="31">
        <f>'[1]0202'!D34+'[1]0202'!D42+'[1]0202'!D186</f>
        <v>0</v>
      </c>
      <c r="H108" s="1">
        <f t="shared" si="628"/>
        <v>4</v>
      </c>
      <c r="I108" s="8">
        <f t="shared" si="629"/>
        <v>1</v>
      </c>
      <c r="J108" s="31">
        <f>'[2]0203'!C34+'[2]0203'!C42+'[2]0203'!C210</f>
        <v>2</v>
      </c>
      <c r="K108" s="31">
        <f>'[2]0203'!D34+'[2]0203'!D42+'[2]0203'!D210</f>
        <v>0</v>
      </c>
      <c r="L108" s="1">
        <f t="shared" si="630"/>
        <v>2</v>
      </c>
      <c r="M108" s="8">
        <f t="shared" si="631"/>
        <v>1</v>
      </c>
      <c r="N108" s="31">
        <f>'[3]0204'!C34+'[3]0204'!C42+'[3]0204'!C210</f>
        <v>1</v>
      </c>
      <c r="O108" s="31">
        <f>'[3]0204'!D34+'[3]0204'!D42+'[3]0204'!D210</f>
        <v>0</v>
      </c>
      <c r="P108" s="1">
        <f t="shared" si="632"/>
        <v>1</v>
      </c>
      <c r="Q108" s="8">
        <f t="shared" si="633"/>
        <v>1</v>
      </c>
      <c r="R108" s="31">
        <f>'[4]0205'!C34+'[4]0205'!C42+'[4]0205'!C218</f>
        <v>2</v>
      </c>
      <c r="S108" s="31">
        <f>'[4]0205'!D34+'[4]0205'!D42+'[4]0205'!D218</f>
        <v>0</v>
      </c>
      <c r="T108" s="1">
        <f t="shared" si="634"/>
        <v>2</v>
      </c>
      <c r="U108" s="8">
        <f t="shared" si="635"/>
        <v>1</v>
      </c>
      <c r="V108" s="31">
        <f>'[5]0206'!C34+'[5]0206'!C42+'[5]0206'!C218</f>
        <v>0</v>
      </c>
      <c r="W108" s="31">
        <f>'[5]0206'!D34+'[5]0206'!D42+'[5]0206'!D218</f>
        <v>0</v>
      </c>
      <c r="X108" s="1">
        <f t="shared" si="636"/>
        <v>0</v>
      </c>
      <c r="Y108" s="8">
        <f t="shared" si="637"/>
        <v>0</v>
      </c>
      <c r="Z108" s="2">
        <f t="shared" si="638"/>
        <v>9</v>
      </c>
      <c r="AA108" s="1">
        <f t="shared" si="639"/>
        <v>0</v>
      </c>
      <c r="AB108" s="1">
        <f t="shared" si="640"/>
        <v>9</v>
      </c>
      <c r="AC108" s="3">
        <f t="shared" si="641"/>
        <v>1</v>
      </c>
      <c r="AD108">
        <v>0</v>
      </c>
      <c r="AE108">
        <v>0</v>
      </c>
      <c r="AF108" s="1">
        <f t="shared" si="642"/>
        <v>0</v>
      </c>
      <c r="AG108" s="8">
        <f t="shared" si="643"/>
        <v>0</v>
      </c>
      <c r="AH108">
        <v>1</v>
      </c>
      <c r="AI108">
        <v>0</v>
      </c>
      <c r="AJ108" s="1">
        <f t="shared" si="644"/>
        <v>1</v>
      </c>
      <c r="AK108" s="8">
        <f t="shared" si="645"/>
        <v>1</v>
      </c>
      <c r="AL108" s="31">
        <v>1</v>
      </c>
      <c r="AM108" s="31">
        <v>0</v>
      </c>
      <c r="AN108" s="1">
        <f t="shared" si="646"/>
        <v>1</v>
      </c>
      <c r="AO108" s="8">
        <f t="shared" si="647"/>
        <v>1</v>
      </c>
      <c r="AP108" s="31">
        <v>10</v>
      </c>
      <c r="AQ108" s="31">
        <v>0</v>
      </c>
      <c r="AR108" s="1">
        <f t="shared" si="648"/>
        <v>10</v>
      </c>
      <c r="AS108" s="8">
        <f t="shared" si="649"/>
        <v>1</v>
      </c>
      <c r="AT108" s="31">
        <v>6</v>
      </c>
      <c r="AU108" s="31">
        <v>2</v>
      </c>
      <c r="AV108" s="1">
        <f t="shared" si="650"/>
        <v>8</v>
      </c>
      <c r="AW108" s="8">
        <f t="shared" si="681"/>
        <v>0.75</v>
      </c>
      <c r="AX108" s="31">
        <v>3</v>
      </c>
      <c r="AY108" s="31">
        <v>0</v>
      </c>
      <c r="AZ108" s="1">
        <f t="shared" si="702"/>
        <v>3</v>
      </c>
      <c r="BA108" s="8">
        <f t="shared" si="651"/>
        <v>1</v>
      </c>
      <c r="BB108" s="31">
        <v>2</v>
      </c>
      <c r="BC108" s="31">
        <v>1</v>
      </c>
      <c r="BD108" s="1">
        <f t="shared" si="652"/>
        <v>3</v>
      </c>
      <c r="BE108" s="8">
        <f t="shared" si="682"/>
        <v>0.6666666666666666</v>
      </c>
      <c r="BF108" s="2">
        <f t="shared" si="653"/>
        <v>23</v>
      </c>
      <c r="BG108" s="1">
        <f t="shared" si="653"/>
        <v>3</v>
      </c>
      <c r="BH108" s="1">
        <f t="shared" si="654"/>
        <v>26</v>
      </c>
      <c r="BI108" s="3">
        <f t="shared" si="703"/>
        <v>0.8846153846153846</v>
      </c>
      <c r="BJ108" s="31">
        <v>0</v>
      </c>
      <c r="BK108" s="31">
        <v>1</v>
      </c>
      <c r="BL108" s="1">
        <f t="shared" si="655"/>
        <v>1</v>
      </c>
      <c r="BM108" s="8">
        <f t="shared" si="683"/>
        <v>0</v>
      </c>
      <c r="BN108" s="31">
        <v>0</v>
      </c>
      <c r="BO108" s="31">
        <v>2</v>
      </c>
      <c r="BP108" s="1">
        <f t="shared" si="656"/>
        <v>2</v>
      </c>
      <c r="BQ108" s="8">
        <f t="shared" si="684"/>
        <v>0</v>
      </c>
      <c r="BR108" s="31">
        <v>0</v>
      </c>
      <c r="BS108" s="31">
        <v>0</v>
      </c>
      <c r="BT108" s="1">
        <f t="shared" si="657"/>
        <v>0</v>
      </c>
      <c r="BU108" s="8">
        <f t="shared" si="685"/>
        <v>0</v>
      </c>
      <c r="BV108" s="31">
        <v>0</v>
      </c>
      <c r="BW108" s="31">
        <v>1</v>
      </c>
      <c r="BX108" s="1">
        <f t="shared" si="658"/>
        <v>1</v>
      </c>
      <c r="BY108" s="8">
        <f t="shared" si="686"/>
        <v>0</v>
      </c>
      <c r="BZ108" s="31">
        <v>2</v>
      </c>
      <c r="CA108" s="31"/>
      <c r="CB108" s="1">
        <f t="shared" si="659"/>
        <v>2</v>
      </c>
      <c r="CC108" s="8">
        <f t="shared" si="687"/>
        <v>1</v>
      </c>
      <c r="CD108" s="31">
        <v>1</v>
      </c>
      <c r="CE108" s="31">
        <v>0</v>
      </c>
      <c r="CF108" s="1">
        <f t="shared" si="660"/>
        <v>1</v>
      </c>
      <c r="CG108" s="8">
        <f t="shared" si="688"/>
        <v>1</v>
      </c>
      <c r="CH108" s="2">
        <f t="shared" si="661"/>
        <v>3</v>
      </c>
      <c r="CI108" s="1">
        <f t="shared" si="662"/>
        <v>4</v>
      </c>
      <c r="CJ108" s="1">
        <f t="shared" si="663"/>
        <v>7</v>
      </c>
      <c r="CK108" s="3">
        <f t="shared" si="664"/>
        <v>0.42857142857142855</v>
      </c>
      <c r="CL108" s="31">
        <v>0</v>
      </c>
      <c r="CM108" s="31">
        <v>0</v>
      </c>
      <c r="CN108" s="1">
        <f t="shared" si="665"/>
        <v>0</v>
      </c>
      <c r="CO108" s="8">
        <f t="shared" si="689"/>
        <v>0</v>
      </c>
      <c r="CP108" s="31">
        <v>1</v>
      </c>
      <c r="CQ108" s="31">
        <v>0</v>
      </c>
      <c r="CR108" s="1">
        <f t="shared" si="666"/>
        <v>1</v>
      </c>
      <c r="CS108" s="8">
        <f t="shared" si="690"/>
        <v>1</v>
      </c>
      <c r="CT108" s="31">
        <v>0</v>
      </c>
      <c r="CU108" s="31">
        <v>0</v>
      </c>
      <c r="CV108" s="1">
        <f t="shared" si="667"/>
        <v>0</v>
      </c>
      <c r="CW108" s="8">
        <f t="shared" si="691"/>
        <v>0</v>
      </c>
      <c r="CX108" s="31">
        <v>0</v>
      </c>
      <c r="CY108" s="31">
        <v>0</v>
      </c>
      <c r="CZ108" s="1">
        <f t="shared" si="668"/>
        <v>0</v>
      </c>
      <c r="DA108" s="8">
        <f t="shared" si="692"/>
        <v>0</v>
      </c>
      <c r="DB108" s="69">
        <v>3</v>
      </c>
      <c r="DC108" s="69">
        <v>0</v>
      </c>
      <c r="DD108" s="1">
        <f t="shared" si="669"/>
        <v>3</v>
      </c>
      <c r="DE108" s="8">
        <f t="shared" si="693"/>
        <v>1</v>
      </c>
      <c r="DF108" s="31">
        <v>0</v>
      </c>
      <c r="DG108" s="31">
        <v>0</v>
      </c>
      <c r="DH108" s="1">
        <f t="shared" si="670"/>
        <v>0</v>
      </c>
      <c r="DI108" s="8">
        <f t="shared" si="694"/>
        <v>0</v>
      </c>
      <c r="DJ108" s="31">
        <v>3</v>
      </c>
      <c r="DK108" s="31">
        <v>0</v>
      </c>
      <c r="DL108" s="1">
        <f t="shared" si="671"/>
        <v>3</v>
      </c>
      <c r="DM108" s="8">
        <f t="shared" si="695"/>
        <v>1</v>
      </c>
      <c r="DN108" s="2">
        <f t="shared" si="672"/>
        <v>7</v>
      </c>
      <c r="DO108" s="1">
        <f t="shared" si="672"/>
        <v>0</v>
      </c>
      <c r="DP108" s="1">
        <f t="shared" si="673"/>
        <v>7</v>
      </c>
      <c r="DQ108" s="3">
        <f t="shared" si="674"/>
        <v>1</v>
      </c>
      <c r="DR108" s="2">
        <f t="shared" si="675"/>
        <v>42</v>
      </c>
      <c r="DS108" s="1">
        <f t="shared" si="675"/>
        <v>7</v>
      </c>
      <c r="DT108" s="1">
        <f t="shared" si="676"/>
        <v>49</v>
      </c>
      <c r="DU108" s="3">
        <f t="shared" si="677"/>
        <v>0.8571428571428571</v>
      </c>
      <c r="DV108" s="2">
        <f>'[6]cy2001'!DR108</f>
        <v>48</v>
      </c>
      <c r="DW108" s="2">
        <f>'[6]cy2001'!DS108</f>
        <v>30</v>
      </c>
      <c r="DX108" s="1">
        <f t="shared" si="696"/>
        <v>78</v>
      </c>
      <c r="DY108" s="3">
        <f>IF(DX108&gt;0,DV108/DX108,0%)</f>
        <v>0.6153846153846154</v>
      </c>
      <c r="DZ108" s="1">
        <f>DR108-DV108</f>
        <v>-6</v>
      </c>
      <c r="EA108" s="8">
        <f>IF(DV108&lt;&gt;0,DZ108/DV108,IF(DZ108=0,0,1))</f>
        <v>-0.125</v>
      </c>
      <c r="EB108" s="1">
        <f>DS108-DW108</f>
        <v>-23</v>
      </c>
      <c r="EC108" s="8">
        <f>IF(DW108&lt;&gt;0,EB108/DW108,IF(EB108=0,0,1))</f>
        <v>-0.7666666666666667</v>
      </c>
      <c r="ED108" s="1">
        <f>DT108-DX108</f>
        <v>-29</v>
      </c>
      <c r="EE108" s="8">
        <f>IF(DX108&lt;&gt;0,ED108/DX108,IF(ED108=0,0,1))</f>
        <v>-0.3717948717948718</v>
      </c>
      <c r="EF108" s="8">
        <f>EA108-EE108</f>
        <v>0.2467948717948718</v>
      </c>
      <c r="EH108" s="1" t="s">
        <v>43</v>
      </c>
      <c r="EI108" s="1" t="s">
        <v>44</v>
      </c>
      <c r="EJ108" s="1" t="s">
        <v>43</v>
      </c>
      <c r="EK108" s="1" t="s">
        <v>44</v>
      </c>
    </row>
    <row r="109" spans="1:141" ht="12.75" customHeight="1" hidden="1" outlineLevel="2">
      <c r="A109" s="5" t="s">
        <v>35</v>
      </c>
      <c r="B109" s="31">
        <f>B107+B108</f>
        <v>0</v>
      </c>
      <c r="C109" s="31">
        <f>C107+C108</f>
        <v>0</v>
      </c>
      <c r="D109" s="1">
        <f t="shared" si="626"/>
        <v>0</v>
      </c>
      <c r="E109" s="8">
        <f t="shared" si="627"/>
        <v>0</v>
      </c>
      <c r="F109" s="31">
        <f>F107+F108</f>
        <v>4</v>
      </c>
      <c r="G109" s="31">
        <f>G107+G108</f>
        <v>3</v>
      </c>
      <c r="H109" s="1">
        <f t="shared" si="628"/>
        <v>7</v>
      </c>
      <c r="I109" s="8">
        <f t="shared" si="629"/>
        <v>0.5714285714285714</v>
      </c>
      <c r="J109" s="31">
        <f>J107+J108</f>
        <v>3</v>
      </c>
      <c r="K109" s="31">
        <f>K107+K108</f>
        <v>1</v>
      </c>
      <c r="L109" s="1">
        <f t="shared" si="630"/>
        <v>4</v>
      </c>
      <c r="M109" s="8">
        <f t="shared" si="631"/>
        <v>0.75</v>
      </c>
      <c r="N109" s="31">
        <f>N107+N108</f>
        <v>7</v>
      </c>
      <c r="O109" s="31">
        <f>O107+O108</f>
        <v>0</v>
      </c>
      <c r="P109" s="1">
        <f t="shared" si="632"/>
        <v>7</v>
      </c>
      <c r="Q109" s="8">
        <f t="shared" si="633"/>
        <v>1</v>
      </c>
      <c r="R109" s="31">
        <f>R107+R108</f>
        <v>3</v>
      </c>
      <c r="S109" s="31">
        <f>S107+S108</f>
        <v>0</v>
      </c>
      <c r="T109" s="1">
        <f t="shared" si="634"/>
        <v>3</v>
      </c>
      <c r="U109" s="8">
        <f t="shared" si="635"/>
        <v>1</v>
      </c>
      <c r="V109" s="31">
        <f>V107+V108</f>
        <v>3</v>
      </c>
      <c r="W109" s="31">
        <f>W107+W108</f>
        <v>1</v>
      </c>
      <c r="X109" s="1">
        <f t="shared" si="636"/>
        <v>4</v>
      </c>
      <c r="Y109" s="8">
        <f t="shared" si="637"/>
        <v>0.75</v>
      </c>
      <c r="Z109" s="31">
        <f>Z107+Z108</f>
        <v>20</v>
      </c>
      <c r="AA109" s="31">
        <f>AA107+AA108</f>
        <v>5</v>
      </c>
      <c r="AB109" s="1">
        <f t="shared" si="640"/>
        <v>25</v>
      </c>
      <c r="AC109" s="8">
        <f t="shared" si="641"/>
        <v>0.8</v>
      </c>
      <c r="AD109" s="31">
        <f>AD107+AD108</f>
        <v>3</v>
      </c>
      <c r="AE109" s="31">
        <f>AE107+AE108</f>
        <v>3</v>
      </c>
      <c r="AF109" s="1">
        <f t="shared" si="642"/>
        <v>6</v>
      </c>
      <c r="AG109" s="8">
        <f t="shared" si="643"/>
        <v>0.5</v>
      </c>
      <c r="AH109" s="31">
        <f>AH107+AH108</f>
        <v>2</v>
      </c>
      <c r="AI109" s="31">
        <f>AI107+AI108</f>
        <v>0</v>
      </c>
      <c r="AJ109" s="1">
        <f t="shared" si="644"/>
        <v>2</v>
      </c>
      <c r="AK109" s="8">
        <f t="shared" si="645"/>
        <v>1</v>
      </c>
      <c r="AL109" s="31">
        <f>AL107+AL108</f>
        <v>1</v>
      </c>
      <c r="AM109" s="31">
        <f>AM107+AM108</f>
        <v>0</v>
      </c>
      <c r="AN109" s="1">
        <f t="shared" si="646"/>
        <v>1</v>
      </c>
      <c r="AO109" s="8">
        <f t="shared" si="647"/>
        <v>1</v>
      </c>
      <c r="AP109" s="31">
        <f>AP107+AP108</f>
        <v>16</v>
      </c>
      <c r="AQ109" s="31">
        <f>AQ107+AQ108</f>
        <v>0</v>
      </c>
      <c r="AR109" s="1">
        <f t="shared" si="648"/>
        <v>16</v>
      </c>
      <c r="AS109" s="8">
        <f t="shared" si="649"/>
        <v>1</v>
      </c>
      <c r="AT109" s="31">
        <f>AT107+AT108</f>
        <v>11</v>
      </c>
      <c r="AU109" s="31">
        <f>AU107+AU108</f>
        <v>3</v>
      </c>
      <c r="AV109" s="1">
        <f>AT109+AU109</f>
        <v>14</v>
      </c>
      <c r="AW109" s="8">
        <f>IF(AV109&gt;0,AT109/AV109,0%)</f>
        <v>0.7857142857142857</v>
      </c>
      <c r="AX109" s="31">
        <f>AX107+AX108</f>
        <v>6</v>
      </c>
      <c r="AY109" s="31">
        <f>AY107+AY108</f>
        <v>0</v>
      </c>
      <c r="AZ109" s="1">
        <f t="shared" si="702"/>
        <v>6</v>
      </c>
      <c r="BA109" s="8">
        <f t="shared" si="651"/>
        <v>1</v>
      </c>
      <c r="BB109" s="31">
        <f>BB107+BB108</f>
        <v>3</v>
      </c>
      <c r="BC109" s="31">
        <f>BC107+BC108</f>
        <v>1</v>
      </c>
      <c r="BD109" s="1">
        <f>BB109+BC109</f>
        <v>4</v>
      </c>
      <c r="BE109" s="8">
        <f>IF(BD109&gt;0,BB109/BD109,0%)</f>
        <v>0.75</v>
      </c>
      <c r="BF109" s="2">
        <f>BF107+BF108</f>
        <v>42</v>
      </c>
      <c r="BG109" s="1">
        <f>BG107+BG108</f>
        <v>7</v>
      </c>
      <c r="BH109" s="1">
        <f t="shared" si="654"/>
        <v>49</v>
      </c>
      <c r="BI109" s="8">
        <f t="shared" si="703"/>
        <v>0.8571428571428571</v>
      </c>
      <c r="BJ109" s="31">
        <f>BJ107+BJ108</f>
        <v>7</v>
      </c>
      <c r="BK109" s="31">
        <f>BK107+BK108</f>
        <v>3</v>
      </c>
      <c r="BL109" s="1">
        <f>BJ109+BK109</f>
        <v>10</v>
      </c>
      <c r="BM109" s="8">
        <f>IF(BL109&gt;0,BJ109/BL109,0%)</f>
        <v>0.7</v>
      </c>
      <c r="BN109" s="31">
        <f>BN107+BN108</f>
        <v>1</v>
      </c>
      <c r="BO109" s="31">
        <f>BO107+BO108</f>
        <v>3</v>
      </c>
      <c r="BP109" s="1">
        <f>BN109+BO109</f>
        <v>4</v>
      </c>
      <c r="BQ109" s="8">
        <f>IF(BP109&gt;0,BN109/BP109,0%)</f>
        <v>0.25</v>
      </c>
      <c r="BR109" s="31">
        <f>BR107+BR108</f>
        <v>0</v>
      </c>
      <c r="BS109" s="31">
        <f>BS107+BS108</f>
        <v>0</v>
      </c>
      <c r="BT109" s="1">
        <f>BR109+BS109</f>
        <v>0</v>
      </c>
      <c r="BU109" s="8">
        <f>IF(BT109&gt;0,BR109/BT109,0%)</f>
        <v>0</v>
      </c>
      <c r="BV109" s="31">
        <f>BV107+BV108</f>
        <v>6</v>
      </c>
      <c r="BW109" s="31">
        <f>BW107+BW108</f>
        <v>2</v>
      </c>
      <c r="BX109" s="1">
        <f>BV109+BW109</f>
        <v>8</v>
      </c>
      <c r="BY109" s="8">
        <f>IF(BX109&gt;0,BV109/BX109,0%)</f>
        <v>0.75</v>
      </c>
      <c r="BZ109" s="31">
        <f>BZ107+BZ108</f>
        <v>3</v>
      </c>
      <c r="CA109" s="31">
        <f>CA107+CA108</f>
        <v>1</v>
      </c>
      <c r="CB109" s="1">
        <f>BZ109+CA109</f>
        <v>4</v>
      </c>
      <c r="CC109" s="8">
        <f>IF(CB109&gt;0,BZ109/CB109,0%)</f>
        <v>0.75</v>
      </c>
      <c r="CD109" s="31">
        <f>CD107+CD108</f>
        <v>2</v>
      </c>
      <c r="CE109" s="31">
        <f>CE107+CE108</f>
        <v>0</v>
      </c>
      <c r="CF109" s="1">
        <f>CD109+CE109</f>
        <v>2</v>
      </c>
      <c r="CG109" s="8">
        <f>IF(CF109&gt;0,CD109/CF109,0%)</f>
        <v>1</v>
      </c>
      <c r="CH109" s="2">
        <f>CH107+CH108</f>
        <v>19</v>
      </c>
      <c r="CI109" s="1">
        <f>CI107+CI108</f>
        <v>9</v>
      </c>
      <c r="CJ109" s="1">
        <f t="shared" si="663"/>
        <v>28</v>
      </c>
      <c r="CK109" s="8">
        <f t="shared" si="664"/>
        <v>0.6785714285714286</v>
      </c>
      <c r="CL109" s="31">
        <f>CL107+CL108</f>
        <v>1</v>
      </c>
      <c r="CM109" s="31">
        <f>CM107+CM108</f>
        <v>0</v>
      </c>
      <c r="CN109" s="1">
        <f>CL109+CM109</f>
        <v>1</v>
      </c>
      <c r="CO109" s="8">
        <f>IF(CN109&gt;0,CL109/CN109,0%)</f>
        <v>1</v>
      </c>
      <c r="CP109" s="31">
        <f>CP107+CP108</f>
        <v>6</v>
      </c>
      <c r="CQ109" s="31">
        <f>CQ107+CQ108</f>
        <v>0</v>
      </c>
      <c r="CR109" s="1">
        <f>CP109+CQ109</f>
        <v>6</v>
      </c>
      <c r="CS109" s="8">
        <f>IF(CR109&gt;0,CP109/CR109,0%)</f>
        <v>1</v>
      </c>
      <c r="CT109" s="31">
        <f>CT107+CT108</f>
        <v>1</v>
      </c>
      <c r="CU109" s="31">
        <f>CU107+CU108</f>
        <v>0</v>
      </c>
      <c r="CV109" s="1">
        <f>CT109+CU109</f>
        <v>1</v>
      </c>
      <c r="CW109" s="8">
        <f>IF(CV109&gt;0,CT109/CV109,0%)</f>
        <v>1</v>
      </c>
      <c r="CX109" s="31">
        <f>CX107+CX108</f>
        <v>2</v>
      </c>
      <c r="CY109" s="31">
        <f>CY107+CY108</f>
        <v>1</v>
      </c>
      <c r="CZ109" s="1">
        <f>CX109+CY109</f>
        <v>3</v>
      </c>
      <c r="DA109" s="8">
        <f>IF(CZ109&gt;0,CX109/CZ109,0%)</f>
        <v>0.6666666666666666</v>
      </c>
      <c r="DB109" s="31">
        <f>DB107+DB108</f>
        <v>4</v>
      </c>
      <c r="DC109" s="31">
        <f>DC107+DC108</f>
        <v>0</v>
      </c>
      <c r="DD109" s="1">
        <f>DB109+DC109</f>
        <v>4</v>
      </c>
      <c r="DE109" s="8">
        <f>IF(DD109&gt;0,DB109/DD109,0%)</f>
        <v>1</v>
      </c>
      <c r="DF109" s="31">
        <f>DF107+DF108</f>
        <v>7</v>
      </c>
      <c r="DG109" s="31">
        <f>DG107+DG108</f>
        <v>0</v>
      </c>
      <c r="DH109" s="1">
        <f>DF109+DG109</f>
        <v>7</v>
      </c>
      <c r="DI109" s="8">
        <f>IF(DH109&gt;0,DF109/DH109,0%)</f>
        <v>1</v>
      </c>
      <c r="DJ109" s="31">
        <f>DJ107+DJ108</f>
        <v>3</v>
      </c>
      <c r="DK109" s="31">
        <f>DK107+DK108</f>
        <v>1</v>
      </c>
      <c r="DL109" s="1">
        <f>DJ109+DK109</f>
        <v>4</v>
      </c>
      <c r="DM109" s="8">
        <f>IF(DL109&gt;0,DJ109/DL109,0%)</f>
        <v>0.75</v>
      </c>
      <c r="DN109" s="2">
        <f>DN107+DN108</f>
        <v>24</v>
      </c>
      <c r="DO109" s="1">
        <f>DO107+DO108</f>
        <v>2</v>
      </c>
      <c r="DP109" s="1">
        <f>DN109+DO109</f>
        <v>26</v>
      </c>
      <c r="DQ109" s="8">
        <f>IF(DP109&gt;0,DN109/DP109,0%)</f>
        <v>0.9230769230769231</v>
      </c>
      <c r="DR109" s="2">
        <f>DR107+DR108</f>
        <v>105</v>
      </c>
      <c r="DS109" s="2">
        <f>DS107+DS108</f>
        <v>23</v>
      </c>
      <c r="DT109" s="1">
        <f>DR109+DS109</f>
        <v>128</v>
      </c>
      <c r="DU109" s="8">
        <f>IF(DT109&gt;0,DR109/DT109,0%)</f>
        <v>0.8203125</v>
      </c>
      <c r="DV109" s="2">
        <f>'[6]cy2001'!DR109</f>
        <v>99</v>
      </c>
      <c r="DW109" s="2">
        <f>'[6]cy2001'!DS109</f>
        <v>74</v>
      </c>
      <c r="DX109" s="1">
        <f t="shared" si="696"/>
        <v>173</v>
      </c>
      <c r="DY109" s="8">
        <f>IF(DX109&gt;0,DV109/DX109,0%)</f>
        <v>0.5722543352601156</v>
      </c>
      <c r="DZ109" s="1">
        <f>DR109-DV109</f>
        <v>6</v>
      </c>
      <c r="EA109" s="8">
        <f>IF(DV109&lt;&gt;0,DZ109/DV109,IF(DZ109=0,0,1))</f>
        <v>0.06060606060606061</v>
      </c>
      <c r="EB109" s="1">
        <f>DS109-DW109</f>
        <v>-51</v>
      </c>
      <c r="EC109" s="8">
        <f>IF(DW109&lt;&gt;0,EB109/DW109,IF(EB109=0,0,1))</f>
        <v>-0.6891891891891891</v>
      </c>
      <c r="ED109" s="1">
        <f>DT109-DX109</f>
        <v>-45</v>
      </c>
      <c r="EE109" s="8">
        <f>IF(DX109&lt;&gt;0,ED109/DX109,IF(ED109=0,0,1))</f>
        <v>-0.26011560693641617</v>
      </c>
      <c r="EF109" s="8">
        <f>EA109-EE109</f>
        <v>0.3207216675424768</v>
      </c>
      <c r="EG109" s="1" t="s">
        <v>40</v>
      </c>
      <c r="EH109" s="1">
        <v>28</v>
      </c>
      <c r="EI109" s="1">
        <v>13</v>
      </c>
      <c r="EJ109" s="1">
        <v>28</v>
      </c>
      <c r="EK109" s="9">
        <v>6</v>
      </c>
    </row>
    <row r="110" spans="1:141" ht="12.75" customHeight="1" hidden="1" outlineLevel="2">
      <c r="A110" s="5" t="s">
        <v>24</v>
      </c>
      <c r="B110" s="9"/>
      <c r="C110" s="9"/>
      <c r="D110" s="9">
        <f t="shared" si="626"/>
        <v>0</v>
      </c>
      <c r="E110" s="11">
        <f t="shared" si="627"/>
        <v>0</v>
      </c>
      <c r="F110" s="34">
        <v>77</v>
      </c>
      <c r="G110" s="34">
        <v>23</v>
      </c>
      <c r="H110" s="9">
        <f t="shared" si="628"/>
        <v>100</v>
      </c>
      <c r="I110" s="11">
        <f t="shared" si="629"/>
        <v>0.77</v>
      </c>
      <c r="J110" s="9"/>
      <c r="K110" s="9"/>
      <c r="L110" s="9">
        <f t="shared" si="630"/>
        <v>0</v>
      </c>
      <c r="M110" s="11">
        <f t="shared" si="631"/>
        <v>0</v>
      </c>
      <c r="N110" s="9"/>
      <c r="O110" s="9"/>
      <c r="P110" s="9">
        <f t="shared" si="632"/>
        <v>0</v>
      </c>
      <c r="Q110" s="11">
        <f t="shared" si="633"/>
        <v>0</v>
      </c>
      <c r="R110" s="9"/>
      <c r="S110" s="9"/>
      <c r="T110" s="9">
        <f t="shared" si="634"/>
        <v>0</v>
      </c>
      <c r="U110" s="11">
        <f t="shared" si="635"/>
        <v>0</v>
      </c>
      <c r="V110" s="9"/>
      <c r="W110" s="9"/>
      <c r="X110" s="9">
        <f t="shared" si="636"/>
        <v>0</v>
      </c>
      <c r="Y110" s="11">
        <f t="shared" si="637"/>
        <v>0</v>
      </c>
      <c r="Z110" s="2">
        <f>V110+R110+N110+J110+F110+B110</f>
        <v>77</v>
      </c>
      <c r="AA110" s="1">
        <f>W110+S110+O110+K110+G110+C110</f>
        <v>23</v>
      </c>
      <c r="AB110" s="1">
        <f t="shared" si="640"/>
        <v>100</v>
      </c>
      <c r="AC110" s="3">
        <f t="shared" si="641"/>
        <v>0.77</v>
      </c>
      <c r="AD110" s="9"/>
      <c r="AE110" s="9"/>
      <c r="AF110" s="9">
        <f t="shared" si="642"/>
        <v>0</v>
      </c>
      <c r="AG110" s="11">
        <f t="shared" si="643"/>
        <v>0</v>
      </c>
      <c r="AH110" s="9">
        <v>77</v>
      </c>
      <c r="AI110" s="9">
        <v>23</v>
      </c>
      <c r="AJ110" s="9">
        <f t="shared" si="644"/>
        <v>100</v>
      </c>
      <c r="AK110" s="11">
        <f t="shared" si="645"/>
        <v>0.77</v>
      </c>
      <c r="AL110" s="9"/>
      <c r="AM110" s="9"/>
      <c r="AN110" s="9">
        <f t="shared" si="646"/>
        <v>0</v>
      </c>
      <c r="AO110" s="11">
        <f t="shared" si="647"/>
        <v>0</v>
      </c>
      <c r="AP110" s="9"/>
      <c r="AQ110" s="9"/>
      <c r="AR110" s="9">
        <f t="shared" si="648"/>
        <v>0</v>
      </c>
      <c r="AS110" s="11">
        <f t="shared" si="649"/>
        <v>0</v>
      </c>
      <c r="AT110" s="9"/>
      <c r="AU110" s="9"/>
      <c r="AV110" s="9">
        <f>AT110+AU110</f>
        <v>0</v>
      </c>
      <c r="AW110" s="11">
        <f>IF(AV110&gt;0,AT110/AV110,0%)</f>
        <v>0</v>
      </c>
      <c r="AX110" s="9"/>
      <c r="AY110" s="9"/>
      <c r="AZ110" s="9">
        <f t="shared" si="702"/>
        <v>0</v>
      </c>
      <c r="BA110" s="11">
        <f t="shared" si="651"/>
        <v>0</v>
      </c>
      <c r="BB110" s="9"/>
      <c r="BC110" s="9"/>
      <c r="BD110" s="9">
        <f>BB110+BC110</f>
        <v>0</v>
      </c>
      <c r="BE110" s="11">
        <f>IF(BD110&gt;0,BB110/BD110,0%)</f>
        <v>0</v>
      </c>
      <c r="BF110" s="2">
        <f>BB110+AX110+AT110+AP110+AL110+AH110+AD110</f>
        <v>77</v>
      </c>
      <c r="BG110" s="1">
        <f>BC110+AY110+AU110+AQ110+AM110+AI110+AE110</f>
        <v>23</v>
      </c>
      <c r="BH110" s="1">
        <f t="shared" si="654"/>
        <v>100</v>
      </c>
      <c r="BI110" s="3">
        <f t="shared" si="703"/>
        <v>0.77</v>
      </c>
      <c r="BJ110" s="9"/>
      <c r="BK110" s="9"/>
      <c r="BL110" s="9">
        <f>BJ110+BK110</f>
        <v>0</v>
      </c>
      <c r="BM110" s="11">
        <f>IF(BL110&gt;0,BJ110/BL110,0%)</f>
        <v>0</v>
      </c>
      <c r="BN110" s="9"/>
      <c r="BO110" s="9"/>
      <c r="BP110" s="9">
        <f>BN110+BO110</f>
        <v>0</v>
      </c>
      <c r="BQ110" s="11">
        <f>IF(BP110&gt;0,BN110/BP110,0%)</f>
        <v>0</v>
      </c>
      <c r="BR110" s="9"/>
      <c r="BS110" s="9"/>
      <c r="BT110" s="9">
        <f>BR110+BS110</f>
        <v>0</v>
      </c>
      <c r="BU110" s="11">
        <f>IF(BT110&gt;0,BR110/BT110,0%)</f>
        <v>0</v>
      </c>
      <c r="BV110" s="9"/>
      <c r="BW110" s="9"/>
      <c r="BX110" s="9">
        <f>BV110+BW110</f>
        <v>0</v>
      </c>
      <c r="BY110" s="11">
        <f>IF(BX110&gt;0,BV110/BX110,0%)</f>
        <v>0</v>
      </c>
      <c r="BZ110" s="9"/>
      <c r="CA110" s="9"/>
      <c r="CB110" s="9">
        <f>BZ110+CA110</f>
        <v>0</v>
      </c>
      <c r="CC110" s="11">
        <f>IF(CB110&gt;0,BZ110/CB110,0%)</f>
        <v>0</v>
      </c>
      <c r="CD110" s="9"/>
      <c r="CE110" s="9"/>
      <c r="CF110" s="9">
        <f>CD110+CE110</f>
        <v>0</v>
      </c>
      <c r="CG110" s="11">
        <f>IF(CF110&gt;0,CD110/CF110,0%)</f>
        <v>0</v>
      </c>
      <c r="CH110" s="2">
        <f>CD110+BZ110+BV110+BR110+BN110+BJ110</f>
        <v>0</v>
      </c>
      <c r="CI110" s="1">
        <f>CE110+CA110+BW110+BS110+BO110+BK110</f>
        <v>0</v>
      </c>
      <c r="CJ110" s="9">
        <f t="shared" si="663"/>
        <v>0</v>
      </c>
      <c r="CK110" s="10">
        <f t="shared" si="664"/>
        <v>0</v>
      </c>
      <c r="CL110" s="9"/>
      <c r="CM110" s="9"/>
      <c r="CN110" s="9">
        <f>CL110+CM110</f>
        <v>0</v>
      </c>
      <c r="CO110" s="11">
        <f>IF(CN110&gt;0,CL110/CN110,0%)</f>
        <v>0</v>
      </c>
      <c r="CP110" s="9"/>
      <c r="CQ110" s="9"/>
      <c r="CR110" s="9">
        <f>CP110+CQ110</f>
        <v>0</v>
      </c>
      <c r="CS110" s="11">
        <f>IF(CR110&gt;0,CP110/CR110,0%)</f>
        <v>0</v>
      </c>
      <c r="CT110" s="9"/>
      <c r="CU110" s="9"/>
      <c r="CV110" s="9">
        <f>CT110+CU110</f>
        <v>0</v>
      </c>
      <c r="CW110" s="11">
        <f>IF(CV110&gt;0,CT110/CV110,0%)</f>
        <v>0</v>
      </c>
      <c r="CX110" s="9"/>
      <c r="CY110" s="9"/>
      <c r="CZ110" s="9">
        <f>CX110+CY110</f>
        <v>0</v>
      </c>
      <c r="DA110" s="11">
        <f>IF(CZ110&gt;0,CX110/CZ110,0%)</f>
        <v>0</v>
      </c>
      <c r="DB110" s="9"/>
      <c r="DC110" s="9"/>
      <c r="DD110" s="9">
        <f>DB110+DC110</f>
        <v>0</v>
      </c>
      <c r="DE110" s="11">
        <f>IF(DD110&gt;0,DB110/DD110,0%)</f>
        <v>0</v>
      </c>
      <c r="DF110" s="9"/>
      <c r="DG110" s="9"/>
      <c r="DH110" s="9">
        <f>DF110+DG110</f>
        <v>0</v>
      </c>
      <c r="DI110" s="11">
        <f>IF(DH110&gt;0,DF110/DH110,0%)</f>
        <v>0</v>
      </c>
      <c r="DJ110" s="9"/>
      <c r="DK110" s="9"/>
      <c r="DL110" s="1">
        <f>DJ110+DK110</f>
        <v>0</v>
      </c>
      <c r="DM110" s="8">
        <f>IF(DL110&gt;0,DJ110/DL110,0%)</f>
        <v>0</v>
      </c>
      <c r="DN110" s="2">
        <f>DJ110+DF110+DB110+CX110+CT110+CP110+CL110</f>
        <v>0</v>
      </c>
      <c r="DO110" s="1">
        <f>DK110+DG110+DC110+CY110+CU110+CQ110+CM110</f>
        <v>0</v>
      </c>
      <c r="DP110" s="1">
        <f>DN110+DO110</f>
        <v>0</v>
      </c>
      <c r="DQ110" s="3">
        <f t="shared" si="674"/>
        <v>0</v>
      </c>
      <c r="DR110" s="2">
        <f>DN110+CH110+BF110+Z110</f>
        <v>154</v>
      </c>
      <c r="DS110" s="1">
        <f>DO110+CI110+BG110+AA110</f>
        <v>46</v>
      </c>
      <c r="DT110" s="1">
        <f t="shared" si="676"/>
        <v>200</v>
      </c>
      <c r="DU110" s="3">
        <f t="shared" si="677"/>
        <v>0.77</v>
      </c>
      <c r="DV110" s="2">
        <f>'[6]cy2001'!DR110</f>
        <v>50</v>
      </c>
      <c r="DW110" s="2">
        <f>'[6]cy2001'!DS110</f>
        <v>18</v>
      </c>
      <c r="DX110" s="1">
        <f t="shared" si="696"/>
        <v>68</v>
      </c>
      <c r="DY110" s="3">
        <f t="shared" si="678"/>
        <v>0.7352941176470589</v>
      </c>
      <c r="DZ110" s="1">
        <f t="shared" si="697"/>
        <v>104</v>
      </c>
      <c r="EA110" s="8">
        <f t="shared" si="679"/>
        <v>2.08</v>
      </c>
      <c r="EB110" s="1">
        <f t="shared" si="698"/>
        <v>28</v>
      </c>
      <c r="EC110" s="8">
        <f t="shared" si="699"/>
        <v>1.5555555555555556</v>
      </c>
      <c r="ED110" s="1">
        <f t="shared" si="700"/>
        <v>132</v>
      </c>
      <c r="EE110" s="8">
        <f t="shared" si="680"/>
        <v>1.9411764705882353</v>
      </c>
      <c r="EF110" s="8">
        <f t="shared" si="701"/>
        <v>0.1388235294117648</v>
      </c>
      <c r="EG110" s="1" t="s">
        <v>41</v>
      </c>
      <c r="EH110" s="1">
        <v>16</v>
      </c>
      <c r="EI110" s="1">
        <v>4</v>
      </c>
      <c r="EJ110" s="1">
        <v>16</v>
      </c>
      <c r="EK110" s="9">
        <v>4</v>
      </c>
    </row>
    <row r="111" spans="1:141" ht="12.75" customHeight="1" hidden="1" outlineLevel="2">
      <c r="A111" s="5" t="s">
        <v>25</v>
      </c>
      <c r="B111" s="9"/>
      <c r="C111" s="9"/>
      <c r="D111" s="9">
        <f t="shared" si="626"/>
        <v>0</v>
      </c>
      <c r="E111" s="11">
        <f t="shared" si="627"/>
        <v>0</v>
      </c>
      <c r="F111" s="34">
        <f>90+44+165</f>
        <v>299</v>
      </c>
      <c r="G111" s="34">
        <f>2+58+25</f>
        <v>85</v>
      </c>
      <c r="H111" s="9">
        <f t="shared" si="628"/>
        <v>384</v>
      </c>
      <c r="I111" s="11">
        <f t="shared" si="629"/>
        <v>0.7786458333333334</v>
      </c>
      <c r="J111" s="9"/>
      <c r="K111" s="9"/>
      <c r="L111" s="9">
        <f t="shared" si="630"/>
        <v>0</v>
      </c>
      <c r="M111" s="11">
        <f t="shared" si="631"/>
        <v>0</v>
      </c>
      <c r="N111" s="9"/>
      <c r="O111" s="9"/>
      <c r="P111" s="9">
        <f t="shared" si="632"/>
        <v>0</v>
      </c>
      <c r="Q111" s="11">
        <f t="shared" si="633"/>
        <v>0</v>
      </c>
      <c r="R111" s="9"/>
      <c r="S111" s="9"/>
      <c r="T111" s="9">
        <f t="shared" si="634"/>
        <v>0</v>
      </c>
      <c r="U111" s="11">
        <f t="shared" si="635"/>
        <v>0</v>
      </c>
      <c r="V111" s="9"/>
      <c r="W111" s="9"/>
      <c r="X111" s="9">
        <f t="shared" si="636"/>
        <v>0</v>
      </c>
      <c r="Y111" s="11">
        <f t="shared" si="637"/>
        <v>0</v>
      </c>
      <c r="Z111" s="2">
        <f>V111+R111+N111+J111+F111+B111</f>
        <v>299</v>
      </c>
      <c r="AA111" s="1">
        <v>37</v>
      </c>
      <c r="AB111" s="1">
        <f t="shared" si="640"/>
        <v>336</v>
      </c>
      <c r="AC111" s="3">
        <f t="shared" si="641"/>
        <v>0.8898809523809523</v>
      </c>
      <c r="AD111" s="9"/>
      <c r="AE111" s="9"/>
      <c r="AF111" s="9">
        <f t="shared" si="642"/>
        <v>0</v>
      </c>
      <c r="AG111" s="11">
        <f t="shared" si="643"/>
        <v>0</v>
      </c>
      <c r="AH111" s="9"/>
      <c r="AI111" s="9"/>
      <c r="AJ111" s="9">
        <f t="shared" si="644"/>
        <v>0</v>
      </c>
      <c r="AK111" s="11">
        <f t="shared" si="645"/>
        <v>0</v>
      </c>
      <c r="AL111" s="9"/>
      <c r="AM111" s="9"/>
      <c r="AN111" s="9">
        <f t="shared" si="646"/>
        <v>0</v>
      </c>
      <c r="AO111" s="11">
        <f t="shared" si="647"/>
        <v>0</v>
      </c>
      <c r="AP111" s="9"/>
      <c r="AQ111" s="9"/>
      <c r="AR111" s="9">
        <f t="shared" si="648"/>
        <v>0</v>
      </c>
      <c r="AS111" s="11">
        <f t="shared" si="649"/>
        <v>0</v>
      </c>
      <c r="AT111" s="9"/>
      <c r="AU111" s="9"/>
      <c r="AV111" s="9">
        <f>AT111+AU111</f>
        <v>0</v>
      </c>
      <c r="AW111" s="11">
        <f>IF(AV111&gt;0,AT111/AV111,0%)</f>
        <v>0</v>
      </c>
      <c r="AX111" s="9"/>
      <c r="AY111" s="9"/>
      <c r="AZ111" s="9">
        <f t="shared" si="702"/>
        <v>0</v>
      </c>
      <c r="BA111" s="11">
        <f t="shared" si="651"/>
        <v>0</v>
      </c>
      <c r="BB111" s="9"/>
      <c r="BC111" s="9"/>
      <c r="BD111" s="9">
        <f>BB111+BC111</f>
        <v>0</v>
      </c>
      <c r="BE111" s="11">
        <f>IF(BD111&gt;0,BB111/BD111,0%)</f>
        <v>0</v>
      </c>
      <c r="BF111" s="2">
        <f>BB111+AX111+AT111+AP111+AL111+AH111+AD111</f>
        <v>0</v>
      </c>
      <c r="BG111" s="1">
        <f>BC111+AY111+AU111+AQ111+AM111+AI111+AE111</f>
        <v>0</v>
      </c>
      <c r="BH111" s="1">
        <f t="shared" si="654"/>
        <v>0</v>
      </c>
      <c r="BI111" s="3">
        <f t="shared" si="703"/>
        <v>0</v>
      </c>
      <c r="BJ111" s="9"/>
      <c r="BK111" s="9"/>
      <c r="BL111" s="9">
        <f>BJ111+BK111</f>
        <v>0</v>
      </c>
      <c r="BM111" s="11">
        <f>IF(BL111&gt;0,BJ111/BL111,0%)</f>
        <v>0</v>
      </c>
      <c r="BN111" s="9"/>
      <c r="BO111" s="9"/>
      <c r="BP111" s="9">
        <f>BN111+BO111</f>
        <v>0</v>
      </c>
      <c r="BQ111" s="11">
        <f>IF(BP111&gt;0,BN111/BP111,0%)</f>
        <v>0</v>
      </c>
      <c r="BR111" s="9"/>
      <c r="BS111" s="9"/>
      <c r="BT111" s="9">
        <f>BR111+BS111</f>
        <v>0</v>
      </c>
      <c r="BU111" s="11">
        <f>IF(BT111&gt;0,BR111/BT111,0%)</f>
        <v>0</v>
      </c>
      <c r="BV111" s="34">
        <v>85</v>
      </c>
      <c r="BW111" s="34">
        <v>26</v>
      </c>
      <c r="BX111" s="9">
        <f>BV111+BW111</f>
        <v>111</v>
      </c>
      <c r="BY111" s="11">
        <f>IF(BX111&gt;0,BV111/BX111,0%)</f>
        <v>0.7657657657657657</v>
      </c>
      <c r="BZ111" s="9"/>
      <c r="CA111" s="9"/>
      <c r="CB111" s="9">
        <f>BZ111+CA111</f>
        <v>0</v>
      </c>
      <c r="CC111" s="11">
        <f>IF(CB111&gt;0,BZ111/CB111,0%)</f>
        <v>0</v>
      </c>
      <c r="CD111" s="9"/>
      <c r="CE111" s="9"/>
      <c r="CF111" s="9">
        <f>CD111+CE111</f>
        <v>0</v>
      </c>
      <c r="CG111" s="11">
        <f>IF(CF111&gt;0,CD111/CF111,0%)</f>
        <v>0</v>
      </c>
      <c r="CH111" s="2">
        <f>CD111+BZ111+BV111+BR111+BN111+BJ111</f>
        <v>85</v>
      </c>
      <c r="CI111" s="1">
        <f>CE111+CA111+BW111+BS111+BO111+BK111</f>
        <v>26</v>
      </c>
      <c r="CJ111" s="9">
        <f t="shared" si="663"/>
        <v>111</v>
      </c>
      <c r="CK111" s="10">
        <f t="shared" si="664"/>
        <v>0.7657657657657657</v>
      </c>
      <c r="CL111" s="9"/>
      <c r="CM111" s="9"/>
      <c r="CN111" s="9">
        <f>CL111+CM111</f>
        <v>0</v>
      </c>
      <c r="CO111" s="11">
        <f>IF(CN111&gt;0,CL111/CN111,0%)</f>
        <v>0</v>
      </c>
      <c r="CP111" s="9"/>
      <c r="CQ111" s="9"/>
      <c r="CR111" s="9">
        <f>CP111+CQ111</f>
        <v>0</v>
      </c>
      <c r="CS111" s="11">
        <f>IF(CR111&gt;0,CP111/CR111,0%)</f>
        <v>0</v>
      </c>
      <c r="CT111" s="9"/>
      <c r="CU111" s="9"/>
      <c r="CV111" s="9">
        <f>CT111+CU111</f>
        <v>0</v>
      </c>
      <c r="CW111" s="11">
        <f>IF(CV111&gt;0,CT111/CV111,0%)</f>
        <v>0</v>
      </c>
      <c r="CX111" s="9"/>
      <c r="CY111" s="9"/>
      <c r="CZ111" s="9">
        <f>CX111+CY111</f>
        <v>0</v>
      </c>
      <c r="DA111" s="11">
        <f>IF(CZ111&gt;0,CX111/CZ111,0%)</f>
        <v>0</v>
      </c>
      <c r="DB111" s="9"/>
      <c r="DC111" s="9"/>
      <c r="DD111" s="9">
        <f>DB111+DC111</f>
        <v>0</v>
      </c>
      <c r="DE111" s="11">
        <f>IF(DD111&gt;0,DB111/DD111,0%)</f>
        <v>0</v>
      </c>
      <c r="DF111" s="9"/>
      <c r="DG111" s="9"/>
      <c r="DH111" s="9">
        <f>DF111+DG111</f>
        <v>0</v>
      </c>
      <c r="DI111" s="11">
        <f>IF(DH111&gt;0,DF111/DH111,0%)</f>
        <v>0</v>
      </c>
      <c r="DJ111" s="9">
        <f>134+48+33</f>
        <v>215</v>
      </c>
      <c r="DK111" s="9">
        <f>6+1+4</f>
        <v>11</v>
      </c>
      <c r="DL111" s="1">
        <f>DJ111+DK111</f>
        <v>226</v>
      </c>
      <c r="DM111" s="8">
        <f>IF(DL111&gt;0,DJ111/DL111,0%)</f>
        <v>0.9513274336283186</v>
      </c>
      <c r="DN111" s="2">
        <f>DJ111+DF111+DB111+CX111+CT111+CP111+CL111</f>
        <v>215</v>
      </c>
      <c r="DO111" s="1">
        <f>DK111+DG111+DC111+CY111+CU111+CQ111+CM111</f>
        <v>11</v>
      </c>
      <c r="DP111" s="1">
        <f>DN111+DO111</f>
        <v>226</v>
      </c>
      <c r="DQ111" s="3">
        <f t="shared" si="674"/>
        <v>0.9513274336283186</v>
      </c>
      <c r="DR111" s="2">
        <f>DN111+CH111+BF111+Z111</f>
        <v>599</v>
      </c>
      <c r="DS111" s="1">
        <f>DO111+CI111+BG111+AA111</f>
        <v>74</v>
      </c>
      <c r="DT111" s="1">
        <f t="shared" si="676"/>
        <v>673</v>
      </c>
      <c r="DU111" s="3">
        <f t="shared" si="677"/>
        <v>0.8900445765230312</v>
      </c>
      <c r="DV111" s="2">
        <f>'[6]cy2001'!DR111</f>
        <v>325</v>
      </c>
      <c r="DW111" s="2">
        <f>'[6]cy2001'!DS111</f>
        <v>87</v>
      </c>
      <c r="DX111" s="1">
        <f t="shared" si="696"/>
        <v>412</v>
      </c>
      <c r="DY111" s="3">
        <f t="shared" si="678"/>
        <v>0.7888349514563107</v>
      </c>
      <c r="DZ111" s="1">
        <f t="shared" si="697"/>
        <v>274</v>
      </c>
      <c r="EA111" s="8">
        <f t="shared" si="679"/>
        <v>0.8430769230769231</v>
      </c>
      <c r="EB111" s="1">
        <f t="shared" si="698"/>
        <v>-13</v>
      </c>
      <c r="EC111" s="8">
        <f t="shared" si="699"/>
        <v>-0.14942528735632185</v>
      </c>
      <c r="ED111" s="1">
        <f t="shared" si="700"/>
        <v>261</v>
      </c>
      <c r="EE111" s="8">
        <f t="shared" si="680"/>
        <v>0.633495145631068</v>
      </c>
      <c r="EF111" s="8">
        <f t="shared" si="701"/>
        <v>0.20958177744585504</v>
      </c>
      <c r="EG111" s="9" t="s">
        <v>42</v>
      </c>
      <c r="EH111" s="1">
        <v>3</v>
      </c>
      <c r="EI111" s="1">
        <v>1</v>
      </c>
      <c r="EJ111" s="1">
        <v>3</v>
      </c>
      <c r="EK111" s="9">
        <v>4</v>
      </c>
    </row>
    <row r="112" spans="1:136" ht="13.5" outlineLevel="1" collapsed="1" thickBot="1">
      <c r="A112" s="29" t="s">
        <v>1</v>
      </c>
      <c r="B112" s="6">
        <f>B102+B103+B104+B105+B106+B109+B110+B111</f>
        <v>43</v>
      </c>
      <c r="C112" s="6">
        <f>C102+C103+C104+C105+C106+C109+C110+C111</f>
        <v>28</v>
      </c>
      <c r="D112" s="6">
        <f t="shared" si="626"/>
        <v>71</v>
      </c>
      <c r="E112" s="7">
        <f t="shared" si="627"/>
        <v>0.6056338028169014</v>
      </c>
      <c r="F112" s="6">
        <f>F102+F103+F104+F105+F106+F109+F110+F111</f>
        <v>433</v>
      </c>
      <c r="G112" s="6">
        <f>G102+G103+G104+G105+G106+G109+G110+G111</f>
        <v>179</v>
      </c>
      <c r="H112" s="6">
        <f t="shared" si="628"/>
        <v>612</v>
      </c>
      <c r="I112" s="7">
        <f t="shared" si="629"/>
        <v>0.7075163398692811</v>
      </c>
      <c r="J112" s="6">
        <f>J102+J103+J104+J105+J106+J109+J110+J111</f>
        <v>69</v>
      </c>
      <c r="K112" s="6">
        <f>K102+K103+K104+K105+K106+K109+K110+K111</f>
        <v>92</v>
      </c>
      <c r="L112" s="6">
        <f t="shared" si="630"/>
        <v>161</v>
      </c>
      <c r="M112" s="7">
        <f t="shared" si="631"/>
        <v>0.42857142857142855</v>
      </c>
      <c r="N112" s="6">
        <f>N102+N103+N104+N105+N106+N109+N110+N111</f>
        <v>79</v>
      </c>
      <c r="O112" s="6">
        <f>O102+O103+O104+O105+O106+O109+O110+O111</f>
        <v>108</v>
      </c>
      <c r="P112" s="6">
        <f t="shared" si="632"/>
        <v>187</v>
      </c>
      <c r="Q112" s="7">
        <f t="shared" si="633"/>
        <v>0.42245989304812837</v>
      </c>
      <c r="R112" s="6">
        <f>R102+R103+R104+R105+R106+R109+R110+R111</f>
        <v>66</v>
      </c>
      <c r="S112" s="6">
        <f>S102+S103+S104+S105+S106+S109+S110+S111</f>
        <v>65</v>
      </c>
      <c r="T112" s="6">
        <f t="shared" si="634"/>
        <v>131</v>
      </c>
      <c r="U112" s="7">
        <f t="shared" si="635"/>
        <v>0.5038167938931297</v>
      </c>
      <c r="V112" s="6">
        <f>V102+V103+V104+V105+V106+V109+V110+V111</f>
        <v>69</v>
      </c>
      <c r="W112" s="6">
        <f>W102+W103+W104+W105+W106+W109+W110+W111</f>
        <v>23</v>
      </c>
      <c r="X112" s="6">
        <f t="shared" si="636"/>
        <v>92</v>
      </c>
      <c r="Y112" s="7">
        <f t="shared" si="637"/>
        <v>0.75</v>
      </c>
      <c r="Z112" s="6">
        <f>Z102+Z103+Z104+Z105+Z106+Z109+Z110+Z111</f>
        <v>759</v>
      </c>
      <c r="AA112" s="6">
        <f>AA102+AA103+AA104+AA105+AA106+AA109+AA110+AA111</f>
        <v>447</v>
      </c>
      <c r="AB112" s="6">
        <f t="shared" si="640"/>
        <v>1206</v>
      </c>
      <c r="AC112" s="7">
        <f t="shared" si="641"/>
        <v>0.6293532338308457</v>
      </c>
      <c r="AD112" s="6">
        <f>AD102+AD103+AD104+AD105+AD106+AD109+AD110+AD111</f>
        <v>54</v>
      </c>
      <c r="AE112" s="6">
        <f>AE102+AE103+AE104+AE105+AE106+AE109+AE110+AE111</f>
        <v>40</v>
      </c>
      <c r="AF112" s="6">
        <f t="shared" si="642"/>
        <v>94</v>
      </c>
      <c r="AG112" s="7">
        <f t="shared" si="643"/>
        <v>0.574468085106383</v>
      </c>
      <c r="AH112" s="6">
        <f>AH102+AH103+AH104+AH105+AH106+AH109+AH110+AH111</f>
        <v>130</v>
      </c>
      <c r="AI112" s="6">
        <f>AI102+AI103+AI104+AI105+AI106+AI109+AI110+AI111</f>
        <v>53</v>
      </c>
      <c r="AJ112" s="6">
        <f t="shared" si="644"/>
        <v>183</v>
      </c>
      <c r="AK112" s="7">
        <f t="shared" si="645"/>
        <v>0.7103825136612022</v>
      </c>
      <c r="AL112" s="6">
        <f>AL102+AL103+AL104+AL105+AL106+AL109+AL110+AL111</f>
        <v>66</v>
      </c>
      <c r="AM112" s="6">
        <f>AM102+AM103+AM104+AM105+AM106+AM109+AM110+AM111</f>
        <v>29</v>
      </c>
      <c r="AN112" s="6">
        <f t="shared" si="646"/>
        <v>95</v>
      </c>
      <c r="AO112" s="7">
        <f t="shared" si="647"/>
        <v>0.6947368421052632</v>
      </c>
      <c r="AP112" s="6">
        <f>AP102+AP103+AP104+AP105+AP106+AP109+AP110+AP111</f>
        <v>66</v>
      </c>
      <c r="AQ112" s="6">
        <f>AQ102+AQ103+AQ104+AQ105+AQ106+AQ109+AQ110+AQ111</f>
        <v>33</v>
      </c>
      <c r="AR112" s="6">
        <f t="shared" si="648"/>
        <v>99</v>
      </c>
      <c r="AS112" s="7">
        <f t="shared" si="649"/>
        <v>0.6666666666666666</v>
      </c>
      <c r="AT112" s="6">
        <f>AT102+AT103+AT104+AT105+AT106+AT109+AT110+AT111</f>
        <v>47</v>
      </c>
      <c r="AU112" s="6">
        <f>AU102+AU103+AU104+AU105+AU106+AU109+AU110+AU111</f>
        <v>67</v>
      </c>
      <c r="AV112" s="6">
        <f>AT112+AU112</f>
        <v>114</v>
      </c>
      <c r="AW112" s="7">
        <f>IF(AV112&gt;0,AT112/AV112,0%)</f>
        <v>0.41228070175438597</v>
      </c>
      <c r="AX112" s="6">
        <f>AX102+AX103+AX104+AX105+AX106+AX109+AX110+AX111</f>
        <v>58</v>
      </c>
      <c r="AY112" s="6">
        <f>AY102+AY103+AY104+AY105+AY106+AY109+AY110+AY111</f>
        <v>98</v>
      </c>
      <c r="AZ112" s="6">
        <f t="shared" si="702"/>
        <v>156</v>
      </c>
      <c r="BA112" s="7">
        <f t="shared" si="651"/>
        <v>0.3717948717948718</v>
      </c>
      <c r="BB112" s="6">
        <f>BB102+BB103+BB104+BB105+BB106+BB109+BB110+BB111</f>
        <v>48</v>
      </c>
      <c r="BC112" s="6">
        <f>BC102+BC103+BC104+BC105+BC106+BC109+BC110+BC111</f>
        <v>135</v>
      </c>
      <c r="BD112" s="6">
        <f>BB112+BC112</f>
        <v>183</v>
      </c>
      <c r="BE112" s="7">
        <f>IF(BD112&gt;0,BB112/BD112,0%)</f>
        <v>0.26229508196721313</v>
      </c>
      <c r="BF112" s="6">
        <f>BF102+BF103+BF104+BF105+BF106+BF109+BF110+BF111</f>
        <v>469</v>
      </c>
      <c r="BG112" s="6">
        <f>BG102+BG103+BG104+BG105+BG106+BG109+BG110+BG111</f>
        <v>455</v>
      </c>
      <c r="BH112" s="6">
        <f t="shared" si="654"/>
        <v>924</v>
      </c>
      <c r="BI112" s="7">
        <f t="shared" si="703"/>
        <v>0.5075757575757576</v>
      </c>
      <c r="BJ112" s="6">
        <f>BJ102+BJ103+BJ104+BJ105+BJ106+BJ109+BJ110+BJ111</f>
        <v>71</v>
      </c>
      <c r="BK112" s="6">
        <f>BK102+BK103+BK104+BK105+BK106+BK109+BK110+BK111</f>
        <v>112</v>
      </c>
      <c r="BL112" s="6">
        <f>BJ112+BK112</f>
        <v>183</v>
      </c>
      <c r="BM112" s="7">
        <f>IF(BL112&gt;0,BJ112/BL112,0%)</f>
        <v>0.3879781420765027</v>
      </c>
      <c r="BN112" s="6">
        <f>BN102+BN103+BN104+BN105+BN106+BN109+BN110+BN111</f>
        <v>46</v>
      </c>
      <c r="BO112" s="6">
        <f>BO102+BO103+BO104+BO105+BO106+BO109+BO110+BO111</f>
        <v>70</v>
      </c>
      <c r="BP112" s="6">
        <f>BN112+BO112</f>
        <v>116</v>
      </c>
      <c r="BQ112" s="7">
        <f>IF(BP112&gt;0,BN112/BP112,0%)</f>
        <v>0.39655172413793105</v>
      </c>
      <c r="BR112" s="6">
        <f>BR102+BR103+BR104+BR105+BR106+BR109+BR110+BR111</f>
        <v>53</v>
      </c>
      <c r="BS112" s="6">
        <f>BS102+BS103+BS104+BS105+BS106+BS109+BS110+BS111</f>
        <v>69</v>
      </c>
      <c r="BT112" s="6">
        <f>BR112+BS112</f>
        <v>122</v>
      </c>
      <c r="BU112" s="7">
        <f>IF(BT112&gt;0,BR112/BT112,0%)</f>
        <v>0.4344262295081967</v>
      </c>
      <c r="BV112" s="6">
        <f>BV102+BV103+BV104+BV105+BV106+BV109+BV110+BV111</f>
        <v>156</v>
      </c>
      <c r="BW112" s="6">
        <f>BW102+BW103+BW104+BW105+BW106+BW109+BW110+BW111</f>
        <v>104</v>
      </c>
      <c r="BX112" s="6">
        <f>BV112+BW112</f>
        <v>260</v>
      </c>
      <c r="BY112" s="7">
        <f>IF(BX112&gt;0,BV112/BX112,0%)</f>
        <v>0.6</v>
      </c>
      <c r="BZ112" s="6">
        <f>BZ102+BZ103+BZ104+BZ105+BZ106+BZ109+BZ110+BZ111</f>
        <v>41</v>
      </c>
      <c r="CA112" s="6">
        <f>CA102+CA103+CA104+CA105+CA106+CA109+CA110+CA111</f>
        <v>87</v>
      </c>
      <c r="CB112" s="6">
        <f>BZ112+CA112</f>
        <v>128</v>
      </c>
      <c r="CC112" s="7">
        <f>IF(CB112&gt;0,BZ112/CB112,0%)</f>
        <v>0.3203125</v>
      </c>
      <c r="CD112" s="6">
        <f>CD102+CD103+CD104+CD105+CD106+CD109+CD110+CD111</f>
        <v>57</v>
      </c>
      <c r="CE112" s="6">
        <f>CE102+CE103+CE104+CE105+CE106+CE109+CE110+CE111</f>
        <v>31</v>
      </c>
      <c r="CF112" s="6">
        <f>CD112+CE112</f>
        <v>88</v>
      </c>
      <c r="CG112" s="7">
        <f>IF(CF112&gt;0,CD112/CF112,0%)</f>
        <v>0.6477272727272727</v>
      </c>
      <c r="CH112" s="6">
        <f>CH102+CH103+CH104+CH105+CH106+CH109+CH110+CH111</f>
        <v>424</v>
      </c>
      <c r="CI112" s="6">
        <f>CI102+CI103+CI104+CI105+CI106+CI109+CI110+CI111</f>
        <v>473</v>
      </c>
      <c r="CJ112" s="6">
        <f t="shared" si="663"/>
        <v>897</v>
      </c>
      <c r="CK112" s="7">
        <f t="shared" si="664"/>
        <v>0.47268673355629875</v>
      </c>
      <c r="CL112" s="6">
        <f>CL102+CL103+CL104+CL105+CL106+CL109+CL110+CL111</f>
        <v>64</v>
      </c>
      <c r="CM112" s="6">
        <f>CM102+CM103+CM104+CM105+CM106+CM109+CM110+CM111</f>
        <v>72</v>
      </c>
      <c r="CN112" s="6">
        <f>CL112+CM112</f>
        <v>136</v>
      </c>
      <c r="CO112" s="7">
        <f>IF(CN112&gt;0,CL112/CN112,0%)</f>
        <v>0.47058823529411764</v>
      </c>
      <c r="CP112" s="6">
        <f>CP102+CP103+CP104+CP105+CP106+CP109+CP110+CP111</f>
        <v>56</v>
      </c>
      <c r="CQ112" s="6">
        <f>CQ102+CQ103+CQ104+CQ105+CQ106+CQ109+CQ110+CQ111</f>
        <v>46</v>
      </c>
      <c r="CR112" s="6">
        <f>CP112+CQ112</f>
        <v>102</v>
      </c>
      <c r="CS112" s="7">
        <f>IF(CR112&gt;0,CP112/CR112,0%)</f>
        <v>0.5490196078431373</v>
      </c>
      <c r="CT112" s="6">
        <f>CT102+CT103+CT104+CT105+CT106+CT109+CT110+CT111</f>
        <v>60</v>
      </c>
      <c r="CU112" s="6">
        <f>CU102+CU103+CU104+CU105+CU106+CU109+CU110+CU111</f>
        <v>53</v>
      </c>
      <c r="CV112" s="6">
        <f>CT112+CU112</f>
        <v>113</v>
      </c>
      <c r="CW112" s="7">
        <f>IF(CV112&gt;0,CT112/CV112,0%)</f>
        <v>0.5309734513274337</v>
      </c>
      <c r="CX112" s="6">
        <f>CX102+CX103+CX104+CX105+CX106+CX109+CX110+CX111</f>
        <v>68</v>
      </c>
      <c r="CY112" s="6">
        <f>CY102+CY103+CY104+CY105+CY106+CY109+CY110+CY111</f>
        <v>68</v>
      </c>
      <c r="CZ112" s="6">
        <f>CX112+CY112</f>
        <v>136</v>
      </c>
      <c r="DA112" s="7">
        <f>IF(CZ112&gt;0,CX112/CZ112,0%)</f>
        <v>0.5</v>
      </c>
      <c r="DB112" s="6">
        <f>DB102+DB103+DB104+DB105+DB106+DB109+DB110+DB111</f>
        <v>43</v>
      </c>
      <c r="DC112" s="6">
        <f>DC102+DC103+DC104+DC105+DC106+DC109+DC110+DC111</f>
        <v>28</v>
      </c>
      <c r="DD112" s="6">
        <f>DB112+DC112</f>
        <v>71</v>
      </c>
      <c r="DE112" s="7">
        <f>IF(DD112&gt;0,DB112/DD112,0%)</f>
        <v>0.6056338028169014</v>
      </c>
      <c r="DF112" s="6">
        <f>DF102+DF103+DF104+DF105+DF106+DF109+DF110+DF111</f>
        <v>42</v>
      </c>
      <c r="DG112" s="6">
        <f>DG102+DG103+DG104+DG105+DG106+DG109+DG110+DG111</f>
        <v>39</v>
      </c>
      <c r="DH112" s="6">
        <f>DF112+DG112</f>
        <v>81</v>
      </c>
      <c r="DI112" s="7">
        <f>IF(DH112&gt;0,DF112/DH112,0%)</f>
        <v>0.5185185185185185</v>
      </c>
      <c r="DJ112" s="6">
        <f>DJ102+DJ103+DJ104+DJ105+DJ106+DJ109+DJ110+DJ111</f>
        <v>266</v>
      </c>
      <c r="DK112" s="6">
        <f>DK102+DK103+DK104+DK105+DK106+DK109+DK110+DK111</f>
        <v>36</v>
      </c>
      <c r="DL112" s="6">
        <f>DJ112+DK112</f>
        <v>302</v>
      </c>
      <c r="DM112" s="7">
        <f>IF(DL112&gt;0,DJ112/DL112,0%)</f>
        <v>0.8807947019867549</v>
      </c>
      <c r="DN112" s="6">
        <f>DN102+DN103+DN104+DN105+DN106+DN109+DN110+DN111</f>
        <v>599</v>
      </c>
      <c r="DO112" s="6">
        <f>DO102+DO103+DO104+DO105+DO106+DO109+DO110+DO111</f>
        <v>342</v>
      </c>
      <c r="DP112" s="6">
        <f>DN112+DO112</f>
        <v>941</v>
      </c>
      <c r="DQ112" s="7">
        <f t="shared" si="674"/>
        <v>0.6365568544102019</v>
      </c>
      <c r="DR112" s="6">
        <f>DR102+DR103+DR104+DR105+DR106+DR109+DR110+DR111</f>
        <v>2251</v>
      </c>
      <c r="DS112" s="6">
        <f>DS102+DS103+DS104+DS105+DS106+DS109+DS110+DS111</f>
        <v>1717</v>
      </c>
      <c r="DT112" s="6">
        <f>DR112+DS112</f>
        <v>3968</v>
      </c>
      <c r="DU112" s="7">
        <f t="shared" si="677"/>
        <v>0.5672883064516129</v>
      </c>
      <c r="DV112" s="6">
        <f>DV102+DV103+DV104+DV105+DV106+DV109+DV110+DV111</f>
        <v>1399</v>
      </c>
      <c r="DW112" s="6">
        <f>DW102+DW103+DW104+DW105+DW106+DW109+DW110+DW111</f>
        <v>1541</v>
      </c>
      <c r="DX112" s="6">
        <f t="shared" si="696"/>
        <v>2940</v>
      </c>
      <c r="DY112" s="7">
        <f t="shared" si="678"/>
        <v>0.47585034013605443</v>
      </c>
      <c r="DZ112" s="6">
        <f>DZ102+DZ103+DZ104+DZ105+DZ106+DZ109+DZ110+DZ111</f>
        <v>852</v>
      </c>
      <c r="EA112" s="6">
        <f>EA102+EA103+EA104+EA105+EA106+EA109+EA110+EA111</f>
        <v>5.3898910415363135</v>
      </c>
      <c r="EB112" s="6">
        <f t="shared" si="698"/>
        <v>176</v>
      </c>
      <c r="EC112" s="7">
        <f t="shared" si="699"/>
        <v>0.11421155094094744</v>
      </c>
      <c r="ED112" s="6">
        <f t="shared" si="700"/>
        <v>1028</v>
      </c>
      <c r="EE112" s="7">
        <f t="shared" si="680"/>
        <v>0.34965986394557824</v>
      </c>
      <c r="EF112" s="7">
        <f t="shared" si="701"/>
        <v>5.040231177590735</v>
      </c>
    </row>
    <row r="113" spans="1:129" ht="12.75" outlineLevel="1">
      <c r="A113" s="4" t="s">
        <v>76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7"/>
      <c r="AA113" s="24"/>
      <c r="AB113" s="24"/>
      <c r="AC113" s="25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7"/>
      <c r="BG113" s="24"/>
      <c r="BH113" s="24"/>
      <c r="BI113" s="25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7"/>
      <c r="CI113" s="24"/>
      <c r="CJ113" s="24"/>
      <c r="CK113" s="25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7"/>
      <c r="DO113" s="24"/>
      <c r="DP113" s="24"/>
      <c r="DQ113" s="25"/>
      <c r="DR113" s="27"/>
      <c r="DS113" s="24"/>
      <c r="DT113" s="24"/>
      <c r="DU113" s="25"/>
      <c r="DV113" s="27"/>
      <c r="DW113" s="24"/>
      <c r="DX113" s="24"/>
      <c r="DY113" s="25"/>
    </row>
    <row r="114" spans="1:136" ht="12.75" customHeight="1" hidden="1" outlineLevel="2">
      <c r="A114" s="5" t="s">
        <v>2</v>
      </c>
      <c r="B114" s="31"/>
      <c r="C114" s="31"/>
      <c r="D114" s="9">
        <f aca="true" t="shared" si="704" ref="D114:D124">B114+C114</f>
        <v>0</v>
      </c>
      <c r="E114" s="11">
        <f aca="true" t="shared" si="705" ref="E114:E124">IF(D114&gt;0,B114/D114,0%)</f>
        <v>0</v>
      </c>
      <c r="F114" s="31"/>
      <c r="G114" s="31"/>
      <c r="H114" s="9">
        <f aca="true" t="shared" si="706" ref="H114:H124">F114+G114</f>
        <v>0</v>
      </c>
      <c r="I114" s="11">
        <f aca="true" t="shared" si="707" ref="I114:I124">IF(H114&gt;0,F114/H114,0%)</f>
        <v>0</v>
      </c>
      <c r="J114" s="31"/>
      <c r="K114" s="31"/>
      <c r="L114" s="9">
        <f aca="true" t="shared" si="708" ref="L114:L124">J114+K114</f>
        <v>0</v>
      </c>
      <c r="M114" s="11">
        <f aca="true" t="shared" si="709" ref="M114:M124">IF(L114&gt;0,J114/L114,0%)</f>
        <v>0</v>
      </c>
      <c r="N114" s="31"/>
      <c r="O114" s="31"/>
      <c r="P114" s="1">
        <f aca="true" t="shared" si="710" ref="P114:P124">N114+O114</f>
        <v>0</v>
      </c>
      <c r="Q114" s="8">
        <f aca="true" t="shared" si="711" ref="Q114:Q124">IF(P114&gt;0,N114/P114,0%)</f>
        <v>0</v>
      </c>
      <c r="R114" s="31">
        <v>0</v>
      </c>
      <c r="S114" s="31">
        <v>3</v>
      </c>
      <c r="T114" s="1">
        <f aca="true" t="shared" si="712" ref="T114:T124">R114+S114</f>
        <v>3</v>
      </c>
      <c r="U114" s="8">
        <f aca="true" t="shared" si="713" ref="U114:U124">IF(T114&gt;0,R114/T114,0%)</f>
        <v>0</v>
      </c>
      <c r="V114" s="31">
        <v>0</v>
      </c>
      <c r="W114" s="31">
        <v>9</v>
      </c>
      <c r="X114" s="1">
        <f aca="true" t="shared" si="714" ref="X114:X124">V114+W114</f>
        <v>9</v>
      </c>
      <c r="Y114" s="8">
        <f aca="true" t="shared" si="715" ref="Y114:Y124">IF(X114&gt;0,V114/X114,0%)</f>
        <v>0</v>
      </c>
      <c r="Z114" s="2">
        <f aca="true" t="shared" si="716" ref="Z114:Z120">V114+R114+N114+J114+F114+B114</f>
        <v>0</v>
      </c>
      <c r="AA114" s="1">
        <f aca="true" t="shared" si="717" ref="AA114:AA120">W114+S114+O114+K114+G114+C114</f>
        <v>12</v>
      </c>
      <c r="AB114" s="1">
        <f aca="true" t="shared" si="718" ref="AB114:AB124">Z114+AA114</f>
        <v>12</v>
      </c>
      <c r="AC114" s="3">
        <f aca="true" t="shared" si="719" ref="AC114:AC124">IF(AB114&gt;0,Z114/AB114,0%)</f>
        <v>0</v>
      </c>
      <c r="AD114" s="31">
        <v>0</v>
      </c>
      <c r="AE114" s="31">
        <v>18</v>
      </c>
      <c r="AF114" s="1">
        <f aca="true" t="shared" si="720" ref="AF114:AF124">AD114+AE114</f>
        <v>18</v>
      </c>
      <c r="AG114" s="8">
        <f aca="true" t="shared" si="721" ref="AG114:AG124">IF(AF114&gt;0,AD114/AF114,0%)</f>
        <v>0</v>
      </c>
      <c r="AH114" s="31">
        <v>0</v>
      </c>
      <c r="AI114" s="31">
        <v>669</v>
      </c>
      <c r="AJ114" s="1">
        <f aca="true" t="shared" si="722" ref="AJ114:AJ124">AH114+AI114</f>
        <v>669</v>
      </c>
      <c r="AK114" s="8">
        <f aca="true" t="shared" si="723" ref="AK114:AK124">IF(AJ114&gt;0,AH114/AJ114,0%)</f>
        <v>0</v>
      </c>
      <c r="AL114" s="31">
        <v>3</v>
      </c>
      <c r="AM114" s="31">
        <v>261</v>
      </c>
      <c r="AN114" s="1">
        <f aca="true" t="shared" si="724" ref="AN114:AN124">AL114+AM114</f>
        <v>264</v>
      </c>
      <c r="AO114" s="8">
        <f aca="true" t="shared" si="725" ref="AO114:AO124">IF(AN114&gt;0,AL114/AN114,0%)</f>
        <v>0.011363636363636364</v>
      </c>
      <c r="AP114" s="31">
        <v>17</v>
      </c>
      <c r="AQ114" s="31">
        <v>249</v>
      </c>
      <c r="AR114" s="1">
        <f aca="true" t="shared" si="726" ref="AR114:AR124">AP114+AQ114</f>
        <v>266</v>
      </c>
      <c r="AS114" s="8">
        <f aca="true" t="shared" si="727" ref="AS114:AS124">IF(AR114&gt;0,AP114/AR114,0%)</f>
        <v>0.06390977443609022</v>
      </c>
      <c r="AT114" s="31">
        <v>17</v>
      </c>
      <c r="AU114" s="31">
        <v>198</v>
      </c>
      <c r="AV114" s="1">
        <f aca="true" t="shared" si="728" ref="AV114:AV120">AT114+AU114</f>
        <v>215</v>
      </c>
      <c r="AW114" s="8">
        <f>IF(AV114&gt;0,AT114/AV114,0%)</f>
        <v>0.07906976744186046</v>
      </c>
      <c r="AX114" s="31">
        <v>21</v>
      </c>
      <c r="AY114" s="31">
        <v>297</v>
      </c>
      <c r="AZ114" s="1">
        <f>AY114+AX114</f>
        <v>318</v>
      </c>
      <c r="BA114" s="8">
        <f aca="true" t="shared" si="729" ref="BA114:BA124">IF(AZ114&gt;0,AX114/AZ114,0%)</f>
        <v>0.0660377358490566</v>
      </c>
      <c r="BB114" s="31">
        <v>45</v>
      </c>
      <c r="BC114" s="31">
        <v>367</v>
      </c>
      <c r="BD114" s="1">
        <f aca="true" t="shared" si="730" ref="BD114:BD120">BB114+BC114</f>
        <v>412</v>
      </c>
      <c r="BE114" s="8">
        <f>IF(BD114&gt;0,BB114/BD114,0%)</f>
        <v>0.10922330097087378</v>
      </c>
      <c r="BF114" s="2">
        <f aca="true" t="shared" si="731" ref="BF114:BF120">BB114+AX114+AT114+AP114+AL114+AH114+AD114</f>
        <v>103</v>
      </c>
      <c r="BG114" s="1">
        <f aca="true" t="shared" si="732" ref="BG114:BG120">BC114+AY114+AU114+AQ114+AM114+AI114+AE114</f>
        <v>2059</v>
      </c>
      <c r="BH114" s="1">
        <f aca="true" t="shared" si="733" ref="BH114:BH124">BF114+BG114</f>
        <v>2162</v>
      </c>
      <c r="BI114" s="3">
        <f>IF(BH114&gt;0,BF114/BH114,0%)</f>
        <v>0.04764107308048104</v>
      </c>
      <c r="BJ114" s="31">
        <v>32</v>
      </c>
      <c r="BK114" s="31">
        <v>673</v>
      </c>
      <c r="BL114" s="1">
        <f aca="true" t="shared" si="734" ref="BL114:BL120">BJ114+BK114</f>
        <v>705</v>
      </c>
      <c r="BM114" s="8">
        <f>IF(BL114&gt;0,BJ114/BL114,0%)</f>
        <v>0.04539007092198582</v>
      </c>
      <c r="BN114" s="31">
        <v>46</v>
      </c>
      <c r="BO114" s="31">
        <v>534</v>
      </c>
      <c r="BP114" s="1">
        <f aca="true" t="shared" si="735" ref="BP114:BP120">BN114+BO114</f>
        <v>580</v>
      </c>
      <c r="BQ114" s="8">
        <f>IF(BP114&gt;0,BN114/BP114,0%)</f>
        <v>0.07931034482758621</v>
      </c>
      <c r="BR114" s="31">
        <v>77</v>
      </c>
      <c r="BS114" s="31">
        <v>789</v>
      </c>
      <c r="BT114" s="1">
        <f aca="true" t="shared" si="736" ref="BT114:BT120">BR114+BS114</f>
        <v>866</v>
      </c>
      <c r="BU114" s="8">
        <f>IF(BT114&gt;0,BR114/BT114,0%)</f>
        <v>0.08891454965357967</v>
      </c>
      <c r="BV114" s="31">
        <v>71</v>
      </c>
      <c r="BW114" s="35">
        <v>3362</v>
      </c>
      <c r="BX114" s="1">
        <f aca="true" t="shared" si="737" ref="BX114:BX120">BV114+BW114</f>
        <v>3433</v>
      </c>
      <c r="BY114" s="8">
        <f>IF(BX114&gt;0,BV114/BX114,0%)</f>
        <v>0.020681619574715992</v>
      </c>
      <c r="BZ114" s="31">
        <v>143</v>
      </c>
      <c r="CA114" s="31">
        <v>4689</v>
      </c>
      <c r="CB114" s="1">
        <f aca="true" t="shared" si="738" ref="CB114:CB120">BZ114+CA114</f>
        <v>4832</v>
      </c>
      <c r="CC114" s="8">
        <f>IF(CB114&gt;0,BZ114/CB114,0%)</f>
        <v>0.02959437086092715</v>
      </c>
      <c r="CD114" s="31">
        <v>250</v>
      </c>
      <c r="CE114" s="35">
        <v>4384</v>
      </c>
      <c r="CF114" s="1">
        <f aca="true" t="shared" si="739" ref="CF114:CF120">CD114+CE114</f>
        <v>4634</v>
      </c>
      <c r="CG114" s="8">
        <f>IF(CF114&gt;0,CD114/CF114,0%)</f>
        <v>0.053949072075960294</v>
      </c>
      <c r="CH114" s="2">
        <f aca="true" t="shared" si="740" ref="CH114:CH120">CD114+BZ114+BV114+BR114+BN114+BJ114</f>
        <v>619</v>
      </c>
      <c r="CI114" s="1">
        <f aca="true" t="shared" si="741" ref="CI114:CI120">CE114+CA114+BW114+BS114+BO114+BK114</f>
        <v>14431</v>
      </c>
      <c r="CJ114" s="1">
        <f aca="true" t="shared" si="742" ref="CJ114:CJ124">CH114+CI114</f>
        <v>15050</v>
      </c>
      <c r="CK114" s="3">
        <f aca="true" t="shared" si="743" ref="CK114:CK124">IF(CJ114&gt;0,CH114/CJ114,0%)</f>
        <v>0.04112956810631229</v>
      </c>
      <c r="CL114" s="31">
        <v>308</v>
      </c>
      <c r="CM114" s="35">
        <v>7025</v>
      </c>
      <c r="CN114" s="1">
        <f aca="true" t="shared" si="744" ref="CN114:CN120">CL114+CM114</f>
        <v>7333</v>
      </c>
      <c r="CO114" s="8">
        <f>IF(CN114&gt;0,CL114/CN114,0%)</f>
        <v>0.042001909177689895</v>
      </c>
      <c r="CP114" s="31">
        <v>380</v>
      </c>
      <c r="CQ114" s="35">
        <v>10949</v>
      </c>
      <c r="CR114" s="1">
        <f aca="true" t="shared" si="745" ref="CR114:CR120">CP114+CQ114</f>
        <v>11329</v>
      </c>
      <c r="CS114" s="8">
        <f>IF(CR114&gt;0,CP114/CR114,0%)</f>
        <v>0.033542236737576135</v>
      </c>
      <c r="CT114" s="31">
        <v>410</v>
      </c>
      <c r="CU114" s="35">
        <v>10465</v>
      </c>
      <c r="CV114" s="1">
        <f aca="true" t="shared" si="746" ref="CV114:CV120">CT114+CU114</f>
        <v>10875</v>
      </c>
      <c r="CW114" s="8">
        <f>IF(CV114&gt;0,CT114/CV114,0%)</f>
        <v>0.03770114942528736</v>
      </c>
      <c r="CX114" s="31">
        <v>564</v>
      </c>
      <c r="CY114" s="35">
        <v>11777</v>
      </c>
      <c r="CZ114" s="1">
        <f aca="true" t="shared" si="747" ref="CZ114:CZ120">CX114+CY114</f>
        <v>12341</v>
      </c>
      <c r="DA114" s="8">
        <f>IF(CZ114&gt;0,CX114/CZ114,0%)</f>
        <v>0.04570132080058342</v>
      </c>
      <c r="DB114" s="31">
        <v>664</v>
      </c>
      <c r="DC114" s="35">
        <v>7493</v>
      </c>
      <c r="DD114" s="1">
        <f aca="true" t="shared" si="748" ref="DD114:DD120">DB114+DC114</f>
        <v>8157</v>
      </c>
      <c r="DE114" s="8">
        <f>IF(DD114&gt;0,DB114/DD114,0%)</f>
        <v>0.08140247640063748</v>
      </c>
      <c r="DF114" s="31">
        <v>745</v>
      </c>
      <c r="DG114" s="35">
        <v>5761</v>
      </c>
      <c r="DH114" s="1">
        <f aca="true" t="shared" si="749" ref="DH114:DH120">DF114+DG114</f>
        <v>6506</v>
      </c>
      <c r="DI114" s="8">
        <f>IF(DH114&gt;0,DF114/DH114,0%)</f>
        <v>0.11450968336919766</v>
      </c>
      <c r="DJ114" s="31">
        <v>838</v>
      </c>
      <c r="DK114" s="35">
        <v>2922</v>
      </c>
      <c r="DL114" s="1">
        <f aca="true" t="shared" si="750" ref="DL114:DL120">DJ114+DK114</f>
        <v>3760</v>
      </c>
      <c r="DM114" s="8">
        <f>IF(DL114&gt;0,DJ114/DL114,0%)</f>
        <v>0.22287234042553192</v>
      </c>
      <c r="DN114" s="2">
        <f aca="true" t="shared" si="751" ref="DN114:DN120">DJ114+DF114+DB114+CX114+CT114+CP114+CL114</f>
        <v>3909</v>
      </c>
      <c r="DO114" s="1">
        <f aca="true" t="shared" si="752" ref="DO114:DO120">DK114+DG114+DC114+CY114+CU114+CQ114+CM114</f>
        <v>56392</v>
      </c>
      <c r="DP114" s="1">
        <f aca="true" t="shared" si="753" ref="DP114:DP120">DN114+DO114</f>
        <v>60301</v>
      </c>
      <c r="DQ114" s="3">
        <f aca="true" t="shared" si="754" ref="DQ114:DQ120">IF(DP114&gt;0,DN114/DP114,0%)</f>
        <v>0.06482479560869638</v>
      </c>
      <c r="DR114" s="2">
        <f aca="true" t="shared" si="755" ref="DR114:DR120">DN114+CH114+BF114+Z114</f>
        <v>4631</v>
      </c>
      <c r="DS114" s="1">
        <f aca="true" t="shared" si="756" ref="DS114:DS120">DO114+CI114+BG114+AA114</f>
        <v>72894</v>
      </c>
      <c r="DT114" s="1">
        <f aca="true" t="shared" si="757" ref="DT114:DT120">DR114+DS114</f>
        <v>77525</v>
      </c>
      <c r="DU114" s="3">
        <f aca="true" t="shared" si="758" ref="DU114:DU120">IF(DT114&gt;0,DR114/DT114,0%)</f>
        <v>0.059735569171235084</v>
      </c>
      <c r="DV114" s="2"/>
      <c r="DW114" s="2"/>
      <c r="DX114" s="1">
        <f>DW114+DV114</f>
        <v>0</v>
      </c>
      <c r="DY114" s="3">
        <f aca="true" t="shared" si="759" ref="DY114:DY124">IF(DX114&gt;0,DV114/DX114,0%)</f>
        <v>0</v>
      </c>
      <c r="DZ114" s="1">
        <f aca="true" t="shared" si="760" ref="DZ114:DZ123">DR114-DV114</f>
        <v>4631</v>
      </c>
      <c r="EA114" s="8">
        <f aca="true" t="shared" si="761" ref="EA114:EA123">IF(DV114&lt;&gt;0,DZ114/DV114,IF(DZ114=0,0,1))</f>
        <v>1</v>
      </c>
      <c r="EB114" s="1">
        <f aca="true" t="shared" si="762" ref="EB114:EB124">DS114-DW114</f>
        <v>72894</v>
      </c>
      <c r="EC114" s="8">
        <f aca="true" t="shared" si="763" ref="EC114:EC124">IF(DW114&lt;&gt;0,EB114/DW114,IF(EB114=0,0,1))</f>
        <v>1</v>
      </c>
      <c r="ED114" s="1">
        <f aca="true" t="shared" si="764" ref="ED114:ED124">DT114-DX114</f>
        <v>77525</v>
      </c>
      <c r="EE114" s="8">
        <f aca="true" t="shared" si="765" ref="EE114:EE124">IF(DX114&lt;&gt;0,ED114/DX114,IF(ED114=0,0,1))</f>
        <v>1</v>
      </c>
      <c r="EF114" s="8">
        <f aca="true" t="shared" si="766" ref="EF114:EF124">EA114-EE114</f>
        <v>0</v>
      </c>
    </row>
    <row r="115" spans="1:136" ht="12.75" customHeight="1" hidden="1" outlineLevel="2">
      <c r="A115" s="5" t="s">
        <v>3</v>
      </c>
      <c r="B115" s="31"/>
      <c r="C115" s="31"/>
      <c r="D115" s="9">
        <f t="shared" si="704"/>
        <v>0</v>
      </c>
      <c r="E115" s="11">
        <f t="shared" si="705"/>
        <v>0</v>
      </c>
      <c r="F115" s="31"/>
      <c r="G115" s="31"/>
      <c r="H115" s="9">
        <f t="shared" si="706"/>
        <v>0</v>
      </c>
      <c r="I115" s="11">
        <f t="shared" si="707"/>
        <v>0</v>
      </c>
      <c r="J115" s="31"/>
      <c r="K115" s="31"/>
      <c r="L115" s="9">
        <f t="shared" si="708"/>
        <v>0</v>
      </c>
      <c r="M115" s="11">
        <f t="shared" si="709"/>
        <v>0</v>
      </c>
      <c r="N115" s="31"/>
      <c r="O115" s="31"/>
      <c r="P115" s="1">
        <f t="shared" si="710"/>
        <v>0</v>
      </c>
      <c r="Q115" s="8">
        <f t="shared" si="711"/>
        <v>0</v>
      </c>
      <c r="R115" s="31">
        <v>0</v>
      </c>
      <c r="S115" s="31">
        <v>3</v>
      </c>
      <c r="T115" s="1">
        <f t="shared" si="712"/>
        <v>3</v>
      </c>
      <c r="U115" s="8">
        <f t="shared" si="713"/>
        <v>0</v>
      </c>
      <c r="V115" s="31">
        <v>0</v>
      </c>
      <c r="W115" s="31">
        <v>9</v>
      </c>
      <c r="X115" s="1">
        <f t="shared" si="714"/>
        <v>9</v>
      </c>
      <c r="Y115" s="8">
        <f t="shared" si="715"/>
        <v>0</v>
      </c>
      <c r="Z115" s="2">
        <f t="shared" si="716"/>
        <v>0</v>
      </c>
      <c r="AA115" s="1">
        <f t="shared" si="717"/>
        <v>12</v>
      </c>
      <c r="AB115" s="1">
        <f t="shared" si="718"/>
        <v>12</v>
      </c>
      <c r="AC115" s="3">
        <f t="shared" si="719"/>
        <v>0</v>
      </c>
      <c r="AD115" s="31">
        <v>1</v>
      </c>
      <c r="AE115" s="31">
        <v>19</v>
      </c>
      <c r="AF115" s="1">
        <f t="shared" si="720"/>
        <v>20</v>
      </c>
      <c r="AG115" s="8">
        <f t="shared" si="721"/>
        <v>0.05</v>
      </c>
      <c r="AH115" s="31">
        <v>2</v>
      </c>
      <c r="AI115" s="31">
        <v>653</v>
      </c>
      <c r="AJ115" s="1">
        <f t="shared" si="722"/>
        <v>655</v>
      </c>
      <c r="AK115" s="8">
        <f t="shared" si="723"/>
        <v>0.0030534351145038168</v>
      </c>
      <c r="AL115" s="31">
        <v>11</v>
      </c>
      <c r="AM115" s="31">
        <v>280</v>
      </c>
      <c r="AN115" s="1">
        <f t="shared" si="724"/>
        <v>291</v>
      </c>
      <c r="AO115" s="8">
        <f t="shared" si="725"/>
        <v>0.037800687285223365</v>
      </c>
      <c r="AP115" s="31">
        <v>19</v>
      </c>
      <c r="AQ115" s="31">
        <v>256</v>
      </c>
      <c r="AR115" s="1">
        <f t="shared" si="726"/>
        <v>275</v>
      </c>
      <c r="AS115" s="8">
        <f t="shared" si="727"/>
        <v>0.06909090909090909</v>
      </c>
      <c r="AT115" s="31">
        <v>11</v>
      </c>
      <c r="AU115" s="31">
        <v>193</v>
      </c>
      <c r="AV115" s="1">
        <f t="shared" si="728"/>
        <v>204</v>
      </c>
      <c r="AW115" s="8">
        <f aca="true" t="shared" si="767" ref="AW115:AW120">IF(AV115&gt;0,AT115/AV115,0%)</f>
        <v>0.05392156862745098</v>
      </c>
      <c r="AX115" s="31">
        <v>16</v>
      </c>
      <c r="AY115" s="31">
        <v>354</v>
      </c>
      <c r="AZ115" s="1">
        <f>AY115+AX115</f>
        <v>370</v>
      </c>
      <c r="BA115" s="8">
        <f t="shared" si="729"/>
        <v>0.043243243243243246</v>
      </c>
      <c r="BB115" s="31">
        <v>32</v>
      </c>
      <c r="BC115" s="31">
        <v>395</v>
      </c>
      <c r="BD115" s="1">
        <f t="shared" si="730"/>
        <v>427</v>
      </c>
      <c r="BE115" s="8">
        <f aca="true" t="shared" si="768" ref="BE115:BE120">IF(BD115&gt;0,BB115/BD115,0%)</f>
        <v>0.07494145199063232</v>
      </c>
      <c r="BF115" s="2">
        <f t="shared" si="731"/>
        <v>92</v>
      </c>
      <c r="BG115" s="1">
        <f t="shared" si="732"/>
        <v>2150</v>
      </c>
      <c r="BH115" s="1">
        <f t="shared" si="733"/>
        <v>2242</v>
      </c>
      <c r="BI115" s="3">
        <f>IF(BH115&gt;0,BF115/BH115,0%)</f>
        <v>0.04103479036574487</v>
      </c>
      <c r="BJ115" s="31">
        <v>21</v>
      </c>
      <c r="BK115" s="31">
        <v>698</v>
      </c>
      <c r="BL115" s="1">
        <f t="shared" si="734"/>
        <v>719</v>
      </c>
      <c r="BM115" s="8">
        <f aca="true" t="shared" si="769" ref="BM115:BM120">IF(BL115&gt;0,BJ115/BL115,0%)</f>
        <v>0.02920723226703755</v>
      </c>
      <c r="BN115" s="31">
        <v>26</v>
      </c>
      <c r="BO115" s="31">
        <v>568</v>
      </c>
      <c r="BP115" s="1">
        <f t="shared" si="735"/>
        <v>594</v>
      </c>
      <c r="BQ115" s="8">
        <f aca="true" t="shared" si="770" ref="BQ115:BQ120">IF(BP115&gt;0,BN115/BP115,0%)</f>
        <v>0.04377104377104377</v>
      </c>
      <c r="BR115" s="31">
        <v>59</v>
      </c>
      <c r="BS115" s="31">
        <v>793</v>
      </c>
      <c r="BT115" s="1">
        <f t="shared" si="736"/>
        <v>852</v>
      </c>
      <c r="BU115" s="8">
        <f aca="true" t="shared" si="771" ref="BU115:BU120">IF(BT115&gt;0,BR115/BT115,0%)</f>
        <v>0.06924882629107981</v>
      </c>
      <c r="BV115" s="31">
        <v>77</v>
      </c>
      <c r="BW115" s="35">
        <v>3674</v>
      </c>
      <c r="BX115" s="1">
        <f t="shared" si="737"/>
        <v>3751</v>
      </c>
      <c r="BY115" s="8">
        <f aca="true" t="shared" si="772" ref="BY115:BY120">IF(BX115&gt;0,BV115/BX115,0%)</f>
        <v>0.020527859237536656</v>
      </c>
      <c r="BZ115" s="31">
        <v>182</v>
      </c>
      <c r="CA115" s="31">
        <v>4631</v>
      </c>
      <c r="CB115" s="1">
        <f t="shared" si="738"/>
        <v>4813</v>
      </c>
      <c r="CC115" s="8">
        <f aca="true" t="shared" si="773" ref="CC115:CC120">IF(CB115&gt;0,BZ115/CB115,0%)</f>
        <v>0.037814253064616665</v>
      </c>
      <c r="CD115" s="31">
        <v>286</v>
      </c>
      <c r="CE115" s="35">
        <v>6767</v>
      </c>
      <c r="CF115" s="1">
        <f t="shared" si="739"/>
        <v>7053</v>
      </c>
      <c r="CG115" s="8">
        <f aca="true" t="shared" si="774" ref="CG115:CG120">IF(CF115&gt;0,CD115/CF115,0%)</f>
        <v>0.04055012051609244</v>
      </c>
      <c r="CH115" s="2">
        <f t="shared" si="740"/>
        <v>651</v>
      </c>
      <c r="CI115" s="1">
        <f t="shared" si="741"/>
        <v>17131</v>
      </c>
      <c r="CJ115" s="1">
        <f t="shared" si="742"/>
        <v>17782</v>
      </c>
      <c r="CK115" s="3">
        <f t="shared" si="743"/>
        <v>0.03661005511191092</v>
      </c>
      <c r="CL115" s="31">
        <v>362</v>
      </c>
      <c r="CM115" s="35">
        <v>11194</v>
      </c>
      <c r="CN115" s="1">
        <f t="shared" si="744"/>
        <v>11556</v>
      </c>
      <c r="CO115" s="8">
        <f aca="true" t="shared" si="775" ref="CO115:CO120">IF(CN115&gt;0,CL115/CN115,0%)</f>
        <v>0.03132571824160609</v>
      </c>
      <c r="CP115" s="31">
        <v>442</v>
      </c>
      <c r="CQ115" s="35">
        <v>10242</v>
      </c>
      <c r="CR115" s="1">
        <f t="shared" si="745"/>
        <v>10684</v>
      </c>
      <c r="CS115" s="8">
        <f aca="true" t="shared" si="776" ref="CS115:CS120">IF(CR115&gt;0,CP115/CR115,0%)</f>
        <v>0.04137027330587795</v>
      </c>
      <c r="CT115" s="31">
        <v>562</v>
      </c>
      <c r="CU115" s="35">
        <v>8516</v>
      </c>
      <c r="CV115" s="1">
        <f t="shared" si="746"/>
        <v>9078</v>
      </c>
      <c r="CW115" s="8">
        <f aca="true" t="shared" si="777" ref="CW115:CW120">IF(CV115&gt;0,CT115/CV115,0%)</f>
        <v>0.06190790923110817</v>
      </c>
      <c r="CX115" s="31">
        <v>749</v>
      </c>
      <c r="CY115" s="35">
        <v>10590</v>
      </c>
      <c r="CZ115" s="1">
        <f t="shared" si="747"/>
        <v>11339</v>
      </c>
      <c r="DA115" s="8">
        <f aca="true" t="shared" si="778" ref="DA115:DA120">IF(CZ115&gt;0,CX115/CZ115,0%)</f>
        <v>0.06605520769027251</v>
      </c>
      <c r="DB115" s="31">
        <v>791</v>
      </c>
      <c r="DC115" s="35">
        <v>7069</v>
      </c>
      <c r="DD115" s="1">
        <f t="shared" si="748"/>
        <v>7860</v>
      </c>
      <c r="DE115" s="8">
        <f aca="true" t="shared" si="779" ref="DE115:DE120">IF(DD115&gt;0,DB115/DD115,0%)</f>
        <v>0.10063613231552163</v>
      </c>
      <c r="DF115" s="31">
        <v>830</v>
      </c>
      <c r="DG115" s="35">
        <v>6167</v>
      </c>
      <c r="DH115" s="1">
        <f t="shared" si="749"/>
        <v>6997</v>
      </c>
      <c r="DI115" s="8">
        <f aca="true" t="shared" si="780" ref="DI115:DI120">IF(DH115&gt;0,DF115/DH115,0%)</f>
        <v>0.11862226668572246</v>
      </c>
      <c r="DJ115" s="31">
        <v>850</v>
      </c>
      <c r="DK115" s="35">
        <v>2898</v>
      </c>
      <c r="DL115" s="1">
        <f t="shared" si="750"/>
        <v>3748</v>
      </c>
      <c r="DM115" s="8">
        <f aca="true" t="shared" si="781" ref="DM115:DM120">IF(DL115&gt;0,DJ115/DL115,0%)</f>
        <v>0.22678762006403416</v>
      </c>
      <c r="DN115" s="2">
        <f t="shared" si="751"/>
        <v>4586</v>
      </c>
      <c r="DO115" s="1">
        <f t="shared" si="752"/>
        <v>56676</v>
      </c>
      <c r="DP115" s="1">
        <f t="shared" si="753"/>
        <v>61262</v>
      </c>
      <c r="DQ115" s="3">
        <f t="shared" si="754"/>
        <v>0.07485880317325586</v>
      </c>
      <c r="DR115" s="2">
        <f t="shared" si="755"/>
        <v>5329</v>
      </c>
      <c r="DS115" s="1">
        <f t="shared" si="756"/>
        <v>75969</v>
      </c>
      <c r="DT115" s="1">
        <f t="shared" si="757"/>
        <v>81298</v>
      </c>
      <c r="DU115" s="3">
        <f t="shared" si="758"/>
        <v>0.0655489679942926</v>
      </c>
      <c r="DV115" s="2"/>
      <c r="DW115" s="2"/>
      <c r="DX115" s="1">
        <f aca="true" t="shared" si="782" ref="DX115:DX124">DW115+DV115</f>
        <v>0</v>
      </c>
      <c r="DY115" s="3">
        <f t="shared" si="759"/>
        <v>0</v>
      </c>
      <c r="DZ115" s="1">
        <f t="shared" si="760"/>
        <v>5329</v>
      </c>
      <c r="EA115" s="8">
        <f t="shared" si="761"/>
        <v>1</v>
      </c>
      <c r="EB115" s="1">
        <f t="shared" si="762"/>
        <v>75969</v>
      </c>
      <c r="EC115" s="8">
        <f t="shared" si="763"/>
        <v>1</v>
      </c>
      <c r="ED115" s="1">
        <f t="shared" si="764"/>
        <v>81298</v>
      </c>
      <c r="EE115" s="8">
        <f t="shared" si="765"/>
        <v>1</v>
      </c>
      <c r="EF115" s="8">
        <f t="shared" si="766"/>
        <v>0</v>
      </c>
    </row>
    <row r="116" spans="1:136" ht="12.75" customHeight="1" hidden="1" outlineLevel="2">
      <c r="A116" s="5" t="s">
        <v>4</v>
      </c>
      <c r="B116" s="31"/>
      <c r="C116" s="31"/>
      <c r="D116" s="9">
        <f t="shared" si="704"/>
        <v>0</v>
      </c>
      <c r="E116" s="11">
        <f t="shared" si="705"/>
        <v>0</v>
      </c>
      <c r="F116" s="31"/>
      <c r="G116" s="31"/>
      <c r="H116" s="9">
        <f t="shared" si="706"/>
        <v>0</v>
      </c>
      <c r="I116" s="11">
        <f t="shared" si="707"/>
        <v>0</v>
      </c>
      <c r="J116" s="31"/>
      <c r="K116" s="31"/>
      <c r="L116" s="9">
        <f t="shared" si="708"/>
        <v>0</v>
      </c>
      <c r="M116" s="11">
        <f t="shared" si="709"/>
        <v>0</v>
      </c>
      <c r="N116" s="31"/>
      <c r="O116" s="31"/>
      <c r="P116" s="1">
        <f t="shared" si="710"/>
        <v>0</v>
      </c>
      <c r="Q116" s="8">
        <f t="shared" si="711"/>
        <v>0</v>
      </c>
      <c r="R116" s="31">
        <v>0</v>
      </c>
      <c r="S116" s="31">
        <v>3</v>
      </c>
      <c r="T116" s="1">
        <f t="shared" si="712"/>
        <v>3</v>
      </c>
      <c r="U116" s="8">
        <f t="shared" si="713"/>
        <v>0</v>
      </c>
      <c r="V116" s="31">
        <v>0</v>
      </c>
      <c r="W116" s="31">
        <v>9</v>
      </c>
      <c r="X116" s="1">
        <f t="shared" si="714"/>
        <v>9</v>
      </c>
      <c r="Y116" s="8">
        <f t="shared" si="715"/>
        <v>0</v>
      </c>
      <c r="Z116" s="2">
        <f t="shared" si="716"/>
        <v>0</v>
      </c>
      <c r="AA116" s="1">
        <f t="shared" si="717"/>
        <v>12</v>
      </c>
      <c r="AB116" s="1">
        <f t="shared" si="718"/>
        <v>12</v>
      </c>
      <c r="AC116" s="3">
        <f t="shared" si="719"/>
        <v>0</v>
      </c>
      <c r="AD116" s="31">
        <v>0</v>
      </c>
      <c r="AE116" s="31">
        <v>18</v>
      </c>
      <c r="AF116" s="1">
        <f t="shared" si="720"/>
        <v>18</v>
      </c>
      <c r="AG116" s="8">
        <f t="shared" si="721"/>
        <v>0</v>
      </c>
      <c r="AH116" s="31">
        <v>2</v>
      </c>
      <c r="AI116" s="31">
        <v>649</v>
      </c>
      <c r="AJ116" s="1">
        <f t="shared" si="722"/>
        <v>651</v>
      </c>
      <c r="AK116" s="8">
        <f t="shared" si="723"/>
        <v>0.0030721966205837174</v>
      </c>
      <c r="AL116" s="31">
        <v>24</v>
      </c>
      <c r="AM116" s="31">
        <v>250</v>
      </c>
      <c r="AN116" s="1">
        <f t="shared" si="724"/>
        <v>274</v>
      </c>
      <c r="AO116" s="8">
        <f t="shared" si="725"/>
        <v>0.08759124087591241</v>
      </c>
      <c r="AP116" s="31">
        <v>30</v>
      </c>
      <c r="AQ116" s="31">
        <v>306</v>
      </c>
      <c r="AR116" s="1">
        <f t="shared" si="726"/>
        <v>336</v>
      </c>
      <c r="AS116" s="8">
        <f t="shared" si="727"/>
        <v>0.08928571428571429</v>
      </c>
      <c r="AT116" s="31">
        <v>22</v>
      </c>
      <c r="AU116" s="31">
        <v>175</v>
      </c>
      <c r="AV116" s="1">
        <f t="shared" si="728"/>
        <v>197</v>
      </c>
      <c r="AW116" s="8">
        <f t="shared" si="767"/>
        <v>0.1116751269035533</v>
      </c>
      <c r="AX116" s="31">
        <v>32</v>
      </c>
      <c r="AY116" s="31">
        <v>212</v>
      </c>
      <c r="AZ116" s="1">
        <f>AY116+AX116</f>
        <v>244</v>
      </c>
      <c r="BA116" s="8">
        <f t="shared" si="729"/>
        <v>0.13114754098360656</v>
      </c>
      <c r="BB116" s="31">
        <v>41</v>
      </c>
      <c r="BC116" s="31">
        <v>340</v>
      </c>
      <c r="BD116" s="1">
        <f t="shared" si="730"/>
        <v>381</v>
      </c>
      <c r="BE116" s="8">
        <f t="shared" si="768"/>
        <v>0.10761154855643044</v>
      </c>
      <c r="BF116" s="2">
        <f t="shared" si="731"/>
        <v>151</v>
      </c>
      <c r="BG116" s="1">
        <f t="shared" si="732"/>
        <v>1950</v>
      </c>
      <c r="BH116" s="1">
        <f t="shared" si="733"/>
        <v>2101</v>
      </c>
      <c r="BI116" s="3">
        <f>IF(BH116&gt;0,BF116/BH116,0%)</f>
        <v>0.07187053783912423</v>
      </c>
      <c r="BJ116" s="31">
        <v>44</v>
      </c>
      <c r="BK116" s="31">
        <v>556</v>
      </c>
      <c r="BL116" s="1">
        <f t="shared" si="734"/>
        <v>600</v>
      </c>
      <c r="BM116" s="8">
        <f t="shared" si="769"/>
        <v>0.07333333333333333</v>
      </c>
      <c r="BN116" s="31">
        <v>48</v>
      </c>
      <c r="BO116" s="31">
        <v>452</v>
      </c>
      <c r="BP116" s="1">
        <f t="shared" si="735"/>
        <v>500</v>
      </c>
      <c r="BQ116" s="8">
        <f t="shared" si="770"/>
        <v>0.096</v>
      </c>
      <c r="BR116" s="31">
        <v>69</v>
      </c>
      <c r="BS116" s="35">
        <v>1024</v>
      </c>
      <c r="BT116" s="1">
        <f t="shared" si="736"/>
        <v>1093</v>
      </c>
      <c r="BU116" s="8">
        <f t="shared" si="771"/>
        <v>0.06312900274473925</v>
      </c>
      <c r="BV116" s="31">
        <v>101</v>
      </c>
      <c r="BW116" s="35">
        <v>2718</v>
      </c>
      <c r="BX116" s="1">
        <f t="shared" si="737"/>
        <v>2819</v>
      </c>
      <c r="BY116" s="8">
        <f t="shared" si="772"/>
        <v>0.0358283079106066</v>
      </c>
      <c r="BZ116" s="31">
        <v>254</v>
      </c>
      <c r="CA116" s="31">
        <v>4624</v>
      </c>
      <c r="CB116" s="1">
        <f t="shared" si="738"/>
        <v>4878</v>
      </c>
      <c r="CC116" s="8">
        <f t="shared" si="773"/>
        <v>0.052070520705207055</v>
      </c>
      <c r="CD116" s="31">
        <v>441</v>
      </c>
      <c r="CE116" s="35">
        <v>2934</v>
      </c>
      <c r="CF116" s="1">
        <f t="shared" si="739"/>
        <v>3375</v>
      </c>
      <c r="CG116" s="8">
        <f t="shared" si="774"/>
        <v>0.13066666666666665</v>
      </c>
      <c r="CH116" s="2">
        <f t="shared" si="740"/>
        <v>957</v>
      </c>
      <c r="CI116" s="1">
        <f t="shared" si="741"/>
        <v>12308</v>
      </c>
      <c r="CJ116" s="1">
        <f t="shared" si="742"/>
        <v>13265</v>
      </c>
      <c r="CK116" s="3">
        <f t="shared" si="743"/>
        <v>0.07214474180173389</v>
      </c>
      <c r="CL116" s="31">
        <v>519</v>
      </c>
      <c r="CM116" s="35">
        <v>5572</v>
      </c>
      <c r="CN116" s="1">
        <f t="shared" si="744"/>
        <v>6091</v>
      </c>
      <c r="CO116" s="8">
        <f t="shared" si="775"/>
        <v>0.08520768346741094</v>
      </c>
      <c r="CP116" s="31">
        <v>662</v>
      </c>
      <c r="CQ116" s="35">
        <v>10639</v>
      </c>
      <c r="CR116" s="1">
        <f t="shared" si="745"/>
        <v>11301</v>
      </c>
      <c r="CS116" s="8">
        <f t="shared" si="776"/>
        <v>0.05857888682417485</v>
      </c>
      <c r="CT116" s="31">
        <v>851</v>
      </c>
      <c r="CU116" s="35">
        <v>10901</v>
      </c>
      <c r="CV116" s="1">
        <f t="shared" si="746"/>
        <v>11752</v>
      </c>
      <c r="CW116" s="8">
        <f t="shared" si="777"/>
        <v>0.07241320626276379</v>
      </c>
      <c r="CX116" s="35">
        <v>1199</v>
      </c>
      <c r="CY116" s="35">
        <v>11430</v>
      </c>
      <c r="CZ116" s="1">
        <f t="shared" si="747"/>
        <v>12629</v>
      </c>
      <c r="DA116" s="8">
        <f t="shared" si="778"/>
        <v>0.09494021696096286</v>
      </c>
      <c r="DB116" s="35">
        <v>1316</v>
      </c>
      <c r="DC116" s="35">
        <v>8791</v>
      </c>
      <c r="DD116" s="1">
        <f t="shared" si="748"/>
        <v>10107</v>
      </c>
      <c r="DE116" s="8">
        <f t="shared" si="779"/>
        <v>0.13020678737508656</v>
      </c>
      <c r="DF116" s="35">
        <v>1292</v>
      </c>
      <c r="DG116" s="35">
        <v>5581</v>
      </c>
      <c r="DH116" s="1">
        <f t="shared" si="749"/>
        <v>6873</v>
      </c>
      <c r="DI116" s="8">
        <f t="shared" si="780"/>
        <v>0.18798195838789467</v>
      </c>
      <c r="DJ116" s="35">
        <v>1354</v>
      </c>
      <c r="DK116" s="35">
        <v>2680</v>
      </c>
      <c r="DL116" s="1">
        <f t="shared" si="750"/>
        <v>4034</v>
      </c>
      <c r="DM116" s="8">
        <f t="shared" si="781"/>
        <v>0.33564700049578583</v>
      </c>
      <c r="DN116" s="2">
        <f t="shared" si="751"/>
        <v>7193</v>
      </c>
      <c r="DO116" s="1">
        <f t="shared" si="752"/>
        <v>55594</v>
      </c>
      <c r="DP116" s="1">
        <f t="shared" si="753"/>
        <v>62787</v>
      </c>
      <c r="DQ116" s="3">
        <f t="shared" si="754"/>
        <v>0.11456193161004667</v>
      </c>
      <c r="DR116" s="2">
        <f t="shared" si="755"/>
        <v>8301</v>
      </c>
      <c r="DS116" s="1">
        <f t="shared" si="756"/>
        <v>69864</v>
      </c>
      <c r="DT116" s="1">
        <f t="shared" si="757"/>
        <v>78165</v>
      </c>
      <c r="DU116" s="3">
        <f t="shared" si="758"/>
        <v>0.1061984264056803</v>
      </c>
      <c r="DV116" s="2"/>
      <c r="DW116" s="2"/>
      <c r="DX116" s="1">
        <f t="shared" si="782"/>
        <v>0</v>
      </c>
      <c r="DY116" s="3">
        <f t="shared" si="759"/>
        <v>0</v>
      </c>
      <c r="DZ116" s="1">
        <f t="shared" si="760"/>
        <v>8301</v>
      </c>
      <c r="EA116" s="8">
        <f t="shared" si="761"/>
        <v>1</v>
      </c>
      <c r="EB116" s="1">
        <f t="shared" si="762"/>
        <v>69864</v>
      </c>
      <c r="EC116" s="8">
        <f t="shared" si="763"/>
        <v>1</v>
      </c>
      <c r="ED116" s="1">
        <f t="shared" si="764"/>
        <v>78165</v>
      </c>
      <c r="EE116" s="8">
        <f t="shared" si="765"/>
        <v>1</v>
      </c>
      <c r="EF116" s="8">
        <f t="shared" si="766"/>
        <v>0</v>
      </c>
    </row>
    <row r="117" spans="1:136" ht="12.75" customHeight="1" hidden="1" outlineLevel="2">
      <c r="A117" s="5" t="s">
        <v>5</v>
      </c>
      <c r="B117" s="31"/>
      <c r="C117" s="31"/>
      <c r="D117" s="9">
        <f t="shared" si="704"/>
        <v>0</v>
      </c>
      <c r="E117" s="11">
        <f t="shared" si="705"/>
        <v>0</v>
      </c>
      <c r="F117" s="31"/>
      <c r="G117" s="31"/>
      <c r="H117" s="9">
        <f t="shared" si="706"/>
        <v>0</v>
      </c>
      <c r="I117" s="11">
        <f t="shared" si="707"/>
        <v>0</v>
      </c>
      <c r="J117" s="31"/>
      <c r="K117" s="31"/>
      <c r="L117" s="9">
        <f t="shared" si="708"/>
        <v>0</v>
      </c>
      <c r="M117" s="11">
        <f t="shared" si="709"/>
        <v>0</v>
      </c>
      <c r="N117" s="31"/>
      <c r="O117" s="31"/>
      <c r="P117" s="1">
        <f t="shared" si="710"/>
        <v>0</v>
      </c>
      <c r="Q117" s="8">
        <f t="shared" si="711"/>
        <v>0</v>
      </c>
      <c r="R117" s="31">
        <v>0</v>
      </c>
      <c r="S117" s="31">
        <v>2</v>
      </c>
      <c r="T117" s="1">
        <f t="shared" si="712"/>
        <v>2</v>
      </c>
      <c r="U117" s="8">
        <f t="shared" si="713"/>
        <v>0</v>
      </c>
      <c r="V117" s="31">
        <v>0</v>
      </c>
      <c r="W117" s="31">
        <v>9</v>
      </c>
      <c r="X117" s="1">
        <f t="shared" si="714"/>
        <v>9</v>
      </c>
      <c r="Y117" s="8">
        <f t="shared" si="715"/>
        <v>0</v>
      </c>
      <c r="Z117" s="2">
        <f t="shared" si="716"/>
        <v>0</v>
      </c>
      <c r="AA117" s="1">
        <f t="shared" si="717"/>
        <v>11</v>
      </c>
      <c r="AB117" s="1">
        <f t="shared" si="718"/>
        <v>11</v>
      </c>
      <c r="AC117" s="3">
        <f t="shared" si="719"/>
        <v>0</v>
      </c>
      <c r="AD117" s="31">
        <v>0</v>
      </c>
      <c r="AE117" s="31">
        <v>3</v>
      </c>
      <c r="AF117" s="1">
        <f t="shared" si="720"/>
        <v>3</v>
      </c>
      <c r="AG117" s="8">
        <f t="shared" si="721"/>
        <v>0</v>
      </c>
      <c r="AH117" s="31">
        <v>0</v>
      </c>
      <c r="AI117" s="31">
        <v>32</v>
      </c>
      <c r="AJ117" s="1">
        <f t="shared" si="722"/>
        <v>32</v>
      </c>
      <c r="AK117" s="8">
        <f t="shared" si="723"/>
        <v>0</v>
      </c>
      <c r="AL117" s="31">
        <v>1</v>
      </c>
      <c r="AM117" s="31">
        <v>45</v>
      </c>
      <c r="AN117" s="1">
        <f t="shared" si="724"/>
        <v>46</v>
      </c>
      <c r="AO117" s="8">
        <f t="shared" si="725"/>
        <v>0.021739130434782608</v>
      </c>
      <c r="AP117" s="31">
        <v>4</v>
      </c>
      <c r="AQ117" s="31">
        <v>62</v>
      </c>
      <c r="AR117" s="1">
        <f t="shared" si="726"/>
        <v>66</v>
      </c>
      <c r="AS117" s="8">
        <f t="shared" si="727"/>
        <v>0.06060606060606061</v>
      </c>
      <c r="AT117" s="31">
        <v>7</v>
      </c>
      <c r="AU117" s="31">
        <v>85</v>
      </c>
      <c r="AV117" s="1">
        <f t="shared" si="728"/>
        <v>92</v>
      </c>
      <c r="AW117" s="8">
        <f t="shared" si="767"/>
        <v>0.07608695652173914</v>
      </c>
      <c r="AX117" s="31">
        <v>5</v>
      </c>
      <c r="AY117" s="31">
        <v>172</v>
      </c>
      <c r="AZ117" s="1">
        <f>AY117+AX117</f>
        <v>177</v>
      </c>
      <c r="BA117" s="8">
        <f t="shared" si="729"/>
        <v>0.02824858757062147</v>
      </c>
      <c r="BB117" s="31">
        <v>8</v>
      </c>
      <c r="BC117" s="31">
        <v>190</v>
      </c>
      <c r="BD117" s="1">
        <f t="shared" si="730"/>
        <v>198</v>
      </c>
      <c r="BE117" s="8">
        <f t="shared" si="768"/>
        <v>0.04040404040404041</v>
      </c>
      <c r="BF117" s="2">
        <f t="shared" si="731"/>
        <v>25</v>
      </c>
      <c r="BG117" s="1">
        <f t="shared" si="732"/>
        <v>589</v>
      </c>
      <c r="BH117" s="1">
        <f t="shared" si="733"/>
        <v>614</v>
      </c>
      <c r="BI117" s="3">
        <f>IF(BH117&gt;0,BF117/BH117,0%)</f>
        <v>0.04071661237785016</v>
      </c>
      <c r="BJ117" s="31">
        <v>15</v>
      </c>
      <c r="BK117" s="31">
        <v>323</v>
      </c>
      <c r="BL117" s="1">
        <f t="shared" si="734"/>
        <v>338</v>
      </c>
      <c r="BM117" s="8">
        <f t="shared" si="769"/>
        <v>0.04437869822485207</v>
      </c>
      <c r="BN117" s="31">
        <v>12</v>
      </c>
      <c r="BO117" s="31">
        <v>128</v>
      </c>
      <c r="BP117" s="1">
        <f t="shared" si="735"/>
        <v>140</v>
      </c>
      <c r="BQ117" s="8">
        <f t="shared" si="770"/>
        <v>0.08571428571428572</v>
      </c>
      <c r="BR117" s="31">
        <v>22</v>
      </c>
      <c r="BS117" s="31">
        <v>165</v>
      </c>
      <c r="BT117" s="1">
        <f t="shared" si="736"/>
        <v>187</v>
      </c>
      <c r="BU117" s="8">
        <f t="shared" si="771"/>
        <v>0.11764705882352941</v>
      </c>
      <c r="BV117" s="31">
        <v>23</v>
      </c>
      <c r="BW117" s="31">
        <v>601</v>
      </c>
      <c r="BX117" s="1">
        <f t="shared" si="737"/>
        <v>624</v>
      </c>
      <c r="BY117" s="8">
        <f t="shared" si="772"/>
        <v>0.03685897435897436</v>
      </c>
      <c r="BZ117" s="31">
        <v>42</v>
      </c>
      <c r="CA117" s="31">
        <v>511</v>
      </c>
      <c r="CB117" s="1">
        <f t="shared" si="738"/>
        <v>553</v>
      </c>
      <c r="CC117" s="8">
        <f t="shared" si="773"/>
        <v>0.0759493670886076</v>
      </c>
      <c r="CD117" s="31">
        <v>71</v>
      </c>
      <c r="CE117" s="31">
        <v>82</v>
      </c>
      <c r="CF117" s="1">
        <f t="shared" si="739"/>
        <v>153</v>
      </c>
      <c r="CG117" s="8">
        <f t="shared" si="774"/>
        <v>0.46405228758169936</v>
      </c>
      <c r="CH117" s="2">
        <f t="shared" si="740"/>
        <v>185</v>
      </c>
      <c r="CI117" s="1">
        <f t="shared" si="741"/>
        <v>1810</v>
      </c>
      <c r="CJ117" s="1">
        <f t="shared" si="742"/>
        <v>1995</v>
      </c>
      <c r="CK117" s="3">
        <f t="shared" si="743"/>
        <v>0.09273182957393483</v>
      </c>
      <c r="CL117" s="31">
        <v>38</v>
      </c>
      <c r="CM117" s="31">
        <v>317</v>
      </c>
      <c r="CN117" s="1">
        <f t="shared" si="744"/>
        <v>355</v>
      </c>
      <c r="CO117" s="8">
        <f t="shared" si="775"/>
        <v>0.10704225352112676</v>
      </c>
      <c r="CP117" s="31">
        <v>61</v>
      </c>
      <c r="CQ117" s="35">
        <v>2098</v>
      </c>
      <c r="CR117" s="1">
        <f t="shared" si="745"/>
        <v>2159</v>
      </c>
      <c r="CS117" s="8">
        <f t="shared" si="776"/>
        <v>0.02825382121352478</v>
      </c>
      <c r="CT117" s="31">
        <v>109</v>
      </c>
      <c r="CU117" s="35">
        <v>3821</v>
      </c>
      <c r="CV117" s="1">
        <f t="shared" si="746"/>
        <v>3930</v>
      </c>
      <c r="CW117" s="8">
        <f t="shared" si="777"/>
        <v>0.027735368956743004</v>
      </c>
      <c r="CX117" s="31">
        <v>226</v>
      </c>
      <c r="CY117" s="35">
        <v>4983</v>
      </c>
      <c r="CZ117" s="1">
        <f t="shared" si="747"/>
        <v>5209</v>
      </c>
      <c r="DA117" s="8">
        <f t="shared" si="778"/>
        <v>0.04338644653484354</v>
      </c>
      <c r="DB117" s="31">
        <v>343</v>
      </c>
      <c r="DC117" s="35">
        <v>4442</v>
      </c>
      <c r="DD117" s="1">
        <f t="shared" si="748"/>
        <v>4785</v>
      </c>
      <c r="DE117" s="8">
        <f t="shared" si="779"/>
        <v>0.07168234064785789</v>
      </c>
      <c r="DF117" s="31">
        <v>395</v>
      </c>
      <c r="DG117" s="35">
        <v>2943</v>
      </c>
      <c r="DH117" s="1">
        <f t="shared" si="749"/>
        <v>3338</v>
      </c>
      <c r="DI117" s="8">
        <f t="shared" si="780"/>
        <v>0.1183343319352906</v>
      </c>
      <c r="DJ117" s="31">
        <v>408</v>
      </c>
      <c r="DK117" s="35">
        <v>1330</v>
      </c>
      <c r="DL117" s="1">
        <f t="shared" si="750"/>
        <v>1738</v>
      </c>
      <c r="DM117" s="8">
        <f t="shared" si="781"/>
        <v>0.23475258918296893</v>
      </c>
      <c r="DN117" s="2">
        <f t="shared" si="751"/>
        <v>1580</v>
      </c>
      <c r="DO117" s="1">
        <f t="shared" si="752"/>
        <v>19934</v>
      </c>
      <c r="DP117" s="1">
        <f t="shared" si="753"/>
        <v>21514</v>
      </c>
      <c r="DQ117" s="3">
        <f t="shared" si="754"/>
        <v>0.07344055033931393</v>
      </c>
      <c r="DR117" s="2">
        <f t="shared" si="755"/>
        <v>1790</v>
      </c>
      <c r="DS117" s="1">
        <f t="shared" si="756"/>
        <v>22344</v>
      </c>
      <c r="DT117" s="1">
        <f t="shared" si="757"/>
        <v>24134</v>
      </c>
      <c r="DU117" s="3">
        <f t="shared" si="758"/>
        <v>0.07416922184470043</v>
      </c>
      <c r="DV117" s="2"/>
      <c r="DW117" s="2"/>
      <c r="DX117" s="1">
        <f t="shared" si="782"/>
        <v>0</v>
      </c>
      <c r="DY117" s="3">
        <f t="shared" si="759"/>
        <v>0</v>
      </c>
      <c r="DZ117" s="1">
        <f t="shared" si="760"/>
        <v>1790</v>
      </c>
      <c r="EA117" s="8">
        <f t="shared" si="761"/>
        <v>1</v>
      </c>
      <c r="EB117" s="1">
        <f t="shared" si="762"/>
        <v>22344</v>
      </c>
      <c r="EC117" s="8">
        <f t="shared" si="763"/>
        <v>1</v>
      </c>
      <c r="ED117" s="1">
        <f t="shared" si="764"/>
        <v>24134</v>
      </c>
      <c r="EE117" s="8">
        <f t="shared" si="765"/>
        <v>1</v>
      </c>
      <c r="EF117" s="8">
        <f t="shared" si="766"/>
        <v>0</v>
      </c>
    </row>
    <row r="118" spans="1:136" ht="12.75" customHeight="1" hidden="1" outlineLevel="2">
      <c r="A118" s="5" t="s">
        <v>6</v>
      </c>
      <c r="B118" s="31"/>
      <c r="C118" s="31"/>
      <c r="D118" s="9">
        <f t="shared" si="704"/>
        <v>0</v>
      </c>
      <c r="E118" s="11">
        <f t="shared" si="705"/>
        <v>0</v>
      </c>
      <c r="F118" s="31"/>
      <c r="G118" s="31"/>
      <c r="H118" s="9">
        <f t="shared" si="706"/>
        <v>0</v>
      </c>
      <c r="I118" s="11">
        <f t="shared" si="707"/>
        <v>0</v>
      </c>
      <c r="J118" s="31"/>
      <c r="K118" s="31"/>
      <c r="L118" s="9">
        <f t="shared" si="708"/>
        <v>0</v>
      </c>
      <c r="M118" s="11">
        <f t="shared" si="709"/>
        <v>0</v>
      </c>
      <c r="N118" s="31"/>
      <c r="O118" s="31"/>
      <c r="P118" s="1">
        <f t="shared" si="710"/>
        <v>0</v>
      </c>
      <c r="Q118" s="8">
        <f t="shared" si="711"/>
        <v>0</v>
      </c>
      <c r="R118" s="31">
        <v>0</v>
      </c>
      <c r="S118" s="31">
        <v>4</v>
      </c>
      <c r="T118" s="1">
        <f t="shared" si="712"/>
        <v>4</v>
      </c>
      <c r="U118" s="8">
        <f t="shared" si="713"/>
        <v>0</v>
      </c>
      <c r="V118" s="31">
        <v>0</v>
      </c>
      <c r="W118" s="31">
        <v>6</v>
      </c>
      <c r="X118" s="1">
        <f t="shared" si="714"/>
        <v>6</v>
      </c>
      <c r="Y118" s="8">
        <f t="shared" si="715"/>
        <v>0</v>
      </c>
      <c r="Z118" s="2">
        <f t="shared" si="716"/>
        <v>0</v>
      </c>
      <c r="AA118" s="1">
        <f t="shared" si="717"/>
        <v>10</v>
      </c>
      <c r="AB118" s="1">
        <f t="shared" si="718"/>
        <v>10</v>
      </c>
      <c r="AC118" s="3">
        <f t="shared" si="719"/>
        <v>0</v>
      </c>
      <c r="AD118" s="31">
        <v>0</v>
      </c>
      <c r="AE118" s="31">
        <v>0</v>
      </c>
      <c r="AF118" s="1">
        <f t="shared" si="720"/>
        <v>0</v>
      </c>
      <c r="AG118" s="8">
        <f t="shared" si="721"/>
        <v>0</v>
      </c>
      <c r="AH118" s="31">
        <v>1</v>
      </c>
      <c r="AI118" s="31">
        <v>30</v>
      </c>
      <c r="AJ118" s="1">
        <f t="shared" si="722"/>
        <v>31</v>
      </c>
      <c r="AK118" s="8">
        <f t="shared" si="723"/>
        <v>0.03225806451612903</v>
      </c>
      <c r="AL118" s="31">
        <v>5</v>
      </c>
      <c r="AM118" s="31">
        <v>28</v>
      </c>
      <c r="AN118" s="1">
        <f t="shared" si="724"/>
        <v>33</v>
      </c>
      <c r="AO118" s="8">
        <f t="shared" si="725"/>
        <v>0.15151515151515152</v>
      </c>
      <c r="AP118" s="31">
        <v>11</v>
      </c>
      <c r="AQ118" s="31">
        <v>29</v>
      </c>
      <c r="AR118" s="1">
        <f t="shared" si="726"/>
        <v>40</v>
      </c>
      <c r="AS118" s="8">
        <f t="shared" si="727"/>
        <v>0.275</v>
      </c>
      <c r="AT118" s="31">
        <v>9</v>
      </c>
      <c r="AU118" s="31">
        <v>29</v>
      </c>
      <c r="AV118" s="1">
        <f t="shared" si="728"/>
        <v>38</v>
      </c>
      <c r="AW118" s="8">
        <f t="shared" si="767"/>
        <v>0.23684210526315788</v>
      </c>
      <c r="AX118" s="31">
        <v>22</v>
      </c>
      <c r="AY118" s="31">
        <v>20</v>
      </c>
      <c r="AZ118" s="1">
        <f>AY118+AX118</f>
        <v>42</v>
      </c>
      <c r="BA118" s="8">
        <f t="shared" si="729"/>
        <v>0.5238095238095238</v>
      </c>
      <c r="BB118" s="31">
        <v>29</v>
      </c>
      <c r="BC118" s="31">
        <v>24</v>
      </c>
      <c r="BD118" s="1">
        <f t="shared" si="730"/>
        <v>53</v>
      </c>
      <c r="BE118" s="8">
        <f t="shared" si="768"/>
        <v>0.5471698113207547</v>
      </c>
      <c r="BF118" s="2">
        <f t="shared" si="731"/>
        <v>77</v>
      </c>
      <c r="BG118" s="1">
        <f t="shared" si="732"/>
        <v>160</v>
      </c>
      <c r="BH118" s="1">
        <f t="shared" si="733"/>
        <v>237</v>
      </c>
      <c r="BI118" s="3">
        <f>IF(BH118&gt;0,BF118/BH118,0%)</f>
        <v>0.32489451476793246</v>
      </c>
      <c r="BJ118" s="31">
        <v>21</v>
      </c>
      <c r="BK118" s="31">
        <v>43</v>
      </c>
      <c r="BL118" s="1">
        <f t="shared" si="734"/>
        <v>64</v>
      </c>
      <c r="BM118" s="8">
        <f t="shared" si="769"/>
        <v>0.328125</v>
      </c>
      <c r="BN118" s="31">
        <v>21</v>
      </c>
      <c r="BO118" s="31">
        <v>36</v>
      </c>
      <c r="BP118" s="1">
        <f t="shared" si="735"/>
        <v>57</v>
      </c>
      <c r="BQ118" s="8">
        <f t="shared" si="770"/>
        <v>0.3684210526315789</v>
      </c>
      <c r="BR118" s="31">
        <v>28</v>
      </c>
      <c r="BS118" s="31">
        <v>24</v>
      </c>
      <c r="BT118" s="1">
        <f t="shared" si="736"/>
        <v>52</v>
      </c>
      <c r="BU118" s="8">
        <f t="shared" si="771"/>
        <v>0.5384615384615384</v>
      </c>
      <c r="BV118" s="31">
        <v>39</v>
      </c>
      <c r="BW118" s="31">
        <v>27</v>
      </c>
      <c r="BX118" s="1">
        <f t="shared" si="737"/>
        <v>66</v>
      </c>
      <c r="BY118" s="8">
        <f t="shared" si="772"/>
        <v>0.5909090909090909</v>
      </c>
      <c r="BZ118" s="31">
        <v>58</v>
      </c>
      <c r="CA118" s="31">
        <v>23</v>
      </c>
      <c r="CB118" s="1">
        <f t="shared" si="738"/>
        <v>81</v>
      </c>
      <c r="CC118" s="8">
        <f t="shared" si="773"/>
        <v>0.7160493827160493</v>
      </c>
      <c r="CD118" s="31">
        <v>99</v>
      </c>
      <c r="CE118" s="31">
        <v>27</v>
      </c>
      <c r="CF118" s="1">
        <f t="shared" si="739"/>
        <v>126</v>
      </c>
      <c r="CG118" s="8">
        <f t="shared" si="774"/>
        <v>0.7857142857142857</v>
      </c>
      <c r="CH118" s="2">
        <f t="shared" si="740"/>
        <v>266</v>
      </c>
      <c r="CI118" s="1">
        <f t="shared" si="741"/>
        <v>180</v>
      </c>
      <c r="CJ118" s="1">
        <f t="shared" si="742"/>
        <v>446</v>
      </c>
      <c r="CK118" s="3">
        <f t="shared" si="743"/>
        <v>0.5964125560538116</v>
      </c>
      <c r="CL118" s="31">
        <v>150</v>
      </c>
      <c r="CM118" s="31">
        <v>33</v>
      </c>
      <c r="CN118" s="1">
        <f t="shared" si="744"/>
        <v>183</v>
      </c>
      <c r="CO118" s="8">
        <f t="shared" si="775"/>
        <v>0.819672131147541</v>
      </c>
      <c r="CP118" s="31">
        <v>184</v>
      </c>
      <c r="CQ118" s="31">
        <v>28</v>
      </c>
      <c r="CR118" s="1">
        <f t="shared" si="745"/>
        <v>212</v>
      </c>
      <c r="CS118" s="8">
        <f t="shared" si="776"/>
        <v>0.8679245283018868</v>
      </c>
      <c r="CT118" s="31">
        <v>186</v>
      </c>
      <c r="CU118" s="31">
        <v>42</v>
      </c>
      <c r="CV118" s="1">
        <f t="shared" si="746"/>
        <v>228</v>
      </c>
      <c r="CW118" s="8">
        <f t="shared" si="777"/>
        <v>0.8157894736842105</v>
      </c>
      <c r="CX118" s="31">
        <v>295</v>
      </c>
      <c r="CY118" s="31">
        <v>35</v>
      </c>
      <c r="CZ118" s="1">
        <f t="shared" si="747"/>
        <v>330</v>
      </c>
      <c r="DA118" s="8">
        <f t="shared" si="778"/>
        <v>0.8939393939393939</v>
      </c>
      <c r="DB118" s="31">
        <v>326</v>
      </c>
      <c r="DC118" s="31">
        <v>74</v>
      </c>
      <c r="DD118" s="1">
        <f t="shared" si="748"/>
        <v>400</v>
      </c>
      <c r="DE118" s="8">
        <f t="shared" si="779"/>
        <v>0.815</v>
      </c>
      <c r="DF118" s="31">
        <v>426</v>
      </c>
      <c r="DG118" s="31">
        <v>88</v>
      </c>
      <c r="DH118" s="1">
        <f t="shared" si="749"/>
        <v>514</v>
      </c>
      <c r="DI118" s="8">
        <f t="shared" si="780"/>
        <v>0.8287937743190662</v>
      </c>
      <c r="DJ118" s="31">
        <v>424</v>
      </c>
      <c r="DK118" s="31">
        <v>171</v>
      </c>
      <c r="DL118" s="1">
        <f t="shared" si="750"/>
        <v>595</v>
      </c>
      <c r="DM118" s="8">
        <f t="shared" si="781"/>
        <v>0.7126050420168067</v>
      </c>
      <c r="DN118" s="2">
        <f t="shared" si="751"/>
        <v>1991</v>
      </c>
      <c r="DO118" s="1">
        <f t="shared" si="752"/>
        <v>471</v>
      </c>
      <c r="DP118" s="1">
        <f t="shared" si="753"/>
        <v>2462</v>
      </c>
      <c r="DQ118" s="3">
        <f t="shared" si="754"/>
        <v>0.8086921202274574</v>
      </c>
      <c r="DR118" s="2">
        <f t="shared" si="755"/>
        <v>2334</v>
      </c>
      <c r="DS118" s="1">
        <f t="shared" si="756"/>
        <v>821</v>
      </c>
      <c r="DT118" s="1">
        <f t="shared" si="757"/>
        <v>3155</v>
      </c>
      <c r="DU118" s="3">
        <f t="shared" si="758"/>
        <v>0.7397781299524564</v>
      </c>
      <c r="DV118" s="2"/>
      <c r="DW118" s="2"/>
      <c r="DX118" s="1">
        <f t="shared" si="782"/>
        <v>0</v>
      </c>
      <c r="DY118" s="3">
        <f t="shared" si="759"/>
        <v>0</v>
      </c>
      <c r="DZ118" s="1">
        <f t="shared" si="760"/>
        <v>2334</v>
      </c>
      <c r="EA118" s="8">
        <f t="shared" si="761"/>
        <v>1</v>
      </c>
      <c r="EB118" s="1">
        <f t="shared" si="762"/>
        <v>821</v>
      </c>
      <c r="EC118" s="8">
        <f t="shared" si="763"/>
        <v>1</v>
      </c>
      <c r="ED118" s="1">
        <f t="shared" si="764"/>
        <v>3155</v>
      </c>
      <c r="EE118" s="8">
        <f t="shared" si="765"/>
        <v>1</v>
      </c>
      <c r="EF118" s="8">
        <f t="shared" si="766"/>
        <v>0</v>
      </c>
    </row>
    <row r="119" spans="1:141" ht="12.75" customHeight="1" hidden="1" outlineLevel="2">
      <c r="A119" s="5" t="s">
        <v>36</v>
      </c>
      <c r="B119" s="31"/>
      <c r="C119" s="31"/>
      <c r="D119" s="9">
        <f t="shared" si="704"/>
        <v>0</v>
      </c>
      <c r="E119" s="11">
        <f t="shared" si="705"/>
        <v>0</v>
      </c>
      <c r="F119" s="31"/>
      <c r="G119" s="31"/>
      <c r="H119" s="9">
        <f t="shared" si="706"/>
        <v>0</v>
      </c>
      <c r="I119" s="11">
        <f t="shared" si="707"/>
        <v>0</v>
      </c>
      <c r="J119" s="31"/>
      <c r="K119" s="31"/>
      <c r="L119" s="9">
        <f t="shared" si="708"/>
        <v>0</v>
      </c>
      <c r="M119" s="11">
        <f t="shared" si="709"/>
        <v>0</v>
      </c>
      <c r="N119" s="31"/>
      <c r="O119" s="31"/>
      <c r="P119" s="1">
        <f t="shared" si="710"/>
        <v>0</v>
      </c>
      <c r="Q119" s="8">
        <f t="shared" si="711"/>
        <v>0</v>
      </c>
      <c r="R119" s="31">
        <v>0</v>
      </c>
      <c r="S119" s="31">
        <v>0</v>
      </c>
      <c r="T119" s="1">
        <f t="shared" si="712"/>
        <v>0</v>
      </c>
      <c r="U119" s="8">
        <f t="shared" si="713"/>
        <v>0</v>
      </c>
      <c r="V119" s="31">
        <v>0</v>
      </c>
      <c r="W119" s="31">
        <v>1</v>
      </c>
      <c r="X119" s="1">
        <f t="shared" si="714"/>
        <v>1</v>
      </c>
      <c r="Y119" s="8">
        <f t="shared" si="715"/>
        <v>0</v>
      </c>
      <c r="Z119" s="2">
        <f t="shared" si="716"/>
        <v>0</v>
      </c>
      <c r="AA119" s="1">
        <f t="shared" si="717"/>
        <v>1</v>
      </c>
      <c r="AB119" s="1">
        <f t="shared" si="718"/>
        <v>1</v>
      </c>
      <c r="AC119" s="3">
        <f t="shared" si="719"/>
        <v>0</v>
      </c>
      <c r="AD119" s="31">
        <v>1</v>
      </c>
      <c r="AE119" s="31">
        <v>1</v>
      </c>
      <c r="AF119" s="1">
        <f t="shared" si="720"/>
        <v>2</v>
      </c>
      <c r="AG119" s="8">
        <f t="shared" si="721"/>
        <v>0.5</v>
      </c>
      <c r="AH119" s="31">
        <v>0</v>
      </c>
      <c r="AI119" s="31">
        <v>2</v>
      </c>
      <c r="AJ119" s="1">
        <f t="shared" si="722"/>
        <v>2</v>
      </c>
      <c r="AK119" s="8">
        <f t="shared" si="723"/>
        <v>0</v>
      </c>
      <c r="AL119" s="31">
        <v>3</v>
      </c>
      <c r="AM119" s="31">
        <v>1</v>
      </c>
      <c r="AN119" s="1">
        <f t="shared" si="724"/>
        <v>4</v>
      </c>
      <c r="AO119" s="8">
        <f t="shared" si="725"/>
        <v>0.75</v>
      </c>
      <c r="AP119" s="31">
        <v>5</v>
      </c>
      <c r="AQ119" s="31">
        <v>4</v>
      </c>
      <c r="AR119" s="1">
        <f t="shared" si="726"/>
        <v>9</v>
      </c>
      <c r="AS119" s="8">
        <f t="shared" si="727"/>
        <v>0.5555555555555556</v>
      </c>
      <c r="AT119" s="31">
        <v>0</v>
      </c>
      <c r="AU119" s="31">
        <v>1</v>
      </c>
      <c r="AV119" s="1">
        <f t="shared" si="728"/>
        <v>1</v>
      </c>
      <c r="AW119" s="8">
        <f t="shared" si="767"/>
        <v>0</v>
      </c>
      <c r="AX119" s="31">
        <v>4</v>
      </c>
      <c r="AY119" s="31">
        <v>1</v>
      </c>
      <c r="AZ119" s="1">
        <f aca="true" t="shared" si="783" ref="AZ119:AZ124">AX119+AY119</f>
        <v>5</v>
      </c>
      <c r="BA119" s="8">
        <f t="shared" si="729"/>
        <v>0.8</v>
      </c>
      <c r="BB119" s="31">
        <v>10</v>
      </c>
      <c r="BC119" s="31">
        <v>4</v>
      </c>
      <c r="BD119" s="1">
        <f t="shared" si="730"/>
        <v>14</v>
      </c>
      <c r="BE119" s="8">
        <f t="shared" si="768"/>
        <v>0.7142857142857143</v>
      </c>
      <c r="BF119" s="2">
        <f t="shared" si="731"/>
        <v>23</v>
      </c>
      <c r="BG119" s="1">
        <f t="shared" si="732"/>
        <v>14</v>
      </c>
      <c r="BH119" s="1">
        <f t="shared" si="733"/>
        <v>37</v>
      </c>
      <c r="BI119" s="3">
        <f aca="true" t="shared" si="784" ref="BI119:BI124">IF(BH119&gt;0,BF119/BH119,0%)</f>
        <v>0.6216216216216216</v>
      </c>
      <c r="BJ119" s="31">
        <v>6</v>
      </c>
      <c r="BK119" s="31">
        <v>6</v>
      </c>
      <c r="BL119" s="1">
        <f t="shared" si="734"/>
        <v>12</v>
      </c>
      <c r="BM119" s="8">
        <f t="shared" si="769"/>
        <v>0.5</v>
      </c>
      <c r="BN119" s="31">
        <v>16</v>
      </c>
      <c r="BO119" s="31">
        <v>2</v>
      </c>
      <c r="BP119" s="1">
        <f t="shared" si="735"/>
        <v>18</v>
      </c>
      <c r="BQ119" s="8">
        <f t="shared" si="770"/>
        <v>0.8888888888888888</v>
      </c>
      <c r="BR119" s="31">
        <v>19</v>
      </c>
      <c r="BS119" s="31">
        <v>6</v>
      </c>
      <c r="BT119" s="1">
        <f t="shared" si="736"/>
        <v>25</v>
      </c>
      <c r="BU119" s="8">
        <f t="shared" si="771"/>
        <v>0.76</v>
      </c>
      <c r="BV119" s="31">
        <v>31</v>
      </c>
      <c r="BW119" s="31">
        <v>2</v>
      </c>
      <c r="BX119" s="1">
        <f t="shared" si="737"/>
        <v>33</v>
      </c>
      <c r="BY119" s="8">
        <f t="shared" si="772"/>
        <v>0.9393939393939394</v>
      </c>
      <c r="BZ119" s="31">
        <v>27</v>
      </c>
      <c r="CA119" s="31">
        <v>3</v>
      </c>
      <c r="CB119" s="1">
        <f t="shared" si="738"/>
        <v>30</v>
      </c>
      <c r="CC119" s="8">
        <f t="shared" si="773"/>
        <v>0.9</v>
      </c>
      <c r="CD119" s="31">
        <v>47</v>
      </c>
      <c r="CE119" s="31">
        <v>2</v>
      </c>
      <c r="CF119" s="1">
        <f t="shared" si="739"/>
        <v>49</v>
      </c>
      <c r="CG119" s="8">
        <f t="shared" si="774"/>
        <v>0.9591836734693877</v>
      </c>
      <c r="CH119" s="2">
        <f t="shared" si="740"/>
        <v>146</v>
      </c>
      <c r="CI119" s="1">
        <f t="shared" si="741"/>
        <v>21</v>
      </c>
      <c r="CJ119" s="1">
        <f t="shared" si="742"/>
        <v>167</v>
      </c>
      <c r="CK119" s="3">
        <f t="shared" si="743"/>
        <v>0.874251497005988</v>
      </c>
      <c r="CL119" s="31">
        <v>57</v>
      </c>
      <c r="CM119" s="31">
        <v>2</v>
      </c>
      <c r="CN119" s="1">
        <f t="shared" si="744"/>
        <v>59</v>
      </c>
      <c r="CO119" s="8">
        <f t="shared" si="775"/>
        <v>0.9661016949152542</v>
      </c>
      <c r="CP119" s="31">
        <v>77</v>
      </c>
      <c r="CQ119" s="31">
        <v>0</v>
      </c>
      <c r="CR119" s="1">
        <f t="shared" si="745"/>
        <v>77</v>
      </c>
      <c r="CS119" s="8">
        <f t="shared" si="776"/>
        <v>1</v>
      </c>
      <c r="CT119" s="31">
        <v>96</v>
      </c>
      <c r="CU119" s="31">
        <v>3</v>
      </c>
      <c r="CV119" s="1">
        <f t="shared" si="746"/>
        <v>99</v>
      </c>
      <c r="CW119" s="8">
        <f t="shared" si="777"/>
        <v>0.9696969696969697</v>
      </c>
      <c r="CX119" s="31">
        <v>132</v>
      </c>
      <c r="CY119" s="31">
        <v>1</v>
      </c>
      <c r="CZ119" s="1">
        <f t="shared" si="747"/>
        <v>133</v>
      </c>
      <c r="DA119" s="8">
        <f t="shared" si="778"/>
        <v>0.9924812030075187</v>
      </c>
      <c r="DB119" s="31">
        <v>156</v>
      </c>
      <c r="DC119" s="31">
        <v>2</v>
      </c>
      <c r="DD119" s="1">
        <f t="shared" si="748"/>
        <v>158</v>
      </c>
      <c r="DE119" s="8">
        <f t="shared" si="779"/>
        <v>0.9873417721518988</v>
      </c>
      <c r="DF119" s="31">
        <v>180</v>
      </c>
      <c r="DG119" s="31">
        <v>3</v>
      </c>
      <c r="DH119" s="1">
        <f t="shared" si="749"/>
        <v>183</v>
      </c>
      <c r="DI119" s="8">
        <f t="shared" si="780"/>
        <v>0.9836065573770492</v>
      </c>
      <c r="DJ119" s="31">
        <v>163</v>
      </c>
      <c r="DK119" s="31">
        <v>0</v>
      </c>
      <c r="DL119" s="1">
        <f t="shared" si="750"/>
        <v>163</v>
      </c>
      <c r="DM119" s="8">
        <f t="shared" si="781"/>
        <v>1</v>
      </c>
      <c r="DN119" s="2">
        <f t="shared" si="751"/>
        <v>861</v>
      </c>
      <c r="DO119" s="1">
        <f t="shared" si="752"/>
        <v>11</v>
      </c>
      <c r="DP119" s="1">
        <f t="shared" si="753"/>
        <v>872</v>
      </c>
      <c r="DQ119" s="3">
        <f t="shared" si="754"/>
        <v>0.9873853211009175</v>
      </c>
      <c r="DR119" s="2">
        <f t="shared" si="755"/>
        <v>1030</v>
      </c>
      <c r="DS119" s="1">
        <f t="shared" si="756"/>
        <v>47</v>
      </c>
      <c r="DT119" s="1">
        <f t="shared" si="757"/>
        <v>1077</v>
      </c>
      <c r="DU119" s="3">
        <f t="shared" si="758"/>
        <v>0.9563602599814299</v>
      </c>
      <c r="DV119" s="2"/>
      <c r="DW119" s="2"/>
      <c r="DX119" s="1">
        <f t="shared" si="782"/>
        <v>0</v>
      </c>
      <c r="DY119" s="3">
        <f t="shared" si="759"/>
        <v>0</v>
      </c>
      <c r="DZ119" s="1">
        <f t="shared" si="760"/>
        <v>1030</v>
      </c>
      <c r="EA119" s="8">
        <f t="shared" si="761"/>
        <v>1</v>
      </c>
      <c r="EB119" s="1">
        <f t="shared" si="762"/>
        <v>47</v>
      </c>
      <c r="EC119" s="8">
        <f t="shared" si="763"/>
        <v>1</v>
      </c>
      <c r="ED119" s="1">
        <f t="shared" si="764"/>
        <v>1077</v>
      </c>
      <c r="EE119" s="8">
        <f t="shared" si="765"/>
        <v>1</v>
      </c>
      <c r="EF119" s="8">
        <f t="shared" si="766"/>
        <v>0</v>
      </c>
      <c r="EH119" s="1" t="s">
        <v>24</v>
      </c>
      <c r="EK119" s="1" t="s">
        <v>25</v>
      </c>
    </row>
    <row r="120" spans="1:141" ht="12.75" customHeight="1" hidden="1" outlineLevel="2">
      <c r="A120" s="5" t="s">
        <v>37</v>
      </c>
      <c r="B120" s="31"/>
      <c r="C120" s="31"/>
      <c r="D120" s="1">
        <f t="shared" si="704"/>
        <v>0</v>
      </c>
      <c r="E120" s="8">
        <f t="shared" si="705"/>
        <v>0</v>
      </c>
      <c r="F120" s="31"/>
      <c r="G120" s="31"/>
      <c r="H120" s="1">
        <f t="shared" si="706"/>
        <v>0</v>
      </c>
      <c r="I120" s="8">
        <f t="shared" si="707"/>
        <v>0</v>
      </c>
      <c r="J120" s="31"/>
      <c r="K120" s="31"/>
      <c r="L120" s="1">
        <f t="shared" si="708"/>
        <v>0</v>
      </c>
      <c r="M120" s="8">
        <f t="shared" si="709"/>
        <v>0</v>
      </c>
      <c r="N120" s="31"/>
      <c r="O120" s="31"/>
      <c r="P120" s="1">
        <f t="shared" si="710"/>
        <v>0</v>
      </c>
      <c r="Q120" s="8">
        <f t="shared" si="711"/>
        <v>0</v>
      </c>
      <c r="R120" s="31">
        <v>0</v>
      </c>
      <c r="S120" s="31">
        <v>0</v>
      </c>
      <c r="T120" s="1">
        <f t="shared" si="712"/>
        <v>0</v>
      </c>
      <c r="U120" s="8">
        <f t="shared" si="713"/>
        <v>0</v>
      </c>
      <c r="V120" s="31">
        <v>0</v>
      </c>
      <c r="W120" s="31">
        <v>0</v>
      </c>
      <c r="X120" s="1">
        <f t="shared" si="714"/>
        <v>0</v>
      </c>
      <c r="Y120" s="8">
        <f t="shared" si="715"/>
        <v>0</v>
      </c>
      <c r="Z120" s="2">
        <f t="shared" si="716"/>
        <v>0</v>
      </c>
      <c r="AA120" s="1">
        <f t="shared" si="717"/>
        <v>0</v>
      </c>
      <c r="AB120" s="1">
        <f t="shared" si="718"/>
        <v>0</v>
      </c>
      <c r="AC120" s="3">
        <f t="shared" si="719"/>
        <v>0</v>
      </c>
      <c r="AD120" s="31"/>
      <c r="AE120" s="31"/>
      <c r="AF120" s="1">
        <f t="shared" si="720"/>
        <v>0</v>
      </c>
      <c r="AG120" s="8">
        <f t="shared" si="721"/>
        <v>0</v>
      </c>
      <c r="AH120" s="31">
        <v>0</v>
      </c>
      <c r="AI120" s="31">
        <v>0</v>
      </c>
      <c r="AJ120" s="1">
        <f t="shared" si="722"/>
        <v>0</v>
      </c>
      <c r="AK120" s="8">
        <f t="shared" si="723"/>
        <v>0</v>
      </c>
      <c r="AL120" s="31">
        <v>0</v>
      </c>
      <c r="AM120" s="31">
        <v>0</v>
      </c>
      <c r="AN120" s="1">
        <f t="shared" si="724"/>
        <v>0</v>
      </c>
      <c r="AO120" s="8">
        <f t="shared" si="725"/>
        <v>0</v>
      </c>
      <c r="AP120" s="31">
        <v>2</v>
      </c>
      <c r="AQ120" s="31">
        <v>0</v>
      </c>
      <c r="AR120" s="1">
        <f t="shared" si="726"/>
        <v>2</v>
      </c>
      <c r="AS120" s="8">
        <f t="shared" si="727"/>
        <v>1</v>
      </c>
      <c r="AT120" s="31">
        <v>3</v>
      </c>
      <c r="AU120" s="31">
        <v>1</v>
      </c>
      <c r="AV120" s="1">
        <f t="shared" si="728"/>
        <v>4</v>
      </c>
      <c r="AW120" s="8">
        <f t="shared" si="767"/>
        <v>0.75</v>
      </c>
      <c r="AX120" s="31">
        <v>2</v>
      </c>
      <c r="AY120" s="31">
        <v>0</v>
      </c>
      <c r="AZ120" s="1">
        <f t="shared" si="783"/>
        <v>2</v>
      </c>
      <c r="BA120" s="8">
        <f t="shared" si="729"/>
        <v>1</v>
      </c>
      <c r="BB120" s="31">
        <v>2</v>
      </c>
      <c r="BC120" s="31">
        <v>2</v>
      </c>
      <c r="BD120" s="1">
        <f t="shared" si="730"/>
        <v>4</v>
      </c>
      <c r="BE120" s="8">
        <f t="shared" si="768"/>
        <v>0.5</v>
      </c>
      <c r="BF120" s="2">
        <f t="shared" si="731"/>
        <v>9</v>
      </c>
      <c r="BG120" s="1">
        <f t="shared" si="732"/>
        <v>3</v>
      </c>
      <c r="BH120" s="1">
        <f t="shared" si="733"/>
        <v>12</v>
      </c>
      <c r="BI120" s="3">
        <f t="shared" si="784"/>
        <v>0.75</v>
      </c>
      <c r="BJ120" s="31">
        <v>7</v>
      </c>
      <c r="BK120" s="31">
        <v>2</v>
      </c>
      <c r="BL120" s="1">
        <f t="shared" si="734"/>
        <v>9</v>
      </c>
      <c r="BM120" s="8">
        <f t="shared" si="769"/>
        <v>0.7777777777777778</v>
      </c>
      <c r="BN120" s="31">
        <v>8</v>
      </c>
      <c r="BO120" s="31">
        <v>1</v>
      </c>
      <c r="BP120" s="1">
        <f t="shared" si="735"/>
        <v>9</v>
      </c>
      <c r="BQ120" s="8">
        <f t="shared" si="770"/>
        <v>0.8888888888888888</v>
      </c>
      <c r="BR120" s="31">
        <v>10</v>
      </c>
      <c r="BS120" s="31">
        <v>1</v>
      </c>
      <c r="BT120" s="1">
        <f t="shared" si="736"/>
        <v>11</v>
      </c>
      <c r="BU120" s="8">
        <f t="shared" si="771"/>
        <v>0.9090909090909091</v>
      </c>
      <c r="BV120" s="31">
        <v>17</v>
      </c>
      <c r="BW120" s="31">
        <v>1</v>
      </c>
      <c r="BX120" s="1">
        <f t="shared" si="737"/>
        <v>18</v>
      </c>
      <c r="BY120" s="8">
        <f t="shared" si="772"/>
        <v>0.9444444444444444</v>
      </c>
      <c r="BZ120" s="31">
        <v>29</v>
      </c>
      <c r="CA120" s="31">
        <v>4</v>
      </c>
      <c r="CB120" s="1">
        <f t="shared" si="738"/>
        <v>33</v>
      </c>
      <c r="CC120" s="8">
        <f t="shared" si="773"/>
        <v>0.8787878787878788</v>
      </c>
      <c r="CD120" s="31">
        <v>39</v>
      </c>
      <c r="CE120" s="31">
        <v>2</v>
      </c>
      <c r="CF120" s="1">
        <f t="shared" si="739"/>
        <v>41</v>
      </c>
      <c r="CG120" s="8">
        <f t="shared" si="774"/>
        <v>0.9512195121951219</v>
      </c>
      <c r="CH120" s="2">
        <f t="shared" si="740"/>
        <v>110</v>
      </c>
      <c r="CI120" s="1">
        <f t="shared" si="741"/>
        <v>11</v>
      </c>
      <c r="CJ120" s="1">
        <f t="shared" si="742"/>
        <v>121</v>
      </c>
      <c r="CK120" s="3">
        <f t="shared" si="743"/>
        <v>0.9090909090909091</v>
      </c>
      <c r="CL120" s="31">
        <v>50</v>
      </c>
      <c r="CM120" s="31">
        <v>1</v>
      </c>
      <c r="CN120" s="1">
        <f t="shared" si="744"/>
        <v>51</v>
      </c>
      <c r="CO120" s="8">
        <f t="shared" si="775"/>
        <v>0.9803921568627451</v>
      </c>
      <c r="CP120" s="31">
        <v>50</v>
      </c>
      <c r="CQ120" s="31">
        <v>1</v>
      </c>
      <c r="CR120" s="1">
        <f t="shared" si="745"/>
        <v>51</v>
      </c>
      <c r="CS120" s="8">
        <f t="shared" si="776"/>
        <v>0.9803921568627451</v>
      </c>
      <c r="CT120" s="31">
        <v>89</v>
      </c>
      <c r="CU120" s="31">
        <v>0</v>
      </c>
      <c r="CV120" s="1">
        <f t="shared" si="746"/>
        <v>89</v>
      </c>
      <c r="CW120" s="8">
        <f t="shared" si="777"/>
        <v>1</v>
      </c>
      <c r="CX120" s="31">
        <v>113</v>
      </c>
      <c r="CY120" s="31">
        <v>0</v>
      </c>
      <c r="CZ120" s="1">
        <f t="shared" si="747"/>
        <v>113</v>
      </c>
      <c r="DA120" s="8">
        <f t="shared" si="778"/>
        <v>1</v>
      </c>
      <c r="DB120" s="31">
        <v>122</v>
      </c>
      <c r="DC120" s="31">
        <v>6</v>
      </c>
      <c r="DD120" s="1">
        <f t="shared" si="748"/>
        <v>128</v>
      </c>
      <c r="DE120" s="8">
        <f t="shared" si="779"/>
        <v>0.953125</v>
      </c>
      <c r="DF120" s="31">
        <v>154</v>
      </c>
      <c r="DG120" s="31">
        <v>3</v>
      </c>
      <c r="DH120" s="1">
        <f t="shared" si="749"/>
        <v>157</v>
      </c>
      <c r="DI120" s="8">
        <f t="shared" si="780"/>
        <v>0.9808917197452229</v>
      </c>
      <c r="DJ120" s="31">
        <v>152</v>
      </c>
      <c r="DK120" s="31">
        <v>0</v>
      </c>
      <c r="DL120" s="1">
        <f t="shared" si="750"/>
        <v>152</v>
      </c>
      <c r="DM120" s="8">
        <f t="shared" si="781"/>
        <v>1</v>
      </c>
      <c r="DN120" s="2">
        <f t="shared" si="751"/>
        <v>730</v>
      </c>
      <c r="DO120" s="1">
        <f t="shared" si="752"/>
        <v>11</v>
      </c>
      <c r="DP120" s="1">
        <f t="shared" si="753"/>
        <v>741</v>
      </c>
      <c r="DQ120" s="3">
        <f t="shared" si="754"/>
        <v>0.9851551956815114</v>
      </c>
      <c r="DR120" s="2">
        <f t="shared" si="755"/>
        <v>849</v>
      </c>
      <c r="DS120" s="1">
        <f t="shared" si="756"/>
        <v>25</v>
      </c>
      <c r="DT120" s="1">
        <f t="shared" si="757"/>
        <v>874</v>
      </c>
      <c r="DU120" s="3">
        <f t="shared" si="758"/>
        <v>0.971395881006865</v>
      </c>
      <c r="DV120" s="2"/>
      <c r="DW120" s="2"/>
      <c r="DX120" s="1">
        <f t="shared" si="782"/>
        <v>0</v>
      </c>
      <c r="DY120" s="3">
        <f t="shared" si="759"/>
        <v>0</v>
      </c>
      <c r="DZ120" s="1">
        <f t="shared" si="760"/>
        <v>849</v>
      </c>
      <c r="EA120" s="8">
        <f t="shared" si="761"/>
        <v>1</v>
      </c>
      <c r="EB120" s="1">
        <f t="shared" si="762"/>
        <v>25</v>
      </c>
      <c r="EC120" s="8">
        <f t="shared" si="763"/>
        <v>1</v>
      </c>
      <c r="ED120" s="1">
        <f t="shared" si="764"/>
        <v>874</v>
      </c>
      <c r="EE120" s="8">
        <f t="shared" si="765"/>
        <v>1</v>
      </c>
      <c r="EF120" s="8">
        <f t="shared" si="766"/>
        <v>0</v>
      </c>
      <c r="EH120" s="1" t="s">
        <v>43</v>
      </c>
      <c r="EI120" s="1" t="s">
        <v>44</v>
      </c>
      <c r="EJ120" s="1" t="s">
        <v>43</v>
      </c>
      <c r="EK120" s="1" t="s">
        <v>44</v>
      </c>
    </row>
    <row r="121" spans="1:141" ht="12.75" customHeight="1" hidden="1" outlineLevel="2">
      <c r="A121" s="5" t="s">
        <v>35</v>
      </c>
      <c r="B121" s="31">
        <f>B119+B120</f>
        <v>0</v>
      </c>
      <c r="C121" s="31">
        <f>C119+C120</f>
        <v>0</v>
      </c>
      <c r="D121" s="1">
        <f t="shared" si="704"/>
        <v>0</v>
      </c>
      <c r="E121" s="8">
        <f t="shared" si="705"/>
        <v>0</v>
      </c>
      <c r="F121" s="31">
        <f>F119+F120</f>
        <v>0</v>
      </c>
      <c r="G121" s="31">
        <f>G119+G120</f>
        <v>0</v>
      </c>
      <c r="H121" s="1">
        <f t="shared" si="706"/>
        <v>0</v>
      </c>
      <c r="I121" s="8">
        <f t="shared" si="707"/>
        <v>0</v>
      </c>
      <c r="J121" s="31">
        <f>J119+J120</f>
        <v>0</v>
      </c>
      <c r="K121" s="31">
        <f>K119+K120</f>
        <v>0</v>
      </c>
      <c r="L121" s="1">
        <f t="shared" si="708"/>
        <v>0</v>
      </c>
      <c r="M121" s="8">
        <f t="shared" si="709"/>
        <v>0</v>
      </c>
      <c r="N121" s="31">
        <f>N119+N120</f>
        <v>0</v>
      </c>
      <c r="O121" s="31">
        <f>O119+O120</f>
        <v>0</v>
      </c>
      <c r="P121" s="1">
        <f t="shared" si="710"/>
        <v>0</v>
      </c>
      <c r="Q121" s="8">
        <f t="shared" si="711"/>
        <v>0</v>
      </c>
      <c r="R121" s="31">
        <f>R119+R120</f>
        <v>0</v>
      </c>
      <c r="S121" s="31">
        <f>S119+S120</f>
        <v>0</v>
      </c>
      <c r="T121" s="1">
        <f t="shared" si="712"/>
        <v>0</v>
      </c>
      <c r="U121" s="8">
        <f t="shared" si="713"/>
        <v>0</v>
      </c>
      <c r="V121" s="31">
        <f>V119+V120</f>
        <v>0</v>
      </c>
      <c r="W121" s="31">
        <f>W119+W120</f>
        <v>1</v>
      </c>
      <c r="X121" s="1">
        <f t="shared" si="714"/>
        <v>1</v>
      </c>
      <c r="Y121" s="8">
        <f t="shared" si="715"/>
        <v>0</v>
      </c>
      <c r="Z121" s="31">
        <f>Z119+Z120</f>
        <v>0</v>
      </c>
      <c r="AA121" s="31">
        <f>AA119+AA120</f>
        <v>1</v>
      </c>
      <c r="AB121" s="1">
        <f t="shared" si="718"/>
        <v>1</v>
      </c>
      <c r="AC121" s="8">
        <f t="shared" si="719"/>
        <v>0</v>
      </c>
      <c r="AD121" s="31">
        <f>AD119+AD120</f>
        <v>1</v>
      </c>
      <c r="AE121" s="31">
        <f>AE119+AE120</f>
        <v>1</v>
      </c>
      <c r="AF121" s="1">
        <f t="shared" si="720"/>
        <v>2</v>
      </c>
      <c r="AG121" s="8">
        <f t="shared" si="721"/>
        <v>0.5</v>
      </c>
      <c r="AH121" s="31">
        <f>AH119+AH120</f>
        <v>0</v>
      </c>
      <c r="AI121" s="31">
        <f>AI119+AI120</f>
        <v>2</v>
      </c>
      <c r="AJ121" s="1">
        <f t="shared" si="722"/>
        <v>2</v>
      </c>
      <c r="AK121" s="8">
        <f t="shared" si="723"/>
        <v>0</v>
      </c>
      <c r="AL121" s="31">
        <f>AL119+AL120</f>
        <v>3</v>
      </c>
      <c r="AM121" s="31">
        <f>AM119+AM120</f>
        <v>1</v>
      </c>
      <c r="AN121" s="1">
        <f t="shared" si="724"/>
        <v>4</v>
      </c>
      <c r="AO121" s="8">
        <f t="shared" si="725"/>
        <v>0.75</v>
      </c>
      <c r="AP121" s="31">
        <f>AP119+AP120</f>
        <v>7</v>
      </c>
      <c r="AQ121" s="31">
        <f>AQ119+AQ120</f>
        <v>4</v>
      </c>
      <c r="AR121" s="1">
        <f t="shared" si="726"/>
        <v>11</v>
      </c>
      <c r="AS121" s="8">
        <f t="shared" si="727"/>
        <v>0.6363636363636364</v>
      </c>
      <c r="AT121" s="31">
        <f>AT119+AT120</f>
        <v>3</v>
      </c>
      <c r="AU121" s="31">
        <f>AU119+AU120</f>
        <v>2</v>
      </c>
      <c r="AV121" s="1">
        <f>AT121+AU121</f>
        <v>5</v>
      </c>
      <c r="AW121" s="8">
        <f>IF(AV121&gt;0,AT121/AV121,0%)</f>
        <v>0.6</v>
      </c>
      <c r="AX121" s="31">
        <f>AX119+AX120</f>
        <v>6</v>
      </c>
      <c r="AY121" s="31">
        <f>AY119+AY120</f>
        <v>1</v>
      </c>
      <c r="AZ121" s="1">
        <f t="shared" si="783"/>
        <v>7</v>
      </c>
      <c r="BA121" s="8">
        <f t="shared" si="729"/>
        <v>0.8571428571428571</v>
      </c>
      <c r="BB121" s="31">
        <f>BB119+BB120</f>
        <v>12</v>
      </c>
      <c r="BC121" s="31">
        <f>BC119+BC120</f>
        <v>6</v>
      </c>
      <c r="BD121" s="1">
        <f>BB121+BC121</f>
        <v>18</v>
      </c>
      <c r="BE121" s="8">
        <f>IF(BD121&gt;0,BB121/BD121,0%)</f>
        <v>0.6666666666666666</v>
      </c>
      <c r="BF121" s="2">
        <f>BF119+BF120</f>
        <v>32</v>
      </c>
      <c r="BG121" s="1">
        <f>BG119+BG120</f>
        <v>17</v>
      </c>
      <c r="BH121" s="1">
        <f t="shared" si="733"/>
        <v>49</v>
      </c>
      <c r="BI121" s="8">
        <f t="shared" si="784"/>
        <v>0.6530612244897959</v>
      </c>
      <c r="BJ121" s="31">
        <f>BJ119+BJ120</f>
        <v>13</v>
      </c>
      <c r="BK121" s="31">
        <f>BK119+BK120</f>
        <v>8</v>
      </c>
      <c r="BL121" s="1">
        <f>BJ121+BK121</f>
        <v>21</v>
      </c>
      <c r="BM121" s="8">
        <f>IF(BL121&gt;0,BJ121/BL121,0%)</f>
        <v>0.6190476190476191</v>
      </c>
      <c r="BN121" s="31">
        <f>BN119+BN120</f>
        <v>24</v>
      </c>
      <c r="BO121" s="31">
        <f>BO119+BO120</f>
        <v>3</v>
      </c>
      <c r="BP121" s="1">
        <f>BN121+BO121</f>
        <v>27</v>
      </c>
      <c r="BQ121" s="8">
        <f>IF(BP121&gt;0,BN121/BP121,0%)</f>
        <v>0.8888888888888888</v>
      </c>
      <c r="BR121" s="31">
        <f>BR119+BR120</f>
        <v>29</v>
      </c>
      <c r="BS121" s="31">
        <f>BS119+BS120</f>
        <v>7</v>
      </c>
      <c r="BT121" s="1">
        <f>BR121+BS121</f>
        <v>36</v>
      </c>
      <c r="BU121" s="8">
        <f>IF(BT121&gt;0,BR121/BT121,0%)</f>
        <v>0.8055555555555556</v>
      </c>
      <c r="BV121" s="31">
        <f>BV119+BV120</f>
        <v>48</v>
      </c>
      <c r="BW121" s="31">
        <f>BW119+BW120</f>
        <v>3</v>
      </c>
      <c r="BX121" s="1">
        <f>BV121+BW121</f>
        <v>51</v>
      </c>
      <c r="BY121" s="8">
        <f>IF(BX121&gt;0,BV121/BX121,0%)</f>
        <v>0.9411764705882353</v>
      </c>
      <c r="BZ121" s="31">
        <f>BZ119+BZ120</f>
        <v>56</v>
      </c>
      <c r="CA121" s="31">
        <f>CA119+CA120</f>
        <v>7</v>
      </c>
      <c r="CB121" s="1">
        <f>BZ121+CA121</f>
        <v>63</v>
      </c>
      <c r="CC121" s="8">
        <f>IF(CB121&gt;0,BZ121/CB121,0%)</f>
        <v>0.8888888888888888</v>
      </c>
      <c r="CD121" s="31">
        <f>CD119+CD120</f>
        <v>86</v>
      </c>
      <c r="CE121" s="31">
        <f>CE119+CE120</f>
        <v>4</v>
      </c>
      <c r="CF121" s="1">
        <f>CD121+CE121</f>
        <v>90</v>
      </c>
      <c r="CG121" s="8">
        <f>IF(CF121&gt;0,CD121/CF121,0%)</f>
        <v>0.9555555555555556</v>
      </c>
      <c r="CH121" s="2">
        <f>CH119+CH120</f>
        <v>256</v>
      </c>
      <c r="CI121" s="1">
        <f>CI119+CI120</f>
        <v>32</v>
      </c>
      <c r="CJ121" s="1">
        <f t="shared" si="742"/>
        <v>288</v>
      </c>
      <c r="CK121" s="8">
        <f t="shared" si="743"/>
        <v>0.8888888888888888</v>
      </c>
      <c r="CL121" s="31">
        <f>CL119+CL120</f>
        <v>107</v>
      </c>
      <c r="CM121" s="31">
        <f>CM119+CM120</f>
        <v>3</v>
      </c>
      <c r="CN121" s="1">
        <f>CL121+CM121</f>
        <v>110</v>
      </c>
      <c r="CO121" s="8">
        <f>IF(CN121&gt;0,CL121/CN121,0%)</f>
        <v>0.9727272727272728</v>
      </c>
      <c r="CP121" s="31">
        <f>CP119+CP120</f>
        <v>127</v>
      </c>
      <c r="CQ121" s="31">
        <f>CQ119+CQ120</f>
        <v>1</v>
      </c>
      <c r="CR121" s="1">
        <f>CP121+CQ121</f>
        <v>128</v>
      </c>
      <c r="CS121" s="8">
        <f>IF(CR121&gt;0,CP121/CR121,0%)</f>
        <v>0.9921875</v>
      </c>
      <c r="CT121" s="31">
        <f>CT119+CT120</f>
        <v>185</v>
      </c>
      <c r="CU121" s="31">
        <f>CU119+CU120</f>
        <v>3</v>
      </c>
      <c r="CV121" s="1">
        <f>CT121+CU121</f>
        <v>188</v>
      </c>
      <c r="CW121" s="8">
        <f>IF(CV121&gt;0,CT121/CV121,0%)</f>
        <v>0.9840425531914894</v>
      </c>
      <c r="CX121" s="31">
        <f>CX119+CX120</f>
        <v>245</v>
      </c>
      <c r="CY121" s="31">
        <f>CY119+CY120</f>
        <v>1</v>
      </c>
      <c r="CZ121" s="1">
        <f>CX121+CY121</f>
        <v>246</v>
      </c>
      <c r="DA121" s="8">
        <f>IF(CZ121&gt;0,CX121/CZ121,0%)</f>
        <v>0.9959349593495935</v>
      </c>
      <c r="DB121" s="31">
        <f>DB119+DB120</f>
        <v>278</v>
      </c>
      <c r="DC121" s="31">
        <f>DC119+DC120</f>
        <v>8</v>
      </c>
      <c r="DD121" s="1">
        <f>DB121+DC121</f>
        <v>286</v>
      </c>
      <c r="DE121" s="8">
        <f>IF(DD121&gt;0,DB121/DD121,0%)</f>
        <v>0.972027972027972</v>
      </c>
      <c r="DF121" s="31">
        <f>DF119+DF120</f>
        <v>334</v>
      </c>
      <c r="DG121" s="31">
        <f>DG119+DG120</f>
        <v>6</v>
      </c>
      <c r="DH121" s="1">
        <f>DF121+DG121</f>
        <v>340</v>
      </c>
      <c r="DI121" s="8">
        <f>IF(DH121&gt;0,DF121/DH121,0%)</f>
        <v>0.9823529411764705</v>
      </c>
      <c r="DJ121" s="31">
        <f>DJ119+DJ120</f>
        <v>315</v>
      </c>
      <c r="DK121" s="31">
        <f>DK119+DK120</f>
        <v>0</v>
      </c>
      <c r="DL121" s="1">
        <f>DJ121+DK121</f>
        <v>315</v>
      </c>
      <c r="DM121" s="8">
        <f>IF(DL121&gt;0,DJ121/DL121,0%)</f>
        <v>1</v>
      </c>
      <c r="DN121" s="2">
        <f>DN119+DN120</f>
        <v>1591</v>
      </c>
      <c r="DO121" s="1">
        <f>DO119+DO120</f>
        <v>22</v>
      </c>
      <c r="DP121" s="1">
        <f>DN121+DO121</f>
        <v>1613</v>
      </c>
      <c r="DQ121" s="3">
        <f>IF(DP121&gt;0,DN121/DP121,0%)</f>
        <v>0.986360818350899</v>
      </c>
      <c r="DR121" s="2">
        <f>DR119+DR120</f>
        <v>1879</v>
      </c>
      <c r="DS121" s="1">
        <f>DS119+DS120</f>
        <v>72</v>
      </c>
      <c r="DT121" s="1">
        <f>DR121+DS121</f>
        <v>1951</v>
      </c>
      <c r="DU121" s="3">
        <f>IF(DT121&gt;0,DR121/DT121,0%)</f>
        <v>0.9630958482829318</v>
      </c>
      <c r="DV121" s="2"/>
      <c r="DW121" s="2"/>
      <c r="DX121" s="1">
        <f t="shared" si="782"/>
        <v>0</v>
      </c>
      <c r="DY121" s="3">
        <f t="shared" si="759"/>
        <v>0</v>
      </c>
      <c r="DZ121" s="1">
        <f t="shared" si="760"/>
        <v>1879</v>
      </c>
      <c r="EA121" s="8">
        <f t="shared" si="761"/>
        <v>1</v>
      </c>
      <c r="EB121" s="1">
        <f t="shared" si="762"/>
        <v>72</v>
      </c>
      <c r="EC121" s="8">
        <f t="shared" si="763"/>
        <v>1</v>
      </c>
      <c r="ED121" s="1">
        <f t="shared" si="764"/>
        <v>1951</v>
      </c>
      <c r="EE121" s="8">
        <f t="shared" si="765"/>
        <v>1</v>
      </c>
      <c r="EF121" s="8">
        <f t="shared" si="766"/>
        <v>0</v>
      </c>
      <c r="EG121" s="1" t="s">
        <v>40</v>
      </c>
      <c r="EH121" s="1">
        <v>28</v>
      </c>
      <c r="EI121" s="1">
        <v>13</v>
      </c>
      <c r="EJ121" s="1">
        <v>28</v>
      </c>
      <c r="EK121" s="9">
        <v>6</v>
      </c>
    </row>
    <row r="122" spans="1:141" ht="12.75" customHeight="1" hidden="1" outlineLevel="2">
      <c r="A122" s="5" t="s">
        <v>24</v>
      </c>
      <c r="B122" s="9"/>
      <c r="C122" s="9"/>
      <c r="D122" s="9">
        <f t="shared" si="704"/>
        <v>0</v>
      </c>
      <c r="E122" s="11">
        <f t="shared" si="705"/>
        <v>0</v>
      </c>
      <c r="F122" s="34"/>
      <c r="G122" s="34"/>
      <c r="H122" s="9">
        <f t="shared" si="706"/>
        <v>0</v>
      </c>
      <c r="I122" s="11">
        <f t="shared" si="707"/>
        <v>0</v>
      </c>
      <c r="J122" s="9"/>
      <c r="K122" s="9"/>
      <c r="L122" s="9">
        <f t="shared" si="708"/>
        <v>0</v>
      </c>
      <c r="M122" s="11">
        <f t="shared" si="709"/>
        <v>0</v>
      </c>
      <c r="N122" s="9"/>
      <c r="O122" s="9"/>
      <c r="P122" s="9">
        <f t="shared" si="710"/>
        <v>0</v>
      </c>
      <c r="Q122" s="11">
        <f t="shared" si="711"/>
        <v>0</v>
      </c>
      <c r="R122" s="9"/>
      <c r="S122" s="9"/>
      <c r="T122" s="9">
        <f t="shared" si="712"/>
        <v>0</v>
      </c>
      <c r="U122" s="11">
        <f t="shared" si="713"/>
        <v>0</v>
      </c>
      <c r="V122" s="9"/>
      <c r="W122" s="9"/>
      <c r="X122" s="9">
        <f t="shared" si="714"/>
        <v>0</v>
      </c>
      <c r="Y122" s="11">
        <f t="shared" si="715"/>
        <v>0</v>
      </c>
      <c r="Z122" s="2">
        <f>V122+R122+N122+J122+F122+B122</f>
        <v>0</v>
      </c>
      <c r="AA122" s="1">
        <f>W122+S122+O122+K122+G122+C122</f>
        <v>0</v>
      </c>
      <c r="AB122" s="1">
        <f t="shared" si="718"/>
        <v>0</v>
      </c>
      <c r="AC122" s="3">
        <f t="shared" si="719"/>
        <v>0</v>
      </c>
      <c r="AD122" s="9"/>
      <c r="AE122" s="9"/>
      <c r="AF122" s="9">
        <f t="shared" si="720"/>
        <v>0</v>
      </c>
      <c r="AG122" s="11">
        <f t="shared" si="721"/>
        <v>0</v>
      </c>
      <c r="AH122" s="9"/>
      <c r="AI122" s="9"/>
      <c r="AJ122" s="9">
        <f t="shared" si="722"/>
        <v>0</v>
      </c>
      <c r="AK122" s="11">
        <f t="shared" si="723"/>
        <v>0</v>
      </c>
      <c r="AL122" s="9"/>
      <c r="AM122" s="9"/>
      <c r="AN122" s="9">
        <f t="shared" si="724"/>
        <v>0</v>
      </c>
      <c r="AO122" s="11">
        <f t="shared" si="725"/>
        <v>0</v>
      </c>
      <c r="AP122" s="9"/>
      <c r="AQ122" s="9"/>
      <c r="AR122" s="9">
        <f t="shared" si="726"/>
        <v>0</v>
      </c>
      <c r="AS122" s="11">
        <f t="shared" si="727"/>
        <v>0</v>
      </c>
      <c r="AT122" s="9"/>
      <c r="AU122" s="9"/>
      <c r="AV122" s="9">
        <f>AT122+AU122</f>
        <v>0</v>
      </c>
      <c r="AW122" s="11">
        <f>IF(AV122&gt;0,AT122/AV122,0%)</f>
        <v>0</v>
      </c>
      <c r="AX122" s="9"/>
      <c r="AY122" s="9"/>
      <c r="AZ122" s="9">
        <f t="shared" si="783"/>
        <v>0</v>
      </c>
      <c r="BA122" s="11">
        <f t="shared" si="729"/>
        <v>0</v>
      </c>
      <c r="BB122" s="9"/>
      <c r="BC122" s="9"/>
      <c r="BD122" s="9">
        <f>BB122+BC122</f>
        <v>0</v>
      </c>
      <c r="BE122" s="11">
        <f>IF(BD122&gt;0,BB122/BD122,0%)</f>
        <v>0</v>
      </c>
      <c r="BF122" s="2">
        <f>BB122+AX122+AT122+AP122+AL122+AH122+AD122</f>
        <v>0</v>
      </c>
      <c r="BG122" s="1">
        <f>BC122+AY122+AU122+AQ122+AM122+AI122+AE122</f>
        <v>0</v>
      </c>
      <c r="BH122" s="1">
        <f t="shared" si="733"/>
        <v>0</v>
      </c>
      <c r="BI122" s="3">
        <f t="shared" si="784"/>
        <v>0</v>
      </c>
      <c r="BJ122" s="9"/>
      <c r="BK122" s="9"/>
      <c r="BL122" s="9">
        <f>BJ122+BK122</f>
        <v>0</v>
      </c>
      <c r="BM122" s="11">
        <f>IF(BL122&gt;0,BJ122/BL122,0%)</f>
        <v>0</v>
      </c>
      <c r="BN122" s="9"/>
      <c r="BO122" s="9"/>
      <c r="BP122" s="9">
        <f>BN122+BO122</f>
        <v>0</v>
      </c>
      <c r="BQ122" s="11">
        <f>IF(BP122&gt;0,BN122/BP122,0%)</f>
        <v>0</v>
      </c>
      <c r="BR122" s="9"/>
      <c r="BS122" s="9"/>
      <c r="BT122" s="9">
        <f>BR122+BS122</f>
        <v>0</v>
      </c>
      <c r="BU122" s="11">
        <f>IF(BT122&gt;0,BR122/BT122,0%)</f>
        <v>0</v>
      </c>
      <c r="BV122" s="9"/>
      <c r="BW122" s="9"/>
      <c r="BX122" s="9">
        <f>BV122+BW122</f>
        <v>0</v>
      </c>
      <c r="BY122" s="11">
        <f>IF(BX122&gt;0,BV122/BX122,0%)</f>
        <v>0</v>
      </c>
      <c r="BZ122" s="9"/>
      <c r="CA122" s="9"/>
      <c r="CB122" s="9">
        <f>BZ122+CA122</f>
        <v>0</v>
      </c>
      <c r="CC122" s="11">
        <f>IF(CB122&gt;0,BZ122/CB122,0%)</f>
        <v>0</v>
      </c>
      <c r="CD122" s="9"/>
      <c r="CE122" s="9"/>
      <c r="CF122" s="9">
        <f>CD122+CE122</f>
        <v>0</v>
      </c>
      <c r="CG122" s="11">
        <f>IF(CF122&gt;0,CD122/CF122,0%)</f>
        <v>0</v>
      </c>
      <c r="CH122" s="2">
        <f>CD122+BZ122+BV122+BR122+BN122+BJ122</f>
        <v>0</v>
      </c>
      <c r="CI122" s="1">
        <f>CE122+CA122+BW122+BS122+BO122+BK122</f>
        <v>0</v>
      </c>
      <c r="CJ122" s="9">
        <f t="shared" si="742"/>
        <v>0</v>
      </c>
      <c r="CK122" s="10">
        <f t="shared" si="743"/>
        <v>0</v>
      </c>
      <c r="CL122" s="9"/>
      <c r="CM122" s="9"/>
      <c r="CN122" s="9">
        <f>CL122+CM122</f>
        <v>0</v>
      </c>
      <c r="CO122" s="11">
        <f>IF(CN122&gt;0,CL122/CN122,0%)</f>
        <v>0</v>
      </c>
      <c r="CP122" s="9"/>
      <c r="CQ122" s="9"/>
      <c r="CR122" s="9">
        <f>CP122+CQ122</f>
        <v>0</v>
      </c>
      <c r="CS122" s="11">
        <f>IF(CR122&gt;0,CP122/CR122,0%)</f>
        <v>0</v>
      </c>
      <c r="CT122" s="9"/>
      <c r="CU122" s="9"/>
      <c r="CV122" s="9">
        <f>CT122+CU122</f>
        <v>0</v>
      </c>
      <c r="CW122" s="11">
        <f>IF(CV122&gt;0,CT122/CV122,0%)</f>
        <v>0</v>
      </c>
      <c r="CX122" s="9"/>
      <c r="CY122" s="9"/>
      <c r="CZ122" s="9">
        <f>CX122+CY122</f>
        <v>0</v>
      </c>
      <c r="DA122" s="11">
        <f>IF(CZ122&gt;0,CX122/CZ122,0%)</f>
        <v>0</v>
      </c>
      <c r="DB122" s="9"/>
      <c r="DC122" s="9"/>
      <c r="DD122" s="9">
        <f>DB122+DC122</f>
        <v>0</v>
      </c>
      <c r="DE122" s="11">
        <f>IF(DD122&gt;0,DB122/DD122,0%)</f>
        <v>0</v>
      </c>
      <c r="DF122" s="9"/>
      <c r="DG122" s="9"/>
      <c r="DH122" s="9">
        <f>DF122+DG122</f>
        <v>0</v>
      </c>
      <c r="DI122" s="11">
        <f>IF(DH122&gt;0,DF122/DH122,0%)</f>
        <v>0</v>
      </c>
      <c r="DJ122" s="9"/>
      <c r="DK122" s="9"/>
      <c r="DL122" s="1">
        <f>DJ122+DK122</f>
        <v>0</v>
      </c>
      <c r="DM122" s="8">
        <f>IF(DL122&gt;0,DJ122/DL122,0%)</f>
        <v>0</v>
      </c>
      <c r="DN122" s="2">
        <f>DJ122+DF122+DB122+CX122+CT122+CP122+CL122</f>
        <v>0</v>
      </c>
      <c r="DO122" s="1">
        <f>DK122+DG122+DC122+CY122+CU122+CQ122+CM122</f>
        <v>0</v>
      </c>
      <c r="DP122" s="1">
        <f>DN122+DO122</f>
        <v>0</v>
      </c>
      <c r="DQ122" s="3">
        <f>IF(DP122&gt;0,DN122/DP122,0%)</f>
        <v>0</v>
      </c>
      <c r="DR122" s="2">
        <f>DN122+CH122+BF122+Z122</f>
        <v>0</v>
      </c>
      <c r="DS122" s="1">
        <f>DO122+CI122+BG122+AA122</f>
        <v>0</v>
      </c>
      <c r="DT122" s="1">
        <f>DR122+DS122</f>
        <v>0</v>
      </c>
      <c r="DU122" s="3">
        <f>IF(DT122&gt;0,DR122/DT122,0%)</f>
        <v>0</v>
      </c>
      <c r="DV122" s="2"/>
      <c r="DW122" s="2"/>
      <c r="DX122" s="1">
        <f t="shared" si="782"/>
        <v>0</v>
      </c>
      <c r="DY122" s="3">
        <f t="shared" si="759"/>
        <v>0</v>
      </c>
      <c r="DZ122" s="1">
        <f t="shared" si="760"/>
        <v>0</v>
      </c>
      <c r="EA122" s="8">
        <f t="shared" si="761"/>
        <v>0</v>
      </c>
      <c r="EB122" s="1">
        <f t="shared" si="762"/>
        <v>0</v>
      </c>
      <c r="EC122" s="8">
        <f t="shared" si="763"/>
        <v>0</v>
      </c>
      <c r="ED122" s="1">
        <f t="shared" si="764"/>
        <v>0</v>
      </c>
      <c r="EE122" s="8">
        <f t="shared" si="765"/>
        <v>0</v>
      </c>
      <c r="EF122" s="8">
        <f t="shared" si="766"/>
        <v>0</v>
      </c>
      <c r="EG122" s="1" t="s">
        <v>41</v>
      </c>
      <c r="EH122" s="1">
        <v>16</v>
      </c>
      <c r="EI122" s="1">
        <v>4</v>
      </c>
      <c r="EJ122" s="1">
        <v>16</v>
      </c>
      <c r="EK122" s="9">
        <v>4</v>
      </c>
    </row>
    <row r="123" spans="1:141" ht="12.75" customHeight="1" hidden="1" outlineLevel="2">
      <c r="A123" s="5" t="s">
        <v>25</v>
      </c>
      <c r="B123" s="9"/>
      <c r="C123" s="9"/>
      <c r="D123" s="9">
        <f t="shared" si="704"/>
        <v>0</v>
      </c>
      <c r="E123" s="11">
        <f t="shared" si="705"/>
        <v>0</v>
      </c>
      <c r="F123" s="34"/>
      <c r="G123" s="34">
        <v>2</v>
      </c>
      <c r="H123" s="9">
        <f t="shared" si="706"/>
        <v>2</v>
      </c>
      <c r="I123" s="11">
        <f t="shared" si="707"/>
        <v>0</v>
      </c>
      <c r="J123" s="9"/>
      <c r="K123" s="9"/>
      <c r="L123" s="9">
        <f t="shared" si="708"/>
        <v>0</v>
      </c>
      <c r="M123" s="11">
        <f t="shared" si="709"/>
        <v>0</v>
      </c>
      <c r="N123" s="9"/>
      <c r="O123" s="9"/>
      <c r="P123" s="9">
        <f t="shared" si="710"/>
        <v>0</v>
      </c>
      <c r="Q123" s="11">
        <f t="shared" si="711"/>
        <v>0</v>
      </c>
      <c r="R123" s="9"/>
      <c r="S123" s="9"/>
      <c r="T123" s="9">
        <f t="shared" si="712"/>
        <v>0</v>
      </c>
      <c r="U123" s="11">
        <f t="shared" si="713"/>
        <v>0</v>
      </c>
      <c r="V123" s="9"/>
      <c r="W123" s="9"/>
      <c r="X123" s="9">
        <f t="shared" si="714"/>
        <v>0</v>
      </c>
      <c r="Y123" s="11">
        <f t="shared" si="715"/>
        <v>0</v>
      </c>
      <c r="Z123" s="2">
        <f>V123+R123+N123+J123+F123+B123</f>
        <v>0</v>
      </c>
      <c r="AA123" s="1">
        <f>W123+S123+O123+K123+G123+C123</f>
        <v>2</v>
      </c>
      <c r="AB123" s="1">
        <f t="shared" si="718"/>
        <v>2</v>
      </c>
      <c r="AC123" s="3">
        <f t="shared" si="719"/>
        <v>0</v>
      </c>
      <c r="AD123" s="9"/>
      <c r="AE123" s="9"/>
      <c r="AF123" s="9">
        <f t="shared" si="720"/>
        <v>0</v>
      </c>
      <c r="AG123" s="11">
        <f t="shared" si="721"/>
        <v>0</v>
      </c>
      <c r="AH123" s="9"/>
      <c r="AI123" s="9"/>
      <c r="AJ123" s="9">
        <f t="shared" si="722"/>
        <v>0</v>
      </c>
      <c r="AK123" s="11">
        <f t="shared" si="723"/>
        <v>0</v>
      </c>
      <c r="AL123" s="9"/>
      <c r="AM123" s="9"/>
      <c r="AN123" s="9">
        <f t="shared" si="724"/>
        <v>0</v>
      </c>
      <c r="AO123" s="11">
        <f t="shared" si="725"/>
        <v>0</v>
      </c>
      <c r="AP123" s="9"/>
      <c r="AQ123" s="9"/>
      <c r="AR123" s="9">
        <f t="shared" si="726"/>
        <v>0</v>
      </c>
      <c r="AS123" s="11">
        <f t="shared" si="727"/>
        <v>0</v>
      </c>
      <c r="AT123" s="9"/>
      <c r="AU123" s="9"/>
      <c r="AV123" s="9">
        <f>AT123+AU123</f>
        <v>0</v>
      </c>
      <c r="AW123" s="11">
        <f>IF(AV123&gt;0,AT123/AV123,0%)</f>
        <v>0</v>
      </c>
      <c r="AX123" s="9"/>
      <c r="AY123" s="9"/>
      <c r="AZ123" s="9">
        <f t="shared" si="783"/>
        <v>0</v>
      </c>
      <c r="BA123" s="11">
        <f t="shared" si="729"/>
        <v>0</v>
      </c>
      <c r="BB123" s="9"/>
      <c r="BC123" s="9"/>
      <c r="BD123" s="9">
        <f>BB123+BC123</f>
        <v>0</v>
      </c>
      <c r="BE123" s="11">
        <f>IF(BD123&gt;0,BB123/BD123,0%)</f>
        <v>0</v>
      </c>
      <c r="BF123" s="2">
        <f>BB123+AX123+AT123+AP123+AL123+AH123+AD123</f>
        <v>0</v>
      </c>
      <c r="BG123" s="1">
        <f>BC123+AY123+AU123+AQ123+AM123+AI123+AE123</f>
        <v>0</v>
      </c>
      <c r="BH123" s="1">
        <f t="shared" si="733"/>
        <v>0</v>
      </c>
      <c r="BI123" s="3">
        <f t="shared" si="784"/>
        <v>0</v>
      </c>
      <c r="BJ123" s="9"/>
      <c r="BK123" s="9"/>
      <c r="BL123" s="9">
        <f>BJ123+BK123</f>
        <v>0</v>
      </c>
      <c r="BM123" s="11">
        <f>IF(BL123&gt;0,BJ123/BL123,0%)</f>
        <v>0</v>
      </c>
      <c r="BN123" s="9"/>
      <c r="BO123" s="9"/>
      <c r="BP123" s="9">
        <f>BN123+BO123</f>
        <v>0</v>
      </c>
      <c r="BQ123" s="11">
        <f>IF(BP123&gt;0,BN123/BP123,0%)</f>
        <v>0</v>
      </c>
      <c r="BR123" s="9"/>
      <c r="BS123" s="9"/>
      <c r="BT123" s="9">
        <f>BR123+BS123</f>
        <v>0</v>
      </c>
      <c r="BU123" s="11">
        <f>IF(BT123&gt;0,BR123/BT123,0%)</f>
        <v>0</v>
      </c>
      <c r="BV123" s="34">
        <v>369</v>
      </c>
      <c r="BW123" s="34">
        <v>1621</v>
      </c>
      <c r="BX123" s="9">
        <f>BV123+BW123</f>
        <v>1990</v>
      </c>
      <c r="BY123" s="11">
        <f>IF(BX123&gt;0,BV123/BX123,0%)</f>
        <v>0.18542713567839195</v>
      </c>
      <c r="BZ123" s="9"/>
      <c r="CA123" s="9"/>
      <c r="CB123" s="9">
        <f>BZ123+CA123</f>
        <v>0</v>
      </c>
      <c r="CC123" s="11">
        <f>IF(CB123&gt;0,BZ123/CB123,0%)</f>
        <v>0</v>
      </c>
      <c r="CD123" s="9"/>
      <c r="CE123" s="9"/>
      <c r="CF123" s="9">
        <f>CD123+CE123</f>
        <v>0</v>
      </c>
      <c r="CG123" s="11">
        <f>IF(CF123&gt;0,CD123/CF123,0%)</f>
        <v>0</v>
      </c>
      <c r="CH123" s="2">
        <f>CD123+BZ123+BV123+BR123+BN123+BJ123</f>
        <v>369</v>
      </c>
      <c r="CI123" s="1">
        <f>CE123+CA123+BW123+BS123+BO123+BK123</f>
        <v>1621</v>
      </c>
      <c r="CJ123" s="9">
        <f t="shared" si="742"/>
        <v>1990</v>
      </c>
      <c r="CK123" s="10">
        <f t="shared" si="743"/>
        <v>0.18542713567839195</v>
      </c>
      <c r="CL123" s="9"/>
      <c r="CM123" s="9"/>
      <c r="CN123" s="9">
        <f>CL123+CM123</f>
        <v>0</v>
      </c>
      <c r="CO123" s="11">
        <f>IF(CN123&gt;0,CL123/CN123,0%)</f>
        <v>0</v>
      </c>
      <c r="CP123" s="9"/>
      <c r="CQ123" s="9"/>
      <c r="CR123" s="9">
        <f>CP123+CQ123</f>
        <v>0</v>
      </c>
      <c r="CS123" s="11">
        <f>IF(CR123&gt;0,CP123/CR123,0%)</f>
        <v>0</v>
      </c>
      <c r="CT123" s="9"/>
      <c r="CU123" s="9"/>
      <c r="CV123" s="9">
        <f>CT123+CU123</f>
        <v>0</v>
      </c>
      <c r="CW123" s="11">
        <f>IF(CV123&gt;0,CT123/CV123,0%)</f>
        <v>0</v>
      </c>
      <c r="CX123" s="9"/>
      <c r="CY123" s="9"/>
      <c r="CZ123" s="9">
        <f>CX123+CY123</f>
        <v>0</v>
      </c>
      <c r="DA123" s="11">
        <f>IF(CZ123&gt;0,CX123/CZ123,0%)</f>
        <v>0</v>
      </c>
      <c r="DB123" s="9"/>
      <c r="DC123" s="9"/>
      <c r="DD123" s="9">
        <f>DB123+DC123</f>
        <v>0</v>
      </c>
      <c r="DE123" s="11">
        <f>IF(DD123&gt;0,DB123/DD123,0%)</f>
        <v>0</v>
      </c>
      <c r="DF123" s="9"/>
      <c r="DG123" s="9"/>
      <c r="DH123" s="9">
        <f>DF123+DG123</f>
        <v>0</v>
      </c>
      <c r="DI123" s="11">
        <f>IF(DH123&gt;0,DF123/DH123,0%)</f>
        <v>0</v>
      </c>
      <c r="DJ123" s="34">
        <v>8416</v>
      </c>
      <c r="DK123" s="34">
        <v>18802</v>
      </c>
      <c r="DL123" s="1">
        <f>DJ123+DK123</f>
        <v>27218</v>
      </c>
      <c r="DM123" s="8">
        <f>IF(DL123&gt;0,DJ123/DL123,0%)</f>
        <v>0.3092071423322801</v>
      </c>
      <c r="DN123" s="2">
        <f>DJ123+DF123+DB123+CX123+CT123+CP123+CL123</f>
        <v>8416</v>
      </c>
      <c r="DO123" s="1">
        <f>DK123+DG123+DC123+CY123+CU123+CQ123+CM123</f>
        <v>18802</v>
      </c>
      <c r="DP123" s="1">
        <f>DN123+DO123</f>
        <v>27218</v>
      </c>
      <c r="DQ123" s="3">
        <f>IF(DP123&gt;0,DN123/DP123,0%)</f>
        <v>0.3092071423322801</v>
      </c>
      <c r="DR123" s="2">
        <f>DN123+CH123+BF123+Z123</f>
        <v>8785</v>
      </c>
      <c r="DS123" s="1">
        <f>DO123+CI123+BG123+AA123</f>
        <v>20425</v>
      </c>
      <c r="DT123" s="1">
        <f>DR123+DS123</f>
        <v>29210</v>
      </c>
      <c r="DU123" s="3">
        <f>IF(DT123&gt;0,DR123/DT123,0%)</f>
        <v>0.30075316672372476</v>
      </c>
      <c r="DV123" s="2"/>
      <c r="DW123" s="2"/>
      <c r="DX123" s="1">
        <f t="shared" si="782"/>
        <v>0</v>
      </c>
      <c r="DY123" s="3">
        <f t="shared" si="759"/>
        <v>0</v>
      </c>
      <c r="DZ123" s="1">
        <f t="shared" si="760"/>
        <v>8785</v>
      </c>
      <c r="EA123" s="8">
        <f t="shared" si="761"/>
        <v>1</v>
      </c>
      <c r="EB123" s="1">
        <f t="shared" si="762"/>
        <v>20425</v>
      </c>
      <c r="EC123" s="8">
        <f t="shared" si="763"/>
        <v>1</v>
      </c>
      <c r="ED123" s="1">
        <f t="shared" si="764"/>
        <v>29210</v>
      </c>
      <c r="EE123" s="8">
        <f t="shared" si="765"/>
        <v>1</v>
      </c>
      <c r="EF123" s="8">
        <f t="shared" si="766"/>
        <v>0</v>
      </c>
      <c r="EG123" s="9" t="s">
        <v>42</v>
      </c>
      <c r="EH123" s="1">
        <v>3</v>
      </c>
      <c r="EI123" s="1">
        <v>1</v>
      </c>
      <c r="EJ123" s="1">
        <v>3</v>
      </c>
      <c r="EK123" s="9">
        <v>4</v>
      </c>
    </row>
    <row r="124" spans="1:136" ht="13.5" outlineLevel="1" collapsed="1" thickBot="1">
      <c r="A124" s="29" t="s">
        <v>1</v>
      </c>
      <c r="B124" s="6">
        <f>B114+B115+B116+B117+B118+B121+B122+B123</f>
        <v>0</v>
      </c>
      <c r="C124" s="6">
        <f>C114+C115+C116+C117+C118+C121+C122+C123</f>
        <v>0</v>
      </c>
      <c r="D124" s="6">
        <f t="shared" si="704"/>
        <v>0</v>
      </c>
      <c r="E124" s="7">
        <f t="shared" si="705"/>
        <v>0</v>
      </c>
      <c r="F124" s="6">
        <f>F114+F115+F116+F117+F118+F121+F122+F123</f>
        <v>0</v>
      </c>
      <c r="G124" s="6">
        <f>G114+G115+G116+G117+G118+G121+G122+G123</f>
        <v>2</v>
      </c>
      <c r="H124" s="6">
        <f t="shared" si="706"/>
        <v>2</v>
      </c>
      <c r="I124" s="7">
        <f t="shared" si="707"/>
        <v>0</v>
      </c>
      <c r="J124" s="6">
        <f>J114+J115+J116+J117+J118+J121+J122+J123</f>
        <v>0</v>
      </c>
      <c r="K124" s="6">
        <f>K114+K115+K116+K117+K118+K121+K122+K123</f>
        <v>0</v>
      </c>
      <c r="L124" s="6">
        <f t="shared" si="708"/>
        <v>0</v>
      </c>
      <c r="M124" s="7">
        <f t="shared" si="709"/>
        <v>0</v>
      </c>
      <c r="N124" s="6">
        <f>N114+N115+N116+N117+N118+N121+N122+N123</f>
        <v>0</v>
      </c>
      <c r="O124" s="6">
        <f>O114+O115+O116+O117+O118+O121+O122+O123</f>
        <v>0</v>
      </c>
      <c r="P124" s="6">
        <f t="shared" si="710"/>
        <v>0</v>
      </c>
      <c r="Q124" s="7">
        <f t="shared" si="711"/>
        <v>0</v>
      </c>
      <c r="R124" s="6">
        <f>R114+R115+R116+R117+R118+R121+R122+R123</f>
        <v>0</v>
      </c>
      <c r="S124" s="6">
        <f>S114+S115+S116+S117+S118+S121+S122+S123</f>
        <v>15</v>
      </c>
      <c r="T124" s="6">
        <f t="shared" si="712"/>
        <v>15</v>
      </c>
      <c r="U124" s="7">
        <f t="shared" si="713"/>
        <v>0</v>
      </c>
      <c r="V124" s="6">
        <f>V114+V115+V116+V117+V118+V121+V122+V123</f>
        <v>0</v>
      </c>
      <c r="W124" s="6">
        <f>W114+W115+W116+W117+W118+W121+W122+W123</f>
        <v>43</v>
      </c>
      <c r="X124" s="6">
        <f t="shared" si="714"/>
        <v>43</v>
      </c>
      <c r="Y124" s="7">
        <f t="shared" si="715"/>
        <v>0</v>
      </c>
      <c r="Z124" s="6">
        <f>Z114+Z115+Z116+Z117+Z118+Z121+Z122+Z123</f>
        <v>0</v>
      </c>
      <c r="AA124" s="6">
        <f>AA114+AA115+AA116+AA117+AA118+AA121+AA122+AA123</f>
        <v>60</v>
      </c>
      <c r="AB124" s="6">
        <f t="shared" si="718"/>
        <v>60</v>
      </c>
      <c r="AC124" s="7">
        <f t="shared" si="719"/>
        <v>0</v>
      </c>
      <c r="AD124" s="6">
        <f>AD114+AD115+AD116+AD117+AD118+AD121+AD122+AD123</f>
        <v>2</v>
      </c>
      <c r="AE124" s="6">
        <f>AE114+AE115+AE116+AE117+AE118+AE121+AE122+AE123</f>
        <v>59</v>
      </c>
      <c r="AF124" s="6">
        <f t="shared" si="720"/>
        <v>61</v>
      </c>
      <c r="AG124" s="7">
        <f t="shared" si="721"/>
        <v>0.03278688524590164</v>
      </c>
      <c r="AH124" s="6">
        <f>AH114+AH115+AH116+AH117+AH118+AH121+AH122+AH123</f>
        <v>5</v>
      </c>
      <c r="AI124" s="6">
        <f>AI114+AI115+AI116+AI117+AI118+AI121+AI122+AI123</f>
        <v>2035</v>
      </c>
      <c r="AJ124" s="6">
        <f t="shared" si="722"/>
        <v>2040</v>
      </c>
      <c r="AK124" s="7">
        <f t="shared" si="723"/>
        <v>0.0024509803921568627</v>
      </c>
      <c r="AL124" s="6">
        <f>AL114+AL115+AL116+AL117+AL118+AL121+AL122+AL123</f>
        <v>47</v>
      </c>
      <c r="AM124" s="6">
        <f>AM114+AM115+AM116+AM117+AM118+AM121+AM122+AM123</f>
        <v>865</v>
      </c>
      <c r="AN124" s="6">
        <f t="shared" si="724"/>
        <v>912</v>
      </c>
      <c r="AO124" s="7">
        <f t="shared" si="725"/>
        <v>0.051535087719298246</v>
      </c>
      <c r="AP124" s="6">
        <f>AP114+AP115+AP116+AP117+AP118+AP121+AP122+AP123</f>
        <v>88</v>
      </c>
      <c r="AQ124" s="6">
        <f>AQ114+AQ115+AQ116+AQ117+AQ118+AQ121+AQ122+AQ123</f>
        <v>906</v>
      </c>
      <c r="AR124" s="6">
        <f t="shared" si="726"/>
        <v>994</v>
      </c>
      <c r="AS124" s="7">
        <f t="shared" si="727"/>
        <v>0.08853118712273642</v>
      </c>
      <c r="AT124" s="6">
        <f>AT114+AT115+AT116+AT117+AT118+AT121+AT122+AT123</f>
        <v>69</v>
      </c>
      <c r="AU124" s="6">
        <f>AU114+AU115+AU116+AU117+AU118+AU121+AU122+AU123</f>
        <v>682</v>
      </c>
      <c r="AV124" s="6">
        <f>AT124+AU124</f>
        <v>751</v>
      </c>
      <c r="AW124" s="7">
        <f>IF(AV124&gt;0,AT124/AV124,0%)</f>
        <v>0.09187749667110519</v>
      </c>
      <c r="AX124" s="6">
        <f>AX114+AX115+AX116+AX117+AX118+AX121+AX122+AX123</f>
        <v>102</v>
      </c>
      <c r="AY124" s="6">
        <f>AY114+AY115+AY116+AY117+AY118+AY121+AY122+AY123</f>
        <v>1056</v>
      </c>
      <c r="AZ124" s="6">
        <f t="shared" si="783"/>
        <v>1158</v>
      </c>
      <c r="BA124" s="7">
        <f t="shared" si="729"/>
        <v>0.08808290155440414</v>
      </c>
      <c r="BB124" s="6">
        <f>BB114+BB115+BB116+BB117+BB118+BB121+BB122+BB123</f>
        <v>167</v>
      </c>
      <c r="BC124" s="6">
        <f>BC114+BC115+BC116+BC117+BC118+BC121+BC122+BC123</f>
        <v>1322</v>
      </c>
      <c r="BD124" s="6">
        <f>BB124+BC124</f>
        <v>1489</v>
      </c>
      <c r="BE124" s="7">
        <f>IF(BD124&gt;0,BB124/BD124,0%)</f>
        <v>0.11215580926796508</v>
      </c>
      <c r="BF124" s="6">
        <f>BF114+BF115+BF116+BF117+BF118+BF121+BF122+BF123</f>
        <v>480</v>
      </c>
      <c r="BG124" s="6">
        <f>BG114+BG115+BG116+BG117+BG118+BG121+BG122+BG123</f>
        <v>6925</v>
      </c>
      <c r="BH124" s="6">
        <f t="shared" si="733"/>
        <v>7405</v>
      </c>
      <c r="BI124" s="7">
        <f t="shared" si="784"/>
        <v>0.06482106684672519</v>
      </c>
      <c r="BJ124" s="6">
        <f>BJ114+BJ115+BJ116+BJ117+BJ118+BJ121+BJ122+BJ123</f>
        <v>146</v>
      </c>
      <c r="BK124" s="6">
        <f>BK114+BK115+BK116+BK117+BK118+BK121+BK122+BK123</f>
        <v>2301</v>
      </c>
      <c r="BL124" s="6">
        <f>BJ124+BK124</f>
        <v>2447</v>
      </c>
      <c r="BM124" s="7">
        <f>IF(BL124&gt;0,BJ124/BL124,0%)</f>
        <v>0.0596648957907642</v>
      </c>
      <c r="BN124" s="6">
        <f>BN114+BN115+BN116+BN117+BN118+BN121+BN122+BN123</f>
        <v>177</v>
      </c>
      <c r="BO124" s="6">
        <f>BO114+BO115+BO116+BO117+BO118+BO121+BO122+BO123</f>
        <v>1721</v>
      </c>
      <c r="BP124" s="6">
        <f>BN124+BO124</f>
        <v>1898</v>
      </c>
      <c r="BQ124" s="7">
        <f>IF(BP124&gt;0,BN124/BP124,0%)</f>
        <v>0.09325605900948367</v>
      </c>
      <c r="BR124" s="6">
        <f>BR114+BR115+BR116+BR117+BR118+BR121+BR122+BR123</f>
        <v>284</v>
      </c>
      <c r="BS124" s="6">
        <f>BS114+BS115+BS116+BS117+BS118+BS121+BS122+BS123</f>
        <v>2802</v>
      </c>
      <c r="BT124" s="6">
        <f>BR124+BS124</f>
        <v>3086</v>
      </c>
      <c r="BU124" s="7">
        <f>IF(BT124&gt;0,BR124/BT124,0%)</f>
        <v>0.09202851587815943</v>
      </c>
      <c r="BV124" s="6">
        <f>BV114+BV115+BV116+BV117+BV118+BV121+BV122+BV123</f>
        <v>728</v>
      </c>
      <c r="BW124" s="6">
        <f>BW114+BW115+BW116+BW117+BW118+BW121+BW122+BW123</f>
        <v>12006</v>
      </c>
      <c r="BX124" s="6">
        <f>BV124+BW124</f>
        <v>12734</v>
      </c>
      <c r="BY124" s="7">
        <f>IF(BX124&gt;0,BV124/BX124,0%)</f>
        <v>0.05716978168682268</v>
      </c>
      <c r="BZ124" s="6">
        <f>BZ114+BZ115+BZ116+BZ117+BZ118+BZ121+BZ122+BZ123</f>
        <v>735</v>
      </c>
      <c r="CA124" s="6">
        <f>CA114+CA115+CA116+CA117+CA118+CA121+CA122+CA123</f>
        <v>14485</v>
      </c>
      <c r="CB124" s="6">
        <f>BZ124+CA124</f>
        <v>15220</v>
      </c>
      <c r="CC124" s="7">
        <f>IF(CB124&gt;0,BZ124/CB124,0%)</f>
        <v>0.04829172141918528</v>
      </c>
      <c r="CD124" s="6">
        <f>CD114+CD115+CD116+CD117+CD118+CD121+CD122+CD123</f>
        <v>1233</v>
      </c>
      <c r="CE124" s="6">
        <f>CE114+CE115+CE116+CE117+CE118+CE121+CE122+CE123</f>
        <v>14198</v>
      </c>
      <c r="CF124" s="6">
        <f>CD124+CE124</f>
        <v>15431</v>
      </c>
      <c r="CG124" s="7">
        <f>IF(CF124&gt;0,CD124/CF124,0%)</f>
        <v>0.07990408917114898</v>
      </c>
      <c r="CH124" s="6">
        <f>CH114+CH115+CH116+CH117+CH118+CH121+CH122+CH123</f>
        <v>3303</v>
      </c>
      <c r="CI124" s="6">
        <f>CI114+CI115+CI116+CI117+CI118+CI121+CI122+CI123</f>
        <v>47513</v>
      </c>
      <c r="CJ124" s="6">
        <f t="shared" si="742"/>
        <v>50816</v>
      </c>
      <c r="CK124" s="7">
        <f t="shared" si="743"/>
        <v>0.0649992128463476</v>
      </c>
      <c r="CL124" s="6">
        <f>CL114+CL115+CL116+CL117+CL118+CL121+CL122+CL123</f>
        <v>1484</v>
      </c>
      <c r="CM124" s="6">
        <f>CM114+CM115+CM116+CM117+CM118+CM121+CM122+CM123</f>
        <v>24144</v>
      </c>
      <c r="CN124" s="6">
        <f>CL124+CM124</f>
        <v>25628</v>
      </c>
      <c r="CO124" s="7">
        <f>IF(CN124&gt;0,CL124/CN124,0%)</f>
        <v>0.05790541595130326</v>
      </c>
      <c r="CP124" s="6">
        <f>CP114+CP115+CP116+CP117+CP118+CP121+CP122+CP123</f>
        <v>1856</v>
      </c>
      <c r="CQ124" s="6">
        <f>CQ114+CQ115+CQ116+CQ117+CQ118+CQ121+CQ122+CQ123</f>
        <v>33957</v>
      </c>
      <c r="CR124" s="6">
        <f>CP124+CQ124</f>
        <v>35813</v>
      </c>
      <c r="CS124" s="7">
        <f>IF(CR124&gt;0,CP124/CR124,0%)</f>
        <v>0.05182475637338397</v>
      </c>
      <c r="CT124" s="6">
        <f>CT114+CT115+CT116+CT117+CT118+CT121+CT122+CT123</f>
        <v>2303</v>
      </c>
      <c r="CU124" s="6">
        <f>CU114+CU115+CU116+CU117+CU118+CU121+CU122+CU123</f>
        <v>33748</v>
      </c>
      <c r="CV124" s="6">
        <f>CT124+CU124</f>
        <v>36051</v>
      </c>
      <c r="CW124" s="7">
        <f>IF(CV124&gt;0,CT124/CV124,0%)</f>
        <v>0.06388172311447671</v>
      </c>
      <c r="CX124" s="6">
        <f>CX114+CX115+CX116+CX117+CX118+CX121+CX122+CX123</f>
        <v>3278</v>
      </c>
      <c r="CY124" s="6">
        <f>CY114+CY115+CY116+CY117+CY118+CY121+CY122+CY123</f>
        <v>38816</v>
      </c>
      <c r="CZ124" s="6">
        <f>CX124+CY124</f>
        <v>42094</v>
      </c>
      <c r="DA124" s="7">
        <f>IF(CZ124&gt;0,CX124/CZ124,0%)</f>
        <v>0.07787333111607354</v>
      </c>
      <c r="DB124" s="6">
        <f>DB114+DB115+DB116+DB117+DB118+DB121+DB122+DB123</f>
        <v>3718</v>
      </c>
      <c r="DC124" s="6">
        <f>DC114+DC115+DC116+DC117+DC118+DC121+DC122+DC123</f>
        <v>27877</v>
      </c>
      <c r="DD124" s="6">
        <f>DB124+DC124</f>
        <v>31595</v>
      </c>
      <c r="DE124" s="7">
        <f>IF(DD124&gt;0,DB124/DD124,0%)</f>
        <v>0.11767684760246874</v>
      </c>
      <c r="DF124" s="6">
        <f>DF114+DF115+DF116+DF117+DF118+DF121+DF122+DF123</f>
        <v>4022</v>
      </c>
      <c r="DG124" s="6">
        <f>DG114+DG115+DG116+DG117+DG118+DG121+DG122+DG123</f>
        <v>20546</v>
      </c>
      <c r="DH124" s="6">
        <f>DF124+DG124</f>
        <v>24568</v>
      </c>
      <c r="DI124" s="7">
        <f>IF(DH124&gt;0,DF124/DH124,0%)</f>
        <v>0.16370888961250407</v>
      </c>
      <c r="DJ124" s="6">
        <f>DJ114+DJ115+DJ116+DJ117+DJ118+DJ121+DJ122+DJ123</f>
        <v>12605</v>
      </c>
      <c r="DK124" s="6">
        <f>DK114+DK115+DK116+DK117+DK118+DK121+DK122+DK123</f>
        <v>28803</v>
      </c>
      <c r="DL124" s="6">
        <f>DJ124+DK124</f>
        <v>41408</v>
      </c>
      <c r="DM124" s="7">
        <f>IF(DL124&gt;0,DJ124/DL124,0%)</f>
        <v>0.30440977588871715</v>
      </c>
      <c r="DN124" s="6">
        <f>DN114+DN115+DN116+DN117+DN118+DN121+DN122+DN123</f>
        <v>29266</v>
      </c>
      <c r="DO124" s="6">
        <f>DO114+DO115+DO116+DO117+DO118+DO121+DO122+DO123</f>
        <v>207891</v>
      </c>
      <c r="DP124" s="6">
        <f>DN124+DO124</f>
        <v>237157</v>
      </c>
      <c r="DQ124" s="7">
        <f>IF(DP124&gt;0,DN124/DP124,0%)</f>
        <v>0.12340348376813672</v>
      </c>
      <c r="DR124" s="6">
        <f>DR114+DR115+DR116+DR117+DR118+DR121+DR122+DR123</f>
        <v>33049</v>
      </c>
      <c r="DS124" s="6">
        <f>DS114+DS115+DS116+DS117+DS118+DS121+DS122+DS123</f>
        <v>262389</v>
      </c>
      <c r="DT124" s="6">
        <f>DR124+DS124</f>
        <v>295438</v>
      </c>
      <c r="DU124" s="7">
        <f>IF(DT124&gt;0,DR124/DT124,0%)</f>
        <v>0.11186441825357604</v>
      </c>
      <c r="DV124" s="6">
        <f>DV114+DV115+DV116+DV117+DV118+DV121+DV122+DV123</f>
        <v>0</v>
      </c>
      <c r="DW124" s="6">
        <f>DW114+DW115+DW116+DW117+DW118+DW121+DW122+DW123</f>
        <v>0</v>
      </c>
      <c r="DX124" s="6">
        <f t="shared" si="782"/>
        <v>0</v>
      </c>
      <c r="DY124" s="7">
        <f t="shared" si="759"/>
        <v>0</v>
      </c>
      <c r="DZ124" s="6">
        <f>DZ114+DZ115+DZ116+DZ117+DZ118+DZ121+DZ122+DZ123</f>
        <v>33049</v>
      </c>
      <c r="EA124" s="6">
        <f>EA114+EA115+EA116+EA117+EA118+EA121+EA122+EA123</f>
        <v>7</v>
      </c>
      <c r="EB124" s="6">
        <f t="shared" si="762"/>
        <v>262389</v>
      </c>
      <c r="EC124" s="7">
        <f t="shared" si="763"/>
        <v>1</v>
      </c>
      <c r="ED124" s="6">
        <f t="shared" si="764"/>
        <v>295438</v>
      </c>
      <c r="EE124" s="7">
        <f t="shared" si="765"/>
        <v>1</v>
      </c>
      <c r="EF124" s="7">
        <f t="shared" si="766"/>
        <v>6</v>
      </c>
    </row>
    <row r="125" spans="1:129" ht="12.75" outlineLevel="1">
      <c r="A125" s="4" t="s">
        <v>38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7"/>
      <c r="AA125" s="24"/>
      <c r="AB125" s="24"/>
      <c r="AC125" s="25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7"/>
      <c r="BG125" s="24"/>
      <c r="BH125" s="24"/>
      <c r="BI125" s="25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7"/>
      <c r="CI125" s="24"/>
      <c r="CJ125" s="24"/>
      <c r="CK125" s="25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7"/>
      <c r="DO125" s="24"/>
      <c r="DP125" s="24"/>
      <c r="DQ125" s="25"/>
      <c r="DR125" s="27"/>
      <c r="DS125" s="24"/>
      <c r="DT125" s="24"/>
      <c r="DU125" s="25"/>
      <c r="DV125" s="27"/>
      <c r="DW125" s="24"/>
      <c r="DX125" s="24"/>
      <c r="DY125" s="25"/>
    </row>
    <row r="126" spans="1:136" ht="12.75" hidden="1" outlineLevel="2">
      <c r="A126" s="5" t="s">
        <v>2</v>
      </c>
      <c r="B126" s="31">
        <v>3</v>
      </c>
      <c r="C126" s="31">
        <v>8</v>
      </c>
      <c r="D126" s="9">
        <f aca="true" t="shared" si="785" ref="D126:D136">B126+C126</f>
        <v>11</v>
      </c>
      <c r="E126" s="11">
        <f aca="true" t="shared" si="786" ref="E126:E136">IF(D126&gt;0,B126/D126,0%)</f>
        <v>0.2727272727272727</v>
      </c>
      <c r="F126" s="31">
        <v>1</v>
      </c>
      <c r="G126" s="31">
        <v>6</v>
      </c>
      <c r="H126" s="9">
        <f aca="true" t="shared" si="787" ref="H126:H136">F126+G126</f>
        <v>7</v>
      </c>
      <c r="I126" s="11">
        <f aca="true" t="shared" si="788" ref="I126:I136">IF(H126&gt;0,F126/H126,0%)</f>
        <v>0.14285714285714285</v>
      </c>
      <c r="J126" s="31">
        <v>1</v>
      </c>
      <c r="K126" s="31">
        <v>4</v>
      </c>
      <c r="L126" s="9">
        <f aca="true" t="shared" si="789" ref="L126:L136">J126+K126</f>
        <v>5</v>
      </c>
      <c r="M126" s="11">
        <f aca="true" t="shared" si="790" ref="M126:M136">IF(L126&gt;0,J126/L126,0%)</f>
        <v>0.2</v>
      </c>
      <c r="N126" s="31">
        <v>1</v>
      </c>
      <c r="O126" s="31">
        <v>5</v>
      </c>
      <c r="P126" s="1">
        <f aca="true" t="shared" si="791" ref="P126:P136">N126+O126</f>
        <v>6</v>
      </c>
      <c r="Q126" s="8">
        <f aca="true" t="shared" si="792" ref="Q126:Q136">IF(P126&gt;0,N126/P126,0%)</f>
        <v>0.16666666666666666</v>
      </c>
      <c r="R126" s="31">
        <v>0</v>
      </c>
      <c r="S126" s="31">
        <v>6</v>
      </c>
      <c r="T126" s="1">
        <f aca="true" t="shared" si="793" ref="T126:T136">R126+S126</f>
        <v>6</v>
      </c>
      <c r="U126" s="8">
        <f aca="true" t="shared" si="794" ref="U126:U136">IF(T126&gt;0,R126/T126,0%)</f>
        <v>0</v>
      </c>
      <c r="V126" s="31">
        <v>1</v>
      </c>
      <c r="W126" s="31">
        <v>9</v>
      </c>
      <c r="X126" s="1">
        <f aca="true" t="shared" si="795" ref="X126:X136">V126+W126</f>
        <v>10</v>
      </c>
      <c r="Y126" s="8">
        <f aca="true" t="shared" si="796" ref="Y126:Y136">IF(X126&gt;0,V126/X126,0%)</f>
        <v>0.1</v>
      </c>
      <c r="Z126" s="2">
        <f aca="true" t="shared" si="797" ref="Z126:Z132">V126+R126+N126+J126+F126+B126</f>
        <v>7</v>
      </c>
      <c r="AA126" s="1">
        <f aca="true" t="shared" si="798" ref="AA126:AA132">W126+S126+O126+K126+G126+C126</f>
        <v>38</v>
      </c>
      <c r="AB126" s="1">
        <f aca="true" t="shared" si="799" ref="AB126:AB136">Z126+AA126</f>
        <v>45</v>
      </c>
      <c r="AC126" s="3">
        <f aca="true" t="shared" si="800" ref="AC126:AC136">IF(AB126&gt;0,Z126/AB126,0%)</f>
        <v>0.15555555555555556</v>
      </c>
      <c r="AD126" s="31">
        <v>2</v>
      </c>
      <c r="AE126" s="31">
        <v>2</v>
      </c>
      <c r="AF126" s="1">
        <f aca="true" t="shared" si="801" ref="AF126:AF136">AD126+AE126</f>
        <v>4</v>
      </c>
      <c r="AG126" s="8">
        <f aca="true" t="shared" si="802" ref="AG126:AG136">IF(AF126&gt;0,AD126/AF126,0%)</f>
        <v>0.5</v>
      </c>
      <c r="AH126" s="31">
        <v>2</v>
      </c>
      <c r="AI126" s="31">
        <v>3</v>
      </c>
      <c r="AJ126" s="1">
        <f aca="true" t="shared" si="803" ref="AJ126:AJ136">AH126+AI126</f>
        <v>5</v>
      </c>
      <c r="AK126" s="8">
        <f aca="true" t="shared" si="804" ref="AK126:AK136">IF(AJ126&gt;0,AH126/AJ126,0%)</f>
        <v>0.4</v>
      </c>
      <c r="AL126" s="31">
        <v>1</v>
      </c>
      <c r="AM126" s="31">
        <v>1</v>
      </c>
      <c r="AN126" s="1">
        <f aca="true" t="shared" si="805" ref="AN126:AN136">AL126+AM126</f>
        <v>2</v>
      </c>
      <c r="AO126" s="8">
        <f aca="true" t="shared" si="806" ref="AO126:AO136">IF(AN126&gt;0,AL126/AN126,0%)</f>
        <v>0.5</v>
      </c>
      <c r="AP126" s="31">
        <v>2</v>
      </c>
      <c r="AQ126" s="31">
        <v>8</v>
      </c>
      <c r="AR126" s="1">
        <f aca="true" t="shared" si="807" ref="AR126:AR136">AP126+AQ126</f>
        <v>10</v>
      </c>
      <c r="AS126" s="8">
        <f aca="true" t="shared" si="808" ref="AS126:AS136">IF(AR126&gt;0,AP126/AR126,0%)</f>
        <v>0.2</v>
      </c>
      <c r="AT126" s="31">
        <v>1</v>
      </c>
      <c r="AU126" s="31">
        <v>5</v>
      </c>
      <c r="AV126" s="1">
        <f aca="true" t="shared" si="809" ref="AV126:AV132">AT126+AU126</f>
        <v>6</v>
      </c>
      <c r="AW126" s="8">
        <f>IF(AV126&gt;0,AT126/AV126,0%)</f>
        <v>0.16666666666666666</v>
      </c>
      <c r="AX126" s="31">
        <v>0</v>
      </c>
      <c r="AY126" s="31">
        <v>10</v>
      </c>
      <c r="AZ126" s="1">
        <f>AY126+AX126</f>
        <v>10</v>
      </c>
      <c r="BA126" s="8">
        <f aca="true" t="shared" si="810" ref="BA126:BA136">IF(AZ126&gt;0,AX126/AZ126,0%)</f>
        <v>0</v>
      </c>
      <c r="BB126" s="31">
        <v>0</v>
      </c>
      <c r="BC126" s="31">
        <v>5</v>
      </c>
      <c r="BD126" s="1">
        <f aca="true" t="shared" si="811" ref="BD126:BD132">BB126+BC126</f>
        <v>5</v>
      </c>
      <c r="BE126" s="8">
        <f>IF(BD126&gt;0,BB126/BD126,0%)</f>
        <v>0</v>
      </c>
      <c r="BF126" s="2">
        <f aca="true" t="shared" si="812" ref="BF126:BG132">BB126+AX126+AT126+AP126+AL126+AH126+AD126</f>
        <v>8</v>
      </c>
      <c r="BG126" s="1">
        <f t="shared" si="812"/>
        <v>34</v>
      </c>
      <c r="BH126" s="1">
        <f aca="true" t="shared" si="813" ref="BH126:BH136">BF126+BG126</f>
        <v>42</v>
      </c>
      <c r="BI126" s="3">
        <f>IF(BH126&gt;0,BF126/BH126,0%)</f>
        <v>0.19047619047619047</v>
      </c>
      <c r="BJ126" s="31">
        <v>5</v>
      </c>
      <c r="BK126" s="31">
        <v>4</v>
      </c>
      <c r="BL126" s="1">
        <f aca="true" t="shared" si="814" ref="BL126:BL132">BJ126+BK126</f>
        <v>9</v>
      </c>
      <c r="BM126" s="8">
        <f>IF(BL126&gt;0,BJ126/BL126,0%)</f>
        <v>0.5555555555555556</v>
      </c>
      <c r="BN126" s="31">
        <v>2</v>
      </c>
      <c r="BO126" s="31">
        <v>4</v>
      </c>
      <c r="BP126" s="1">
        <f aca="true" t="shared" si="815" ref="BP126:BP132">BN126+BO126</f>
        <v>6</v>
      </c>
      <c r="BQ126" s="8">
        <f>IF(BP126&gt;0,BN126/BP126,0%)</f>
        <v>0.3333333333333333</v>
      </c>
      <c r="BR126" s="31">
        <v>2</v>
      </c>
      <c r="BS126" s="31">
        <v>4</v>
      </c>
      <c r="BT126" s="1">
        <f aca="true" t="shared" si="816" ref="BT126:BT132">BR126+BS126</f>
        <v>6</v>
      </c>
      <c r="BU126" s="8">
        <f>IF(BT126&gt;0,BR126/BT126,0%)</f>
        <v>0.3333333333333333</v>
      </c>
      <c r="BV126" s="31">
        <v>4</v>
      </c>
      <c r="BW126" s="31">
        <v>4</v>
      </c>
      <c r="BX126" s="1">
        <f aca="true" t="shared" si="817" ref="BX126:BX132">BV126+BW126</f>
        <v>8</v>
      </c>
      <c r="BY126" s="8">
        <f>IF(BX126&gt;0,BV126/BX126,0%)</f>
        <v>0.5</v>
      </c>
      <c r="BZ126" s="31">
        <v>6</v>
      </c>
      <c r="CA126" s="31">
        <v>6</v>
      </c>
      <c r="CB126" s="1">
        <f aca="true" t="shared" si="818" ref="CB126:CB132">BZ126+CA126</f>
        <v>12</v>
      </c>
      <c r="CC126" s="8">
        <f>IF(CB126&gt;0,BZ126/CB126,0%)</f>
        <v>0.5</v>
      </c>
      <c r="CD126" s="31">
        <v>3</v>
      </c>
      <c r="CE126" s="31">
        <v>1</v>
      </c>
      <c r="CF126" s="1">
        <f aca="true" t="shared" si="819" ref="CF126:CF132">CD126+CE126</f>
        <v>4</v>
      </c>
      <c r="CG126" s="8">
        <f>IF(CF126&gt;0,CD126/CF126,0%)</f>
        <v>0.75</v>
      </c>
      <c r="CH126" s="2">
        <f aca="true" t="shared" si="820" ref="CH126:CH132">CD126+BZ126+BV126+BR126+BN126+BJ126</f>
        <v>22</v>
      </c>
      <c r="CI126" s="1">
        <f aca="true" t="shared" si="821" ref="CI126:CI132">CE126+CA126+BW126+BS126+BO126+BK126</f>
        <v>23</v>
      </c>
      <c r="CJ126" s="1">
        <f aca="true" t="shared" si="822" ref="CJ126:CJ136">CH126+CI126</f>
        <v>45</v>
      </c>
      <c r="CK126" s="3">
        <f aca="true" t="shared" si="823" ref="CK126:CK136">IF(CJ126&gt;0,CH126/CJ126,0%)</f>
        <v>0.4888888888888889</v>
      </c>
      <c r="CL126" s="31">
        <v>4</v>
      </c>
      <c r="CM126" s="31">
        <v>6</v>
      </c>
      <c r="CN126" s="1">
        <f aca="true" t="shared" si="824" ref="CN126:CN132">CL126+CM126</f>
        <v>10</v>
      </c>
      <c r="CO126" s="8">
        <f>IF(CN126&gt;0,CL126/CN126,0%)</f>
        <v>0.4</v>
      </c>
      <c r="CP126" s="31">
        <v>2</v>
      </c>
      <c r="CQ126" s="31">
        <v>4</v>
      </c>
      <c r="CR126" s="1">
        <f aca="true" t="shared" si="825" ref="CR126:CR132">CP126+CQ126</f>
        <v>6</v>
      </c>
      <c r="CS126" s="8">
        <f>IF(CR126&gt;0,CP126/CR126,0%)</f>
        <v>0.3333333333333333</v>
      </c>
      <c r="CT126" s="31">
        <v>7</v>
      </c>
      <c r="CU126" s="31">
        <v>0</v>
      </c>
      <c r="CV126" s="1">
        <f aca="true" t="shared" si="826" ref="CV126:CV132">CT126+CU126</f>
        <v>7</v>
      </c>
      <c r="CW126" s="8">
        <f>IF(CV126&gt;0,CT126/CV126,0%)</f>
        <v>1</v>
      </c>
      <c r="CX126" s="31">
        <v>3</v>
      </c>
      <c r="CY126" s="31">
        <v>3</v>
      </c>
      <c r="CZ126" s="1">
        <f aca="true" t="shared" si="827" ref="CZ126:CZ132">CX126+CY126</f>
        <v>6</v>
      </c>
      <c r="DA126" s="8">
        <f>IF(CZ126&gt;0,CX126/CZ126,0%)</f>
        <v>0.5</v>
      </c>
      <c r="DB126" s="31">
        <v>3</v>
      </c>
      <c r="DC126" s="31">
        <v>1</v>
      </c>
      <c r="DD126" s="1">
        <f aca="true" t="shared" si="828" ref="DD126:DD132">DB126+DC126</f>
        <v>4</v>
      </c>
      <c r="DE126" s="8">
        <f>IF(DD126&gt;0,DB126/DD126,0%)</f>
        <v>0.75</v>
      </c>
      <c r="DF126" s="31">
        <v>3</v>
      </c>
      <c r="DG126" s="31">
        <v>2</v>
      </c>
      <c r="DH126" s="1">
        <f aca="true" t="shared" si="829" ref="DH126:DH132">DF126+DG126</f>
        <v>5</v>
      </c>
      <c r="DI126" s="8">
        <f>IF(DH126&gt;0,DF126/DH126,0%)</f>
        <v>0.6</v>
      </c>
      <c r="DJ126" s="31">
        <v>3</v>
      </c>
      <c r="DK126" s="31">
        <v>5</v>
      </c>
      <c r="DL126" s="1">
        <f aca="true" t="shared" si="830" ref="DL126:DL132">DJ126+DK126</f>
        <v>8</v>
      </c>
      <c r="DM126" s="8">
        <f>IF(DL126&gt;0,DJ126/DL126,0%)</f>
        <v>0.375</v>
      </c>
      <c r="DN126" s="2">
        <f aca="true" t="shared" si="831" ref="DN126:DN132">DJ126+DF126+DB126+CX126+CT126+CP126+CL126</f>
        <v>25</v>
      </c>
      <c r="DO126" s="1">
        <f aca="true" t="shared" si="832" ref="DO126:DO132">DK126+DG126+DC126+CY126+CU126+CQ126+CM126</f>
        <v>21</v>
      </c>
      <c r="DP126" s="1">
        <f aca="true" t="shared" si="833" ref="DP126:DP132">DN126+DO126</f>
        <v>46</v>
      </c>
      <c r="DQ126" s="3">
        <f aca="true" t="shared" si="834" ref="DQ126:DQ132">IF(DP126&gt;0,DN126/DP126,0%)</f>
        <v>0.5434782608695652</v>
      </c>
      <c r="DR126" s="2">
        <f aca="true" t="shared" si="835" ref="DR126:DR132">DN126+CH126+BF126+Z126</f>
        <v>62</v>
      </c>
      <c r="DS126" s="1">
        <f aca="true" t="shared" si="836" ref="DS126:DS132">DO126+CI126+BG126+AA126</f>
        <v>116</v>
      </c>
      <c r="DT126" s="1">
        <f aca="true" t="shared" si="837" ref="DT126:DT132">DR126+DS126</f>
        <v>178</v>
      </c>
      <c r="DU126" s="3">
        <f aca="true" t="shared" si="838" ref="DU126:DU132">IF(DT126&gt;0,DR126/DT126,0%)</f>
        <v>0.34831460674157305</v>
      </c>
      <c r="DV126" s="2">
        <f>'[6]cy2001'!DR114</f>
        <v>29</v>
      </c>
      <c r="DW126" s="2">
        <f>'[6]cy2001'!DS114</f>
        <v>171</v>
      </c>
      <c r="DX126" s="1">
        <f>DW126+DV126</f>
        <v>200</v>
      </c>
      <c r="DY126" s="3">
        <f aca="true" t="shared" si="839" ref="DY126:DY136">IF(DX126&gt;0,DV126/DX126,0%)</f>
        <v>0.145</v>
      </c>
      <c r="DZ126" s="1">
        <f aca="true" t="shared" si="840" ref="DZ126:DZ135">DR126-DV126</f>
        <v>33</v>
      </c>
      <c r="EA126" s="8">
        <f aca="true" t="shared" si="841" ref="EA126:EA135">IF(DV126&lt;&gt;0,DZ126/DV126,IF(DZ126=0,0,1))</f>
        <v>1.1379310344827587</v>
      </c>
      <c r="EB126" s="1">
        <f>DS126-DW126</f>
        <v>-55</v>
      </c>
      <c r="EC126" s="8">
        <f>IF(DW126&lt;&gt;0,EB126/DW126,IF(EB126=0,0,1))</f>
        <v>-0.3216374269005848</v>
      </c>
      <c r="ED126" s="1">
        <f>DT126-DX126</f>
        <v>-22</v>
      </c>
      <c r="EE126" s="8">
        <f>IF(DX126&lt;&gt;0,ED126/DX126,IF(ED126=0,0,1))</f>
        <v>-0.11</v>
      </c>
      <c r="EF126" s="8">
        <f>EA126-EE126</f>
        <v>1.2479310344827588</v>
      </c>
    </row>
    <row r="127" spans="1:136" ht="12.75" hidden="1" outlineLevel="2">
      <c r="A127" s="5" t="s">
        <v>3</v>
      </c>
      <c r="B127" s="31">
        <v>2</v>
      </c>
      <c r="C127" s="31">
        <v>9</v>
      </c>
      <c r="D127" s="9">
        <f t="shared" si="785"/>
        <v>11</v>
      </c>
      <c r="E127" s="11">
        <f t="shared" si="786"/>
        <v>0.18181818181818182</v>
      </c>
      <c r="F127" s="31">
        <v>2</v>
      </c>
      <c r="G127" s="31">
        <v>2</v>
      </c>
      <c r="H127" s="9">
        <f t="shared" si="787"/>
        <v>4</v>
      </c>
      <c r="I127" s="11">
        <f t="shared" si="788"/>
        <v>0.5</v>
      </c>
      <c r="J127" s="31">
        <v>0</v>
      </c>
      <c r="K127" s="31">
        <v>3</v>
      </c>
      <c r="L127" s="9">
        <f t="shared" si="789"/>
        <v>3</v>
      </c>
      <c r="M127" s="11">
        <f t="shared" si="790"/>
        <v>0</v>
      </c>
      <c r="N127" s="31">
        <v>2</v>
      </c>
      <c r="O127" s="31">
        <v>4</v>
      </c>
      <c r="P127" s="1">
        <f t="shared" si="791"/>
        <v>6</v>
      </c>
      <c r="Q127" s="8">
        <f t="shared" si="792"/>
        <v>0.3333333333333333</v>
      </c>
      <c r="R127" s="31">
        <v>0</v>
      </c>
      <c r="S127" s="31">
        <v>3</v>
      </c>
      <c r="T127" s="1">
        <f t="shared" si="793"/>
        <v>3</v>
      </c>
      <c r="U127" s="8">
        <f t="shared" si="794"/>
        <v>0</v>
      </c>
      <c r="V127" s="31">
        <v>0</v>
      </c>
      <c r="W127" s="31">
        <v>5</v>
      </c>
      <c r="X127" s="1">
        <f t="shared" si="795"/>
        <v>5</v>
      </c>
      <c r="Y127" s="8">
        <f t="shared" si="796"/>
        <v>0</v>
      </c>
      <c r="Z127" s="2">
        <f t="shared" si="797"/>
        <v>6</v>
      </c>
      <c r="AA127" s="1">
        <f t="shared" si="798"/>
        <v>26</v>
      </c>
      <c r="AB127" s="1">
        <f t="shared" si="799"/>
        <v>32</v>
      </c>
      <c r="AC127" s="3">
        <f t="shared" si="800"/>
        <v>0.1875</v>
      </c>
      <c r="AD127" s="31">
        <v>0</v>
      </c>
      <c r="AE127" s="31">
        <v>2</v>
      </c>
      <c r="AF127" s="1">
        <f t="shared" si="801"/>
        <v>2</v>
      </c>
      <c r="AG127" s="8">
        <f t="shared" si="802"/>
        <v>0</v>
      </c>
      <c r="AH127" s="31">
        <v>0</v>
      </c>
      <c r="AI127" s="31">
        <v>2</v>
      </c>
      <c r="AJ127" s="1">
        <f t="shared" si="803"/>
        <v>2</v>
      </c>
      <c r="AK127" s="8">
        <f t="shared" si="804"/>
        <v>0</v>
      </c>
      <c r="AL127" s="31">
        <v>0</v>
      </c>
      <c r="AM127" s="31">
        <v>3</v>
      </c>
      <c r="AN127" s="1">
        <f t="shared" si="805"/>
        <v>3</v>
      </c>
      <c r="AO127" s="8">
        <f t="shared" si="806"/>
        <v>0</v>
      </c>
      <c r="AP127" s="31">
        <v>0</v>
      </c>
      <c r="AQ127" s="31">
        <v>4</v>
      </c>
      <c r="AR127" s="1">
        <f t="shared" si="807"/>
        <v>4</v>
      </c>
      <c r="AS127" s="8">
        <f t="shared" si="808"/>
        <v>0</v>
      </c>
      <c r="AT127" s="31">
        <v>3</v>
      </c>
      <c r="AU127" s="31">
        <v>6</v>
      </c>
      <c r="AV127" s="1">
        <f t="shared" si="809"/>
        <v>9</v>
      </c>
      <c r="AW127" s="8">
        <f aca="true" t="shared" si="842" ref="AW127:AW132">IF(AV127&gt;0,AT127/AV127,0%)</f>
        <v>0.3333333333333333</v>
      </c>
      <c r="AX127" s="31">
        <v>2</v>
      </c>
      <c r="AY127" s="31">
        <v>4</v>
      </c>
      <c r="AZ127" s="1">
        <f>AY127+AX127</f>
        <v>6</v>
      </c>
      <c r="BA127" s="8">
        <f t="shared" si="810"/>
        <v>0.3333333333333333</v>
      </c>
      <c r="BB127" s="31">
        <v>0</v>
      </c>
      <c r="BC127" s="31">
        <v>5</v>
      </c>
      <c r="BD127" s="1">
        <f t="shared" si="811"/>
        <v>5</v>
      </c>
      <c r="BE127" s="8">
        <f aca="true" t="shared" si="843" ref="BE127:BE132">IF(BD127&gt;0,BB127/BD127,0%)</f>
        <v>0</v>
      </c>
      <c r="BF127" s="2">
        <f t="shared" si="812"/>
        <v>5</v>
      </c>
      <c r="BG127" s="1">
        <f t="shared" si="812"/>
        <v>26</v>
      </c>
      <c r="BH127" s="1">
        <f t="shared" si="813"/>
        <v>31</v>
      </c>
      <c r="BI127" s="3">
        <f>IF(BH127&gt;0,BF127/BH127,0%)</f>
        <v>0.16129032258064516</v>
      </c>
      <c r="BJ127" s="31">
        <v>2</v>
      </c>
      <c r="BK127" s="31">
        <v>5</v>
      </c>
      <c r="BL127" s="1">
        <f t="shared" si="814"/>
        <v>7</v>
      </c>
      <c r="BM127" s="8">
        <f aca="true" t="shared" si="844" ref="BM127:BM132">IF(BL127&gt;0,BJ127/BL127,0%)</f>
        <v>0.2857142857142857</v>
      </c>
      <c r="BN127" s="31">
        <v>1</v>
      </c>
      <c r="BO127" s="31">
        <v>3</v>
      </c>
      <c r="BP127" s="1">
        <f t="shared" si="815"/>
        <v>4</v>
      </c>
      <c r="BQ127" s="8">
        <f aca="true" t="shared" si="845" ref="BQ127:BQ132">IF(BP127&gt;0,BN127/BP127,0%)</f>
        <v>0.25</v>
      </c>
      <c r="BR127" s="31">
        <v>1</v>
      </c>
      <c r="BS127" s="31">
        <v>6</v>
      </c>
      <c r="BT127" s="1">
        <f t="shared" si="816"/>
        <v>7</v>
      </c>
      <c r="BU127" s="8">
        <f aca="true" t="shared" si="846" ref="BU127:BU132">IF(BT127&gt;0,BR127/BT127,0%)</f>
        <v>0.14285714285714285</v>
      </c>
      <c r="BV127" s="31">
        <v>0</v>
      </c>
      <c r="BW127" s="31">
        <v>5</v>
      </c>
      <c r="BX127" s="1">
        <f t="shared" si="817"/>
        <v>5</v>
      </c>
      <c r="BY127" s="8">
        <f aca="true" t="shared" si="847" ref="BY127:BY132">IF(BX127&gt;0,BV127/BX127,0%)</f>
        <v>0</v>
      </c>
      <c r="BZ127" s="31">
        <v>1</v>
      </c>
      <c r="CA127" s="31">
        <v>7</v>
      </c>
      <c r="CB127" s="1">
        <f t="shared" si="818"/>
        <v>8</v>
      </c>
      <c r="CC127" s="8">
        <f aca="true" t="shared" si="848" ref="CC127:CC132">IF(CB127&gt;0,BZ127/CB127,0%)</f>
        <v>0.125</v>
      </c>
      <c r="CD127" s="31">
        <v>0</v>
      </c>
      <c r="CE127" s="31">
        <v>3</v>
      </c>
      <c r="CF127" s="1">
        <f t="shared" si="819"/>
        <v>3</v>
      </c>
      <c r="CG127" s="8">
        <f aca="true" t="shared" si="849" ref="CG127:CG132">IF(CF127&gt;0,CD127/CF127,0%)</f>
        <v>0</v>
      </c>
      <c r="CH127" s="2">
        <f t="shared" si="820"/>
        <v>5</v>
      </c>
      <c r="CI127" s="1">
        <f t="shared" si="821"/>
        <v>29</v>
      </c>
      <c r="CJ127" s="1">
        <f t="shared" si="822"/>
        <v>34</v>
      </c>
      <c r="CK127" s="3">
        <f t="shared" si="823"/>
        <v>0.14705882352941177</v>
      </c>
      <c r="CL127" s="31">
        <v>1</v>
      </c>
      <c r="CM127" s="31">
        <v>6</v>
      </c>
      <c r="CN127" s="1">
        <f t="shared" si="824"/>
        <v>7</v>
      </c>
      <c r="CO127" s="8">
        <f aca="true" t="shared" si="850" ref="CO127:CO132">IF(CN127&gt;0,CL127/CN127,0%)</f>
        <v>0.14285714285714285</v>
      </c>
      <c r="CP127" s="31">
        <v>1</v>
      </c>
      <c r="CQ127" s="31">
        <v>4</v>
      </c>
      <c r="CR127" s="1">
        <f t="shared" si="825"/>
        <v>5</v>
      </c>
      <c r="CS127" s="8">
        <f aca="true" t="shared" si="851" ref="CS127:CS132">IF(CR127&gt;0,CP127/CR127,0%)</f>
        <v>0.2</v>
      </c>
      <c r="CT127" s="31">
        <v>1</v>
      </c>
      <c r="CU127" s="31">
        <v>0</v>
      </c>
      <c r="CV127" s="1">
        <f t="shared" si="826"/>
        <v>1</v>
      </c>
      <c r="CW127" s="8">
        <f aca="true" t="shared" si="852" ref="CW127:CW132">IF(CV127&gt;0,CT127/CV127,0%)</f>
        <v>1</v>
      </c>
      <c r="CX127" s="31">
        <v>2</v>
      </c>
      <c r="CY127" s="31">
        <v>3</v>
      </c>
      <c r="CZ127" s="1">
        <f t="shared" si="827"/>
        <v>5</v>
      </c>
      <c r="DA127" s="8">
        <f aca="true" t="shared" si="853" ref="DA127:DA132">IF(CZ127&gt;0,CX127/CZ127,0%)</f>
        <v>0.4</v>
      </c>
      <c r="DB127" s="31">
        <v>3</v>
      </c>
      <c r="DC127" s="31">
        <v>2</v>
      </c>
      <c r="DD127" s="1">
        <f t="shared" si="828"/>
        <v>5</v>
      </c>
      <c r="DE127" s="8">
        <f aca="true" t="shared" si="854" ref="DE127:DE132">IF(DD127&gt;0,DB127/DD127,0%)</f>
        <v>0.6</v>
      </c>
      <c r="DF127" s="31">
        <v>3</v>
      </c>
      <c r="DG127" s="31">
        <v>4</v>
      </c>
      <c r="DH127" s="1">
        <f t="shared" si="829"/>
        <v>7</v>
      </c>
      <c r="DI127" s="8">
        <f aca="true" t="shared" si="855" ref="DI127:DI132">IF(DH127&gt;0,DF127/DH127,0%)</f>
        <v>0.42857142857142855</v>
      </c>
      <c r="DJ127" s="31">
        <v>0</v>
      </c>
      <c r="DK127" s="31">
        <v>3</v>
      </c>
      <c r="DL127" s="1">
        <f t="shared" si="830"/>
        <v>3</v>
      </c>
      <c r="DM127" s="8">
        <f aca="true" t="shared" si="856" ref="DM127:DM132">IF(DL127&gt;0,DJ127/DL127,0%)</f>
        <v>0</v>
      </c>
      <c r="DN127" s="2">
        <f t="shared" si="831"/>
        <v>11</v>
      </c>
      <c r="DO127" s="1">
        <f t="shared" si="832"/>
        <v>22</v>
      </c>
      <c r="DP127" s="1">
        <f t="shared" si="833"/>
        <v>33</v>
      </c>
      <c r="DQ127" s="3">
        <f t="shared" si="834"/>
        <v>0.3333333333333333</v>
      </c>
      <c r="DR127" s="2">
        <f t="shared" si="835"/>
        <v>27</v>
      </c>
      <c r="DS127" s="1">
        <f t="shared" si="836"/>
        <v>103</v>
      </c>
      <c r="DT127" s="1">
        <f t="shared" si="837"/>
        <v>130</v>
      </c>
      <c r="DU127" s="3">
        <f t="shared" si="838"/>
        <v>0.2076923076923077</v>
      </c>
      <c r="DV127" s="2">
        <f>'[6]cy2001'!DR115</f>
        <v>21</v>
      </c>
      <c r="DW127" s="2">
        <f>'[6]cy2001'!DS115</f>
        <v>163</v>
      </c>
      <c r="DX127" s="1">
        <f aca="true" t="shared" si="857" ref="DX127:DX135">DW127+DV127</f>
        <v>184</v>
      </c>
      <c r="DY127" s="3">
        <f t="shared" si="839"/>
        <v>0.11413043478260869</v>
      </c>
      <c r="DZ127" s="1">
        <f t="shared" si="840"/>
        <v>6</v>
      </c>
      <c r="EA127" s="8">
        <f t="shared" si="841"/>
        <v>0.2857142857142857</v>
      </c>
      <c r="EB127" s="1">
        <f>DS127-DW127</f>
        <v>-60</v>
      </c>
      <c r="EC127" s="8">
        <f>IF(DW127&lt;&gt;0,EB127/DW127,IF(EB127=0,0,1))</f>
        <v>-0.36809815950920244</v>
      </c>
      <c r="ED127" s="1">
        <f>DT127-DX127</f>
        <v>-54</v>
      </c>
      <c r="EE127" s="8">
        <f>IF(DX127&lt;&gt;0,ED127/DX127,IF(ED127=0,0,1))</f>
        <v>-0.29347826086956524</v>
      </c>
      <c r="EF127" s="8">
        <f>EA127-EE127</f>
        <v>0.579192546583851</v>
      </c>
    </row>
    <row r="128" spans="1:136" ht="12.75" hidden="1" outlineLevel="2">
      <c r="A128" s="5" t="s">
        <v>4</v>
      </c>
      <c r="B128" s="31">
        <v>6</v>
      </c>
      <c r="C128" s="31">
        <v>8</v>
      </c>
      <c r="D128" s="9">
        <f t="shared" si="785"/>
        <v>14</v>
      </c>
      <c r="E128" s="11">
        <f t="shared" si="786"/>
        <v>0.42857142857142855</v>
      </c>
      <c r="F128" s="31">
        <v>10</v>
      </c>
      <c r="G128" s="31">
        <v>5</v>
      </c>
      <c r="H128" s="9">
        <f t="shared" si="787"/>
        <v>15</v>
      </c>
      <c r="I128" s="11">
        <f t="shared" si="788"/>
        <v>0.6666666666666666</v>
      </c>
      <c r="J128" s="31">
        <v>7</v>
      </c>
      <c r="K128" s="31">
        <v>4</v>
      </c>
      <c r="L128" s="9">
        <f t="shared" si="789"/>
        <v>11</v>
      </c>
      <c r="M128" s="11">
        <f t="shared" si="790"/>
        <v>0.6363636363636364</v>
      </c>
      <c r="N128" s="31">
        <v>11</v>
      </c>
      <c r="O128" s="31">
        <v>6</v>
      </c>
      <c r="P128" s="1">
        <f t="shared" si="791"/>
        <v>17</v>
      </c>
      <c r="Q128" s="8">
        <f t="shared" si="792"/>
        <v>0.6470588235294118</v>
      </c>
      <c r="R128" s="31">
        <v>9</v>
      </c>
      <c r="S128" s="31">
        <v>5</v>
      </c>
      <c r="T128" s="1">
        <f t="shared" si="793"/>
        <v>14</v>
      </c>
      <c r="U128" s="8">
        <f t="shared" si="794"/>
        <v>0.6428571428571429</v>
      </c>
      <c r="V128" s="31">
        <v>10</v>
      </c>
      <c r="W128" s="31">
        <v>9</v>
      </c>
      <c r="X128" s="1">
        <f t="shared" si="795"/>
        <v>19</v>
      </c>
      <c r="Y128" s="8">
        <f t="shared" si="796"/>
        <v>0.5263157894736842</v>
      </c>
      <c r="Z128" s="2">
        <f t="shared" si="797"/>
        <v>53</v>
      </c>
      <c r="AA128" s="1">
        <f t="shared" si="798"/>
        <v>37</v>
      </c>
      <c r="AB128" s="1">
        <f t="shared" si="799"/>
        <v>90</v>
      </c>
      <c r="AC128" s="3">
        <f t="shared" si="800"/>
        <v>0.5888888888888889</v>
      </c>
      <c r="AD128" s="31">
        <v>10</v>
      </c>
      <c r="AE128" s="31">
        <v>1</v>
      </c>
      <c r="AF128" s="1">
        <f t="shared" si="801"/>
        <v>11</v>
      </c>
      <c r="AG128" s="8">
        <f t="shared" si="802"/>
        <v>0.9090909090909091</v>
      </c>
      <c r="AH128" s="31">
        <v>9</v>
      </c>
      <c r="AI128" s="31">
        <v>4</v>
      </c>
      <c r="AJ128" s="1">
        <f t="shared" si="803"/>
        <v>13</v>
      </c>
      <c r="AK128" s="8">
        <f t="shared" si="804"/>
        <v>0.6923076923076923</v>
      </c>
      <c r="AL128" s="31">
        <v>14</v>
      </c>
      <c r="AM128" s="31">
        <v>4</v>
      </c>
      <c r="AN128" s="1">
        <f t="shared" si="805"/>
        <v>18</v>
      </c>
      <c r="AO128" s="8">
        <f t="shared" si="806"/>
        <v>0.7777777777777778</v>
      </c>
      <c r="AP128" s="31">
        <v>8</v>
      </c>
      <c r="AQ128" s="31">
        <v>8</v>
      </c>
      <c r="AR128" s="1">
        <f t="shared" si="807"/>
        <v>16</v>
      </c>
      <c r="AS128" s="8">
        <f t="shared" si="808"/>
        <v>0.5</v>
      </c>
      <c r="AT128" s="31">
        <v>8</v>
      </c>
      <c r="AU128" s="31">
        <v>6</v>
      </c>
      <c r="AV128" s="1">
        <f t="shared" si="809"/>
        <v>14</v>
      </c>
      <c r="AW128" s="8">
        <f t="shared" si="842"/>
        <v>0.5714285714285714</v>
      </c>
      <c r="AX128" s="31">
        <v>4</v>
      </c>
      <c r="AY128" s="31">
        <v>5</v>
      </c>
      <c r="AZ128" s="1">
        <f>AY128+AX128</f>
        <v>9</v>
      </c>
      <c r="BA128" s="8">
        <f t="shared" si="810"/>
        <v>0.4444444444444444</v>
      </c>
      <c r="BB128" s="31">
        <v>2</v>
      </c>
      <c r="BC128" s="31">
        <v>3</v>
      </c>
      <c r="BD128" s="1">
        <f t="shared" si="811"/>
        <v>5</v>
      </c>
      <c r="BE128" s="8">
        <f t="shared" si="843"/>
        <v>0.4</v>
      </c>
      <c r="BF128" s="2">
        <f t="shared" si="812"/>
        <v>55</v>
      </c>
      <c r="BG128" s="1">
        <f t="shared" si="812"/>
        <v>31</v>
      </c>
      <c r="BH128" s="1">
        <f t="shared" si="813"/>
        <v>86</v>
      </c>
      <c r="BI128" s="3">
        <f>IF(BH128&gt;0,BF128/BH128,0%)</f>
        <v>0.6395348837209303</v>
      </c>
      <c r="BJ128" s="31">
        <v>7</v>
      </c>
      <c r="BK128" s="31">
        <v>4</v>
      </c>
      <c r="BL128" s="1">
        <f t="shared" si="814"/>
        <v>11</v>
      </c>
      <c r="BM128" s="8">
        <f t="shared" si="844"/>
        <v>0.6363636363636364</v>
      </c>
      <c r="BN128" s="31">
        <v>8</v>
      </c>
      <c r="BO128" s="31">
        <v>4</v>
      </c>
      <c r="BP128" s="1">
        <f t="shared" si="815"/>
        <v>12</v>
      </c>
      <c r="BQ128" s="8">
        <f t="shared" si="845"/>
        <v>0.6666666666666666</v>
      </c>
      <c r="BR128" s="31">
        <v>13</v>
      </c>
      <c r="BS128" s="31">
        <v>6</v>
      </c>
      <c r="BT128" s="1">
        <f t="shared" si="816"/>
        <v>19</v>
      </c>
      <c r="BU128" s="8">
        <f t="shared" si="846"/>
        <v>0.6842105263157895</v>
      </c>
      <c r="BV128" s="31">
        <v>4</v>
      </c>
      <c r="BW128" s="31">
        <v>5</v>
      </c>
      <c r="BX128" s="1">
        <f t="shared" si="817"/>
        <v>9</v>
      </c>
      <c r="BY128" s="8">
        <f t="shared" si="847"/>
        <v>0.4444444444444444</v>
      </c>
      <c r="BZ128" s="31">
        <v>10</v>
      </c>
      <c r="CA128" s="31">
        <v>6</v>
      </c>
      <c r="CB128" s="1">
        <f t="shared" si="818"/>
        <v>16</v>
      </c>
      <c r="CC128" s="8">
        <f t="shared" si="848"/>
        <v>0.625</v>
      </c>
      <c r="CD128" s="31">
        <v>3</v>
      </c>
      <c r="CE128" s="31">
        <v>1</v>
      </c>
      <c r="CF128" s="1">
        <f t="shared" si="819"/>
        <v>4</v>
      </c>
      <c r="CG128" s="8">
        <f t="shared" si="849"/>
        <v>0.75</v>
      </c>
      <c r="CH128" s="2">
        <f t="shared" si="820"/>
        <v>45</v>
      </c>
      <c r="CI128" s="1">
        <f t="shared" si="821"/>
        <v>26</v>
      </c>
      <c r="CJ128" s="1">
        <f t="shared" si="822"/>
        <v>71</v>
      </c>
      <c r="CK128" s="3">
        <f t="shared" si="823"/>
        <v>0.6338028169014085</v>
      </c>
      <c r="CL128" s="31">
        <v>6</v>
      </c>
      <c r="CM128" s="31">
        <v>6</v>
      </c>
      <c r="CN128" s="1">
        <f t="shared" si="824"/>
        <v>12</v>
      </c>
      <c r="CO128" s="8">
        <f t="shared" si="850"/>
        <v>0.5</v>
      </c>
      <c r="CP128" s="31">
        <v>9</v>
      </c>
      <c r="CQ128" s="31">
        <v>4</v>
      </c>
      <c r="CR128" s="1">
        <f t="shared" si="825"/>
        <v>13</v>
      </c>
      <c r="CS128" s="8">
        <f t="shared" si="851"/>
        <v>0.6923076923076923</v>
      </c>
      <c r="CT128" s="31">
        <v>4</v>
      </c>
      <c r="CU128" s="31">
        <v>0</v>
      </c>
      <c r="CV128" s="1">
        <f t="shared" si="826"/>
        <v>4</v>
      </c>
      <c r="CW128" s="8">
        <f t="shared" si="852"/>
        <v>1</v>
      </c>
      <c r="CX128" s="31">
        <v>8</v>
      </c>
      <c r="CY128" s="31">
        <v>2</v>
      </c>
      <c r="CZ128" s="1">
        <f t="shared" si="827"/>
        <v>10</v>
      </c>
      <c r="DA128" s="8">
        <f t="shared" si="853"/>
        <v>0.8</v>
      </c>
      <c r="DB128" s="31">
        <v>5</v>
      </c>
      <c r="DC128" s="31">
        <v>1</v>
      </c>
      <c r="DD128" s="1">
        <f t="shared" si="828"/>
        <v>6</v>
      </c>
      <c r="DE128" s="8">
        <f t="shared" si="854"/>
        <v>0.8333333333333334</v>
      </c>
      <c r="DF128" s="31">
        <v>4</v>
      </c>
      <c r="DG128" s="31">
        <v>2</v>
      </c>
      <c r="DH128" s="1">
        <f t="shared" si="829"/>
        <v>6</v>
      </c>
      <c r="DI128" s="8">
        <f t="shared" si="855"/>
        <v>0.6666666666666666</v>
      </c>
      <c r="DJ128" s="31">
        <v>6</v>
      </c>
      <c r="DK128" s="31">
        <v>3</v>
      </c>
      <c r="DL128" s="1">
        <f t="shared" si="830"/>
        <v>9</v>
      </c>
      <c r="DM128" s="8">
        <f t="shared" si="856"/>
        <v>0.6666666666666666</v>
      </c>
      <c r="DN128" s="2">
        <f t="shared" si="831"/>
        <v>42</v>
      </c>
      <c r="DO128" s="1">
        <f t="shared" si="832"/>
        <v>18</v>
      </c>
      <c r="DP128" s="1">
        <f t="shared" si="833"/>
        <v>60</v>
      </c>
      <c r="DQ128" s="3">
        <f t="shared" si="834"/>
        <v>0.7</v>
      </c>
      <c r="DR128" s="2">
        <f t="shared" si="835"/>
        <v>195</v>
      </c>
      <c r="DS128" s="1">
        <f t="shared" si="836"/>
        <v>112</v>
      </c>
      <c r="DT128" s="1">
        <f t="shared" si="837"/>
        <v>307</v>
      </c>
      <c r="DU128" s="3">
        <f t="shared" si="838"/>
        <v>0.6351791530944625</v>
      </c>
      <c r="DV128" s="2">
        <f>'[6]cy2001'!DR116</f>
        <v>109</v>
      </c>
      <c r="DW128" s="2">
        <f>'[6]cy2001'!DS116</f>
        <v>178</v>
      </c>
      <c r="DX128" s="1">
        <f t="shared" si="857"/>
        <v>287</v>
      </c>
      <c r="DY128" s="3">
        <f t="shared" si="839"/>
        <v>0.3797909407665505</v>
      </c>
      <c r="DZ128" s="1">
        <f t="shared" si="840"/>
        <v>86</v>
      </c>
      <c r="EA128" s="8">
        <f t="shared" si="841"/>
        <v>0.7889908256880734</v>
      </c>
      <c r="EB128" s="1">
        <f>DS128-DW128</f>
        <v>-66</v>
      </c>
      <c r="EC128" s="8">
        <f>IF(DW128&lt;&gt;0,EB128/DW128,IF(EB128=0,0,1))</f>
        <v>-0.3707865168539326</v>
      </c>
      <c r="ED128" s="1">
        <f>DT128-DX128</f>
        <v>20</v>
      </c>
      <c r="EE128" s="8">
        <f>IF(DX128&lt;&gt;0,ED128/DX128,IF(ED128=0,0,1))</f>
        <v>0.06968641114982578</v>
      </c>
      <c r="EF128" s="8">
        <f>EA128-EE128</f>
        <v>0.7193044145382477</v>
      </c>
    </row>
    <row r="129" spans="1:136" ht="12.75" hidden="1" outlineLevel="2">
      <c r="A129" s="5" t="s">
        <v>5</v>
      </c>
      <c r="B129" s="31">
        <v>5</v>
      </c>
      <c r="C129" s="31">
        <v>6</v>
      </c>
      <c r="D129" s="9">
        <f t="shared" si="785"/>
        <v>11</v>
      </c>
      <c r="E129" s="11">
        <f t="shared" si="786"/>
        <v>0.45454545454545453</v>
      </c>
      <c r="F129" s="31">
        <v>5</v>
      </c>
      <c r="G129" s="31">
        <v>2</v>
      </c>
      <c r="H129" s="9">
        <f t="shared" si="787"/>
        <v>7</v>
      </c>
      <c r="I129" s="11">
        <f t="shared" si="788"/>
        <v>0.7142857142857143</v>
      </c>
      <c r="J129" s="31">
        <v>2</v>
      </c>
      <c r="K129" s="31">
        <v>3</v>
      </c>
      <c r="L129" s="9">
        <f t="shared" si="789"/>
        <v>5</v>
      </c>
      <c r="M129" s="11">
        <f t="shared" si="790"/>
        <v>0.4</v>
      </c>
      <c r="N129" s="31">
        <v>4</v>
      </c>
      <c r="O129" s="31">
        <v>5</v>
      </c>
      <c r="P129" s="1">
        <f t="shared" si="791"/>
        <v>9</v>
      </c>
      <c r="Q129" s="8">
        <f t="shared" si="792"/>
        <v>0.4444444444444444</v>
      </c>
      <c r="R129" s="31">
        <v>1</v>
      </c>
      <c r="S129" s="31">
        <v>5</v>
      </c>
      <c r="T129" s="1">
        <f t="shared" si="793"/>
        <v>6</v>
      </c>
      <c r="U129" s="8">
        <f t="shared" si="794"/>
        <v>0.16666666666666666</v>
      </c>
      <c r="V129" s="31">
        <v>2</v>
      </c>
      <c r="W129" s="31">
        <v>6</v>
      </c>
      <c r="X129" s="1">
        <f t="shared" si="795"/>
        <v>8</v>
      </c>
      <c r="Y129" s="8">
        <f t="shared" si="796"/>
        <v>0.25</v>
      </c>
      <c r="Z129" s="2">
        <f t="shared" si="797"/>
        <v>19</v>
      </c>
      <c r="AA129" s="1">
        <f t="shared" si="798"/>
        <v>27</v>
      </c>
      <c r="AB129" s="1">
        <f t="shared" si="799"/>
        <v>46</v>
      </c>
      <c r="AC129" s="3">
        <f t="shared" si="800"/>
        <v>0.41304347826086957</v>
      </c>
      <c r="AD129" s="31">
        <v>6</v>
      </c>
      <c r="AE129" s="31">
        <v>2</v>
      </c>
      <c r="AF129" s="1">
        <f t="shared" si="801"/>
        <v>8</v>
      </c>
      <c r="AG129" s="8">
        <f t="shared" si="802"/>
        <v>0.75</v>
      </c>
      <c r="AH129" s="31">
        <v>2</v>
      </c>
      <c r="AI129" s="31">
        <v>5</v>
      </c>
      <c r="AJ129" s="1">
        <f t="shared" si="803"/>
        <v>7</v>
      </c>
      <c r="AK129" s="8">
        <f t="shared" si="804"/>
        <v>0.2857142857142857</v>
      </c>
      <c r="AL129" s="31">
        <v>6</v>
      </c>
      <c r="AM129" s="31">
        <v>4</v>
      </c>
      <c r="AN129" s="1">
        <f t="shared" si="805"/>
        <v>10</v>
      </c>
      <c r="AO129" s="8">
        <f t="shared" si="806"/>
        <v>0.6</v>
      </c>
      <c r="AP129" s="31">
        <v>6</v>
      </c>
      <c r="AQ129" s="31">
        <v>4</v>
      </c>
      <c r="AR129" s="1">
        <f t="shared" si="807"/>
        <v>10</v>
      </c>
      <c r="AS129" s="8">
        <f t="shared" si="808"/>
        <v>0.6</v>
      </c>
      <c r="AT129" s="31">
        <v>5</v>
      </c>
      <c r="AU129" s="31">
        <v>6</v>
      </c>
      <c r="AV129" s="1">
        <f t="shared" si="809"/>
        <v>11</v>
      </c>
      <c r="AW129" s="8">
        <f t="shared" si="842"/>
        <v>0.45454545454545453</v>
      </c>
      <c r="AX129" s="31">
        <v>3</v>
      </c>
      <c r="AY129" s="31">
        <v>4</v>
      </c>
      <c r="AZ129" s="1">
        <f>AY129+AX129</f>
        <v>7</v>
      </c>
      <c r="BA129" s="8">
        <f t="shared" si="810"/>
        <v>0.42857142857142855</v>
      </c>
      <c r="BB129" s="31">
        <v>3</v>
      </c>
      <c r="BC129" s="31">
        <v>3</v>
      </c>
      <c r="BD129" s="1">
        <f t="shared" si="811"/>
        <v>6</v>
      </c>
      <c r="BE129" s="8">
        <f t="shared" si="843"/>
        <v>0.5</v>
      </c>
      <c r="BF129" s="2">
        <f t="shared" si="812"/>
        <v>31</v>
      </c>
      <c r="BG129" s="1">
        <f t="shared" si="812"/>
        <v>28</v>
      </c>
      <c r="BH129" s="1">
        <f t="shared" si="813"/>
        <v>59</v>
      </c>
      <c r="BI129" s="3">
        <f>IF(BH129&gt;0,BF129/BH129,0%)</f>
        <v>0.5254237288135594</v>
      </c>
      <c r="BJ129" s="31">
        <v>4</v>
      </c>
      <c r="BK129" s="31">
        <v>5</v>
      </c>
      <c r="BL129" s="1">
        <f t="shared" si="814"/>
        <v>9</v>
      </c>
      <c r="BM129" s="8">
        <f t="shared" si="844"/>
        <v>0.4444444444444444</v>
      </c>
      <c r="BN129" s="31">
        <v>6</v>
      </c>
      <c r="BO129" s="31">
        <v>4</v>
      </c>
      <c r="BP129" s="1">
        <f t="shared" si="815"/>
        <v>10</v>
      </c>
      <c r="BQ129" s="8">
        <f t="shared" si="845"/>
        <v>0.6</v>
      </c>
      <c r="BR129" s="31">
        <v>7</v>
      </c>
      <c r="BS129" s="31">
        <v>4</v>
      </c>
      <c r="BT129" s="1">
        <f t="shared" si="816"/>
        <v>11</v>
      </c>
      <c r="BU129" s="8">
        <f t="shared" si="846"/>
        <v>0.6363636363636364</v>
      </c>
      <c r="BV129" s="31">
        <v>5</v>
      </c>
      <c r="BW129" s="31">
        <v>4</v>
      </c>
      <c r="BX129" s="1">
        <f t="shared" si="817"/>
        <v>9</v>
      </c>
      <c r="BY129" s="8">
        <f t="shared" si="847"/>
        <v>0.5555555555555556</v>
      </c>
      <c r="BZ129" s="31">
        <v>3</v>
      </c>
      <c r="CA129" s="31">
        <v>7</v>
      </c>
      <c r="CB129" s="1">
        <f t="shared" si="818"/>
        <v>10</v>
      </c>
      <c r="CC129" s="8">
        <f t="shared" si="848"/>
        <v>0.3</v>
      </c>
      <c r="CD129" s="31">
        <v>1</v>
      </c>
      <c r="CE129" s="31">
        <v>1</v>
      </c>
      <c r="CF129" s="1">
        <f t="shared" si="819"/>
        <v>2</v>
      </c>
      <c r="CG129" s="8">
        <f t="shared" si="849"/>
        <v>0.5</v>
      </c>
      <c r="CH129" s="2">
        <f t="shared" si="820"/>
        <v>26</v>
      </c>
      <c r="CI129" s="1">
        <f t="shared" si="821"/>
        <v>25</v>
      </c>
      <c r="CJ129" s="1">
        <f t="shared" si="822"/>
        <v>51</v>
      </c>
      <c r="CK129" s="3">
        <f t="shared" si="823"/>
        <v>0.5098039215686274</v>
      </c>
      <c r="CL129" s="31">
        <v>3</v>
      </c>
      <c r="CM129" s="31">
        <v>6</v>
      </c>
      <c r="CN129" s="1">
        <f t="shared" si="824"/>
        <v>9</v>
      </c>
      <c r="CO129" s="8">
        <f t="shared" si="850"/>
        <v>0.3333333333333333</v>
      </c>
      <c r="CP129" s="31">
        <v>3</v>
      </c>
      <c r="CQ129" s="31">
        <v>3</v>
      </c>
      <c r="CR129" s="1">
        <f t="shared" si="825"/>
        <v>6</v>
      </c>
      <c r="CS129" s="8">
        <f t="shared" si="851"/>
        <v>0.5</v>
      </c>
      <c r="CT129" s="31">
        <v>2</v>
      </c>
      <c r="CU129" s="31">
        <v>4</v>
      </c>
      <c r="CV129" s="1">
        <f t="shared" si="826"/>
        <v>6</v>
      </c>
      <c r="CW129" s="8">
        <f t="shared" si="852"/>
        <v>0.3333333333333333</v>
      </c>
      <c r="CX129" s="31">
        <v>3</v>
      </c>
      <c r="CY129" s="31">
        <v>2</v>
      </c>
      <c r="CZ129" s="1">
        <f t="shared" si="827"/>
        <v>5</v>
      </c>
      <c r="DA129" s="8">
        <f t="shared" si="853"/>
        <v>0.6</v>
      </c>
      <c r="DB129" s="31">
        <v>1</v>
      </c>
      <c r="DC129" s="31">
        <v>1</v>
      </c>
      <c r="DD129" s="1">
        <f t="shared" si="828"/>
        <v>2</v>
      </c>
      <c r="DE129" s="8">
        <f t="shared" si="854"/>
        <v>0.5</v>
      </c>
      <c r="DF129" s="31">
        <v>1</v>
      </c>
      <c r="DG129" s="31">
        <v>2</v>
      </c>
      <c r="DH129" s="1">
        <f t="shared" si="829"/>
        <v>3</v>
      </c>
      <c r="DI129" s="8">
        <f t="shared" si="855"/>
        <v>0.3333333333333333</v>
      </c>
      <c r="DJ129" s="31">
        <v>2</v>
      </c>
      <c r="DK129" s="31">
        <v>3</v>
      </c>
      <c r="DL129" s="1">
        <f t="shared" si="830"/>
        <v>5</v>
      </c>
      <c r="DM129" s="8">
        <f t="shared" si="856"/>
        <v>0.4</v>
      </c>
      <c r="DN129" s="2">
        <f t="shared" si="831"/>
        <v>15</v>
      </c>
      <c r="DO129" s="1">
        <f t="shared" si="832"/>
        <v>21</v>
      </c>
      <c r="DP129" s="1">
        <f t="shared" si="833"/>
        <v>36</v>
      </c>
      <c r="DQ129" s="3">
        <f t="shared" si="834"/>
        <v>0.4166666666666667</v>
      </c>
      <c r="DR129" s="2">
        <f t="shared" si="835"/>
        <v>91</v>
      </c>
      <c r="DS129" s="1">
        <f t="shared" si="836"/>
        <v>101</v>
      </c>
      <c r="DT129" s="1">
        <f t="shared" si="837"/>
        <v>192</v>
      </c>
      <c r="DU129" s="3">
        <f t="shared" si="838"/>
        <v>0.4739583333333333</v>
      </c>
      <c r="DV129" s="2">
        <f>'[6]cy2001'!DR117</f>
        <v>37</v>
      </c>
      <c r="DW129" s="2">
        <f>'[6]cy2001'!DS117</f>
        <v>155</v>
      </c>
      <c r="DX129" s="1">
        <f t="shared" si="857"/>
        <v>192</v>
      </c>
      <c r="DY129" s="3">
        <f t="shared" si="839"/>
        <v>0.19270833333333334</v>
      </c>
      <c r="DZ129" s="1">
        <f t="shared" si="840"/>
        <v>54</v>
      </c>
      <c r="EA129" s="8">
        <f t="shared" si="841"/>
        <v>1.4594594594594594</v>
      </c>
      <c r="EB129" s="1">
        <f>DS129-DW129</f>
        <v>-54</v>
      </c>
      <c r="EC129" s="8">
        <f>IF(DW129&lt;&gt;0,EB129/DW129,IF(EB129=0,0,1))</f>
        <v>-0.34838709677419355</v>
      </c>
      <c r="ED129" s="1">
        <f>DT129-DX129</f>
        <v>0</v>
      </c>
      <c r="EE129" s="8">
        <f>IF(DX129&lt;&gt;0,ED129/DX129,IF(ED129=0,0,1))</f>
        <v>0</v>
      </c>
      <c r="EF129" s="8">
        <f>EA129-EE129</f>
        <v>1.4594594594594594</v>
      </c>
    </row>
    <row r="130" spans="1:136" ht="12.75" hidden="1" outlineLevel="2">
      <c r="A130" s="5" t="s">
        <v>6</v>
      </c>
      <c r="B130" s="31">
        <v>0</v>
      </c>
      <c r="C130" s="31">
        <v>7</v>
      </c>
      <c r="D130" s="9">
        <f t="shared" si="785"/>
        <v>7</v>
      </c>
      <c r="E130" s="11">
        <f t="shared" si="786"/>
        <v>0</v>
      </c>
      <c r="F130" s="31">
        <v>10</v>
      </c>
      <c r="G130" s="31">
        <v>1</v>
      </c>
      <c r="H130" s="9">
        <f t="shared" si="787"/>
        <v>11</v>
      </c>
      <c r="I130" s="11">
        <f t="shared" si="788"/>
        <v>0.9090909090909091</v>
      </c>
      <c r="J130" s="31">
        <v>0</v>
      </c>
      <c r="K130" s="31">
        <v>5</v>
      </c>
      <c r="L130" s="9">
        <f t="shared" si="789"/>
        <v>5</v>
      </c>
      <c r="M130" s="11">
        <f t="shared" si="790"/>
        <v>0</v>
      </c>
      <c r="N130" s="31">
        <v>8</v>
      </c>
      <c r="O130" s="31">
        <v>4</v>
      </c>
      <c r="P130" s="1">
        <f t="shared" si="791"/>
        <v>12</v>
      </c>
      <c r="Q130" s="8">
        <f t="shared" si="792"/>
        <v>0.6666666666666666</v>
      </c>
      <c r="R130" s="31">
        <v>7</v>
      </c>
      <c r="S130" s="31">
        <v>6</v>
      </c>
      <c r="T130" s="1">
        <f t="shared" si="793"/>
        <v>13</v>
      </c>
      <c r="U130" s="8">
        <f t="shared" si="794"/>
        <v>0.5384615384615384</v>
      </c>
      <c r="V130" s="31">
        <v>7</v>
      </c>
      <c r="W130" s="31">
        <v>8</v>
      </c>
      <c r="X130" s="1">
        <f t="shared" si="795"/>
        <v>15</v>
      </c>
      <c r="Y130" s="8">
        <f t="shared" si="796"/>
        <v>0.4666666666666667</v>
      </c>
      <c r="Z130" s="2">
        <f t="shared" si="797"/>
        <v>32</v>
      </c>
      <c r="AA130" s="1">
        <f t="shared" si="798"/>
        <v>31</v>
      </c>
      <c r="AB130" s="1">
        <f t="shared" si="799"/>
        <v>63</v>
      </c>
      <c r="AC130" s="3">
        <f t="shared" si="800"/>
        <v>0.5079365079365079</v>
      </c>
      <c r="AD130" s="31">
        <v>4</v>
      </c>
      <c r="AE130" s="31">
        <v>1</v>
      </c>
      <c r="AF130" s="1">
        <f t="shared" si="801"/>
        <v>5</v>
      </c>
      <c r="AG130" s="8">
        <f t="shared" si="802"/>
        <v>0.8</v>
      </c>
      <c r="AH130" s="31">
        <v>5</v>
      </c>
      <c r="AI130" s="31">
        <v>1</v>
      </c>
      <c r="AJ130" s="1">
        <f t="shared" si="803"/>
        <v>6</v>
      </c>
      <c r="AK130" s="8">
        <f t="shared" si="804"/>
        <v>0.8333333333333334</v>
      </c>
      <c r="AL130" s="31">
        <v>3</v>
      </c>
      <c r="AM130" s="31">
        <v>11</v>
      </c>
      <c r="AN130" s="1">
        <f t="shared" si="805"/>
        <v>14</v>
      </c>
      <c r="AO130" s="8">
        <f t="shared" si="806"/>
        <v>0.21428571428571427</v>
      </c>
      <c r="AP130" s="31">
        <v>3</v>
      </c>
      <c r="AQ130" s="31">
        <v>6</v>
      </c>
      <c r="AR130" s="1">
        <f t="shared" si="807"/>
        <v>9</v>
      </c>
      <c r="AS130" s="8">
        <f t="shared" si="808"/>
        <v>0.3333333333333333</v>
      </c>
      <c r="AT130" s="31">
        <v>4</v>
      </c>
      <c r="AU130" s="31">
        <v>2</v>
      </c>
      <c r="AV130" s="1">
        <f t="shared" si="809"/>
        <v>6</v>
      </c>
      <c r="AW130" s="8">
        <f t="shared" si="842"/>
        <v>0.6666666666666666</v>
      </c>
      <c r="AX130" s="31">
        <v>8</v>
      </c>
      <c r="AY130" s="31">
        <v>5</v>
      </c>
      <c r="AZ130" s="1">
        <f>AY130+AX130</f>
        <v>13</v>
      </c>
      <c r="BA130" s="8">
        <f t="shared" si="810"/>
        <v>0.6153846153846154</v>
      </c>
      <c r="BB130" s="31">
        <v>4</v>
      </c>
      <c r="BC130" s="31">
        <v>1</v>
      </c>
      <c r="BD130" s="1">
        <f t="shared" si="811"/>
        <v>5</v>
      </c>
      <c r="BE130" s="8">
        <f t="shared" si="843"/>
        <v>0.8</v>
      </c>
      <c r="BF130" s="2">
        <f t="shared" si="812"/>
        <v>31</v>
      </c>
      <c r="BG130" s="1">
        <f t="shared" si="812"/>
        <v>27</v>
      </c>
      <c r="BH130" s="1">
        <f t="shared" si="813"/>
        <v>58</v>
      </c>
      <c r="BI130" s="3">
        <f>IF(BH130&gt;0,BF130/BH130,0%)</f>
        <v>0.5344827586206896</v>
      </c>
      <c r="BJ130" s="31">
        <v>9</v>
      </c>
      <c r="BK130" s="31">
        <v>3</v>
      </c>
      <c r="BL130" s="1">
        <f t="shared" si="814"/>
        <v>12</v>
      </c>
      <c r="BM130" s="8">
        <f t="shared" si="844"/>
        <v>0.75</v>
      </c>
      <c r="BN130" s="31">
        <v>7</v>
      </c>
      <c r="BO130" s="31">
        <v>4</v>
      </c>
      <c r="BP130" s="1">
        <f t="shared" si="815"/>
        <v>11</v>
      </c>
      <c r="BQ130" s="8">
        <f t="shared" si="845"/>
        <v>0.6363636363636364</v>
      </c>
      <c r="BR130" s="31">
        <v>11</v>
      </c>
      <c r="BS130" s="31">
        <v>0</v>
      </c>
      <c r="BT130" s="1">
        <f t="shared" si="816"/>
        <v>11</v>
      </c>
      <c r="BU130" s="8">
        <f t="shared" si="846"/>
        <v>1</v>
      </c>
      <c r="BV130" s="31">
        <v>2</v>
      </c>
      <c r="BW130" s="31">
        <v>1</v>
      </c>
      <c r="BX130" s="1">
        <f t="shared" si="817"/>
        <v>3</v>
      </c>
      <c r="BY130" s="8">
        <f t="shared" si="847"/>
        <v>0.6666666666666666</v>
      </c>
      <c r="BZ130" s="31">
        <v>10</v>
      </c>
      <c r="CA130" s="31">
        <v>2</v>
      </c>
      <c r="CB130" s="1">
        <f t="shared" si="818"/>
        <v>12</v>
      </c>
      <c r="CC130" s="8">
        <f t="shared" si="848"/>
        <v>0.8333333333333334</v>
      </c>
      <c r="CD130" s="31">
        <v>3</v>
      </c>
      <c r="CE130" s="31">
        <v>0</v>
      </c>
      <c r="CF130" s="1">
        <f t="shared" si="819"/>
        <v>3</v>
      </c>
      <c r="CG130" s="8">
        <f t="shared" si="849"/>
        <v>1</v>
      </c>
      <c r="CH130" s="2">
        <f t="shared" si="820"/>
        <v>42</v>
      </c>
      <c r="CI130" s="1">
        <f t="shared" si="821"/>
        <v>10</v>
      </c>
      <c r="CJ130" s="1">
        <f t="shared" si="822"/>
        <v>52</v>
      </c>
      <c r="CK130" s="3">
        <f t="shared" si="823"/>
        <v>0.8076923076923077</v>
      </c>
      <c r="CL130" s="31">
        <v>3</v>
      </c>
      <c r="CM130" s="31">
        <v>0</v>
      </c>
      <c r="CN130" s="1">
        <f t="shared" si="824"/>
        <v>3</v>
      </c>
      <c r="CO130" s="8">
        <f t="shared" si="850"/>
        <v>1</v>
      </c>
      <c r="CP130" s="31">
        <v>8</v>
      </c>
      <c r="CQ130" s="31">
        <v>0</v>
      </c>
      <c r="CR130" s="1">
        <f t="shared" si="825"/>
        <v>8</v>
      </c>
      <c r="CS130" s="8">
        <f t="shared" si="851"/>
        <v>1</v>
      </c>
      <c r="CT130" s="31">
        <v>4</v>
      </c>
      <c r="CU130" s="31">
        <v>11</v>
      </c>
      <c r="CV130" s="1">
        <f t="shared" si="826"/>
        <v>15</v>
      </c>
      <c r="CW130" s="8">
        <f t="shared" si="852"/>
        <v>0.26666666666666666</v>
      </c>
      <c r="CX130" s="31">
        <v>13</v>
      </c>
      <c r="CY130" s="31">
        <v>6</v>
      </c>
      <c r="CZ130" s="1">
        <f t="shared" si="827"/>
        <v>19</v>
      </c>
      <c r="DA130" s="8">
        <f t="shared" si="853"/>
        <v>0.6842105263157895</v>
      </c>
      <c r="DB130" s="31">
        <v>5</v>
      </c>
      <c r="DC130" s="31">
        <v>0</v>
      </c>
      <c r="DD130" s="1">
        <f t="shared" si="828"/>
        <v>5</v>
      </c>
      <c r="DE130" s="8">
        <f t="shared" si="854"/>
        <v>1</v>
      </c>
      <c r="DF130" s="31">
        <v>11</v>
      </c>
      <c r="DG130" s="31">
        <v>6</v>
      </c>
      <c r="DH130" s="1">
        <f t="shared" si="829"/>
        <v>17</v>
      </c>
      <c r="DI130" s="8">
        <f t="shared" si="855"/>
        <v>0.6470588235294118</v>
      </c>
      <c r="DJ130" s="31">
        <v>12</v>
      </c>
      <c r="DK130" s="31">
        <v>4</v>
      </c>
      <c r="DL130" s="1">
        <f t="shared" si="830"/>
        <v>16</v>
      </c>
      <c r="DM130" s="8">
        <f t="shared" si="856"/>
        <v>0.75</v>
      </c>
      <c r="DN130" s="2">
        <f t="shared" si="831"/>
        <v>56</v>
      </c>
      <c r="DO130" s="1">
        <f t="shared" si="832"/>
        <v>27</v>
      </c>
      <c r="DP130" s="1">
        <f t="shared" si="833"/>
        <v>83</v>
      </c>
      <c r="DQ130" s="3">
        <f t="shared" si="834"/>
        <v>0.6746987951807228</v>
      </c>
      <c r="DR130" s="2">
        <f t="shared" si="835"/>
        <v>161</v>
      </c>
      <c r="DS130" s="1">
        <f t="shared" si="836"/>
        <v>95</v>
      </c>
      <c r="DT130" s="1">
        <f t="shared" si="837"/>
        <v>256</v>
      </c>
      <c r="DU130" s="3">
        <f t="shared" si="838"/>
        <v>0.62890625</v>
      </c>
      <c r="DV130" s="2">
        <f>'[6]cy2001'!DR118</f>
        <v>90</v>
      </c>
      <c r="DW130" s="2">
        <f>'[6]cy2001'!DS118</f>
        <v>98</v>
      </c>
      <c r="DX130" s="1">
        <f t="shared" si="857"/>
        <v>188</v>
      </c>
      <c r="DY130" s="3">
        <f t="shared" si="839"/>
        <v>0.4787234042553192</v>
      </c>
      <c r="DZ130" s="1">
        <f t="shared" si="840"/>
        <v>71</v>
      </c>
      <c r="EA130" s="8">
        <f t="shared" si="841"/>
        <v>0.7888888888888889</v>
      </c>
      <c r="EB130" s="1">
        <f>DS130-DW130</f>
        <v>-3</v>
      </c>
      <c r="EC130" s="8">
        <f>IF(DW130&lt;&gt;0,EB130/DW130,IF(EB130=0,0,1))</f>
        <v>-0.030612244897959183</v>
      </c>
      <c r="ED130" s="1">
        <f>DT130-DX130</f>
        <v>68</v>
      </c>
      <c r="EE130" s="8">
        <f>IF(DX130&lt;&gt;0,ED130/DX130,IF(ED130=0,0,1))</f>
        <v>0.3617021276595745</v>
      </c>
      <c r="EF130" s="8">
        <f>EA130-EE130</f>
        <v>0.42718676122931437</v>
      </c>
    </row>
    <row r="131" spans="1:136" ht="12.75" hidden="1" outlineLevel="2">
      <c r="A131" s="5" t="s">
        <v>36</v>
      </c>
      <c r="B131" s="31">
        <v>1</v>
      </c>
      <c r="C131" s="31">
        <v>0</v>
      </c>
      <c r="D131" s="9">
        <f t="shared" si="785"/>
        <v>1</v>
      </c>
      <c r="E131" s="11">
        <f t="shared" si="786"/>
        <v>1</v>
      </c>
      <c r="F131" s="31">
        <v>4</v>
      </c>
      <c r="G131" s="31">
        <v>0</v>
      </c>
      <c r="H131" s="9">
        <f t="shared" si="787"/>
        <v>4</v>
      </c>
      <c r="I131" s="11">
        <f t="shared" si="788"/>
        <v>1</v>
      </c>
      <c r="J131" s="31">
        <v>2</v>
      </c>
      <c r="K131" s="31">
        <v>1</v>
      </c>
      <c r="L131" s="9">
        <f t="shared" si="789"/>
        <v>3</v>
      </c>
      <c r="M131" s="11">
        <f t="shared" si="790"/>
        <v>0.6666666666666666</v>
      </c>
      <c r="N131" s="31">
        <v>0</v>
      </c>
      <c r="O131" s="31">
        <v>0</v>
      </c>
      <c r="P131" s="1">
        <f t="shared" si="791"/>
        <v>0</v>
      </c>
      <c r="Q131" s="8">
        <f t="shared" si="792"/>
        <v>0</v>
      </c>
      <c r="R131" s="31">
        <v>0</v>
      </c>
      <c r="S131" s="31">
        <v>1</v>
      </c>
      <c r="T131" s="1">
        <f t="shared" si="793"/>
        <v>1</v>
      </c>
      <c r="U131" s="8">
        <f t="shared" si="794"/>
        <v>0</v>
      </c>
      <c r="V131" s="31">
        <v>3</v>
      </c>
      <c r="W131" s="31">
        <v>0</v>
      </c>
      <c r="X131" s="1">
        <f t="shared" si="795"/>
        <v>3</v>
      </c>
      <c r="Y131" s="8">
        <f t="shared" si="796"/>
        <v>1</v>
      </c>
      <c r="Z131" s="2">
        <f t="shared" si="797"/>
        <v>10</v>
      </c>
      <c r="AA131" s="1">
        <f t="shared" si="798"/>
        <v>2</v>
      </c>
      <c r="AB131" s="1">
        <f t="shared" si="799"/>
        <v>12</v>
      </c>
      <c r="AC131" s="3">
        <f t="shared" si="800"/>
        <v>0.8333333333333334</v>
      </c>
      <c r="AD131" s="31">
        <v>2</v>
      </c>
      <c r="AE131" s="31">
        <v>0</v>
      </c>
      <c r="AF131" s="1">
        <f t="shared" si="801"/>
        <v>2</v>
      </c>
      <c r="AG131" s="8">
        <f t="shared" si="802"/>
        <v>1</v>
      </c>
      <c r="AH131" s="31">
        <v>2</v>
      </c>
      <c r="AI131" s="31">
        <v>0</v>
      </c>
      <c r="AJ131" s="1">
        <f t="shared" si="803"/>
        <v>2</v>
      </c>
      <c r="AK131" s="8">
        <f t="shared" si="804"/>
        <v>1</v>
      </c>
      <c r="AL131" s="31">
        <v>3</v>
      </c>
      <c r="AM131" s="31">
        <v>0</v>
      </c>
      <c r="AN131" s="1">
        <f t="shared" si="805"/>
        <v>3</v>
      </c>
      <c r="AO131" s="8">
        <f t="shared" si="806"/>
        <v>1</v>
      </c>
      <c r="AP131" s="31">
        <v>0</v>
      </c>
      <c r="AQ131" s="31">
        <v>0</v>
      </c>
      <c r="AR131" s="1">
        <f t="shared" si="807"/>
        <v>0</v>
      </c>
      <c r="AS131" s="8">
        <f t="shared" si="808"/>
        <v>0</v>
      </c>
      <c r="AT131" s="31">
        <v>1</v>
      </c>
      <c r="AU131" s="31">
        <v>4</v>
      </c>
      <c r="AV131" s="1">
        <f t="shared" si="809"/>
        <v>5</v>
      </c>
      <c r="AW131" s="8">
        <f t="shared" si="842"/>
        <v>0.2</v>
      </c>
      <c r="AX131" s="31">
        <v>2</v>
      </c>
      <c r="AY131" s="31">
        <v>1</v>
      </c>
      <c r="AZ131" s="1">
        <f aca="true" t="shared" si="858" ref="AZ131:AZ136">AX131+AY131</f>
        <v>3</v>
      </c>
      <c r="BA131" s="8">
        <f t="shared" si="810"/>
        <v>0.6666666666666666</v>
      </c>
      <c r="BB131" s="31">
        <v>1</v>
      </c>
      <c r="BC131" s="31">
        <v>2</v>
      </c>
      <c r="BD131" s="1">
        <f t="shared" si="811"/>
        <v>3</v>
      </c>
      <c r="BE131" s="8">
        <f t="shared" si="843"/>
        <v>0.3333333333333333</v>
      </c>
      <c r="BF131" s="2">
        <f t="shared" si="812"/>
        <v>11</v>
      </c>
      <c r="BG131" s="1">
        <f t="shared" si="812"/>
        <v>7</v>
      </c>
      <c r="BH131" s="1">
        <f t="shared" si="813"/>
        <v>18</v>
      </c>
      <c r="BI131" s="3">
        <f aca="true" t="shared" si="859" ref="BI131:BI136">IF(BH131&gt;0,BF131/BH131,0%)</f>
        <v>0.6111111111111112</v>
      </c>
      <c r="BJ131" s="31">
        <v>0</v>
      </c>
      <c r="BK131" s="31">
        <v>3</v>
      </c>
      <c r="BL131" s="1">
        <f t="shared" si="814"/>
        <v>3</v>
      </c>
      <c r="BM131" s="8">
        <f t="shared" si="844"/>
        <v>0</v>
      </c>
      <c r="BN131" s="31">
        <v>1</v>
      </c>
      <c r="BO131" s="31">
        <v>1</v>
      </c>
      <c r="BP131" s="1">
        <f t="shared" si="815"/>
        <v>2</v>
      </c>
      <c r="BQ131" s="8">
        <f t="shared" si="845"/>
        <v>0.5</v>
      </c>
      <c r="BR131" s="31">
        <v>0</v>
      </c>
      <c r="BS131" s="31">
        <v>1</v>
      </c>
      <c r="BT131" s="1">
        <f t="shared" si="816"/>
        <v>1</v>
      </c>
      <c r="BU131" s="8">
        <f t="shared" si="846"/>
        <v>0</v>
      </c>
      <c r="BV131" s="31">
        <v>2</v>
      </c>
      <c r="BW131" s="31">
        <v>0</v>
      </c>
      <c r="BX131" s="1">
        <f t="shared" si="817"/>
        <v>2</v>
      </c>
      <c r="BY131" s="8">
        <f t="shared" si="847"/>
        <v>1</v>
      </c>
      <c r="BZ131" s="31"/>
      <c r="CA131" s="31"/>
      <c r="CB131" s="1">
        <f t="shared" si="818"/>
        <v>0</v>
      </c>
      <c r="CC131" s="8">
        <f t="shared" si="848"/>
        <v>0</v>
      </c>
      <c r="CD131" s="31">
        <v>0</v>
      </c>
      <c r="CE131" s="31">
        <v>0</v>
      </c>
      <c r="CF131" s="1">
        <f t="shared" si="819"/>
        <v>0</v>
      </c>
      <c r="CG131" s="8">
        <f t="shared" si="849"/>
        <v>0</v>
      </c>
      <c r="CH131" s="2">
        <f t="shared" si="820"/>
        <v>3</v>
      </c>
      <c r="CI131" s="1">
        <f t="shared" si="821"/>
        <v>5</v>
      </c>
      <c r="CJ131" s="1">
        <f t="shared" si="822"/>
        <v>8</v>
      </c>
      <c r="CK131" s="3">
        <f t="shared" si="823"/>
        <v>0.375</v>
      </c>
      <c r="CL131" s="31">
        <v>0</v>
      </c>
      <c r="CM131" s="31">
        <v>0</v>
      </c>
      <c r="CN131" s="1">
        <f t="shared" si="824"/>
        <v>0</v>
      </c>
      <c r="CO131" s="8">
        <f t="shared" si="850"/>
        <v>0</v>
      </c>
      <c r="CP131" s="31">
        <v>0</v>
      </c>
      <c r="CQ131" s="31">
        <v>0</v>
      </c>
      <c r="CR131" s="1">
        <f t="shared" si="825"/>
        <v>0</v>
      </c>
      <c r="CS131" s="8">
        <f t="shared" si="851"/>
        <v>0</v>
      </c>
      <c r="CT131" s="31">
        <v>0</v>
      </c>
      <c r="CU131" s="31">
        <v>0</v>
      </c>
      <c r="CV131" s="1">
        <f t="shared" si="826"/>
        <v>0</v>
      </c>
      <c r="CW131" s="8">
        <f t="shared" si="852"/>
        <v>0</v>
      </c>
      <c r="CX131" s="31">
        <v>1</v>
      </c>
      <c r="CY131" s="31">
        <v>0</v>
      </c>
      <c r="CZ131" s="1">
        <f t="shared" si="827"/>
        <v>1</v>
      </c>
      <c r="DA131" s="8">
        <f t="shared" si="853"/>
        <v>1</v>
      </c>
      <c r="DB131" s="31">
        <v>2</v>
      </c>
      <c r="DC131" s="31">
        <v>0</v>
      </c>
      <c r="DD131" s="1">
        <f t="shared" si="828"/>
        <v>2</v>
      </c>
      <c r="DE131" s="8">
        <f t="shared" si="854"/>
        <v>1</v>
      </c>
      <c r="DF131" s="31">
        <v>1</v>
      </c>
      <c r="DG131" s="31">
        <v>0</v>
      </c>
      <c r="DH131" s="1">
        <f t="shared" si="829"/>
        <v>1</v>
      </c>
      <c r="DI131" s="8">
        <f t="shared" si="855"/>
        <v>1</v>
      </c>
      <c r="DJ131" s="31">
        <v>3</v>
      </c>
      <c r="DK131" s="31">
        <v>1</v>
      </c>
      <c r="DL131" s="1">
        <f t="shared" si="830"/>
        <v>4</v>
      </c>
      <c r="DM131" s="8">
        <f t="shared" si="856"/>
        <v>0.75</v>
      </c>
      <c r="DN131" s="2">
        <f t="shared" si="831"/>
        <v>7</v>
      </c>
      <c r="DO131" s="1">
        <f t="shared" si="832"/>
        <v>1</v>
      </c>
      <c r="DP131" s="1">
        <f t="shared" si="833"/>
        <v>8</v>
      </c>
      <c r="DQ131" s="3">
        <f t="shared" si="834"/>
        <v>0.875</v>
      </c>
      <c r="DR131" s="2">
        <f t="shared" si="835"/>
        <v>31</v>
      </c>
      <c r="DS131" s="1">
        <f t="shared" si="836"/>
        <v>15</v>
      </c>
      <c r="DT131" s="1">
        <f t="shared" si="837"/>
        <v>46</v>
      </c>
      <c r="DU131" s="3">
        <f t="shared" si="838"/>
        <v>0.6739130434782609</v>
      </c>
      <c r="DV131" s="2">
        <f>'[6]cy2001'!DR119</f>
        <v>18</v>
      </c>
      <c r="DW131" s="2">
        <f>'[6]cy2001'!DS119</f>
        <v>26</v>
      </c>
      <c r="DX131" s="1">
        <f t="shared" si="857"/>
        <v>44</v>
      </c>
      <c r="DY131" s="3">
        <f t="shared" si="839"/>
        <v>0.4090909090909091</v>
      </c>
      <c r="DZ131" s="1">
        <f t="shared" si="840"/>
        <v>13</v>
      </c>
      <c r="EA131" s="8">
        <f t="shared" si="841"/>
        <v>0.7222222222222222</v>
      </c>
      <c r="EB131" s="1">
        <f aca="true" t="shared" si="860" ref="EB131:EB136">DS131-DW131</f>
        <v>-11</v>
      </c>
      <c r="EC131" s="8">
        <f aca="true" t="shared" si="861" ref="EC131:EC136">IF(DW131&lt;&gt;0,EB131/DW131,IF(EB131=0,0,1))</f>
        <v>-0.4230769230769231</v>
      </c>
      <c r="ED131" s="1">
        <f aca="true" t="shared" si="862" ref="ED131:ED136">DT131-DX131</f>
        <v>2</v>
      </c>
      <c r="EE131" s="8">
        <f aca="true" t="shared" si="863" ref="EE131:EE136">IF(DX131&lt;&gt;0,ED131/DX131,IF(ED131=0,0,1))</f>
        <v>0.045454545454545456</v>
      </c>
      <c r="EF131" s="8">
        <f aca="true" t="shared" si="864" ref="EF131:EF136">EA131-EE131</f>
        <v>0.6767676767676768</v>
      </c>
    </row>
    <row r="132" spans="1:136" ht="12.75" hidden="1" outlineLevel="2">
      <c r="A132" s="5" t="s">
        <v>37</v>
      </c>
      <c r="B132" s="31">
        <v>0</v>
      </c>
      <c r="C132" s="31">
        <v>0</v>
      </c>
      <c r="D132" s="1">
        <f t="shared" si="785"/>
        <v>0</v>
      </c>
      <c r="E132" s="8">
        <f t="shared" si="786"/>
        <v>0</v>
      </c>
      <c r="F132" s="31">
        <v>2</v>
      </c>
      <c r="G132" s="31">
        <v>0</v>
      </c>
      <c r="H132" s="1">
        <f t="shared" si="787"/>
        <v>2</v>
      </c>
      <c r="I132" s="8">
        <f t="shared" si="788"/>
        <v>1</v>
      </c>
      <c r="J132" s="31">
        <v>0</v>
      </c>
      <c r="K132" s="31">
        <v>0</v>
      </c>
      <c r="L132" s="1">
        <f t="shared" si="789"/>
        <v>0</v>
      </c>
      <c r="M132" s="8">
        <f t="shared" si="790"/>
        <v>0</v>
      </c>
      <c r="N132" s="31">
        <v>2</v>
      </c>
      <c r="O132" s="31">
        <v>0</v>
      </c>
      <c r="P132" s="1">
        <f t="shared" si="791"/>
        <v>2</v>
      </c>
      <c r="Q132" s="8">
        <f t="shared" si="792"/>
        <v>1</v>
      </c>
      <c r="R132" s="31">
        <v>1</v>
      </c>
      <c r="S132" s="31">
        <v>2</v>
      </c>
      <c r="T132" s="1">
        <f t="shared" si="793"/>
        <v>3</v>
      </c>
      <c r="U132" s="8">
        <f t="shared" si="794"/>
        <v>0.3333333333333333</v>
      </c>
      <c r="V132" s="31">
        <v>2</v>
      </c>
      <c r="W132" s="31">
        <v>0</v>
      </c>
      <c r="X132" s="1">
        <f t="shared" si="795"/>
        <v>2</v>
      </c>
      <c r="Y132" s="8">
        <f t="shared" si="796"/>
        <v>1</v>
      </c>
      <c r="Z132" s="2">
        <f t="shared" si="797"/>
        <v>7</v>
      </c>
      <c r="AA132" s="1">
        <f t="shared" si="798"/>
        <v>2</v>
      </c>
      <c r="AB132" s="1">
        <f t="shared" si="799"/>
        <v>9</v>
      </c>
      <c r="AC132" s="3">
        <f t="shared" si="800"/>
        <v>0.7777777777777778</v>
      </c>
      <c r="AD132" s="31">
        <v>1</v>
      </c>
      <c r="AE132" s="31">
        <v>0</v>
      </c>
      <c r="AF132" s="1">
        <f t="shared" si="801"/>
        <v>1</v>
      </c>
      <c r="AG132" s="8">
        <f t="shared" si="802"/>
        <v>1</v>
      </c>
      <c r="AH132" s="31">
        <v>2</v>
      </c>
      <c r="AI132" s="31">
        <v>1</v>
      </c>
      <c r="AJ132" s="1">
        <f t="shared" si="803"/>
        <v>3</v>
      </c>
      <c r="AK132" s="8">
        <f t="shared" si="804"/>
        <v>0.6666666666666666</v>
      </c>
      <c r="AL132" s="31">
        <v>1</v>
      </c>
      <c r="AM132" s="31">
        <v>0</v>
      </c>
      <c r="AN132" s="1">
        <f t="shared" si="805"/>
        <v>1</v>
      </c>
      <c r="AO132" s="8">
        <f t="shared" si="806"/>
        <v>1</v>
      </c>
      <c r="AP132" s="31">
        <v>3</v>
      </c>
      <c r="AQ132" s="31">
        <v>0</v>
      </c>
      <c r="AR132" s="1">
        <f t="shared" si="807"/>
        <v>3</v>
      </c>
      <c r="AS132" s="8">
        <f t="shared" si="808"/>
        <v>1</v>
      </c>
      <c r="AT132" s="31">
        <v>2</v>
      </c>
      <c r="AU132" s="31">
        <v>2</v>
      </c>
      <c r="AV132" s="1">
        <f t="shared" si="809"/>
        <v>4</v>
      </c>
      <c r="AW132" s="8">
        <f t="shared" si="842"/>
        <v>0.5</v>
      </c>
      <c r="AX132" s="31">
        <v>6</v>
      </c>
      <c r="AY132" s="31">
        <v>1</v>
      </c>
      <c r="AZ132" s="1">
        <f t="shared" si="858"/>
        <v>7</v>
      </c>
      <c r="BA132" s="8">
        <f t="shared" si="810"/>
        <v>0.8571428571428571</v>
      </c>
      <c r="BB132" s="31">
        <v>0</v>
      </c>
      <c r="BC132" s="31">
        <v>3</v>
      </c>
      <c r="BD132" s="1">
        <f t="shared" si="811"/>
        <v>3</v>
      </c>
      <c r="BE132" s="8">
        <f t="shared" si="843"/>
        <v>0</v>
      </c>
      <c r="BF132" s="2">
        <f t="shared" si="812"/>
        <v>15</v>
      </c>
      <c r="BG132" s="1">
        <f t="shared" si="812"/>
        <v>7</v>
      </c>
      <c r="BH132" s="1">
        <f t="shared" si="813"/>
        <v>22</v>
      </c>
      <c r="BI132" s="3">
        <f t="shared" si="859"/>
        <v>0.6818181818181818</v>
      </c>
      <c r="BJ132" s="31">
        <v>1</v>
      </c>
      <c r="BK132" s="31">
        <v>1</v>
      </c>
      <c r="BL132" s="1">
        <f t="shared" si="814"/>
        <v>2</v>
      </c>
      <c r="BM132" s="8">
        <f t="shared" si="844"/>
        <v>0.5</v>
      </c>
      <c r="BN132" s="31">
        <v>2</v>
      </c>
      <c r="BO132" s="31">
        <v>0</v>
      </c>
      <c r="BP132" s="1">
        <f t="shared" si="815"/>
        <v>2</v>
      </c>
      <c r="BQ132" s="8">
        <f t="shared" si="845"/>
        <v>1</v>
      </c>
      <c r="BR132" s="31">
        <v>4</v>
      </c>
      <c r="BS132" s="31">
        <v>0</v>
      </c>
      <c r="BT132" s="1">
        <f t="shared" si="816"/>
        <v>4</v>
      </c>
      <c r="BU132" s="8">
        <f t="shared" si="846"/>
        <v>1</v>
      </c>
      <c r="BV132" s="31">
        <v>2</v>
      </c>
      <c r="BW132" s="31">
        <v>0</v>
      </c>
      <c r="BX132" s="1">
        <f t="shared" si="817"/>
        <v>2</v>
      </c>
      <c r="BY132" s="8">
        <f t="shared" si="847"/>
        <v>1</v>
      </c>
      <c r="BZ132" s="31">
        <v>2</v>
      </c>
      <c r="CA132" s="31"/>
      <c r="CB132" s="1">
        <f t="shared" si="818"/>
        <v>2</v>
      </c>
      <c r="CC132" s="8">
        <f t="shared" si="848"/>
        <v>1</v>
      </c>
      <c r="CD132" s="31">
        <v>2</v>
      </c>
      <c r="CE132" s="31">
        <v>0</v>
      </c>
      <c r="CF132" s="1">
        <f t="shared" si="819"/>
        <v>2</v>
      </c>
      <c r="CG132" s="8">
        <f t="shared" si="849"/>
        <v>1</v>
      </c>
      <c r="CH132" s="2">
        <f t="shared" si="820"/>
        <v>13</v>
      </c>
      <c r="CI132" s="1">
        <f t="shared" si="821"/>
        <v>1</v>
      </c>
      <c r="CJ132" s="1">
        <f t="shared" si="822"/>
        <v>14</v>
      </c>
      <c r="CK132" s="3">
        <f t="shared" si="823"/>
        <v>0.9285714285714286</v>
      </c>
      <c r="CL132" s="31">
        <v>5</v>
      </c>
      <c r="CM132" s="31">
        <v>1</v>
      </c>
      <c r="CN132" s="1">
        <f t="shared" si="824"/>
        <v>6</v>
      </c>
      <c r="CO132" s="8">
        <f t="shared" si="850"/>
        <v>0.8333333333333334</v>
      </c>
      <c r="CP132" s="31">
        <v>4</v>
      </c>
      <c r="CQ132" s="31">
        <v>0</v>
      </c>
      <c r="CR132" s="1">
        <f t="shared" si="825"/>
        <v>4</v>
      </c>
      <c r="CS132" s="8">
        <f t="shared" si="851"/>
        <v>1</v>
      </c>
      <c r="CT132" s="31">
        <v>0</v>
      </c>
      <c r="CU132" s="31">
        <v>0</v>
      </c>
      <c r="CV132" s="1">
        <f t="shared" si="826"/>
        <v>0</v>
      </c>
      <c r="CW132" s="8">
        <f t="shared" si="852"/>
        <v>0</v>
      </c>
      <c r="CX132" s="31">
        <v>2</v>
      </c>
      <c r="CY132" s="31">
        <v>0</v>
      </c>
      <c r="CZ132" s="1">
        <f t="shared" si="827"/>
        <v>2</v>
      </c>
      <c r="DA132" s="8">
        <f t="shared" si="853"/>
        <v>1</v>
      </c>
      <c r="DB132" s="31">
        <v>1</v>
      </c>
      <c r="DC132" s="31">
        <v>0</v>
      </c>
      <c r="DD132" s="1">
        <f t="shared" si="828"/>
        <v>1</v>
      </c>
      <c r="DE132" s="8">
        <f t="shared" si="854"/>
        <v>1</v>
      </c>
      <c r="DF132" s="31">
        <v>1</v>
      </c>
      <c r="DG132" s="31">
        <v>0</v>
      </c>
      <c r="DH132" s="1">
        <f t="shared" si="829"/>
        <v>1</v>
      </c>
      <c r="DI132" s="8">
        <f t="shared" si="855"/>
        <v>1</v>
      </c>
      <c r="DJ132" s="31">
        <v>1</v>
      </c>
      <c r="DK132" s="31">
        <v>0</v>
      </c>
      <c r="DL132" s="1">
        <f t="shared" si="830"/>
        <v>1</v>
      </c>
      <c r="DM132" s="8">
        <f t="shared" si="856"/>
        <v>1</v>
      </c>
      <c r="DN132" s="2">
        <f t="shared" si="831"/>
        <v>14</v>
      </c>
      <c r="DO132" s="1">
        <f t="shared" si="832"/>
        <v>1</v>
      </c>
      <c r="DP132" s="1">
        <f t="shared" si="833"/>
        <v>15</v>
      </c>
      <c r="DQ132" s="3">
        <f t="shared" si="834"/>
        <v>0.9333333333333333</v>
      </c>
      <c r="DR132" s="2">
        <f t="shared" si="835"/>
        <v>49</v>
      </c>
      <c r="DS132" s="1">
        <f t="shared" si="836"/>
        <v>11</v>
      </c>
      <c r="DT132" s="1">
        <f t="shared" si="837"/>
        <v>60</v>
      </c>
      <c r="DU132" s="3">
        <f t="shared" si="838"/>
        <v>0.8166666666666667</v>
      </c>
      <c r="DV132" s="2">
        <f>'[6]cy2001'!DR120</f>
        <v>30</v>
      </c>
      <c r="DW132" s="2">
        <f>'[6]cy2001'!DS120</f>
        <v>35</v>
      </c>
      <c r="DX132" s="1">
        <f t="shared" si="857"/>
        <v>65</v>
      </c>
      <c r="DY132" s="3">
        <f t="shared" si="839"/>
        <v>0.46153846153846156</v>
      </c>
      <c r="DZ132" s="1">
        <f t="shared" si="840"/>
        <v>19</v>
      </c>
      <c r="EA132" s="8">
        <f t="shared" si="841"/>
        <v>0.6333333333333333</v>
      </c>
      <c r="EB132" s="1">
        <f t="shared" si="860"/>
        <v>-24</v>
      </c>
      <c r="EC132" s="8">
        <f t="shared" si="861"/>
        <v>-0.6857142857142857</v>
      </c>
      <c r="ED132" s="1">
        <f t="shared" si="862"/>
        <v>-5</v>
      </c>
      <c r="EE132" s="8">
        <f t="shared" si="863"/>
        <v>-0.07692307692307693</v>
      </c>
      <c r="EF132" s="8">
        <f t="shared" si="864"/>
        <v>0.7102564102564102</v>
      </c>
    </row>
    <row r="133" spans="1:136" ht="12.75" hidden="1" outlineLevel="2">
      <c r="A133" s="5" t="s">
        <v>35</v>
      </c>
      <c r="B133" s="31">
        <f>B131+B132</f>
        <v>1</v>
      </c>
      <c r="C133" s="31">
        <f>C131+C132</f>
        <v>0</v>
      </c>
      <c r="D133" s="1">
        <f t="shared" si="785"/>
        <v>1</v>
      </c>
      <c r="E133" s="8">
        <f t="shared" si="786"/>
        <v>1</v>
      </c>
      <c r="F133" s="31">
        <f>F131+F132</f>
        <v>6</v>
      </c>
      <c r="G133" s="31">
        <f>G131+G132</f>
        <v>0</v>
      </c>
      <c r="H133" s="1">
        <f t="shared" si="787"/>
        <v>6</v>
      </c>
      <c r="I133" s="8">
        <f t="shared" si="788"/>
        <v>1</v>
      </c>
      <c r="J133" s="31">
        <f>J131+J132</f>
        <v>2</v>
      </c>
      <c r="K133" s="31">
        <f>K131+K132</f>
        <v>1</v>
      </c>
      <c r="L133" s="1">
        <f t="shared" si="789"/>
        <v>3</v>
      </c>
      <c r="M133" s="8">
        <f t="shared" si="790"/>
        <v>0.6666666666666666</v>
      </c>
      <c r="N133" s="31">
        <f>N131+N132</f>
        <v>2</v>
      </c>
      <c r="O133" s="31">
        <f>O131+O132</f>
        <v>0</v>
      </c>
      <c r="P133" s="1">
        <f t="shared" si="791"/>
        <v>2</v>
      </c>
      <c r="Q133" s="8">
        <f t="shared" si="792"/>
        <v>1</v>
      </c>
      <c r="R133" s="31">
        <f>R131+R132</f>
        <v>1</v>
      </c>
      <c r="S133" s="31">
        <f>S131+S132</f>
        <v>3</v>
      </c>
      <c r="T133" s="1">
        <f t="shared" si="793"/>
        <v>4</v>
      </c>
      <c r="U133" s="8">
        <f t="shared" si="794"/>
        <v>0.25</v>
      </c>
      <c r="V133" s="31">
        <f>V131+V132</f>
        <v>5</v>
      </c>
      <c r="W133" s="31">
        <f>W131+W132</f>
        <v>0</v>
      </c>
      <c r="X133" s="1">
        <f t="shared" si="795"/>
        <v>5</v>
      </c>
      <c r="Y133" s="8">
        <f t="shared" si="796"/>
        <v>1</v>
      </c>
      <c r="Z133" s="31">
        <f>Z131+Z132</f>
        <v>17</v>
      </c>
      <c r="AA133" s="31">
        <f>AA131+AA132</f>
        <v>4</v>
      </c>
      <c r="AB133" s="1">
        <f t="shared" si="799"/>
        <v>21</v>
      </c>
      <c r="AC133" s="8">
        <f t="shared" si="800"/>
        <v>0.8095238095238095</v>
      </c>
      <c r="AD133" s="31">
        <f>AD131+AD132</f>
        <v>3</v>
      </c>
      <c r="AE133" s="31">
        <f>AE131+AE132</f>
        <v>0</v>
      </c>
      <c r="AF133" s="1">
        <f t="shared" si="801"/>
        <v>3</v>
      </c>
      <c r="AG133" s="8">
        <f t="shared" si="802"/>
        <v>1</v>
      </c>
      <c r="AH133" s="31">
        <f>AH131+AH132</f>
        <v>4</v>
      </c>
      <c r="AI133" s="31">
        <f>AI131+AI132</f>
        <v>1</v>
      </c>
      <c r="AJ133" s="1">
        <f t="shared" si="803"/>
        <v>5</v>
      </c>
      <c r="AK133" s="8">
        <f t="shared" si="804"/>
        <v>0.8</v>
      </c>
      <c r="AL133" s="31">
        <f>AL131+AL132</f>
        <v>4</v>
      </c>
      <c r="AM133" s="31">
        <f>AM131+AM132</f>
        <v>0</v>
      </c>
      <c r="AN133" s="1">
        <f t="shared" si="805"/>
        <v>4</v>
      </c>
      <c r="AO133" s="8">
        <f t="shared" si="806"/>
        <v>1</v>
      </c>
      <c r="AP133" s="31">
        <f>AP131+AP132</f>
        <v>3</v>
      </c>
      <c r="AQ133" s="31">
        <f>AQ131+AQ132</f>
        <v>0</v>
      </c>
      <c r="AR133" s="1">
        <f t="shared" si="807"/>
        <v>3</v>
      </c>
      <c r="AS133" s="8">
        <f t="shared" si="808"/>
        <v>1</v>
      </c>
      <c r="AT133" s="31">
        <f>AT131+AT132</f>
        <v>3</v>
      </c>
      <c r="AU133" s="31">
        <f>AU131+AU132</f>
        <v>6</v>
      </c>
      <c r="AV133" s="1">
        <f>AT133+AU133</f>
        <v>9</v>
      </c>
      <c r="AW133" s="8">
        <f>IF(AV133&gt;0,AT133/AV133,0%)</f>
        <v>0.3333333333333333</v>
      </c>
      <c r="AX133" s="31">
        <f>AX131+AX132</f>
        <v>8</v>
      </c>
      <c r="AY133" s="31">
        <f>AY131+AY132</f>
        <v>2</v>
      </c>
      <c r="AZ133" s="1">
        <f t="shared" si="858"/>
        <v>10</v>
      </c>
      <c r="BA133" s="8">
        <f t="shared" si="810"/>
        <v>0.8</v>
      </c>
      <c r="BB133" s="31">
        <f>BB131+BB132</f>
        <v>1</v>
      </c>
      <c r="BC133" s="31">
        <f>BC131+BC132</f>
        <v>5</v>
      </c>
      <c r="BD133" s="1">
        <f>BB133+BC133</f>
        <v>6</v>
      </c>
      <c r="BE133" s="8">
        <f>IF(BD133&gt;0,BB133/BD133,0%)</f>
        <v>0.16666666666666666</v>
      </c>
      <c r="BF133" s="2">
        <f>BF131+BF132</f>
        <v>26</v>
      </c>
      <c r="BG133" s="1">
        <f>BG131+BG132</f>
        <v>14</v>
      </c>
      <c r="BH133" s="1">
        <f t="shared" si="813"/>
        <v>40</v>
      </c>
      <c r="BI133" s="8">
        <f t="shared" si="859"/>
        <v>0.65</v>
      </c>
      <c r="BJ133" s="31">
        <f>BJ131+BJ132</f>
        <v>1</v>
      </c>
      <c r="BK133" s="31">
        <f>BK131+BK132</f>
        <v>4</v>
      </c>
      <c r="BL133" s="1">
        <f>BJ133+BK133</f>
        <v>5</v>
      </c>
      <c r="BM133" s="8">
        <f>IF(BL133&gt;0,BJ133/BL133,0%)</f>
        <v>0.2</v>
      </c>
      <c r="BN133" s="31">
        <f>BN131+BN132</f>
        <v>3</v>
      </c>
      <c r="BO133" s="31">
        <f>BO131+BO132</f>
        <v>1</v>
      </c>
      <c r="BP133" s="1">
        <f>BN133+BO133</f>
        <v>4</v>
      </c>
      <c r="BQ133" s="8">
        <f>IF(BP133&gt;0,BN133/BP133,0%)</f>
        <v>0.75</v>
      </c>
      <c r="BR133" s="31">
        <f>BR131+BR132</f>
        <v>4</v>
      </c>
      <c r="BS133" s="31">
        <f>BS131+BS132</f>
        <v>1</v>
      </c>
      <c r="BT133" s="1">
        <f>BR133+BS133</f>
        <v>5</v>
      </c>
      <c r="BU133" s="8">
        <f>IF(BT133&gt;0,BR133/BT133,0%)</f>
        <v>0.8</v>
      </c>
      <c r="BV133" s="31">
        <f>BV131+BV132</f>
        <v>4</v>
      </c>
      <c r="BW133" s="31">
        <f>BW131+BW132</f>
        <v>0</v>
      </c>
      <c r="BX133" s="1">
        <f>BV133+BW133</f>
        <v>4</v>
      </c>
      <c r="BY133" s="8">
        <f>IF(BX133&gt;0,BV133/BX133,0%)</f>
        <v>1</v>
      </c>
      <c r="BZ133" s="31">
        <f>BZ131+BZ132</f>
        <v>2</v>
      </c>
      <c r="CA133" s="31">
        <f>CA131+CA132</f>
        <v>0</v>
      </c>
      <c r="CB133" s="1">
        <f>BZ133+CA133</f>
        <v>2</v>
      </c>
      <c r="CC133" s="8">
        <f>IF(CB133&gt;0,BZ133/CB133,0%)</f>
        <v>1</v>
      </c>
      <c r="CD133" s="31">
        <f>CD131+CD132</f>
        <v>2</v>
      </c>
      <c r="CE133" s="31">
        <f>CE131+CE132</f>
        <v>0</v>
      </c>
      <c r="CF133" s="1">
        <f>CD133+CE133</f>
        <v>2</v>
      </c>
      <c r="CG133" s="8">
        <f>IF(CF133&gt;0,CD133/CF133,0%)</f>
        <v>1</v>
      </c>
      <c r="CH133" s="2">
        <f>CH131+CH132</f>
        <v>16</v>
      </c>
      <c r="CI133" s="1">
        <f>CI131+CI132</f>
        <v>6</v>
      </c>
      <c r="CJ133" s="1">
        <f t="shared" si="822"/>
        <v>22</v>
      </c>
      <c r="CK133" s="8">
        <f t="shared" si="823"/>
        <v>0.7272727272727273</v>
      </c>
      <c r="CL133" s="31">
        <f>CL131+CL132</f>
        <v>5</v>
      </c>
      <c r="CM133" s="31">
        <f>CM131+CM132</f>
        <v>1</v>
      </c>
      <c r="CN133" s="1">
        <f>CL133+CM133</f>
        <v>6</v>
      </c>
      <c r="CO133" s="8">
        <f>IF(CN133&gt;0,CL133/CN133,0%)</f>
        <v>0.8333333333333334</v>
      </c>
      <c r="CP133" s="31">
        <f>CP131+CP132</f>
        <v>4</v>
      </c>
      <c r="CQ133" s="31">
        <f>CQ131+CQ132</f>
        <v>0</v>
      </c>
      <c r="CR133" s="1">
        <f>CP133+CQ133</f>
        <v>4</v>
      </c>
      <c r="CS133" s="8">
        <f>IF(CR133&gt;0,CP133/CR133,0%)</f>
        <v>1</v>
      </c>
      <c r="CT133" s="31">
        <f>CT131+CT132</f>
        <v>0</v>
      </c>
      <c r="CU133" s="31">
        <f>CU131+CU132</f>
        <v>0</v>
      </c>
      <c r="CV133" s="1">
        <f>CT133+CU133</f>
        <v>0</v>
      </c>
      <c r="CW133" s="8">
        <f>IF(CV133&gt;0,CT133/CV133,0%)</f>
        <v>0</v>
      </c>
      <c r="CX133" s="31">
        <f>CX131+CX132</f>
        <v>3</v>
      </c>
      <c r="CY133" s="31">
        <f>CY131+CY132</f>
        <v>0</v>
      </c>
      <c r="CZ133" s="1">
        <f>CX133+CY133</f>
        <v>3</v>
      </c>
      <c r="DA133" s="8">
        <f>IF(CZ133&gt;0,CX133/CZ133,0%)</f>
        <v>1</v>
      </c>
      <c r="DB133" s="31">
        <f>DB131+DB132</f>
        <v>3</v>
      </c>
      <c r="DC133" s="31">
        <f>DC131+DC132</f>
        <v>0</v>
      </c>
      <c r="DD133" s="1">
        <f>DB133+DC133</f>
        <v>3</v>
      </c>
      <c r="DE133" s="8">
        <f>IF(DD133&gt;0,DB133/DD133,0%)</f>
        <v>1</v>
      </c>
      <c r="DF133" s="31">
        <f>DF131+DF132</f>
        <v>2</v>
      </c>
      <c r="DG133" s="31">
        <f>DG131+DG132</f>
        <v>0</v>
      </c>
      <c r="DH133" s="1">
        <f>DF133+DG133</f>
        <v>2</v>
      </c>
      <c r="DI133" s="8">
        <f>IF(DH133&gt;0,DF133/DH133,0%)</f>
        <v>1</v>
      </c>
      <c r="DJ133" s="31">
        <f>DJ131+DJ132</f>
        <v>4</v>
      </c>
      <c r="DK133" s="31">
        <f>DK131+DK132</f>
        <v>1</v>
      </c>
      <c r="DL133" s="1">
        <f>DJ133+DK133</f>
        <v>5</v>
      </c>
      <c r="DM133" s="8">
        <f>IF(DL133&gt;0,DJ133/DL133,0%)</f>
        <v>0.8</v>
      </c>
      <c r="DN133" s="2">
        <f>DN131+DN132</f>
        <v>21</v>
      </c>
      <c r="DO133" s="1">
        <f>DO131+DO132</f>
        <v>2</v>
      </c>
      <c r="DP133" s="1">
        <f>DN133+DO133</f>
        <v>23</v>
      </c>
      <c r="DQ133" s="8">
        <f>IF(DP133&gt;0,DN133/DP133,0%)</f>
        <v>0.9130434782608695</v>
      </c>
      <c r="DR133" s="2">
        <f>DR131+DR132</f>
        <v>80</v>
      </c>
      <c r="DS133" s="2">
        <f>DS131+DS132</f>
        <v>26</v>
      </c>
      <c r="DT133" s="1">
        <f>DR133+DS133</f>
        <v>106</v>
      </c>
      <c r="DU133" s="8">
        <f>IF(DT133&gt;0,DR133/DT133,0%)</f>
        <v>0.7547169811320755</v>
      </c>
      <c r="DV133" s="2">
        <f>'[6]cy2001'!DR121</f>
        <v>48</v>
      </c>
      <c r="DW133" s="2">
        <f>'[6]cy2001'!DS121</f>
        <v>61</v>
      </c>
      <c r="DX133" s="1">
        <f t="shared" si="857"/>
        <v>109</v>
      </c>
      <c r="DY133" s="8">
        <f t="shared" si="839"/>
        <v>0.44036697247706424</v>
      </c>
      <c r="DZ133" s="1">
        <f t="shared" si="840"/>
        <v>32</v>
      </c>
      <c r="EA133" s="8">
        <f t="shared" si="841"/>
        <v>0.6666666666666666</v>
      </c>
      <c r="EB133" s="1">
        <f t="shared" si="860"/>
        <v>-35</v>
      </c>
      <c r="EC133" s="8">
        <f t="shared" si="861"/>
        <v>-0.5737704918032787</v>
      </c>
      <c r="ED133" s="1">
        <f t="shared" si="862"/>
        <v>-3</v>
      </c>
      <c r="EE133" s="8">
        <f t="shared" si="863"/>
        <v>-0.027522935779816515</v>
      </c>
      <c r="EF133" s="8">
        <f t="shared" si="864"/>
        <v>0.6941896024464831</v>
      </c>
    </row>
    <row r="134" spans="1:136" ht="12.75" hidden="1" outlineLevel="2">
      <c r="A134" s="5" t="s">
        <v>24</v>
      </c>
      <c r="B134" s="9"/>
      <c r="C134" s="9"/>
      <c r="D134" s="9">
        <f t="shared" si="785"/>
        <v>0</v>
      </c>
      <c r="E134" s="11">
        <f t="shared" si="786"/>
        <v>0</v>
      </c>
      <c r="F134" s="34">
        <v>18</v>
      </c>
      <c r="G134" s="34">
        <v>50</v>
      </c>
      <c r="H134" s="9">
        <f t="shared" si="787"/>
        <v>68</v>
      </c>
      <c r="I134" s="11">
        <f t="shared" si="788"/>
        <v>0.2647058823529412</v>
      </c>
      <c r="J134" s="9"/>
      <c r="K134" s="9"/>
      <c r="L134" s="9">
        <f t="shared" si="789"/>
        <v>0</v>
      </c>
      <c r="M134" s="11">
        <f t="shared" si="790"/>
        <v>0</v>
      </c>
      <c r="N134" s="9"/>
      <c r="O134" s="9"/>
      <c r="P134" s="9">
        <f t="shared" si="791"/>
        <v>0</v>
      </c>
      <c r="Q134" s="11">
        <f t="shared" si="792"/>
        <v>0</v>
      </c>
      <c r="R134" s="9"/>
      <c r="S134" s="9"/>
      <c r="T134" s="9">
        <f t="shared" si="793"/>
        <v>0</v>
      </c>
      <c r="U134" s="11">
        <f t="shared" si="794"/>
        <v>0</v>
      </c>
      <c r="V134" s="9"/>
      <c r="W134" s="9"/>
      <c r="X134" s="9">
        <f t="shared" si="795"/>
        <v>0</v>
      </c>
      <c r="Y134" s="11">
        <f t="shared" si="796"/>
        <v>0</v>
      </c>
      <c r="Z134" s="2">
        <f>V134+R134+N134+J134+F134+B134</f>
        <v>18</v>
      </c>
      <c r="AA134" s="1">
        <f>W134+S134+O134+K134+G134+C134</f>
        <v>50</v>
      </c>
      <c r="AB134" s="1">
        <f t="shared" si="799"/>
        <v>68</v>
      </c>
      <c r="AC134" s="3">
        <f t="shared" si="800"/>
        <v>0.2647058823529412</v>
      </c>
      <c r="AD134" s="9"/>
      <c r="AE134" s="9"/>
      <c r="AF134" s="9">
        <f t="shared" si="801"/>
        <v>0</v>
      </c>
      <c r="AG134" s="11">
        <f t="shared" si="802"/>
        <v>0</v>
      </c>
      <c r="AH134" s="34">
        <v>18</v>
      </c>
      <c r="AI134" s="34">
        <v>50</v>
      </c>
      <c r="AJ134" s="9">
        <f t="shared" si="803"/>
        <v>68</v>
      </c>
      <c r="AK134" s="11">
        <f t="shared" si="804"/>
        <v>0.2647058823529412</v>
      </c>
      <c r="AL134" s="9"/>
      <c r="AM134" s="9"/>
      <c r="AN134" s="9">
        <f t="shared" si="805"/>
        <v>0</v>
      </c>
      <c r="AO134" s="11">
        <f t="shared" si="806"/>
        <v>0</v>
      </c>
      <c r="AP134" s="9"/>
      <c r="AQ134" s="9"/>
      <c r="AR134" s="9">
        <f t="shared" si="807"/>
        <v>0</v>
      </c>
      <c r="AS134" s="11">
        <f t="shared" si="808"/>
        <v>0</v>
      </c>
      <c r="AT134" s="9"/>
      <c r="AU134" s="9"/>
      <c r="AV134" s="9">
        <f>AT134+AU134</f>
        <v>0</v>
      </c>
      <c r="AW134" s="11">
        <f>IF(AV134&gt;0,AT134/AV134,0%)</f>
        <v>0</v>
      </c>
      <c r="AX134" s="9"/>
      <c r="AY134" s="9"/>
      <c r="AZ134" s="9">
        <f t="shared" si="858"/>
        <v>0</v>
      </c>
      <c r="BA134" s="11">
        <f t="shared" si="810"/>
        <v>0</v>
      </c>
      <c r="BB134" s="9"/>
      <c r="BC134" s="9"/>
      <c r="BD134" s="9">
        <f>BB134+BC134</f>
        <v>0</v>
      </c>
      <c r="BE134" s="11">
        <f>IF(BD134&gt;0,BB134/BD134,0%)</f>
        <v>0</v>
      </c>
      <c r="BF134" s="2">
        <f>BB134+AX134+AT134+AP134+AL134+AH134+AD134</f>
        <v>18</v>
      </c>
      <c r="BG134" s="1">
        <f>BC134+AY134+AU134+AQ134+AM134+AI134+AE134</f>
        <v>50</v>
      </c>
      <c r="BH134" s="1">
        <f t="shared" si="813"/>
        <v>68</v>
      </c>
      <c r="BI134" s="3">
        <f t="shared" si="859"/>
        <v>0.2647058823529412</v>
      </c>
      <c r="BJ134" s="9"/>
      <c r="BK134" s="9"/>
      <c r="BL134" s="9">
        <f>BJ134+BK134</f>
        <v>0</v>
      </c>
      <c r="BM134" s="11">
        <f>IF(BL134&gt;0,BJ134/BL134,0%)</f>
        <v>0</v>
      </c>
      <c r="BN134" s="9"/>
      <c r="BO134" s="9"/>
      <c r="BP134" s="9">
        <f>BN134+BO134</f>
        <v>0</v>
      </c>
      <c r="BQ134" s="11">
        <f>IF(BP134&gt;0,BN134/BP134,0%)</f>
        <v>0</v>
      </c>
      <c r="BR134" s="9"/>
      <c r="BS134" s="9"/>
      <c r="BT134" s="9">
        <f>BR134+BS134</f>
        <v>0</v>
      </c>
      <c r="BU134" s="11">
        <f>IF(BT134&gt;0,BR134/BT134,0%)</f>
        <v>0</v>
      </c>
      <c r="BV134" s="9"/>
      <c r="BW134" s="9"/>
      <c r="BX134" s="9">
        <f>BV134+BW134</f>
        <v>0</v>
      </c>
      <c r="BY134" s="11">
        <f>IF(BX134&gt;0,BV134/BX134,0%)</f>
        <v>0</v>
      </c>
      <c r="BZ134" s="9"/>
      <c r="CA134" s="9"/>
      <c r="CB134" s="9">
        <f>BZ134+CA134</f>
        <v>0</v>
      </c>
      <c r="CC134" s="11">
        <f>IF(CB134&gt;0,BZ134/CB134,0%)</f>
        <v>0</v>
      </c>
      <c r="CD134" s="9"/>
      <c r="CE134" s="9"/>
      <c r="CF134" s="9">
        <f>CD134+CE134</f>
        <v>0</v>
      </c>
      <c r="CG134" s="11">
        <f>IF(CF134&gt;0,CD134/CF134,0%)</f>
        <v>0</v>
      </c>
      <c r="CH134" s="2">
        <f>CD134+BZ134+BV134+BR134+BN134+BJ134</f>
        <v>0</v>
      </c>
      <c r="CI134" s="1">
        <f>CE134+CA134+BW134+BS134+BO134+BK134</f>
        <v>0</v>
      </c>
      <c r="CJ134" s="9">
        <f t="shared" si="822"/>
        <v>0</v>
      </c>
      <c r="CK134" s="10">
        <f t="shared" si="823"/>
        <v>0</v>
      </c>
      <c r="CL134" s="9"/>
      <c r="CM134" s="9"/>
      <c r="CN134" s="9">
        <f>CL134+CM134</f>
        <v>0</v>
      </c>
      <c r="CO134" s="11">
        <f>IF(CN134&gt;0,CL134/CN134,0%)</f>
        <v>0</v>
      </c>
      <c r="CP134" s="31"/>
      <c r="CQ134" s="31"/>
      <c r="CR134" s="9">
        <f>CP134+CQ134</f>
        <v>0</v>
      </c>
      <c r="CS134" s="11">
        <f>IF(CR134&gt;0,CP134/CR134,0%)</f>
        <v>0</v>
      </c>
      <c r="CT134" s="31"/>
      <c r="CU134" s="31"/>
      <c r="CV134" s="9">
        <f>CT134+CU134</f>
        <v>0</v>
      </c>
      <c r="CW134" s="11">
        <f>IF(CV134&gt;0,CT134/CV134,0%)</f>
        <v>0</v>
      </c>
      <c r="CX134" s="31"/>
      <c r="CY134" s="31"/>
      <c r="CZ134" s="9">
        <f>CX134+CY134</f>
        <v>0</v>
      </c>
      <c r="DA134" s="11">
        <f>IF(CZ134&gt;0,CX134/CZ134,0%)</f>
        <v>0</v>
      </c>
      <c r="DB134" s="9"/>
      <c r="DC134" s="9"/>
      <c r="DD134" s="9">
        <f>DB134+DC134</f>
        <v>0</v>
      </c>
      <c r="DE134" s="11">
        <f>IF(DD134&gt;0,DB134/DD134,0%)</f>
        <v>0</v>
      </c>
      <c r="DF134" s="9"/>
      <c r="DG134" s="9"/>
      <c r="DH134" s="9">
        <f>DF134+DG134</f>
        <v>0</v>
      </c>
      <c r="DI134" s="11">
        <f>IF(DH134&gt;0,DF134/DH134,0%)</f>
        <v>0</v>
      </c>
      <c r="DJ134" s="9"/>
      <c r="DK134" s="9"/>
      <c r="DL134" s="1">
        <f>DJ134+DK134</f>
        <v>0</v>
      </c>
      <c r="DM134" s="8">
        <f>IF(DL134&gt;0,DJ134/DL134,0%)</f>
        <v>0</v>
      </c>
      <c r="DN134" s="2">
        <f>DJ134+DF134+DB134+CX134+CT134+CP134+CL134</f>
        <v>0</v>
      </c>
      <c r="DO134" s="1">
        <f>DK134+DG134+DC134+CY134+CU134+CQ134+CM134</f>
        <v>0</v>
      </c>
      <c r="DP134" s="1">
        <f>DN134+DO134</f>
        <v>0</v>
      </c>
      <c r="DQ134" s="3">
        <f>IF(DP134&gt;0,DN134/DP134,0%)</f>
        <v>0</v>
      </c>
      <c r="DR134" s="2">
        <f>DN134+CH134+BF134+Z134</f>
        <v>36</v>
      </c>
      <c r="DS134" s="1">
        <f>DO134+CI134+BG134+AA134</f>
        <v>100</v>
      </c>
      <c r="DT134" s="1">
        <f>DR134+DS134</f>
        <v>136</v>
      </c>
      <c r="DU134" s="3">
        <f>IF(DT134&gt;0,DR134/DT134,0%)</f>
        <v>0.2647058823529412</v>
      </c>
      <c r="DV134" s="2">
        <f>'[6]cy2001'!DR122</f>
        <v>10</v>
      </c>
      <c r="DW134" s="2">
        <f>'[6]cy2001'!DS122</f>
        <v>41</v>
      </c>
      <c r="DX134" s="1">
        <f t="shared" si="857"/>
        <v>51</v>
      </c>
      <c r="DY134" s="3">
        <f t="shared" si="839"/>
        <v>0.19607843137254902</v>
      </c>
      <c r="DZ134" s="1">
        <f t="shared" si="840"/>
        <v>26</v>
      </c>
      <c r="EA134" s="8">
        <f t="shared" si="841"/>
        <v>2.6</v>
      </c>
      <c r="EB134" s="1">
        <f t="shared" si="860"/>
        <v>59</v>
      </c>
      <c r="EC134" s="8">
        <f t="shared" si="861"/>
        <v>1.4390243902439024</v>
      </c>
      <c r="ED134" s="1">
        <f t="shared" si="862"/>
        <v>85</v>
      </c>
      <c r="EE134" s="8">
        <f t="shared" si="863"/>
        <v>1.6666666666666667</v>
      </c>
      <c r="EF134" s="8">
        <f t="shared" si="864"/>
        <v>0.9333333333333333</v>
      </c>
    </row>
    <row r="135" spans="1:136" ht="12.75" hidden="1" outlineLevel="2">
      <c r="A135" s="5" t="s">
        <v>25</v>
      </c>
      <c r="B135" s="9"/>
      <c r="C135" s="9"/>
      <c r="D135" s="9">
        <f t="shared" si="785"/>
        <v>0</v>
      </c>
      <c r="E135" s="11">
        <f t="shared" si="786"/>
        <v>0</v>
      </c>
      <c r="F135" s="34">
        <v>68</v>
      </c>
      <c r="G135" s="34">
        <v>165</v>
      </c>
      <c r="H135" s="9">
        <f t="shared" si="787"/>
        <v>233</v>
      </c>
      <c r="I135" s="11">
        <f t="shared" si="788"/>
        <v>0.2918454935622318</v>
      </c>
      <c r="J135" s="9"/>
      <c r="K135" s="9"/>
      <c r="L135" s="9">
        <f t="shared" si="789"/>
        <v>0</v>
      </c>
      <c r="M135" s="11">
        <f t="shared" si="790"/>
        <v>0</v>
      </c>
      <c r="N135" s="9"/>
      <c r="O135" s="9"/>
      <c r="P135" s="9">
        <f t="shared" si="791"/>
        <v>0</v>
      </c>
      <c r="Q135" s="11">
        <f t="shared" si="792"/>
        <v>0</v>
      </c>
      <c r="R135" s="9"/>
      <c r="S135" s="9"/>
      <c r="T135" s="9">
        <f t="shared" si="793"/>
        <v>0</v>
      </c>
      <c r="U135" s="11">
        <f t="shared" si="794"/>
        <v>0</v>
      </c>
      <c r="V135" s="9"/>
      <c r="W135" s="9"/>
      <c r="X135" s="9">
        <f t="shared" si="795"/>
        <v>0</v>
      </c>
      <c r="Y135" s="11">
        <f t="shared" si="796"/>
        <v>0</v>
      </c>
      <c r="Z135" s="2">
        <f>V135+R135+N135+J135+F135+B135</f>
        <v>68</v>
      </c>
      <c r="AA135" s="1">
        <f>W135+S135+O135+K135+G135+C135</f>
        <v>165</v>
      </c>
      <c r="AB135" s="1">
        <f t="shared" si="799"/>
        <v>233</v>
      </c>
      <c r="AC135" s="3">
        <f t="shared" si="800"/>
        <v>0.2918454935622318</v>
      </c>
      <c r="AD135" s="9"/>
      <c r="AE135" s="9"/>
      <c r="AF135" s="9">
        <f t="shared" si="801"/>
        <v>0</v>
      </c>
      <c r="AG135" s="11">
        <f t="shared" si="802"/>
        <v>0</v>
      </c>
      <c r="AH135" s="9"/>
      <c r="AI135" s="9"/>
      <c r="AJ135" s="9">
        <f t="shared" si="803"/>
        <v>0</v>
      </c>
      <c r="AK135" s="11">
        <f t="shared" si="804"/>
        <v>0</v>
      </c>
      <c r="AL135" s="9"/>
      <c r="AM135" s="9"/>
      <c r="AN135" s="9">
        <f t="shared" si="805"/>
        <v>0</v>
      </c>
      <c r="AO135" s="11">
        <f t="shared" si="806"/>
        <v>0</v>
      </c>
      <c r="AP135" s="9"/>
      <c r="AQ135" s="9"/>
      <c r="AR135" s="9">
        <f t="shared" si="807"/>
        <v>0</v>
      </c>
      <c r="AS135" s="11">
        <f t="shared" si="808"/>
        <v>0</v>
      </c>
      <c r="AT135" s="9"/>
      <c r="AU135" s="9"/>
      <c r="AV135" s="9">
        <f>AT135+AU135</f>
        <v>0</v>
      </c>
      <c r="AW135" s="11">
        <f>IF(AV135&gt;0,AT135/AV135,0%)</f>
        <v>0</v>
      </c>
      <c r="AX135" s="9"/>
      <c r="AY135" s="9"/>
      <c r="AZ135" s="9">
        <f t="shared" si="858"/>
        <v>0</v>
      </c>
      <c r="BA135" s="11">
        <f t="shared" si="810"/>
        <v>0</v>
      </c>
      <c r="BB135" s="9"/>
      <c r="BC135" s="9"/>
      <c r="BD135" s="9">
        <f>BB135+BC135</f>
        <v>0</v>
      </c>
      <c r="BE135" s="11">
        <f>IF(BD135&gt;0,BB135/BD135,0%)</f>
        <v>0</v>
      </c>
      <c r="BF135" s="2">
        <f>BB135+AX135+AT135+AP135+AL135+AH135+AD135</f>
        <v>0</v>
      </c>
      <c r="BG135" s="1">
        <f>BC135+AY135+AU135+AQ135+AM135+AI135+AE135</f>
        <v>0</v>
      </c>
      <c r="BH135" s="1">
        <f t="shared" si="813"/>
        <v>0</v>
      </c>
      <c r="BI135" s="3">
        <f t="shared" si="859"/>
        <v>0</v>
      </c>
      <c r="BJ135" s="9"/>
      <c r="BK135" s="9"/>
      <c r="BL135" s="9">
        <f>BJ135+BK135</f>
        <v>0</v>
      </c>
      <c r="BM135" s="11">
        <f>IF(BL135&gt;0,BJ135/BL135,0%)</f>
        <v>0</v>
      </c>
      <c r="BN135" s="9"/>
      <c r="BO135" s="9"/>
      <c r="BP135" s="9">
        <f>BN135+BO135</f>
        <v>0</v>
      </c>
      <c r="BQ135" s="11">
        <f>IF(BP135&gt;0,BN135/BP135,0%)</f>
        <v>0</v>
      </c>
      <c r="BR135" s="9"/>
      <c r="BS135" s="9"/>
      <c r="BT135" s="9">
        <f>BR135+BS135</f>
        <v>0</v>
      </c>
      <c r="BU135" s="11">
        <f>IF(BT135&gt;0,BR135/BT135,0%)</f>
        <v>0</v>
      </c>
      <c r="BV135" s="34">
        <v>27</v>
      </c>
      <c r="BW135" s="34">
        <v>45</v>
      </c>
      <c r="BX135" s="9">
        <f>BV135+BW135</f>
        <v>72</v>
      </c>
      <c r="BY135" s="11">
        <f>IF(BX135&gt;0,BV135/BX135,0%)</f>
        <v>0.375</v>
      </c>
      <c r="BZ135" s="9"/>
      <c r="CA135" s="9"/>
      <c r="CB135" s="9">
        <f>BZ135+CA135</f>
        <v>0</v>
      </c>
      <c r="CC135" s="11">
        <f>IF(CB135&gt;0,BZ135/CB135,0%)</f>
        <v>0</v>
      </c>
      <c r="CD135" s="9"/>
      <c r="CE135" s="9"/>
      <c r="CF135" s="9">
        <f>CD135+CE135</f>
        <v>0</v>
      </c>
      <c r="CG135" s="11">
        <f>IF(CF135&gt;0,CD135/CF135,0%)</f>
        <v>0</v>
      </c>
      <c r="CH135" s="2">
        <f>CD135+BZ135+BV135+BR135+BN135+BJ135</f>
        <v>27</v>
      </c>
      <c r="CI135" s="1">
        <f>CE135+CA135+BW135+BS135+BO135+BK135</f>
        <v>45</v>
      </c>
      <c r="CJ135" s="9">
        <f t="shared" si="822"/>
        <v>72</v>
      </c>
      <c r="CK135" s="10">
        <f t="shared" si="823"/>
        <v>0.375</v>
      </c>
      <c r="CL135" s="9"/>
      <c r="CM135" s="9"/>
      <c r="CN135" s="9">
        <f>CL135+CM135</f>
        <v>0</v>
      </c>
      <c r="CO135" s="11">
        <f>IF(CN135&gt;0,CL135/CN135,0%)</f>
        <v>0</v>
      </c>
      <c r="CP135" s="9"/>
      <c r="CQ135" s="9"/>
      <c r="CR135" s="9">
        <f>CP135+CQ135</f>
        <v>0</v>
      </c>
      <c r="CS135" s="11">
        <f>IF(CR135&gt;0,CP135/CR135,0%)</f>
        <v>0</v>
      </c>
      <c r="CT135" s="9"/>
      <c r="CU135" s="9"/>
      <c r="CV135" s="9">
        <f>CT135+CU135</f>
        <v>0</v>
      </c>
      <c r="CW135" s="11">
        <f>IF(CV135&gt;0,CT135/CV135,0%)</f>
        <v>0</v>
      </c>
      <c r="CX135" s="9"/>
      <c r="CY135" s="9"/>
      <c r="CZ135" s="9">
        <f>CX135+CY135</f>
        <v>0</v>
      </c>
      <c r="DA135" s="11">
        <f>IF(CZ135&gt;0,CX135/CZ135,0%)</f>
        <v>0</v>
      </c>
      <c r="DB135" s="9"/>
      <c r="DC135" s="9"/>
      <c r="DD135" s="9">
        <f>DB135+DC135</f>
        <v>0</v>
      </c>
      <c r="DE135" s="11">
        <f>IF(DD135&gt;0,DB135/DD135,0%)</f>
        <v>0</v>
      </c>
      <c r="DF135" s="9"/>
      <c r="DG135" s="9"/>
      <c r="DH135" s="9">
        <f>DF135+DG135</f>
        <v>0</v>
      </c>
      <c r="DI135" s="11">
        <f>IF(DH135&gt;0,DF135/DH135,0%)</f>
        <v>0</v>
      </c>
      <c r="DJ135" s="34">
        <v>155</v>
      </c>
      <c r="DK135" s="34">
        <v>10</v>
      </c>
      <c r="DL135" s="1">
        <f>DJ135+DK135</f>
        <v>165</v>
      </c>
      <c r="DM135" s="8">
        <f>IF(DL135&gt;0,DJ135/DL135,0%)</f>
        <v>0.9393939393939394</v>
      </c>
      <c r="DN135" s="2">
        <f>DJ135+DF135+DB135+CX135+CT135+CP135+CL135</f>
        <v>155</v>
      </c>
      <c r="DO135" s="1">
        <f>DK135+DG135+DC135+CY135+CU135+CQ135+CM135</f>
        <v>10</v>
      </c>
      <c r="DP135" s="1">
        <f>DN135+DO135</f>
        <v>165</v>
      </c>
      <c r="DQ135" s="3">
        <f>IF(DP135&gt;0,DN135/DP135,0%)</f>
        <v>0.9393939393939394</v>
      </c>
      <c r="DR135" s="2">
        <f>DN135+CH135+BF135+Z135</f>
        <v>250</v>
      </c>
      <c r="DS135" s="1">
        <f>DO135+CI135+BG135+AA135</f>
        <v>220</v>
      </c>
      <c r="DT135" s="1">
        <f>DR135+DS135</f>
        <v>470</v>
      </c>
      <c r="DU135" s="3">
        <f>IF(DT135&gt;0,DR135/DT135,0%)</f>
        <v>0.5319148936170213</v>
      </c>
      <c r="DV135" s="2">
        <f>'[6]cy2001'!DR123</f>
        <v>35</v>
      </c>
      <c r="DW135" s="2">
        <f>'[6]cy2001'!DS123</f>
        <v>225</v>
      </c>
      <c r="DX135" s="1">
        <f t="shared" si="857"/>
        <v>260</v>
      </c>
      <c r="DY135" s="3">
        <f t="shared" si="839"/>
        <v>0.1346153846153846</v>
      </c>
      <c r="DZ135" s="1">
        <f t="shared" si="840"/>
        <v>215</v>
      </c>
      <c r="EA135" s="8">
        <f t="shared" si="841"/>
        <v>6.142857142857143</v>
      </c>
      <c r="EB135" s="1">
        <f t="shared" si="860"/>
        <v>-5</v>
      </c>
      <c r="EC135" s="8">
        <f t="shared" si="861"/>
        <v>-0.022222222222222223</v>
      </c>
      <c r="ED135" s="1">
        <f t="shared" si="862"/>
        <v>210</v>
      </c>
      <c r="EE135" s="8">
        <f t="shared" si="863"/>
        <v>0.8076923076923077</v>
      </c>
      <c r="EF135" s="8">
        <f t="shared" si="864"/>
        <v>5.335164835164836</v>
      </c>
    </row>
    <row r="136" spans="1:136" ht="13.5" outlineLevel="1" collapsed="1" thickBot="1">
      <c r="A136" s="29" t="s">
        <v>1</v>
      </c>
      <c r="B136" s="6">
        <f>B126+B127+B128+B129+B130+B133+B134+B135</f>
        <v>17</v>
      </c>
      <c r="C136" s="6">
        <f>C126+C127+C128+C129+C130+C133+C134+C135</f>
        <v>38</v>
      </c>
      <c r="D136" s="6">
        <f t="shared" si="785"/>
        <v>55</v>
      </c>
      <c r="E136" s="7">
        <f t="shared" si="786"/>
        <v>0.3090909090909091</v>
      </c>
      <c r="F136" s="6">
        <f>F126+F127+F128+F129+F130+F133+F134+F135</f>
        <v>120</v>
      </c>
      <c r="G136" s="6">
        <f>G126+G127+G128+G129+G130+G133+G134+G135</f>
        <v>231</v>
      </c>
      <c r="H136" s="6">
        <f t="shared" si="787"/>
        <v>351</v>
      </c>
      <c r="I136" s="7">
        <f t="shared" si="788"/>
        <v>0.3418803418803419</v>
      </c>
      <c r="J136" s="6">
        <f>J126+J127+J128+J129+J130+J133+J134+J135</f>
        <v>12</v>
      </c>
      <c r="K136" s="6">
        <f>K126+K127+K128+K129+K130+K133+K134+K135</f>
        <v>20</v>
      </c>
      <c r="L136" s="6">
        <f t="shared" si="789"/>
        <v>32</v>
      </c>
      <c r="M136" s="7">
        <f t="shared" si="790"/>
        <v>0.375</v>
      </c>
      <c r="N136" s="6">
        <f>N126+N127+N128+N129+N130+N133+N134+N135</f>
        <v>28</v>
      </c>
      <c r="O136" s="6">
        <f>O126+O127+O128+O129+O130+O133+O134+O135</f>
        <v>24</v>
      </c>
      <c r="P136" s="6">
        <f t="shared" si="791"/>
        <v>52</v>
      </c>
      <c r="Q136" s="7">
        <f t="shared" si="792"/>
        <v>0.5384615384615384</v>
      </c>
      <c r="R136" s="6">
        <f>R126+R127+R128+R129+R130+R133+R134+R135</f>
        <v>18</v>
      </c>
      <c r="S136" s="6">
        <f>S126+S127+S128+S129+S130+S133+S134+S135</f>
        <v>28</v>
      </c>
      <c r="T136" s="6">
        <f t="shared" si="793"/>
        <v>46</v>
      </c>
      <c r="U136" s="7">
        <f t="shared" si="794"/>
        <v>0.391304347826087</v>
      </c>
      <c r="V136" s="6">
        <f>V126+V127+V128+V129+V130+V133+V134+V135</f>
        <v>25</v>
      </c>
      <c r="W136" s="6">
        <f>W126+W127+W128+W129+W130+W133+W134+W135</f>
        <v>37</v>
      </c>
      <c r="X136" s="6">
        <f t="shared" si="795"/>
        <v>62</v>
      </c>
      <c r="Y136" s="7">
        <f t="shared" si="796"/>
        <v>0.4032258064516129</v>
      </c>
      <c r="Z136" s="6">
        <f>Z126+Z127+Z128+Z129+Z130+Z133+Z134+Z135</f>
        <v>220</v>
      </c>
      <c r="AA136" s="6">
        <f>AA126+AA127+AA128+AA129+AA130+AA133+AA134+AA135</f>
        <v>378</v>
      </c>
      <c r="AB136" s="6">
        <f t="shared" si="799"/>
        <v>598</v>
      </c>
      <c r="AC136" s="7">
        <f t="shared" si="800"/>
        <v>0.36789297658862874</v>
      </c>
      <c r="AD136" s="6">
        <f>AD126+AD127+AD128+AD129+AD130+AD133+AD134+AD135</f>
        <v>25</v>
      </c>
      <c r="AE136" s="6">
        <f>AE126+AE127+AE128+AE129+AE130+AE133+AE134+AE135</f>
        <v>8</v>
      </c>
      <c r="AF136" s="6">
        <f t="shared" si="801"/>
        <v>33</v>
      </c>
      <c r="AG136" s="7">
        <f t="shared" si="802"/>
        <v>0.7575757575757576</v>
      </c>
      <c r="AH136" s="6">
        <f>AH126+AH127+AH128+AH129+AH130+AH133+AH134+AH135</f>
        <v>40</v>
      </c>
      <c r="AI136" s="6">
        <f>AI126+AI127+AI128+AI129+AI130+AI133+AI134+AI135</f>
        <v>66</v>
      </c>
      <c r="AJ136" s="6">
        <f t="shared" si="803"/>
        <v>106</v>
      </c>
      <c r="AK136" s="7">
        <f t="shared" si="804"/>
        <v>0.37735849056603776</v>
      </c>
      <c r="AL136" s="6">
        <f>AL126+AL127+AL128+AL129+AL130+AL133+AL134+AL135</f>
        <v>28</v>
      </c>
      <c r="AM136" s="6">
        <f>AM126+AM127+AM128+AM129+AM130+AM133+AM134+AM135</f>
        <v>23</v>
      </c>
      <c r="AN136" s="6">
        <f t="shared" si="805"/>
        <v>51</v>
      </c>
      <c r="AO136" s="7">
        <f t="shared" si="806"/>
        <v>0.5490196078431373</v>
      </c>
      <c r="AP136" s="6">
        <f>AP126+AP127+AP128+AP129+AP130+AP133+AP134+AP135</f>
        <v>22</v>
      </c>
      <c r="AQ136" s="6">
        <f>AQ126+AQ127+AQ128+AQ129+AQ130+AQ133+AQ134+AQ135</f>
        <v>30</v>
      </c>
      <c r="AR136" s="6">
        <f t="shared" si="807"/>
        <v>52</v>
      </c>
      <c r="AS136" s="7">
        <f t="shared" si="808"/>
        <v>0.4230769230769231</v>
      </c>
      <c r="AT136" s="6">
        <f>AT126+AT127+AT128+AT129+AT130+AT133+AT134+AT135</f>
        <v>24</v>
      </c>
      <c r="AU136" s="6">
        <f>AU126+AU127+AU128+AU129+AU130+AU133+AU134+AU135</f>
        <v>31</v>
      </c>
      <c r="AV136" s="6">
        <f>AT136+AU136</f>
        <v>55</v>
      </c>
      <c r="AW136" s="7">
        <f>IF(AV136&gt;0,AT136/AV136,0%)</f>
        <v>0.43636363636363634</v>
      </c>
      <c r="AX136" s="6">
        <f>AX126+AX127+AX128+AX129+AX130+AX133+AX134+AX135</f>
        <v>25</v>
      </c>
      <c r="AY136" s="6">
        <f>AY126+AY127+AY128+AY129+AY130+AY133+AY134+AY135</f>
        <v>30</v>
      </c>
      <c r="AZ136" s="6">
        <f t="shared" si="858"/>
        <v>55</v>
      </c>
      <c r="BA136" s="7">
        <f t="shared" si="810"/>
        <v>0.45454545454545453</v>
      </c>
      <c r="BB136" s="6">
        <f>BB126+BB127+BB128+BB129+BB130+BB133+BB134+BB135</f>
        <v>10</v>
      </c>
      <c r="BC136" s="6">
        <f>BC126+BC127+BC128+BC129+BC130+BC133+BC134+BC135</f>
        <v>22</v>
      </c>
      <c r="BD136" s="6">
        <f>BB136+BC136</f>
        <v>32</v>
      </c>
      <c r="BE136" s="7">
        <f>IF(BD136&gt;0,BB136/BD136,0%)</f>
        <v>0.3125</v>
      </c>
      <c r="BF136" s="6">
        <f>BF126+BF127+BF128+BF129+BF130+BF133+BF134+BF135</f>
        <v>174</v>
      </c>
      <c r="BG136" s="6">
        <f>BG126+BG127+BG128+BG129+BG130+BG133+BG134+BG135</f>
        <v>210</v>
      </c>
      <c r="BH136" s="6">
        <f t="shared" si="813"/>
        <v>384</v>
      </c>
      <c r="BI136" s="7">
        <f t="shared" si="859"/>
        <v>0.453125</v>
      </c>
      <c r="BJ136" s="6">
        <f>BJ126+BJ127+BJ128+BJ129+BJ130+BJ133+BJ134+BJ135</f>
        <v>28</v>
      </c>
      <c r="BK136" s="6">
        <f>BK126+BK127+BK128+BK129+BK130+BK133+BK134+BK135</f>
        <v>25</v>
      </c>
      <c r="BL136" s="6">
        <f>BJ136+BK136</f>
        <v>53</v>
      </c>
      <c r="BM136" s="7">
        <f>IF(BL136&gt;0,BJ136/BL136,0%)</f>
        <v>0.5283018867924528</v>
      </c>
      <c r="BN136" s="6">
        <f>BN126+BN127+BN128+BN129+BN130+BN133+BN134+BN135</f>
        <v>27</v>
      </c>
      <c r="BO136" s="6">
        <f>BO126+BO127+BO128+BO129+BO130+BO133+BO134+BO135</f>
        <v>20</v>
      </c>
      <c r="BP136" s="6">
        <f>BN136+BO136</f>
        <v>47</v>
      </c>
      <c r="BQ136" s="7">
        <f>IF(BP136&gt;0,BN136/BP136,0%)</f>
        <v>0.574468085106383</v>
      </c>
      <c r="BR136" s="6">
        <f>BR126+BR127+BR128+BR129+BR130+BR133+BR134+BR135</f>
        <v>38</v>
      </c>
      <c r="BS136" s="6">
        <f>BS126+BS127+BS128+BS129+BS130+BS133+BS134+BS135</f>
        <v>21</v>
      </c>
      <c r="BT136" s="6">
        <f>BR136+BS136</f>
        <v>59</v>
      </c>
      <c r="BU136" s="7">
        <f>IF(BT136&gt;0,BR136/BT136,0%)</f>
        <v>0.6440677966101694</v>
      </c>
      <c r="BV136" s="6">
        <f>BV126+BV127+BV128+BV129+BV130+BV133+BV134+BV135</f>
        <v>46</v>
      </c>
      <c r="BW136" s="6">
        <f>BW126+BW127+BW128+BW129+BW130+BW133+BW134+BW135</f>
        <v>64</v>
      </c>
      <c r="BX136" s="6">
        <f>BV136+BW136</f>
        <v>110</v>
      </c>
      <c r="BY136" s="7">
        <f>IF(BX136&gt;0,BV136/BX136,0%)</f>
        <v>0.41818181818181815</v>
      </c>
      <c r="BZ136" s="6">
        <f>BZ126+BZ127+BZ128+BZ129+BZ130+BZ133+BZ134+BZ135</f>
        <v>32</v>
      </c>
      <c r="CA136" s="6">
        <f>CA126+CA127+CA128+CA129+CA130+CA133+CA134+CA135</f>
        <v>28</v>
      </c>
      <c r="CB136" s="6">
        <f>BZ136+CA136</f>
        <v>60</v>
      </c>
      <c r="CC136" s="7">
        <f>IF(CB136&gt;0,BZ136/CB136,0%)</f>
        <v>0.5333333333333333</v>
      </c>
      <c r="CD136" s="6">
        <f>CD126+CD127+CD128+CD129+CD130+CD133+CD134+CD135</f>
        <v>12</v>
      </c>
      <c r="CE136" s="6">
        <f>CE126+CE127+CE128+CE129+CE130+CE133+CE134+CE135</f>
        <v>6</v>
      </c>
      <c r="CF136" s="6">
        <f>CD136+CE136</f>
        <v>18</v>
      </c>
      <c r="CG136" s="7">
        <f>IF(CF136&gt;0,CD136/CF136,0%)</f>
        <v>0.6666666666666666</v>
      </c>
      <c r="CH136" s="6">
        <f>CH126+CH127+CH128+CH129+CH130+CH133+CH134+CH135</f>
        <v>183</v>
      </c>
      <c r="CI136" s="6">
        <f>CI126+CI127+CI128+CI129+CI130+CI133+CI134+CI135</f>
        <v>164</v>
      </c>
      <c r="CJ136" s="6">
        <f t="shared" si="822"/>
        <v>347</v>
      </c>
      <c r="CK136" s="7">
        <f t="shared" si="823"/>
        <v>0.5273775216138329</v>
      </c>
      <c r="CL136" s="6">
        <f>CL126+CL127+CL128+CL129+CL130+CL133+CL134+CL135</f>
        <v>22</v>
      </c>
      <c r="CM136" s="6">
        <f>CM126+CM127+CM128+CM129+CM130+CM133+CM134+CM135</f>
        <v>25</v>
      </c>
      <c r="CN136" s="6">
        <f>CL136+CM136</f>
        <v>47</v>
      </c>
      <c r="CO136" s="7">
        <f>IF(CN136&gt;0,CL136/CN136,0%)</f>
        <v>0.46808510638297873</v>
      </c>
      <c r="CP136" s="6">
        <f>CP126+CP127+CP128+CP129+CP130+CP133+CP134+CP135</f>
        <v>27</v>
      </c>
      <c r="CQ136" s="6">
        <f>CQ126+CQ127+CQ128+CQ129+CQ130+CQ133+CQ134+CQ135</f>
        <v>15</v>
      </c>
      <c r="CR136" s="6">
        <f>CP136+CQ136</f>
        <v>42</v>
      </c>
      <c r="CS136" s="7">
        <f>IF(CR136&gt;0,CP136/CR136,0%)</f>
        <v>0.6428571428571429</v>
      </c>
      <c r="CT136" s="6">
        <f>CT126+CT127+CT128+CT129+CT130+CT133+CT134+CT135</f>
        <v>18</v>
      </c>
      <c r="CU136" s="6">
        <f>CU126+CU127+CU128+CU129+CU130+CU133+CU134+CU135</f>
        <v>15</v>
      </c>
      <c r="CV136" s="6">
        <f>CT136+CU136</f>
        <v>33</v>
      </c>
      <c r="CW136" s="7">
        <f>IF(CV136&gt;0,CT136/CV136,0%)</f>
        <v>0.5454545454545454</v>
      </c>
      <c r="CX136" s="6">
        <f>CX126+CX127+CX128+CX129+CX130+CX133+CX134+CX135</f>
        <v>32</v>
      </c>
      <c r="CY136" s="6">
        <f>CY126+CY127+CY128+CY129+CY130+CY133+CY134+CY135</f>
        <v>16</v>
      </c>
      <c r="CZ136" s="6">
        <f>CX136+CY136</f>
        <v>48</v>
      </c>
      <c r="DA136" s="7">
        <f>IF(CZ136&gt;0,CX136/CZ136,0%)</f>
        <v>0.6666666666666666</v>
      </c>
      <c r="DB136" s="6">
        <f>DB126+DB127+DB128+DB129+DB130+DB133+DB134+DB135</f>
        <v>20</v>
      </c>
      <c r="DC136" s="6">
        <f>DC126+DC127+DC128+DC129+DC130+DC133+DC134+DC135</f>
        <v>5</v>
      </c>
      <c r="DD136" s="6">
        <f>DB136+DC136</f>
        <v>25</v>
      </c>
      <c r="DE136" s="7">
        <f>IF(DD136&gt;0,DB136/DD136,0%)</f>
        <v>0.8</v>
      </c>
      <c r="DF136" s="6">
        <f>DF126+DF127+DF128+DF129+DF130+DF133+DF134+DF135</f>
        <v>24</v>
      </c>
      <c r="DG136" s="6">
        <f>DG126+DG127+DG128+DG129+DG130+DG133+DG134+DG135</f>
        <v>16</v>
      </c>
      <c r="DH136" s="6">
        <f>DF136+DG136</f>
        <v>40</v>
      </c>
      <c r="DI136" s="7">
        <f>IF(DH136&gt;0,DF136/DH136,0%)</f>
        <v>0.6</v>
      </c>
      <c r="DJ136" s="6">
        <f>DJ126+DJ127+DJ128+DJ129+DJ130+DJ133+DJ134+DJ135</f>
        <v>182</v>
      </c>
      <c r="DK136" s="6">
        <f>DK126+DK127+DK128+DK129+DK130+DK133+DK134+DK135</f>
        <v>29</v>
      </c>
      <c r="DL136" s="6">
        <f>DJ136+DK136</f>
        <v>211</v>
      </c>
      <c r="DM136" s="7">
        <f>IF(DL136&gt;0,DJ136/DL136,0%)</f>
        <v>0.8625592417061612</v>
      </c>
      <c r="DN136" s="6">
        <f>DN126+DN127+DN128+DN129+DN130+DN133+DN134+DN135</f>
        <v>325</v>
      </c>
      <c r="DO136" s="6">
        <f>DO126+DO127+DO128+DO129+DO130+DO133+DO134+DO135</f>
        <v>121</v>
      </c>
      <c r="DP136" s="6">
        <f>DN136+DO136</f>
        <v>446</v>
      </c>
      <c r="DQ136" s="7">
        <f>IF(DP136&gt;0,DN136/DP136,0%)</f>
        <v>0.7286995515695067</v>
      </c>
      <c r="DR136" s="6">
        <f>DR126+DR127+DR128+DR129+DR130+DR133+DR134+DR135</f>
        <v>902</v>
      </c>
      <c r="DS136" s="6">
        <f>DS126+DS127+DS128+DS129+DS130+DS133+DS134+DS135</f>
        <v>873</v>
      </c>
      <c r="DT136" s="6">
        <f>DR136+DS136</f>
        <v>1775</v>
      </c>
      <c r="DU136" s="7">
        <f>IF(DT136&gt;0,DR136/DT136,0%)</f>
        <v>0.508169014084507</v>
      </c>
      <c r="DV136" s="6">
        <f>DV126+DV127+DV128+DV129+DV130+DV133+DV134+DV135</f>
        <v>379</v>
      </c>
      <c r="DW136" s="6">
        <f>DW126+DW127+DW128+DW129+DW130+DW133+DW134+DW135</f>
        <v>1092</v>
      </c>
      <c r="DX136" s="6">
        <f>DW136+DV136</f>
        <v>1471</v>
      </c>
      <c r="DY136" s="7">
        <f t="shared" si="839"/>
        <v>0.2576478585995921</v>
      </c>
      <c r="DZ136" s="6">
        <f>DZ126+DZ127+DZ128+DZ129+DZ130+DZ133+DZ134+DZ135</f>
        <v>523</v>
      </c>
      <c r="EA136" s="6">
        <f>EA126+EA127+EA128+EA129+EA130+EA133+EA134+EA135</f>
        <v>13.870508303757276</v>
      </c>
      <c r="EB136" s="6">
        <f t="shared" si="860"/>
        <v>-219</v>
      </c>
      <c r="EC136" s="7">
        <f t="shared" si="861"/>
        <v>-0.20054945054945056</v>
      </c>
      <c r="ED136" s="6">
        <f t="shared" si="862"/>
        <v>304</v>
      </c>
      <c r="EE136" s="7">
        <f t="shared" si="863"/>
        <v>0.20666213460231136</v>
      </c>
      <c r="EF136" s="7">
        <f t="shared" si="864"/>
        <v>13.663846169154965</v>
      </c>
    </row>
    <row r="137" spans="1:129" ht="12.75" outlineLevel="1">
      <c r="A137" s="4" t="s">
        <v>21</v>
      </c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7"/>
      <c r="AA137" s="24"/>
      <c r="AB137" s="24"/>
      <c r="AC137" s="25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7"/>
      <c r="BG137" s="24"/>
      <c r="BH137" s="24"/>
      <c r="BI137" s="25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7"/>
      <c r="CI137" s="24"/>
      <c r="CJ137" s="24"/>
      <c r="CK137" s="25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7"/>
      <c r="DO137" s="24"/>
      <c r="DP137" s="24"/>
      <c r="DQ137" s="25"/>
      <c r="DR137" s="27"/>
      <c r="DS137" s="24"/>
      <c r="DT137" s="24"/>
      <c r="DU137" s="25"/>
      <c r="DV137" s="2"/>
      <c r="DW137" s="24"/>
      <c r="DX137" s="24"/>
      <c r="DY137" s="25"/>
    </row>
    <row r="138" spans="1:136" ht="12.75" customHeight="1" hidden="1" outlineLevel="2">
      <c r="A138" s="5" t="s">
        <v>2</v>
      </c>
      <c r="B138" s="31">
        <v>0</v>
      </c>
      <c r="C138" s="31">
        <v>2</v>
      </c>
      <c r="D138" s="9">
        <f aca="true" t="shared" si="865" ref="D138:D148">B138+C138</f>
        <v>2</v>
      </c>
      <c r="E138" s="11">
        <f aca="true" t="shared" si="866" ref="E138:E148">IF(D138&gt;0,B138/D138,0%)</f>
        <v>0</v>
      </c>
      <c r="F138" s="31">
        <v>1</v>
      </c>
      <c r="G138" s="31">
        <v>0</v>
      </c>
      <c r="H138" s="9">
        <f aca="true" t="shared" si="867" ref="H138:H148">F138+G138</f>
        <v>1</v>
      </c>
      <c r="I138" s="11">
        <f aca="true" t="shared" si="868" ref="I138:I148">IF(H138&gt;0,F138/H138,0%)</f>
        <v>1</v>
      </c>
      <c r="J138" s="31">
        <v>0</v>
      </c>
      <c r="K138" s="31">
        <v>5</v>
      </c>
      <c r="L138" s="9">
        <f aca="true" t="shared" si="869" ref="L138:L148">J138+K138</f>
        <v>5</v>
      </c>
      <c r="M138" s="11">
        <f aca="true" t="shared" si="870" ref="M138:M148">IF(L138&gt;0,J138/L138,0%)</f>
        <v>0</v>
      </c>
      <c r="N138" s="31">
        <v>2</v>
      </c>
      <c r="O138" s="31">
        <v>5</v>
      </c>
      <c r="P138" s="1">
        <f aca="true" t="shared" si="871" ref="P138:P148">N138+O138</f>
        <v>7</v>
      </c>
      <c r="Q138" s="8">
        <f aca="true" t="shared" si="872" ref="Q138:Q148">IF(P138&gt;0,N138/P138,0%)</f>
        <v>0.2857142857142857</v>
      </c>
      <c r="R138" s="31">
        <v>0</v>
      </c>
      <c r="S138" s="31">
        <v>5</v>
      </c>
      <c r="T138" s="1">
        <f aca="true" t="shared" si="873" ref="T138:T148">R138+S138</f>
        <v>5</v>
      </c>
      <c r="U138" s="8">
        <f aca="true" t="shared" si="874" ref="U138:U148">IF(T138&gt;0,R138/T138,0%)</f>
        <v>0</v>
      </c>
      <c r="V138" s="31">
        <v>1</v>
      </c>
      <c r="W138" s="31">
        <v>3</v>
      </c>
      <c r="X138" s="1">
        <f aca="true" t="shared" si="875" ref="X138:X148">V138+W138</f>
        <v>4</v>
      </c>
      <c r="Y138" s="8">
        <f aca="true" t="shared" si="876" ref="Y138:Y148">IF(X138&gt;0,V138/X138,0%)</f>
        <v>0.25</v>
      </c>
      <c r="Z138" s="2">
        <f aca="true" t="shared" si="877" ref="Z138:Z144">V138+R138+N138+J138+F138+B138</f>
        <v>4</v>
      </c>
      <c r="AA138" s="1">
        <f aca="true" t="shared" si="878" ref="AA138:AA144">W138+S138+O138+K138+G138+C138</f>
        <v>20</v>
      </c>
      <c r="AB138" s="1">
        <f aca="true" t="shared" si="879" ref="AB138:AB148">Z138+AA138</f>
        <v>24</v>
      </c>
      <c r="AC138" s="3">
        <f aca="true" t="shared" si="880" ref="AC138:AC148">IF(AB138&gt;0,Z138/AB138,0%)</f>
        <v>0.16666666666666666</v>
      </c>
      <c r="AD138" s="31">
        <v>0</v>
      </c>
      <c r="AE138" s="31">
        <v>3</v>
      </c>
      <c r="AF138" s="1">
        <f aca="true" t="shared" si="881" ref="AF138:AF148">AD138+AE138</f>
        <v>3</v>
      </c>
      <c r="AG138" s="8">
        <f aca="true" t="shared" si="882" ref="AG138:AG148">IF(AF138&gt;0,AD138/AF138,0%)</f>
        <v>0</v>
      </c>
      <c r="AH138" s="31">
        <v>1</v>
      </c>
      <c r="AI138" s="31">
        <v>3</v>
      </c>
      <c r="AJ138" s="1">
        <f aca="true" t="shared" si="883" ref="AJ138:AJ148">AH138+AI138</f>
        <v>4</v>
      </c>
      <c r="AK138" s="8">
        <f aca="true" t="shared" si="884" ref="AK138:AK148">IF(AJ138&gt;0,AH138/AJ138,0%)</f>
        <v>0.25</v>
      </c>
      <c r="AL138" s="31">
        <v>1</v>
      </c>
      <c r="AM138" s="31">
        <v>1</v>
      </c>
      <c r="AN138" s="1">
        <f aca="true" t="shared" si="885" ref="AN138:AN148">AL138+AM138</f>
        <v>2</v>
      </c>
      <c r="AO138" s="8">
        <f aca="true" t="shared" si="886" ref="AO138:AO148">IF(AN138&gt;0,AL138/AN138,0%)</f>
        <v>0.5</v>
      </c>
      <c r="AP138" s="31">
        <v>1</v>
      </c>
      <c r="AQ138" s="31">
        <v>4</v>
      </c>
      <c r="AR138" s="1">
        <f aca="true" t="shared" si="887" ref="AR138:AR148">AP138+AQ138</f>
        <v>5</v>
      </c>
      <c r="AS138" s="8">
        <f aca="true" t="shared" si="888" ref="AS138:AS148">IF(AR138&gt;0,AP138/AR138,0%)</f>
        <v>0.2</v>
      </c>
      <c r="AT138" s="31">
        <v>3</v>
      </c>
      <c r="AU138" s="31">
        <v>5</v>
      </c>
      <c r="AV138" s="1">
        <f aca="true" t="shared" si="889" ref="AV138:AV144">AT138+AU138</f>
        <v>8</v>
      </c>
      <c r="AW138" s="8">
        <f>IF(AV138&gt;0,AT138/AV138,0%)</f>
        <v>0.375</v>
      </c>
      <c r="AX138" s="31">
        <v>0</v>
      </c>
      <c r="AY138" s="31">
        <v>4</v>
      </c>
      <c r="AZ138" s="1">
        <f>AY138+AX138</f>
        <v>4</v>
      </c>
      <c r="BA138" s="8">
        <f aca="true" t="shared" si="890" ref="BA138:BA148">IF(AZ138&gt;0,AX138/AZ138,0%)</f>
        <v>0</v>
      </c>
      <c r="BB138" s="31">
        <v>0</v>
      </c>
      <c r="BC138" s="31">
        <v>4</v>
      </c>
      <c r="BD138" s="1">
        <f aca="true" t="shared" si="891" ref="BD138:BD144">BB138+BC138</f>
        <v>4</v>
      </c>
      <c r="BE138" s="8">
        <f>IF(BD138&gt;0,BB138/BD138,0%)</f>
        <v>0</v>
      </c>
      <c r="BF138" s="2">
        <f aca="true" t="shared" si="892" ref="BF138:BG144">BB138+AX138+AT138+AP138+AL138+AH138+AD138</f>
        <v>6</v>
      </c>
      <c r="BG138" s="1">
        <f t="shared" si="892"/>
        <v>24</v>
      </c>
      <c r="BH138" s="1">
        <f aca="true" t="shared" si="893" ref="BH138:BH148">BF138+BG138</f>
        <v>30</v>
      </c>
      <c r="BI138" s="3">
        <f>IF(BH138&gt;0,BF138/BH138,0%)</f>
        <v>0.2</v>
      </c>
      <c r="BJ138" s="31">
        <v>1</v>
      </c>
      <c r="BK138" s="31">
        <v>15</v>
      </c>
      <c r="BL138" s="1">
        <f aca="true" t="shared" si="894" ref="BL138:BL144">BJ138+BK138</f>
        <v>16</v>
      </c>
      <c r="BM138" s="8">
        <f>IF(BL138&gt;0,BJ138/BL138,0%)</f>
        <v>0.0625</v>
      </c>
      <c r="BN138" s="31">
        <v>0</v>
      </c>
      <c r="BO138" s="31">
        <v>7</v>
      </c>
      <c r="BP138" s="1">
        <f aca="true" t="shared" si="895" ref="BP138:BP144">BN138+BO138</f>
        <v>7</v>
      </c>
      <c r="BQ138" s="8">
        <f>IF(BP138&gt;0,BN138/BP138,0%)</f>
        <v>0</v>
      </c>
      <c r="BR138" s="31">
        <v>4</v>
      </c>
      <c r="BS138" s="31">
        <v>4</v>
      </c>
      <c r="BT138" s="1">
        <f aca="true" t="shared" si="896" ref="BT138:BT144">BR138+BS138</f>
        <v>8</v>
      </c>
      <c r="BU138" s="8">
        <f>IF(BT138&gt;0,BR138/BT138,0%)</f>
        <v>0.5</v>
      </c>
      <c r="BV138" s="31">
        <v>1</v>
      </c>
      <c r="BW138" s="31">
        <v>2</v>
      </c>
      <c r="BX138" s="1">
        <f aca="true" t="shared" si="897" ref="BX138:BX144">BV138+BW138</f>
        <v>3</v>
      </c>
      <c r="BY138" s="8">
        <f>IF(BX138&gt;0,BV138/BX138,0%)</f>
        <v>0.3333333333333333</v>
      </c>
      <c r="BZ138" s="31">
        <v>3</v>
      </c>
      <c r="CA138" s="31">
        <v>7</v>
      </c>
      <c r="CB138" s="1">
        <f aca="true" t="shared" si="898" ref="CB138:CB144">BZ138+CA138</f>
        <v>10</v>
      </c>
      <c r="CC138" s="8">
        <f>IF(CB138&gt;0,BZ138/CB138,0%)</f>
        <v>0.3</v>
      </c>
      <c r="CD138" s="31">
        <v>4</v>
      </c>
      <c r="CE138" s="31">
        <v>6</v>
      </c>
      <c r="CF138" s="1">
        <f aca="true" t="shared" si="899" ref="CF138:CF144">CD138+CE138</f>
        <v>10</v>
      </c>
      <c r="CG138" s="8">
        <f>IF(CF138&gt;0,CD138/CF138,0%)</f>
        <v>0.4</v>
      </c>
      <c r="CH138" s="2">
        <f aca="true" t="shared" si="900" ref="CH138:CH144">CD138+BZ138+BV138+BR138+BN138+BJ138</f>
        <v>13</v>
      </c>
      <c r="CI138" s="1">
        <f aca="true" t="shared" si="901" ref="CI138:CI144">CE138+CA138+BW138+BS138+BO138+BK138</f>
        <v>41</v>
      </c>
      <c r="CJ138" s="1">
        <f aca="true" t="shared" si="902" ref="CJ138:CJ148">CH138+CI138</f>
        <v>54</v>
      </c>
      <c r="CK138" s="3">
        <f aca="true" t="shared" si="903" ref="CK138:CK148">IF(CJ138&gt;0,CH138/CJ138,0%)</f>
        <v>0.24074074074074073</v>
      </c>
      <c r="CL138" s="31">
        <v>5</v>
      </c>
      <c r="CM138" s="31">
        <v>3</v>
      </c>
      <c r="CN138" s="1">
        <f aca="true" t="shared" si="904" ref="CN138:CN144">CL138+CM138</f>
        <v>8</v>
      </c>
      <c r="CO138" s="8">
        <f>IF(CN138&gt;0,CL138/CN138,0%)</f>
        <v>0.625</v>
      </c>
      <c r="CP138" s="31">
        <v>2</v>
      </c>
      <c r="CQ138" s="31">
        <v>14</v>
      </c>
      <c r="CR138" s="1">
        <f aca="true" t="shared" si="905" ref="CR138:CR144">CP138+CQ138</f>
        <v>16</v>
      </c>
      <c r="CS138" s="8">
        <f>IF(CR138&gt;0,CP138/CR138,0%)</f>
        <v>0.125</v>
      </c>
      <c r="CT138" s="31">
        <v>1</v>
      </c>
      <c r="CU138" s="31">
        <v>4</v>
      </c>
      <c r="CV138" s="1">
        <f aca="true" t="shared" si="906" ref="CV138:CV144">CT138+CU138</f>
        <v>5</v>
      </c>
      <c r="CW138" s="8">
        <f>IF(CV138&gt;0,CT138/CV138,0%)</f>
        <v>0.2</v>
      </c>
      <c r="CX138" s="31">
        <v>2</v>
      </c>
      <c r="CY138" s="31">
        <v>5</v>
      </c>
      <c r="CZ138" s="1">
        <f aca="true" t="shared" si="907" ref="CZ138:CZ144">CX138+CY138</f>
        <v>7</v>
      </c>
      <c r="DA138" s="8">
        <f>IF(CZ138&gt;0,CX138/CZ138,0%)</f>
        <v>0.2857142857142857</v>
      </c>
      <c r="DB138" s="31">
        <v>3</v>
      </c>
      <c r="DC138" s="31">
        <v>3</v>
      </c>
      <c r="DD138" s="1">
        <f aca="true" t="shared" si="908" ref="DD138:DD144">DB138+DC138</f>
        <v>6</v>
      </c>
      <c r="DE138" s="8">
        <f>IF(DD138&gt;0,DB138/DD138,0%)</f>
        <v>0.5</v>
      </c>
      <c r="DF138" s="31">
        <v>0</v>
      </c>
      <c r="DG138" s="31">
        <v>2</v>
      </c>
      <c r="DH138" s="1">
        <f aca="true" t="shared" si="909" ref="DH138:DH144">DF138+DG138</f>
        <v>2</v>
      </c>
      <c r="DI138" s="8">
        <f>IF(DH138&gt;0,DF138/DH138,0%)</f>
        <v>0</v>
      </c>
      <c r="DJ138" s="31">
        <v>2</v>
      </c>
      <c r="DK138" s="31">
        <v>2</v>
      </c>
      <c r="DL138" s="1">
        <f aca="true" t="shared" si="910" ref="DL138:DL144">DJ138+DK138</f>
        <v>4</v>
      </c>
      <c r="DM138" s="8">
        <f>IF(DL138&gt;0,DJ138/DL138,0%)</f>
        <v>0.5</v>
      </c>
      <c r="DN138" s="2">
        <f aca="true" t="shared" si="911" ref="DN138:DO144">DJ138+DF138+DB138+CX138+CT138+CP138+CL138</f>
        <v>15</v>
      </c>
      <c r="DO138" s="1">
        <f t="shared" si="911"/>
        <v>33</v>
      </c>
      <c r="DP138" s="1">
        <f aca="true" t="shared" si="912" ref="DP138:DP144">DN138+DO138</f>
        <v>48</v>
      </c>
      <c r="DQ138" s="3">
        <f aca="true" t="shared" si="913" ref="DQ138:DQ148">IF(DP138&gt;0,DN138/DP138,0%)</f>
        <v>0.3125</v>
      </c>
      <c r="DR138" s="2">
        <f aca="true" t="shared" si="914" ref="DR138:DS144">DN138+CH138+BF138+Z138</f>
        <v>38</v>
      </c>
      <c r="DS138" s="1">
        <f t="shared" si="914"/>
        <v>118</v>
      </c>
      <c r="DT138" s="1">
        <f aca="true" t="shared" si="915" ref="DT138:DT147">DR138+DS138</f>
        <v>156</v>
      </c>
      <c r="DU138" s="3">
        <f aca="true" t="shared" si="916" ref="DU138:DU148">IF(DT138&gt;0,DR138/DT138,0%)</f>
        <v>0.24358974358974358</v>
      </c>
      <c r="DV138" s="2">
        <f>'[6]cy2001'!DR126</f>
        <v>31</v>
      </c>
      <c r="DW138" s="2">
        <f>'[6]cy2001'!DS126</f>
        <v>95</v>
      </c>
      <c r="DX138" s="1">
        <f>DV138+DW138</f>
        <v>126</v>
      </c>
      <c r="DY138" s="3">
        <f aca="true" t="shared" si="917" ref="DY138:DY148">IF(DX138&gt;0,DV138/DX138,0%)</f>
        <v>0.24603174603174602</v>
      </c>
      <c r="DZ138" s="1">
        <f>DR138-DV138</f>
        <v>7</v>
      </c>
      <c r="EA138" s="8">
        <f aca="true" t="shared" si="918" ref="EA138:EA147">IF(DV138&lt;&gt;0,DZ138/DV138,IF(DZ138=0,0,1))</f>
        <v>0.22580645161290322</v>
      </c>
      <c r="EB138" s="1">
        <f>DS138-DW138</f>
        <v>23</v>
      </c>
      <c r="EC138" s="8">
        <f>IF(DW138&lt;&gt;0,EB138/DW138,IF(EB138=0,0,1))</f>
        <v>0.24210526315789474</v>
      </c>
      <c r="ED138" s="1">
        <f>DT138-DX138</f>
        <v>30</v>
      </c>
      <c r="EE138" s="8">
        <f aca="true" t="shared" si="919" ref="EE138:EE148">IF(DX138&lt;&gt;0,ED138/DX138,IF(ED138=0,0,1))</f>
        <v>0.23809523809523808</v>
      </c>
      <c r="EF138" s="8">
        <f>EA138-EE138</f>
        <v>-0.012288786482334862</v>
      </c>
    </row>
    <row r="139" spans="1:136" ht="12.75" customHeight="1" hidden="1" outlineLevel="2">
      <c r="A139" s="5" t="s">
        <v>3</v>
      </c>
      <c r="B139" s="31">
        <v>1</v>
      </c>
      <c r="C139" s="31">
        <v>2</v>
      </c>
      <c r="D139" s="9">
        <f t="shared" si="865"/>
        <v>3</v>
      </c>
      <c r="E139" s="11">
        <f t="shared" si="866"/>
        <v>0.3333333333333333</v>
      </c>
      <c r="F139" s="31">
        <v>0</v>
      </c>
      <c r="G139" s="31">
        <v>3</v>
      </c>
      <c r="H139" s="9">
        <f t="shared" si="867"/>
        <v>3</v>
      </c>
      <c r="I139" s="11">
        <f t="shared" si="868"/>
        <v>0</v>
      </c>
      <c r="J139" s="31">
        <v>0</v>
      </c>
      <c r="K139" s="31">
        <v>4</v>
      </c>
      <c r="L139" s="9">
        <f t="shared" si="869"/>
        <v>4</v>
      </c>
      <c r="M139" s="11">
        <f t="shared" si="870"/>
        <v>0</v>
      </c>
      <c r="N139" s="31">
        <v>3</v>
      </c>
      <c r="O139" s="31">
        <v>2</v>
      </c>
      <c r="P139" s="1">
        <f t="shared" si="871"/>
        <v>5</v>
      </c>
      <c r="Q139" s="8">
        <f t="shared" si="872"/>
        <v>0.6</v>
      </c>
      <c r="R139" s="31">
        <v>1</v>
      </c>
      <c r="S139" s="31">
        <v>9</v>
      </c>
      <c r="T139" s="1">
        <f t="shared" si="873"/>
        <v>10</v>
      </c>
      <c r="U139" s="8">
        <f t="shared" si="874"/>
        <v>0.1</v>
      </c>
      <c r="V139" s="31">
        <v>1</v>
      </c>
      <c r="W139" s="31">
        <v>5</v>
      </c>
      <c r="X139" s="1">
        <f t="shared" si="875"/>
        <v>6</v>
      </c>
      <c r="Y139" s="8">
        <f t="shared" si="876"/>
        <v>0.16666666666666666</v>
      </c>
      <c r="Z139" s="2">
        <f t="shared" si="877"/>
        <v>6</v>
      </c>
      <c r="AA139" s="1">
        <f t="shared" si="878"/>
        <v>25</v>
      </c>
      <c r="AB139" s="1">
        <f t="shared" si="879"/>
        <v>31</v>
      </c>
      <c r="AC139" s="3">
        <f t="shared" si="880"/>
        <v>0.1935483870967742</v>
      </c>
      <c r="AD139" s="31">
        <v>1</v>
      </c>
      <c r="AE139" s="31">
        <v>5</v>
      </c>
      <c r="AF139" s="1">
        <f t="shared" si="881"/>
        <v>6</v>
      </c>
      <c r="AG139" s="8">
        <f t="shared" si="882"/>
        <v>0.16666666666666666</v>
      </c>
      <c r="AH139" s="31">
        <v>0</v>
      </c>
      <c r="AI139" s="31">
        <v>3</v>
      </c>
      <c r="AJ139" s="1">
        <f t="shared" si="883"/>
        <v>3</v>
      </c>
      <c r="AK139" s="8">
        <f t="shared" si="884"/>
        <v>0</v>
      </c>
      <c r="AL139" s="31">
        <v>1</v>
      </c>
      <c r="AM139" s="31">
        <v>2</v>
      </c>
      <c r="AN139" s="1">
        <f t="shared" si="885"/>
        <v>3</v>
      </c>
      <c r="AO139" s="8">
        <f t="shared" si="886"/>
        <v>0.3333333333333333</v>
      </c>
      <c r="AP139" s="31">
        <v>1</v>
      </c>
      <c r="AQ139" s="31">
        <v>2</v>
      </c>
      <c r="AR139" s="1">
        <f t="shared" si="887"/>
        <v>3</v>
      </c>
      <c r="AS139" s="8">
        <f t="shared" si="888"/>
        <v>0.3333333333333333</v>
      </c>
      <c r="AT139" s="31">
        <v>2</v>
      </c>
      <c r="AU139" s="31">
        <v>4</v>
      </c>
      <c r="AV139" s="1">
        <f t="shared" si="889"/>
        <v>6</v>
      </c>
      <c r="AW139" s="8">
        <f aca="true" t="shared" si="920" ref="AW139:AW144">IF(AV139&gt;0,AT139/AV139,0%)</f>
        <v>0.3333333333333333</v>
      </c>
      <c r="AX139" s="31">
        <v>0</v>
      </c>
      <c r="AY139" s="31">
        <v>2</v>
      </c>
      <c r="AZ139" s="1">
        <f>AY139+AX139</f>
        <v>2</v>
      </c>
      <c r="BA139" s="8">
        <f t="shared" si="890"/>
        <v>0</v>
      </c>
      <c r="BB139" s="31">
        <v>0</v>
      </c>
      <c r="BC139" s="31">
        <v>6</v>
      </c>
      <c r="BD139" s="1">
        <f t="shared" si="891"/>
        <v>6</v>
      </c>
      <c r="BE139" s="8">
        <f aca="true" t="shared" si="921" ref="BE139:BE144">IF(BD139&gt;0,BB139/BD139,0%)</f>
        <v>0</v>
      </c>
      <c r="BF139" s="2">
        <f t="shared" si="892"/>
        <v>5</v>
      </c>
      <c r="BG139" s="1">
        <f t="shared" si="892"/>
        <v>24</v>
      </c>
      <c r="BH139" s="1">
        <f t="shared" si="893"/>
        <v>29</v>
      </c>
      <c r="BI139" s="3">
        <f>IF(BH139&gt;0,BF139/BH139,0%)</f>
        <v>0.1724137931034483</v>
      </c>
      <c r="BJ139" s="31">
        <v>2</v>
      </c>
      <c r="BK139" s="31">
        <v>18</v>
      </c>
      <c r="BL139" s="1">
        <f t="shared" si="894"/>
        <v>20</v>
      </c>
      <c r="BM139" s="8">
        <f aca="true" t="shared" si="922" ref="BM139:BM144">IF(BL139&gt;0,BJ139/BL139,0%)</f>
        <v>0.1</v>
      </c>
      <c r="BN139" s="31">
        <v>2</v>
      </c>
      <c r="BO139" s="31">
        <v>5</v>
      </c>
      <c r="BP139" s="1">
        <f t="shared" si="895"/>
        <v>7</v>
      </c>
      <c r="BQ139" s="8">
        <f aca="true" t="shared" si="923" ref="BQ139:BQ144">IF(BP139&gt;0,BN139/BP139,0%)</f>
        <v>0.2857142857142857</v>
      </c>
      <c r="BR139" s="31">
        <v>0</v>
      </c>
      <c r="BS139" s="31">
        <v>5</v>
      </c>
      <c r="BT139" s="1">
        <f t="shared" si="896"/>
        <v>5</v>
      </c>
      <c r="BU139" s="8">
        <f aca="true" t="shared" si="924" ref="BU139:BU144">IF(BT139&gt;0,BR139/BT139,0%)</f>
        <v>0</v>
      </c>
      <c r="BV139" s="31">
        <v>1</v>
      </c>
      <c r="BW139" s="31">
        <v>1</v>
      </c>
      <c r="BX139" s="1">
        <f t="shared" si="897"/>
        <v>2</v>
      </c>
      <c r="BY139" s="8">
        <f aca="true" t="shared" si="925" ref="BY139:BY144">IF(BX139&gt;0,BV139/BX139,0%)</f>
        <v>0.5</v>
      </c>
      <c r="BZ139" s="31">
        <v>1</v>
      </c>
      <c r="CA139" s="31">
        <v>5</v>
      </c>
      <c r="CB139" s="1">
        <f t="shared" si="898"/>
        <v>6</v>
      </c>
      <c r="CC139" s="8">
        <f aca="true" t="shared" si="926" ref="CC139:CC144">IF(CB139&gt;0,BZ139/CB139,0%)</f>
        <v>0.16666666666666666</v>
      </c>
      <c r="CD139" s="31">
        <v>2</v>
      </c>
      <c r="CE139" s="31">
        <v>10</v>
      </c>
      <c r="CF139" s="1">
        <f t="shared" si="899"/>
        <v>12</v>
      </c>
      <c r="CG139" s="8">
        <f aca="true" t="shared" si="927" ref="CG139:CG144">IF(CF139&gt;0,CD139/CF139,0%)</f>
        <v>0.16666666666666666</v>
      </c>
      <c r="CH139" s="2">
        <f t="shared" si="900"/>
        <v>8</v>
      </c>
      <c r="CI139" s="1">
        <f t="shared" si="901"/>
        <v>44</v>
      </c>
      <c r="CJ139" s="1">
        <f t="shared" si="902"/>
        <v>52</v>
      </c>
      <c r="CK139" s="3">
        <f t="shared" si="903"/>
        <v>0.15384615384615385</v>
      </c>
      <c r="CL139" s="31">
        <v>0</v>
      </c>
      <c r="CM139" s="31">
        <v>3</v>
      </c>
      <c r="CN139" s="1">
        <f t="shared" si="904"/>
        <v>3</v>
      </c>
      <c r="CO139" s="8">
        <f aca="true" t="shared" si="928" ref="CO139:CO144">IF(CN139&gt;0,CL139/CN139,0%)</f>
        <v>0</v>
      </c>
      <c r="CP139" s="31">
        <v>6</v>
      </c>
      <c r="CQ139" s="31">
        <v>8</v>
      </c>
      <c r="CR139" s="1">
        <f t="shared" si="905"/>
        <v>14</v>
      </c>
      <c r="CS139" s="8">
        <f aca="true" t="shared" si="929" ref="CS139:CS144">IF(CR139&gt;0,CP139/CR139,0%)</f>
        <v>0.42857142857142855</v>
      </c>
      <c r="CT139" s="31">
        <v>4</v>
      </c>
      <c r="CU139" s="31">
        <v>2</v>
      </c>
      <c r="CV139" s="1">
        <f t="shared" si="906"/>
        <v>6</v>
      </c>
      <c r="CW139" s="8">
        <f aca="true" t="shared" si="930" ref="CW139:CW144">IF(CV139&gt;0,CT139/CV139,0%)</f>
        <v>0.6666666666666666</v>
      </c>
      <c r="CX139" s="31">
        <v>0</v>
      </c>
      <c r="CY139" s="31">
        <v>2</v>
      </c>
      <c r="CZ139" s="1">
        <f t="shared" si="907"/>
        <v>2</v>
      </c>
      <c r="DA139" s="8">
        <f aca="true" t="shared" si="931" ref="DA139:DA144">IF(CZ139&gt;0,CX139/CZ139,0%)</f>
        <v>0</v>
      </c>
      <c r="DB139" s="31">
        <v>3</v>
      </c>
      <c r="DC139" s="31">
        <v>2</v>
      </c>
      <c r="DD139" s="1">
        <f t="shared" si="908"/>
        <v>5</v>
      </c>
      <c r="DE139" s="8">
        <f aca="true" t="shared" si="932" ref="DE139:DE144">IF(DD139&gt;0,DB139/DD139,0%)</f>
        <v>0.6</v>
      </c>
      <c r="DF139" s="31">
        <v>5</v>
      </c>
      <c r="DG139" s="31">
        <v>1</v>
      </c>
      <c r="DH139" s="1">
        <f t="shared" si="909"/>
        <v>6</v>
      </c>
      <c r="DI139" s="8">
        <f aca="true" t="shared" si="933" ref="DI139:DI144">IF(DH139&gt;0,DF139/DH139,0%)</f>
        <v>0.8333333333333334</v>
      </c>
      <c r="DJ139" s="31">
        <v>4</v>
      </c>
      <c r="DK139" s="31">
        <v>2</v>
      </c>
      <c r="DL139" s="1">
        <f t="shared" si="910"/>
        <v>6</v>
      </c>
      <c r="DM139" s="8">
        <f aca="true" t="shared" si="934" ref="DM139:DM144">IF(DL139&gt;0,DJ139/DL139,0%)</f>
        <v>0.6666666666666666</v>
      </c>
      <c r="DN139" s="2">
        <f t="shared" si="911"/>
        <v>22</v>
      </c>
      <c r="DO139" s="1">
        <f t="shared" si="911"/>
        <v>20</v>
      </c>
      <c r="DP139" s="1">
        <f t="shared" si="912"/>
        <v>42</v>
      </c>
      <c r="DQ139" s="3">
        <f t="shared" si="913"/>
        <v>0.5238095238095238</v>
      </c>
      <c r="DR139" s="2">
        <f t="shared" si="914"/>
        <v>41</v>
      </c>
      <c r="DS139" s="1">
        <f t="shared" si="914"/>
        <v>113</v>
      </c>
      <c r="DT139" s="1">
        <f t="shared" si="915"/>
        <v>154</v>
      </c>
      <c r="DU139" s="3">
        <f t="shared" si="916"/>
        <v>0.2662337662337662</v>
      </c>
      <c r="DV139" s="2">
        <f>'[6]cy2001'!DR127</f>
        <v>20</v>
      </c>
      <c r="DW139" s="2">
        <f>'[6]cy2001'!DS127</f>
        <v>84</v>
      </c>
      <c r="DX139" s="1">
        <f aca="true" t="shared" si="935" ref="DX139:DX147">DV139+DW139</f>
        <v>104</v>
      </c>
      <c r="DY139" s="3">
        <f t="shared" si="917"/>
        <v>0.19230769230769232</v>
      </c>
      <c r="DZ139" s="1">
        <f aca="true" t="shared" si="936" ref="DZ139:DZ147">DR139-DV139</f>
        <v>21</v>
      </c>
      <c r="EA139" s="8">
        <f t="shared" si="918"/>
        <v>1.05</v>
      </c>
      <c r="EB139" s="1">
        <f aca="true" t="shared" si="937" ref="EB139:EB148">DS139-DW139</f>
        <v>29</v>
      </c>
      <c r="EC139" s="8">
        <f aca="true" t="shared" si="938" ref="EC139:EC148">IF(DW139&lt;&gt;0,EB139/DW139,IF(EB139=0,0,1))</f>
        <v>0.34523809523809523</v>
      </c>
      <c r="ED139" s="1">
        <f aca="true" t="shared" si="939" ref="ED139:ED148">DT139-DX139</f>
        <v>50</v>
      </c>
      <c r="EE139" s="8">
        <f t="shared" si="919"/>
        <v>0.4807692307692308</v>
      </c>
      <c r="EF139" s="8">
        <f aca="true" t="shared" si="940" ref="EF139:EF148">EA139-EE139</f>
        <v>0.5692307692307692</v>
      </c>
    </row>
    <row r="140" spans="1:136" ht="12.75" customHeight="1" hidden="1" outlineLevel="2">
      <c r="A140" s="5" t="s">
        <v>4</v>
      </c>
      <c r="B140" s="31">
        <v>1</v>
      </c>
      <c r="C140" s="31">
        <v>1</v>
      </c>
      <c r="D140" s="9">
        <f t="shared" si="865"/>
        <v>2</v>
      </c>
      <c r="E140" s="11">
        <f t="shared" si="866"/>
        <v>0.5</v>
      </c>
      <c r="F140" s="31">
        <v>3</v>
      </c>
      <c r="G140" s="31">
        <v>0</v>
      </c>
      <c r="H140" s="9">
        <f t="shared" si="867"/>
        <v>3</v>
      </c>
      <c r="I140" s="11">
        <f t="shared" si="868"/>
        <v>1</v>
      </c>
      <c r="J140" s="31">
        <v>9</v>
      </c>
      <c r="K140" s="31">
        <v>9</v>
      </c>
      <c r="L140" s="9">
        <f t="shared" si="869"/>
        <v>18</v>
      </c>
      <c r="M140" s="11">
        <f t="shared" si="870"/>
        <v>0.5</v>
      </c>
      <c r="N140" s="31">
        <v>3</v>
      </c>
      <c r="O140" s="31">
        <v>5</v>
      </c>
      <c r="P140" s="1">
        <f t="shared" si="871"/>
        <v>8</v>
      </c>
      <c r="Q140" s="8">
        <f t="shared" si="872"/>
        <v>0.375</v>
      </c>
      <c r="R140" s="31">
        <v>6</v>
      </c>
      <c r="S140" s="31">
        <v>7</v>
      </c>
      <c r="T140" s="1">
        <f t="shared" si="873"/>
        <v>13</v>
      </c>
      <c r="U140" s="8">
        <f t="shared" si="874"/>
        <v>0.46153846153846156</v>
      </c>
      <c r="V140" s="31">
        <v>9</v>
      </c>
      <c r="W140" s="31">
        <v>7</v>
      </c>
      <c r="X140" s="1">
        <f t="shared" si="875"/>
        <v>16</v>
      </c>
      <c r="Y140" s="8">
        <f t="shared" si="876"/>
        <v>0.5625</v>
      </c>
      <c r="Z140" s="2">
        <f t="shared" si="877"/>
        <v>31</v>
      </c>
      <c r="AA140" s="1">
        <f t="shared" si="878"/>
        <v>29</v>
      </c>
      <c r="AB140" s="1">
        <f t="shared" si="879"/>
        <v>60</v>
      </c>
      <c r="AC140" s="3">
        <f t="shared" si="880"/>
        <v>0.5166666666666667</v>
      </c>
      <c r="AD140" s="31">
        <v>3</v>
      </c>
      <c r="AE140" s="31">
        <v>4</v>
      </c>
      <c r="AF140" s="1">
        <f t="shared" si="881"/>
        <v>7</v>
      </c>
      <c r="AG140" s="8">
        <f t="shared" si="882"/>
        <v>0.42857142857142855</v>
      </c>
      <c r="AH140" s="31">
        <v>3</v>
      </c>
      <c r="AI140" s="31">
        <v>4</v>
      </c>
      <c r="AJ140" s="1">
        <f t="shared" si="883"/>
        <v>7</v>
      </c>
      <c r="AK140" s="8">
        <f t="shared" si="884"/>
        <v>0.42857142857142855</v>
      </c>
      <c r="AL140" s="31">
        <v>7</v>
      </c>
      <c r="AM140" s="31">
        <v>5</v>
      </c>
      <c r="AN140" s="1">
        <f t="shared" si="885"/>
        <v>12</v>
      </c>
      <c r="AO140" s="8">
        <f t="shared" si="886"/>
        <v>0.5833333333333334</v>
      </c>
      <c r="AP140" s="31">
        <v>7</v>
      </c>
      <c r="AQ140" s="31">
        <v>2</v>
      </c>
      <c r="AR140" s="1">
        <f t="shared" si="887"/>
        <v>9</v>
      </c>
      <c r="AS140" s="8">
        <f t="shared" si="888"/>
        <v>0.7777777777777778</v>
      </c>
      <c r="AT140" s="31">
        <v>4</v>
      </c>
      <c r="AU140" s="31">
        <v>4</v>
      </c>
      <c r="AV140" s="1">
        <f t="shared" si="889"/>
        <v>8</v>
      </c>
      <c r="AW140" s="8">
        <f t="shared" si="920"/>
        <v>0.5</v>
      </c>
      <c r="AX140" s="31">
        <v>4</v>
      </c>
      <c r="AY140" s="31">
        <v>3</v>
      </c>
      <c r="AZ140" s="1">
        <f>AY140+AX140</f>
        <v>7</v>
      </c>
      <c r="BA140" s="8">
        <f t="shared" si="890"/>
        <v>0.5714285714285714</v>
      </c>
      <c r="BB140" s="31">
        <v>3</v>
      </c>
      <c r="BC140" s="31">
        <v>3</v>
      </c>
      <c r="BD140" s="1">
        <f t="shared" si="891"/>
        <v>6</v>
      </c>
      <c r="BE140" s="8">
        <f t="shared" si="921"/>
        <v>0.5</v>
      </c>
      <c r="BF140" s="2">
        <f t="shared" si="892"/>
        <v>31</v>
      </c>
      <c r="BG140" s="1">
        <f t="shared" si="892"/>
        <v>25</v>
      </c>
      <c r="BH140" s="1">
        <f t="shared" si="893"/>
        <v>56</v>
      </c>
      <c r="BI140" s="3">
        <f>IF(BH140&gt;0,BF140/BH140,0%)</f>
        <v>0.5535714285714286</v>
      </c>
      <c r="BJ140" s="31">
        <v>4</v>
      </c>
      <c r="BK140" s="31">
        <v>20</v>
      </c>
      <c r="BL140" s="1">
        <f t="shared" si="894"/>
        <v>24</v>
      </c>
      <c r="BM140" s="8">
        <f t="shared" si="922"/>
        <v>0.16666666666666666</v>
      </c>
      <c r="BN140" s="31">
        <v>3</v>
      </c>
      <c r="BO140" s="31">
        <v>6</v>
      </c>
      <c r="BP140" s="1">
        <f t="shared" si="895"/>
        <v>9</v>
      </c>
      <c r="BQ140" s="8">
        <f t="shared" si="923"/>
        <v>0.3333333333333333</v>
      </c>
      <c r="BR140" s="31">
        <v>3</v>
      </c>
      <c r="BS140" s="31">
        <v>6</v>
      </c>
      <c r="BT140" s="1">
        <f t="shared" si="896"/>
        <v>9</v>
      </c>
      <c r="BU140" s="8">
        <f t="shared" si="924"/>
        <v>0.3333333333333333</v>
      </c>
      <c r="BV140" s="31">
        <v>2</v>
      </c>
      <c r="BW140" s="31">
        <v>3</v>
      </c>
      <c r="BX140" s="1">
        <f t="shared" si="897"/>
        <v>5</v>
      </c>
      <c r="BY140" s="8">
        <f t="shared" si="925"/>
        <v>0.4</v>
      </c>
      <c r="BZ140" s="31">
        <v>1</v>
      </c>
      <c r="CA140" s="31">
        <v>3</v>
      </c>
      <c r="CB140" s="1">
        <f t="shared" si="898"/>
        <v>4</v>
      </c>
      <c r="CC140" s="8">
        <f t="shared" si="926"/>
        <v>0.25</v>
      </c>
      <c r="CD140" s="31">
        <v>4</v>
      </c>
      <c r="CE140" s="31">
        <v>6</v>
      </c>
      <c r="CF140" s="1">
        <f t="shared" si="899"/>
        <v>10</v>
      </c>
      <c r="CG140" s="8">
        <f t="shared" si="927"/>
        <v>0.4</v>
      </c>
      <c r="CH140" s="2">
        <f t="shared" si="900"/>
        <v>17</v>
      </c>
      <c r="CI140" s="1">
        <f t="shared" si="901"/>
        <v>44</v>
      </c>
      <c r="CJ140" s="1">
        <f t="shared" si="902"/>
        <v>61</v>
      </c>
      <c r="CK140" s="3">
        <f t="shared" si="903"/>
        <v>0.2786885245901639</v>
      </c>
      <c r="CL140" s="31">
        <v>4</v>
      </c>
      <c r="CM140" s="31">
        <v>4</v>
      </c>
      <c r="CN140" s="1">
        <f t="shared" si="904"/>
        <v>8</v>
      </c>
      <c r="CO140" s="8">
        <f t="shared" si="928"/>
        <v>0.5</v>
      </c>
      <c r="CP140" s="31">
        <v>3</v>
      </c>
      <c r="CQ140" s="31">
        <v>5</v>
      </c>
      <c r="CR140" s="1">
        <f t="shared" si="905"/>
        <v>8</v>
      </c>
      <c r="CS140" s="8">
        <f t="shared" si="929"/>
        <v>0.375</v>
      </c>
      <c r="CT140" s="31">
        <v>6</v>
      </c>
      <c r="CU140" s="31">
        <v>1</v>
      </c>
      <c r="CV140" s="1">
        <f t="shared" si="906"/>
        <v>7</v>
      </c>
      <c r="CW140" s="8">
        <f t="shared" si="930"/>
        <v>0.8571428571428571</v>
      </c>
      <c r="CX140" s="31">
        <v>3</v>
      </c>
      <c r="CY140" s="31">
        <v>5</v>
      </c>
      <c r="CZ140" s="1">
        <f t="shared" si="907"/>
        <v>8</v>
      </c>
      <c r="DA140" s="8">
        <f t="shared" si="931"/>
        <v>0.375</v>
      </c>
      <c r="DB140" s="31">
        <v>2</v>
      </c>
      <c r="DC140" s="31">
        <v>5</v>
      </c>
      <c r="DD140" s="1">
        <f t="shared" si="908"/>
        <v>7</v>
      </c>
      <c r="DE140" s="8">
        <f t="shared" si="932"/>
        <v>0.2857142857142857</v>
      </c>
      <c r="DF140" s="31">
        <v>2</v>
      </c>
      <c r="DG140" s="31">
        <v>0</v>
      </c>
      <c r="DH140" s="1">
        <f t="shared" si="909"/>
        <v>2</v>
      </c>
      <c r="DI140" s="8">
        <f t="shared" si="933"/>
        <v>1</v>
      </c>
      <c r="DJ140" s="31">
        <v>3</v>
      </c>
      <c r="DK140" s="31">
        <v>1</v>
      </c>
      <c r="DL140" s="1">
        <f t="shared" si="910"/>
        <v>4</v>
      </c>
      <c r="DM140" s="8">
        <f t="shared" si="934"/>
        <v>0.75</v>
      </c>
      <c r="DN140" s="2">
        <f t="shared" si="911"/>
        <v>23</v>
      </c>
      <c r="DO140" s="1">
        <f t="shared" si="911"/>
        <v>21</v>
      </c>
      <c r="DP140" s="1">
        <f t="shared" si="912"/>
        <v>44</v>
      </c>
      <c r="DQ140" s="3">
        <f t="shared" si="913"/>
        <v>0.5227272727272727</v>
      </c>
      <c r="DR140" s="2">
        <f t="shared" si="914"/>
        <v>102</v>
      </c>
      <c r="DS140" s="1">
        <f t="shared" si="914"/>
        <v>119</v>
      </c>
      <c r="DT140" s="1">
        <f t="shared" si="915"/>
        <v>221</v>
      </c>
      <c r="DU140" s="3">
        <f t="shared" si="916"/>
        <v>0.46153846153846156</v>
      </c>
      <c r="DV140" s="2">
        <f>'[6]cy2001'!DR128</f>
        <v>79</v>
      </c>
      <c r="DW140" s="2">
        <f>'[6]cy2001'!DS128</f>
        <v>122</v>
      </c>
      <c r="DX140" s="1">
        <f t="shared" si="935"/>
        <v>201</v>
      </c>
      <c r="DY140" s="3">
        <f t="shared" si="917"/>
        <v>0.39303482587064675</v>
      </c>
      <c r="DZ140" s="1">
        <f t="shared" si="936"/>
        <v>23</v>
      </c>
      <c r="EA140" s="8">
        <f t="shared" si="918"/>
        <v>0.2911392405063291</v>
      </c>
      <c r="EB140" s="1">
        <f t="shared" si="937"/>
        <v>-3</v>
      </c>
      <c r="EC140" s="8">
        <f t="shared" si="938"/>
        <v>-0.02459016393442623</v>
      </c>
      <c r="ED140" s="1">
        <f t="shared" si="939"/>
        <v>20</v>
      </c>
      <c r="EE140" s="8">
        <f t="shared" si="919"/>
        <v>0.09950248756218906</v>
      </c>
      <c r="EF140" s="8">
        <f t="shared" si="940"/>
        <v>0.19163675294414007</v>
      </c>
    </row>
    <row r="141" spans="1:136" ht="12.75" customHeight="1" hidden="1" outlineLevel="2">
      <c r="A141" s="5" t="s">
        <v>5</v>
      </c>
      <c r="B141" s="31">
        <v>1</v>
      </c>
      <c r="C141" s="31">
        <v>1</v>
      </c>
      <c r="D141" s="9">
        <f t="shared" si="865"/>
        <v>2</v>
      </c>
      <c r="E141" s="11">
        <f t="shared" si="866"/>
        <v>0.5</v>
      </c>
      <c r="F141" s="31">
        <v>3</v>
      </c>
      <c r="G141" s="31">
        <v>0</v>
      </c>
      <c r="H141" s="9">
        <f t="shared" si="867"/>
        <v>3</v>
      </c>
      <c r="I141" s="11">
        <f t="shared" si="868"/>
        <v>1</v>
      </c>
      <c r="J141" s="31">
        <v>5</v>
      </c>
      <c r="K141" s="31">
        <v>5</v>
      </c>
      <c r="L141" s="9">
        <f t="shared" si="869"/>
        <v>10</v>
      </c>
      <c r="M141" s="11">
        <f t="shared" si="870"/>
        <v>0.5</v>
      </c>
      <c r="N141" s="31">
        <v>2</v>
      </c>
      <c r="O141" s="31">
        <v>4</v>
      </c>
      <c r="P141" s="1">
        <f t="shared" si="871"/>
        <v>6</v>
      </c>
      <c r="Q141" s="8">
        <f t="shared" si="872"/>
        <v>0.3333333333333333</v>
      </c>
      <c r="R141" s="31">
        <v>3</v>
      </c>
      <c r="S141" s="31">
        <v>6</v>
      </c>
      <c r="T141" s="1">
        <f t="shared" si="873"/>
        <v>9</v>
      </c>
      <c r="U141" s="8">
        <f t="shared" si="874"/>
        <v>0.3333333333333333</v>
      </c>
      <c r="V141" s="31">
        <v>2</v>
      </c>
      <c r="W141" s="31">
        <v>5</v>
      </c>
      <c r="X141" s="1">
        <f t="shared" si="875"/>
        <v>7</v>
      </c>
      <c r="Y141" s="8">
        <f t="shared" si="876"/>
        <v>0.2857142857142857</v>
      </c>
      <c r="Z141" s="2">
        <f t="shared" si="877"/>
        <v>16</v>
      </c>
      <c r="AA141" s="1">
        <f t="shared" si="878"/>
        <v>21</v>
      </c>
      <c r="AB141" s="1">
        <f t="shared" si="879"/>
        <v>37</v>
      </c>
      <c r="AC141" s="3">
        <f t="shared" si="880"/>
        <v>0.43243243243243246</v>
      </c>
      <c r="AD141" s="31">
        <v>1</v>
      </c>
      <c r="AE141" s="31">
        <v>3</v>
      </c>
      <c r="AF141" s="1">
        <f t="shared" si="881"/>
        <v>4</v>
      </c>
      <c r="AG141" s="8">
        <f t="shared" si="882"/>
        <v>0.25</v>
      </c>
      <c r="AH141" s="31">
        <v>1</v>
      </c>
      <c r="AI141" s="31">
        <v>2</v>
      </c>
      <c r="AJ141" s="1">
        <f t="shared" si="883"/>
        <v>3</v>
      </c>
      <c r="AK141" s="8">
        <f t="shared" si="884"/>
        <v>0.3333333333333333</v>
      </c>
      <c r="AL141" s="31">
        <v>4</v>
      </c>
      <c r="AM141" s="31">
        <v>3</v>
      </c>
      <c r="AN141" s="1">
        <f t="shared" si="885"/>
        <v>7</v>
      </c>
      <c r="AO141" s="8">
        <f t="shared" si="886"/>
        <v>0.5714285714285714</v>
      </c>
      <c r="AP141" s="31">
        <v>6</v>
      </c>
      <c r="AQ141" s="31">
        <v>2</v>
      </c>
      <c r="AR141" s="1">
        <f t="shared" si="887"/>
        <v>8</v>
      </c>
      <c r="AS141" s="8">
        <f t="shared" si="888"/>
        <v>0.75</v>
      </c>
      <c r="AT141" s="31">
        <v>3</v>
      </c>
      <c r="AU141" s="31">
        <v>5</v>
      </c>
      <c r="AV141" s="1">
        <f t="shared" si="889"/>
        <v>8</v>
      </c>
      <c r="AW141" s="8">
        <f t="shared" si="920"/>
        <v>0.375</v>
      </c>
      <c r="AX141" s="31">
        <v>1</v>
      </c>
      <c r="AY141" s="31">
        <v>4</v>
      </c>
      <c r="AZ141" s="1">
        <f>AY141+AX141</f>
        <v>5</v>
      </c>
      <c r="BA141" s="8">
        <f t="shared" si="890"/>
        <v>0.2</v>
      </c>
      <c r="BB141" s="31">
        <v>2</v>
      </c>
      <c r="BC141" s="31">
        <v>3</v>
      </c>
      <c r="BD141" s="1">
        <f t="shared" si="891"/>
        <v>5</v>
      </c>
      <c r="BE141" s="8">
        <f t="shared" si="921"/>
        <v>0.4</v>
      </c>
      <c r="BF141" s="2">
        <f t="shared" si="892"/>
        <v>18</v>
      </c>
      <c r="BG141" s="1">
        <f t="shared" si="892"/>
        <v>22</v>
      </c>
      <c r="BH141" s="1">
        <f t="shared" si="893"/>
        <v>40</v>
      </c>
      <c r="BI141" s="3">
        <f>IF(BH141&gt;0,BF141/BH141,0%)</f>
        <v>0.45</v>
      </c>
      <c r="BJ141" s="31">
        <v>3</v>
      </c>
      <c r="BK141" s="31">
        <v>14</v>
      </c>
      <c r="BL141" s="1">
        <f t="shared" si="894"/>
        <v>17</v>
      </c>
      <c r="BM141" s="8">
        <f t="shared" si="922"/>
        <v>0.17647058823529413</v>
      </c>
      <c r="BN141" s="31">
        <v>0</v>
      </c>
      <c r="BO141" s="31">
        <v>6</v>
      </c>
      <c r="BP141" s="1">
        <f t="shared" si="895"/>
        <v>6</v>
      </c>
      <c r="BQ141" s="8">
        <f t="shared" si="923"/>
        <v>0</v>
      </c>
      <c r="BR141" s="31">
        <v>4</v>
      </c>
      <c r="BS141" s="31">
        <v>4</v>
      </c>
      <c r="BT141" s="1">
        <f t="shared" si="896"/>
        <v>8</v>
      </c>
      <c r="BU141" s="8">
        <f t="shared" si="924"/>
        <v>0.5</v>
      </c>
      <c r="BV141" s="31">
        <v>1</v>
      </c>
      <c r="BW141" s="31">
        <v>0</v>
      </c>
      <c r="BX141" s="1">
        <f t="shared" si="897"/>
        <v>1</v>
      </c>
      <c r="BY141" s="8">
        <f t="shared" si="925"/>
        <v>1</v>
      </c>
      <c r="BZ141" s="31">
        <v>9</v>
      </c>
      <c r="CA141" s="31">
        <v>4</v>
      </c>
      <c r="CB141" s="1">
        <f t="shared" si="898"/>
        <v>13</v>
      </c>
      <c r="CC141" s="8">
        <f t="shared" si="926"/>
        <v>0.6923076923076923</v>
      </c>
      <c r="CD141" s="31">
        <v>2</v>
      </c>
      <c r="CE141" s="31">
        <v>6</v>
      </c>
      <c r="CF141" s="1">
        <f t="shared" si="899"/>
        <v>8</v>
      </c>
      <c r="CG141" s="8">
        <f t="shared" si="927"/>
        <v>0.25</v>
      </c>
      <c r="CH141" s="2">
        <f t="shared" si="900"/>
        <v>19</v>
      </c>
      <c r="CI141" s="1">
        <f t="shared" si="901"/>
        <v>34</v>
      </c>
      <c r="CJ141" s="1">
        <f t="shared" si="902"/>
        <v>53</v>
      </c>
      <c r="CK141" s="3">
        <f t="shared" si="903"/>
        <v>0.3584905660377358</v>
      </c>
      <c r="CL141" s="31">
        <v>2</v>
      </c>
      <c r="CM141" s="31">
        <v>5</v>
      </c>
      <c r="CN141" s="1">
        <f t="shared" si="904"/>
        <v>7</v>
      </c>
      <c r="CO141" s="8">
        <f t="shared" si="928"/>
        <v>0.2857142857142857</v>
      </c>
      <c r="CP141" s="31">
        <v>2</v>
      </c>
      <c r="CQ141" s="31">
        <v>2</v>
      </c>
      <c r="CR141" s="1">
        <f t="shared" si="905"/>
        <v>4</v>
      </c>
      <c r="CS141" s="8">
        <f t="shared" si="929"/>
        <v>0.5</v>
      </c>
      <c r="CT141" s="31">
        <v>4</v>
      </c>
      <c r="CU141" s="31">
        <v>1</v>
      </c>
      <c r="CV141" s="1">
        <f t="shared" si="906"/>
        <v>5</v>
      </c>
      <c r="CW141" s="8">
        <f t="shared" si="930"/>
        <v>0.8</v>
      </c>
      <c r="CX141" s="31">
        <v>1</v>
      </c>
      <c r="CY141" s="31">
        <v>3</v>
      </c>
      <c r="CZ141" s="1">
        <f t="shared" si="907"/>
        <v>4</v>
      </c>
      <c r="DA141" s="8">
        <f t="shared" si="931"/>
        <v>0.25</v>
      </c>
      <c r="DB141" s="31">
        <v>1</v>
      </c>
      <c r="DC141" s="31">
        <v>6</v>
      </c>
      <c r="DD141" s="1">
        <f t="shared" si="908"/>
        <v>7</v>
      </c>
      <c r="DE141" s="8">
        <f t="shared" si="932"/>
        <v>0.14285714285714285</v>
      </c>
      <c r="DF141" s="31">
        <v>0</v>
      </c>
      <c r="DG141" s="31">
        <v>1</v>
      </c>
      <c r="DH141" s="1">
        <f t="shared" si="909"/>
        <v>1</v>
      </c>
      <c r="DI141" s="8">
        <f t="shared" si="933"/>
        <v>0</v>
      </c>
      <c r="DJ141" s="31">
        <v>4</v>
      </c>
      <c r="DK141" s="31">
        <v>1</v>
      </c>
      <c r="DL141" s="1">
        <f t="shared" si="910"/>
        <v>5</v>
      </c>
      <c r="DM141" s="8">
        <f t="shared" si="934"/>
        <v>0.8</v>
      </c>
      <c r="DN141" s="2">
        <f t="shared" si="911"/>
        <v>14</v>
      </c>
      <c r="DO141" s="1">
        <f t="shared" si="911"/>
        <v>19</v>
      </c>
      <c r="DP141" s="1">
        <f t="shared" si="912"/>
        <v>33</v>
      </c>
      <c r="DQ141" s="3">
        <f t="shared" si="913"/>
        <v>0.42424242424242425</v>
      </c>
      <c r="DR141" s="2">
        <f t="shared" si="914"/>
        <v>67</v>
      </c>
      <c r="DS141" s="1">
        <f t="shared" si="914"/>
        <v>96</v>
      </c>
      <c r="DT141" s="1">
        <f t="shared" si="915"/>
        <v>163</v>
      </c>
      <c r="DU141" s="3">
        <f t="shared" si="916"/>
        <v>0.4110429447852761</v>
      </c>
      <c r="DV141" s="2">
        <f>'[6]cy2001'!DR129</f>
        <v>42</v>
      </c>
      <c r="DW141" s="2">
        <f>'[6]cy2001'!DS129</f>
        <v>87</v>
      </c>
      <c r="DX141" s="1">
        <f t="shared" si="935"/>
        <v>129</v>
      </c>
      <c r="DY141" s="3">
        <f t="shared" si="917"/>
        <v>0.32558139534883723</v>
      </c>
      <c r="DZ141" s="1">
        <f t="shared" si="936"/>
        <v>25</v>
      </c>
      <c r="EA141" s="8">
        <f t="shared" si="918"/>
        <v>0.5952380952380952</v>
      </c>
      <c r="EB141" s="1">
        <f t="shared" si="937"/>
        <v>9</v>
      </c>
      <c r="EC141" s="8">
        <f t="shared" si="938"/>
        <v>0.10344827586206896</v>
      </c>
      <c r="ED141" s="1">
        <f t="shared" si="939"/>
        <v>34</v>
      </c>
      <c r="EE141" s="8">
        <f t="shared" si="919"/>
        <v>0.26356589147286824</v>
      </c>
      <c r="EF141" s="8">
        <f t="shared" si="940"/>
        <v>0.331672203765227</v>
      </c>
    </row>
    <row r="142" spans="1:136" ht="12.75" customHeight="1" hidden="1" outlineLevel="2">
      <c r="A142" s="5" t="s">
        <v>6</v>
      </c>
      <c r="B142" s="31">
        <v>2</v>
      </c>
      <c r="C142" s="31">
        <v>2</v>
      </c>
      <c r="D142" s="9">
        <f t="shared" si="865"/>
        <v>4</v>
      </c>
      <c r="E142" s="11">
        <f t="shared" si="866"/>
        <v>0.5</v>
      </c>
      <c r="F142" s="31">
        <v>6</v>
      </c>
      <c r="G142" s="31">
        <v>2</v>
      </c>
      <c r="H142" s="9">
        <f t="shared" si="867"/>
        <v>8</v>
      </c>
      <c r="I142" s="11">
        <f t="shared" si="868"/>
        <v>0.75</v>
      </c>
      <c r="J142" s="31">
        <v>4</v>
      </c>
      <c r="K142" s="31">
        <v>5</v>
      </c>
      <c r="L142" s="9">
        <f t="shared" si="869"/>
        <v>9</v>
      </c>
      <c r="M142" s="11">
        <f t="shared" si="870"/>
        <v>0.4444444444444444</v>
      </c>
      <c r="N142" s="31">
        <v>7</v>
      </c>
      <c r="O142" s="31">
        <v>11</v>
      </c>
      <c r="P142" s="1">
        <f t="shared" si="871"/>
        <v>18</v>
      </c>
      <c r="Q142" s="8">
        <f t="shared" si="872"/>
        <v>0.3888888888888889</v>
      </c>
      <c r="R142" s="31">
        <v>5</v>
      </c>
      <c r="S142" s="31">
        <v>7</v>
      </c>
      <c r="T142" s="1">
        <f t="shared" si="873"/>
        <v>12</v>
      </c>
      <c r="U142" s="8">
        <f t="shared" si="874"/>
        <v>0.4166666666666667</v>
      </c>
      <c r="V142" s="31">
        <v>4</v>
      </c>
      <c r="W142" s="31">
        <v>3</v>
      </c>
      <c r="X142" s="1">
        <f t="shared" si="875"/>
        <v>7</v>
      </c>
      <c r="Y142" s="8">
        <f t="shared" si="876"/>
        <v>0.5714285714285714</v>
      </c>
      <c r="Z142" s="2">
        <f t="shared" si="877"/>
        <v>28</v>
      </c>
      <c r="AA142" s="1">
        <f t="shared" si="878"/>
        <v>30</v>
      </c>
      <c r="AB142" s="1">
        <f t="shared" si="879"/>
        <v>58</v>
      </c>
      <c r="AC142" s="3">
        <f t="shared" si="880"/>
        <v>0.4827586206896552</v>
      </c>
      <c r="AD142" s="31">
        <v>3</v>
      </c>
      <c r="AE142" s="31">
        <v>4</v>
      </c>
      <c r="AF142" s="1">
        <f t="shared" si="881"/>
        <v>7</v>
      </c>
      <c r="AG142" s="8">
        <f t="shared" si="882"/>
        <v>0.42857142857142855</v>
      </c>
      <c r="AH142" s="31">
        <v>6</v>
      </c>
      <c r="AI142" s="31">
        <v>3</v>
      </c>
      <c r="AJ142" s="1">
        <f t="shared" si="883"/>
        <v>9</v>
      </c>
      <c r="AK142" s="8">
        <f t="shared" si="884"/>
        <v>0.6666666666666666</v>
      </c>
      <c r="AL142" s="31">
        <v>4</v>
      </c>
      <c r="AM142" s="31">
        <v>2</v>
      </c>
      <c r="AN142" s="1">
        <f t="shared" si="885"/>
        <v>6</v>
      </c>
      <c r="AO142" s="8">
        <f t="shared" si="886"/>
        <v>0.6666666666666666</v>
      </c>
      <c r="AP142" s="31">
        <v>7</v>
      </c>
      <c r="AQ142" s="31">
        <v>3</v>
      </c>
      <c r="AR142" s="1">
        <f t="shared" si="887"/>
        <v>10</v>
      </c>
      <c r="AS142" s="8">
        <f t="shared" si="888"/>
        <v>0.7</v>
      </c>
      <c r="AT142" s="31">
        <v>8</v>
      </c>
      <c r="AU142" s="31">
        <v>1</v>
      </c>
      <c r="AV142" s="1">
        <f t="shared" si="889"/>
        <v>9</v>
      </c>
      <c r="AW142" s="8">
        <f t="shared" si="920"/>
        <v>0.8888888888888888</v>
      </c>
      <c r="AX142" s="31">
        <v>7</v>
      </c>
      <c r="AY142" s="31">
        <v>1</v>
      </c>
      <c r="AZ142" s="1">
        <f>AY142+AX142</f>
        <v>8</v>
      </c>
      <c r="BA142" s="8">
        <f t="shared" si="890"/>
        <v>0.875</v>
      </c>
      <c r="BB142" s="31">
        <v>3</v>
      </c>
      <c r="BC142" s="31">
        <v>2</v>
      </c>
      <c r="BD142" s="1">
        <f t="shared" si="891"/>
        <v>5</v>
      </c>
      <c r="BE142" s="8">
        <f t="shared" si="921"/>
        <v>0.6</v>
      </c>
      <c r="BF142" s="2">
        <f t="shared" si="892"/>
        <v>38</v>
      </c>
      <c r="BG142" s="1">
        <f t="shared" si="892"/>
        <v>16</v>
      </c>
      <c r="BH142" s="1">
        <f t="shared" si="893"/>
        <v>54</v>
      </c>
      <c r="BI142" s="3">
        <f>IF(BH142&gt;0,BF142/BH142,0%)</f>
        <v>0.7037037037037037</v>
      </c>
      <c r="BJ142" s="31">
        <v>7</v>
      </c>
      <c r="BK142" s="31">
        <v>3</v>
      </c>
      <c r="BL142" s="1">
        <f t="shared" si="894"/>
        <v>10</v>
      </c>
      <c r="BM142" s="8">
        <f t="shared" si="922"/>
        <v>0.7</v>
      </c>
      <c r="BN142" s="31">
        <v>4</v>
      </c>
      <c r="BO142" s="31">
        <v>3</v>
      </c>
      <c r="BP142" s="1">
        <f t="shared" si="895"/>
        <v>7</v>
      </c>
      <c r="BQ142" s="8">
        <f t="shared" si="923"/>
        <v>0.5714285714285714</v>
      </c>
      <c r="BR142" s="31">
        <v>2</v>
      </c>
      <c r="BS142" s="31">
        <v>5</v>
      </c>
      <c r="BT142" s="1">
        <f t="shared" si="896"/>
        <v>7</v>
      </c>
      <c r="BU142" s="8">
        <f t="shared" si="924"/>
        <v>0.2857142857142857</v>
      </c>
      <c r="BV142" s="31">
        <v>2</v>
      </c>
      <c r="BW142" s="31">
        <v>0</v>
      </c>
      <c r="BX142" s="1">
        <f t="shared" si="897"/>
        <v>2</v>
      </c>
      <c r="BY142" s="8">
        <f t="shared" si="925"/>
        <v>1</v>
      </c>
      <c r="BZ142" s="31"/>
      <c r="CA142" s="31">
        <v>2</v>
      </c>
      <c r="CB142" s="1">
        <f t="shared" si="898"/>
        <v>2</v>
      </c>
      <c r="CC142" s="8">
        <f t="shared" si="926"/>
        <v>0</v>
      </c>
      <c r="CD142" s="31">
        <v>3</v>
      </c>
      <c r="CE142" s="31">
        <v>5</v>
      </c>
      <c r="CF142" s="1">
        <f t="shared" si="899"/>
        <v>8</v>
      </c>
      <c r="CG142" s="8">
        <f t="shared" si="927"/>
        <v>0.375</v>
      </c>
      <c r="CH142" s="2">
        <f t="shared" si="900"/>
        <v>18</v>
      </c>
      <c r="CI142" s="1">
        <f t="shared" si="901"/>
        <v>18</v>
      </c>
      <c r="CJ142" s="1">
        <f t="shared" si="902"/>
        <v>36</v>
      </c>
      <c r="CK142" s="3">
        <f t="shared" si="903"/>
        <v>0.5</v>
      </c>
      <c r="CL142" s="31">
        <v>3</v>
      </c>
      <c r="CM142" s="31">
        <v>0</v>
      </c>
      <c r="CN142" s="1">
        <f t="shared" si="904"/>
        <v>3</v>
      </c>
      <c r="CO142" s="8">
        <f t="shared" si="928"/>
        <v>1</v>
      </c>
      <c r="CP142" s="31">
        <v>3</v>
      </c>
      <c r="CQ142" s="31">
        <v>3</v>
      </c>
      <c r="CR142" s="1">
        <f t="shared" si="905"/>
        <v>6</v>
      </c>
      <c r="CS142" s="8">
        <f t="shared" si="929"/>
        <v>0.5</v>
      </c>
      <c r="CT142" s="31">
        <v>7</v>
      </c>
      <c r="CU142" s="31">
        <v>21</v>
      </c>
      <c r="CV142" s="1">
        <f t="shared" si="906"/>
        <v>28</v>
      </c>
      <c r="CW142" s="8">
        <f t="shared" si="930"/>
        <v>0.25</v>
      </c>
      <c r="CX142" s="31">
        <v>5</v>
      </c>
      <c r="CY142" s="31">
        <v>8</v>
      </c>
      <c r="CZ142" s="1">
        <f t="shared" si="907"/>
        <v>13</v>
      </c>
      <c r="DA142" s="8">
        <f t="shared" si="931"/>
        <v>0.38461538461538464</v>
      </c>
      <c r="DB142" s="31">
        <v>1</v>
      </c>
      <c r="DC142" s="31">
        <v>6</v>
      </c>
      <c r="DD142" s="1">
        <f t="shared" si="908"/>
        <v>7</v>
      </c>
      <c r="DE142" s="8">
        <f t="shared" si="932"/>
        <v>0.14285714285714285</v>
      </c>
      <c r="DF142" s="31">
        <v>3</v>
      </c>
      <c r="DG142" s="31">
        <v>5</v>
      </c>
      <c r="DH142" s="1">
        <f t="shared" si="909"/>
        <v>8</v>
      </c>
      <c r="DI142" s="8">
        <f t="shared" si="933"/>
        <v>0.375</v>
      </c>
      <c r="DJ142" s="31">
        <v>0</v>
      </c>
      <c r="DK142" s="31">
        <v>3</v>
      </c>
      <c r="DL142" s="1">
        <f t="shared" si="910"/>
        <v>3</v>
      </c>
      <c r="DM142" s="8">
        <f t="shared" si="934"/>
        <v>0</v>
      </c>
      <c r="DN142" s="2">
        <f t="shared" si="911"/>
        <v>22</v>
      </c>
      <c r="DO142" s="1">
        <f t="shared" si="911"/>
        <v>46</v>
      </c>
      <c r="DP142" s="1">
        <f t="shared" si="912"/>
        <v>68</v>
      </c>
      <c r="DQ142" s="3">
        <f t="shared" si="913"/>
        <v>0.3235294117647059</v>
      </c>
      <c r="DR142" s="2">
        <f t="shared" si="914"/>
        <v>106</v>
      </c>
      <c r="DS142" s="1">
        <f t="shared" si="914"/>
        <v>110</v>
      </c>
      <c r="DT142" s="1">
        <f t="shared" si="915"/>
        <v>216</v>
      </c>
      <c r="DU142" s="3">
        <f t="shared" si="916"/>
        <v>0.49074074074074076</v>
      </c>
      <c r="DV142" s="2">
        <f>'[6]cy2001'!DR130</f>
        <v>70</v>
      </c>
      <c r="DW142" s="2">
        <f>'[6]cy2001'!DS130</f>
        <v>116</v>
      </c>
      <c r="DX142" s="1">
        <f t="shared" si="935"/>
        <v>186</v>
      </c>
      <c r="DY142" s="3">
        <f t="shared" si="917"/>
        <v>0.3763440860215054</v>
      </c>
      <c r="DZ142" s="1">
        <f t="shared" si="936"/>
        <v>36</v>
      </c>
      <c r="EA142" s="8">
        <f t="shared" si="918"/>
        <v>0.5142857142857142</v>
      </c>
      <c r="EB142" s="1">
        <f t="shared" si="937"/>
        <v>-6</v>
      </c>
      <c r="EC142" s="8">
        <f t="shared" si="938"/>
        <v>-0.05172413793103448</v>
      </c>
      <c r="ED142" s="1">
        <f t="shared" si="939"/>
        <v>30</v>
      </c>
      <c r="EE142" s="8">
        <f t="shared" si="919"/>
        <v>0.16129032258064516</v>
      </c>
      <c r="EF142" s="8">
        <f t="shared" si="940"/>
        <v>0.3529953917050691</v>
      </c>
    </row>
    <row r="143" spans="1:136" ht="12.75" customHeight="1" hidden="1" outlineLevel="2">
      <c r="A143" s="5" t="s">
        <v>36</v>
      </c>
      <c r="B143" s="31">
        <v>0</v>
      </c>
      <c r="C143" s="31">
        <v>0</v>
      </c>
      <c r="D143" s="9">
        <f t="shared" si="865"/>
        <v>0</v>
      </c>
      <c r="E143" s="11">
        <f t="shared" si="866"/>
        <v>0</v>
      </c>
      <c r="F143" s="31">
        <v>3</v>
      </c>
      <c r="G143" s="31">
        <v>0</v>
      </c>
      <c r="H143" s="9">
        <f t="shared" si="867"/>
        <v>3</v>
      </c>
      <c r="I143" s="11">
        <f t="shared" si="868"/>
        <v>1</v>
      </c>
      <c r="J143" s="31">
        <v>0</v>
      </c>
      <c r="K143" s="31">
        <v>0</v>
      </c>
      <c r="L143" s="9">
        <f t="shared" si="869"/>
        <v>0</v>
      </c>
      <c r="M143" s="11">
        <f t="shared" si="870"/>
        <v>0</v>
      </c>
      <c r="N143" s="31">
        <v>1</v>
      </c>
      <c r="O143" s="31">
        <v>0</v>
      </c>
      <c r="P143" s="1">
        <f t="shared" si="871"/>
        <v>1</v>
      </c>
      <c r="Q143" s="8">
        <f t="shared" si="872"/>
        <v>1</v>
      </c>
      <c r="R143" s="31">
        <v>0</v>
      </c>
      <c r="S143" s="31">
        <v>1</v>
      </c>
      <c r="T143" s="1">
        <f t="shared" si="873"/>
        <v>1</v>
      </c>
      <c r="U143" s="8">
        <f t="shared" si="874"/>
        <v>0</v>
      </c>
      <c r="V143" s="31">
        <v>2</v>
      </c>
      <c r="W143" s="31">
        <v>0</v>
      </c>
      <c r="X143" s="1">
        <f t="shared" si="875"/>
        <v>2</v>
      </c>
      <c r="Y143" s="8">
        <f t="shared" si="876"/>
        <v>1</v>
      </c>
      <c r="Z143" s="2">
        <f t="shared" si="877"/>
        <v>6</v>
      </c>
      <c r="AA143" s="1">
        <f t="shared" si="878"/>
        <v>1</v>
      </c>
      <c r="AB143" s="1">
        <f t="shared" si="879"/>
        <v>7</v>
      </c>
      <c r="AC143" s="3">
        <f t="shared" si="880"/>
        <v>0.8571428571428571</v>
      </c>
      <c r="AD143" s="31">
        <v>1</v>
      </c>
      <c r="AE143" s="31">
        <v>1</v>
      </c>
      <c r="AF143" s="1">
        <f t="shared" si="881"/>
        <v>2</v>
      </c>
      <c r="AG143" s="8">
        <f t="shared" si="882"/>
        <v>0.5</v>
      </c>
      <c r="AH143" s="31">
        <v>0</v>
      </c>
      <c r="AI143" s="31">
        <v>1</v>
      </c>
      <c r="AJ143" s="1">
        <f t="shared" si="883"/>
        <v>1</v>
      </c>
      <c r="AK143" s="8">
        <f t="shared" si="884"/>
        <v>0</v>
      </c>
      <c r="AL143" s="31">
        <v>1</v>
      </c>
      <c r="AM143" s="31">
        <v>0</v>
      </c>
      <c r="AN143" s="1">
        <f t="shared" si="885"/>
        <v>1</v>
      </c>
      <c r="AO143" s="8">
        <f t="shared" si="886"/>
        <v>1</v>
      </c>
      <c r="AP143" s="31">
        <v>0</v>
      </c>
      <c r="AQ143" s="31">
        <v>3</v>
      </c>
      <c r="AR143" s="1">
        <f t="shared" si="887"/>
        <v>3</v>
      </c>
      <c r="AS143" s="8">
        <f t="shared" si="888"/>
        <v>0</v>
      </c>
      <c r="AT143" s="31">
        <v>3</v>
      </c>
      <c r="AU143" s="31">
        <v>2</v>
      </c>
      <c r="AV143" s="1">
        <f t="shared" si="889"/>
        <v>5</v>
      </c>
      <c r="AW143" s="8">
        <f t="shared" si="920"/>
        <v>0.6</v>
      </c>
      <c r="AX143" s="31">
        <v>1</v>
      </c>
      <c r="AY143" s="31">
        <v>0</v>
      </c>
      <c r="AZ143" s="1">
        <f aca="true" t="shared" si="941" ref="AZ143:AZ148">AX143+AY143</f>
        <v>1</v>
      </c>
      <c r="BA143" s="8">
        <f t="shared" si="890"/>
        <v>1</v>
      </c>
      <c r="BB143" s="31">
        <v>1</v>
      </c>
      <c r="BC143" s="31">
        <v>0</v>
      </c>
      <c r="BD143" s="1">
        <f t="shared" si="891"/>
        <v>1</v>
      </c>
      <c r="BE143" s="8">
        <f t="shared" si="921"/>
        <v>1</v>
      </c>
      <c r="BF143" s="2">
        <f t="shared" si="892"/>
        <v>7</v>
      </c>
      <c r="BG143" s="1">
        <f t="shared" si="892"/>
        <v>7</v>
      </c>
      <c r="BH143" s="1">
        <f t="shared" si="893"/>
        <v>14</v>
      </c>
      <c r="BI143" s="3">
        <f aca="true" t="shared" si="942" ref="BI143:BI148">IF(BH143&gt;0,BF143/BH143,0%)</f>
        <v>0.5</v>
      </c>
      <c r="BJ143" s="31">
        <v>0</v>
      </c>
      <c r="BK143" s="31">
        <v>14</v>
      </c>
      <c r="BL143" s="1">
        <f t="shared" si="894"/>
        <v>14</v>
      </c>
      <c r="BM143" s="8">
        <f t="shared" si="922"/>
        <v>0</v>
      </c>
      <c r="BN143" s="31">
        <v>0</v>
      </c>
      <c r="BO143" s="31">
        <v>3</v>
      </c>
      <c r="BP143" s="1">
        <f t="shared" si="895"/>
        <v>3</v>
      </c>
      <c r="BQ143" s="8">
        <f t="shared" si="923"/>
        <v>0</v>
      </c>
      <c r="BR143" s="31">
        <v>0</v>
      </c>
      <c r="BS143" s="31">
        <v>0</v>
      </c>
      <c r="BT143" s="1">
        <f t="shared" si="896"/>
        <v>0</v>
      </c>
      <c r="BU143" s="8">
        <f t="shared" si="924"/>
        <v>0</v>
      </c>
      <c r="BV143" s="31">
        <v>1</v>
      </c>
      <c r="BW143" s="31">
        <v>0</v>
      </c>
      <c r="BX143" s="1">
        <f t="shared" si="897"/>
        <v>1</v>
      </c>
      <c r="BY143" s="8">
        <f t="shared" si="925"/>
        <v>1</v>
      </c>
      <c r="BZ143" s="31"/>
      <c r="CA143" s="31"/>
      <c r="CB143" s="1">
        <f t="shared" si="898"/>
        <v>0</v>
      </c>
      <c r="CC143" s="8">
        <f t="shared" si="926"/>
        <v>0</v>
      </c>
      <c r="CD143" s="31">
        <v>0</v>
      </c>
      <c r="CE143" s="31">
        <v>2</v>
      </c>
      <c r="CF143" s="1">
        <f t="shared" si="899"/>
        <v>2</v>
      </c>
      <c r="CG143" s="8">
        <f t="shared" si="927"/>
        <v>0</v>
      </c>
      <c r="CH143" s="2">
        <f t="shared" si="900"/>
        <v>1</v>
      </c>
      <c r="CI143" s="1">
        <f t="shared" si="901"/>
        <v>19</v>
      </c>
      <c r="CJ143" s="1">
        <f t="shared" si="902"/>
        <v>20</v>
      </c>
      <c r="CK143" s="3">
        <f t="shared" si="903"/>
        <v>0.05</v>
      </c>
      <c r="CL143" s="31">
        <v>0</v>
      </c>
      <c r="CM143" s="31">
        <v>2</v>
      </c>
      <c r="CN143" s="1">
        <f t="shared" si="904"/>
        <v>2</v>
      </c>
      <c r="CO143" s="8">
        <f t="shared" si="928"/>
        <v>0</v>
      </c>
      <c r="CP143" s="31">
        <v>0</v>
      </c>
      <c r="CQ143" s="31">
        <v>1</v>
      </c>
      <c r="CR143" s="1">
        <f t="shared" si="905"/>
        <v>1</v>
      </c>
      <c r="CS143" s="8">
        <f t="shared" si="929"/>
        <v>0</v>
      </c>
      <c r="CT143" s="31">
        <v>2</v>
      </c>
      <c r="CU143" s="31">
        <v>0</v>
      </c>
      <c r="CV143" s="1">
        <f t="shared" si="906"/>
        <v>2</v>
      </c>
      <c r="CW143" s="8">
        <f t="shared" si="930"/>
        <v>1</v>
      </c>
      <c r="CX143" s="31">
        <v>1</v>
      </c>
      <c r="CY143" s="31">
        <v>1</v>
      </c>
      <c r="CZ143" s="1">
        <f t="shared" si="907"/>
        <v>2</v>
      </c>
      <c r="DA143" s="8">
        <f t="shared" si="931"/>
        <v>0.5</v>
      </c>
      <c r="DB143" s="31">
        <v>1</v>
      </c>
      <c r="DC143" s="31">
        <v>0</v>
      </c>
      <c r="DD143" s="1">
        <f t="shared" si="908"/>
        <v>1</v>
      </c>
      <c r="DE143" s="8">
        <f t="shared" si="932"/>
        <v>1</v>
      </c>
      <c r="DF143" s="31">
        <v>0</v>
      </c>
      <c r="DG143" s="31">
        <v>2</v>
      </c>
      <c r="DH143" s="1">
        <f t="shared" si="909"/>
        <v>2</v>
      </c>
      <c r="DI143" s="8">
        <f t="shared" si="933"/>
        <v>0</v>
      </c>
      <c r="DJ143" s="31">
        <v>0</v>
      </c>
      <c r="DK143" s="31">
        <v>0</v>
      </c>
      <c r="DL143" s="1">
        <f t="shared" si="910"/>
        <v>0</v>
      </c>
      <c r="DM143" s="8">
        <f t="shared" si="934"/>
        <v>0</v>
      </c>
      <c r="DN143" s="2">
        <f t="shared" si="911"/>
        <v>4</v>
      </c>
      <c r="DO143" s="1">
        <f t="shared" si="911"/>
        <v>6</v>
      </c>
      <c r="DP143" s="1">
        <f t="shared" si="912"/>
        <v>10</v>
      </c>
      <c r="DQ143" s="3">
        <f t="shared" si="913"/>
        <v>0.4</v>
      </c>
      <c r="DR143" s="2">
        <f t="shared" si="914"/>
        <v>18</v>
      </c>
      <c r="DS143" s="1">
        <f t="shared" si="914"/>
        <v>33</v>
      </c>
      <c r="DT143" s="1">
        <f t="shared" si="915"/>
        <v>51</v>
      </c>
      <c r="DU143" s="3">
        <f t="shared" si="916"/>
        <v>0.35294117647058826</v>
      </c>
      <c r="DV143" s="2">
        <f>'[6]cy2001'!DR131</f>
        <v>10</v>
      </c>
      <c r="DW143" s="2">
        <f>'[6]cy2001'!DS131</f>
        <v>30</v>
      </c>
      <c r="DX143" s="1">
        <f t="shared" si="935"/>
        <v>40</v>
      </c>
      <c r="DY143" s="3">
        <f>IF(DX143&gt;0,DV143/DX143,0%)</f>
        <v>0.25</v>
      </c>
      <c r="DZ143" s="1">
        <f>DR143-DV143</f>
        <v>8</v>
      </c>
      <c r="EA143" s="8">
        <f>IF(DV143&lt;&gt;0,DZ143/DV143,IF(DZ143=0,0,1))</f>
        <v>0.8</v>
      </c>
      <c r="EB143" s="1">
        <f>DS143-DW143</f>
        <v>3</v>
      </c>
      <c r="EC143" s="8">
        <f>IF(DW143&lt;&gt;0,EB143/DW143,IF(EB143=0,0,1))</f>
        <v>0.1</v>
      </c>
      <c r="ED143" s="1">
        <f>DT143-DX143</f>
        <v>11</v>
      </c>
      <c r="EE143" s="8">
        <f>IF(DX143&lt;&gt;0,ED143/DX143,IF(ED143=0,0,1))</f>
        <v>0.275</v>
      </c>
      <c r="EF143" s="8">
        <f>EA143-EE143</f>
        <v>0.525</v>
      </c>
    </row>
    <row r="144" spans="1:136" ht="12.75" customHeight="1" hidden="1" outlineLevel="2">
      <c r="A144" s="5" t="s">
        <v>37</v>
      </c>
      <c r="B144" s="31">
        <v>0</v>
      </c>
      <c r="C144" s="31">
        <v>0</v>
      </c>
      <c r="D144" s="1">
        <f t="shared" si="865"/>
        <v>0</v>
      </c>
      <c r="E144" s="8">
        <f t="shared" si="866"/>
        <v>0</v>
      </c>
      <c r="F144" s="31">
        <v>1</v>
      </c>
      <c r="G144" s="31">
        <v>0</v>
      </c>
      <c r="H144" s="1">
        <f t="shared" si="867"/>
        <v>1</v>
      </c>
      <c r="I144" s="8">
        <f t="shared" si="868"/>
        <v>1</v>
      </c>
      <c r="J144" s="31">
        <v>0</v>
      </c>
      <c r="K144" s="31">
        <v>0</v>
      </c>
      <c r="L144" s="1">
        <f t="shared" si="869"/>
        <v>0</v>
      </c>
      <c r="M144" s="8">
        <f t="shared" si="870"/>
        <v>0</v>
      </c>
      <c r="N144" s="31">
        <v>0</v>
      </c>
      <c r="O144" s="31">
        <v>1</v>
      </c>
      <c r="P144" s="1">
        <f t="shared" si="871"/>
        <v>1</v>
      </c>
      <c r="Q144" s="8">
        <f t="shared" si="872"/>
        <v>0</v>
      </c>
      <c r="R144" s="31">
        <v>0</v>
      </c>
      <c r="S144" s="31">
        <v>0</v>
      </c>
      <c r="T144" s="1">
        <f t="shared" si="873"/>
        <v>0</v>
      </c>
      <c r="U144" s="8">
        <f t="shared" si="874"/>
        <v>0</v>
      </c>
      <c r="V144" s="31">
        <v>1</v>
      </c>
      <c r="W144" s="31">
        <v>1</v>
      </c>
      <c r="X144" s="1">
        <f t="shared" si="875"/>
        <v>2</v>
      </c>
      <c r="Y144" s="8">
        <f t="shared" si="876"/>
        <v>0.5</v>
      </c>
      <c r="Z144" s="2">
        <f t="shared" si="877"/>
        <v>2</v>
      </c>
      <c r="AA144" s="1">
        <f t="shared" si="878"/>
        <v>2</v>
      </c>
      <c r="AB144" s="1">
        <f t="shared" si="879"/>
        <v>4</v>
      </c>
      <c r="AC144" s="3">
        <f t="shared" si="880"/>
        <v>0.5</v>
      </c>
      <c r="AD144" s="31">
        <v>0</v>
      </c>
      <c r="AE144" s="31">
        <v>0</v>
      </c>
      <c r="AF144" s="1">
        <f t="shared" si="881"/>
        <v>0</v>
      </c>
      <c r="AG144" s="8">
        <f t="shared" si="882"/>
        <v>0</v>
      </c>
      <c r="AH144" s="31">
        <v>0</v>
      </c>
      <c r="AI144" s="31">
        <v>0</v>
      </c>
      <c r="AJ144" s="1">
        <f t="shared" si="883"/>
        <v>0</v>
      </c>
      <c r="AK144" s="8">
        <f t="shared" si="884"/>
        <v>0</v>
      </c>
      <c r="AL144" s="31">
        <v>0</v>
      </c>
      <c r="AM144" s="31">
        <v>2</v>
      </c>
      <c r="AN144" s="1">
        <f t="shared" si="885"/>
        <v>2</v>
      </c>
      <c r="AO144" s="8">
        <f t="shared" si="886"/>
        <v>0</v>
      </c>
      <c r="AP144" s="31">
        <v>0</v>
      </c>
      <c r="AQ144" s="31">
        <v>0</v>
      </c>
      <c r="AR144" s="1">
        <f t="shared" si="887"/>
        <v>0</v>
      </c>
      <c r="AS144" s="8">
        <f t="shared" si="888"/>
        <v>0</v>
      </c>
      <c r="AT144" s="31">
        <v>3</v>
      </c>
      <c r="AU144" s="31">
        <v>2</v>
      </c>
      <c r="AV144" s="1">
        <f t="shared" si="889"/>
        <v>5</v>
      </c>
      <c r="AW144" s="8">
        <f t="shared" si="920"/>
        <v>0.6</v>
      </c>
      <c r="AX144" s="31">
        <v>0</v>
      </c>
      <c r="AY144" s="31">
        <v>2</v>
      </c>
      <c r="AZ144" s="1">
        <f t="shared" si="941"/>
        <v>2</v>
      </c>
      <c r="BA144" s="8">
        <f t="shared" si="890"/>
        <v>0</v>
      </c>
      <c r="BB144" s="31">
        <v>0</v>
      </c>
      <c r="BC144" s="31">
        <v>4</v>
      </c>
      <c r="BD144" s="1">
        <f t="shared" si="891"/>
        <v>4</v>
      </c>
      <c r="BE144" s="8">
        <f t="shared" si="921"/>
        <v>0</v>
      </c>
      <c r="BF144" s="2">
        <f t="shared" si="892"/>
        <v>3</v>
      </c>
      <c r="BG144" s="1">
        <f t="shared" si="892"/>
        <v>10</v>
      </c>
      <c r="BH144" s="1">
        <f t="shared" si="893"/>
        <v>13</v>
      </c>
      <c r="BI144" s="3">
        <f t="shared" si="942"/>
        <v>0.23076923076923078</v>
      </c>
      <c r="BJ144" s="31">
        <v>0</v>
      </c>
      <c r="BK144" s="31">
        <v>5</v>
      </c>
      <c r="BL144" s="1">
        <f t="shared" si="894"/>
        <v>5</v>
      </c>
      <c r="BM144" s="8">
        <f t="shared" si="922"/>
        <v>0</v>
      </c>
      <c r="BN144" s="31">
        <v>0</v>
      </c>
      <c r="BO144" s="31">
        <v>0</v>
      </c>
      <c r="BP144" s="1">
        <f t="shared" si="895"/>
        <v>0</v>
      </c>
      <c r="BQ144" s="8">
        <f t="shared" si="923"/>
        <v>0</v>
      </c>
      <c r="BR144" s="31">
        <v>0</v>
      </c>
      <c r="BS144" s="31">
        <v>0</v>
      </c>
      <c r="BT144" s="1">
        <f t="shared" si="896"/>
        <v>0</v>
      </c>
      <c r="BU144" s="8">
        <f t="shared" si="924"/>
        <v>0</v>
      </c>
      <c r="BV144" s="31">
        <v>1</v>
      </c>
      <c r="BW144" s="31">
        <v>1</v>
      </c>
      <c r="BX144" s="1">
        <f t="shared" si="897"/>
        <v>2</v>
      </c>
      <c r="BY144" s="8">
        <f t="shared" si="925"/>
        <v>0.5</v>
      </c>
      <c r="BZ144" s="31">
        <v>3</v>
      </c>
      <c r="CA144" s="31">
        <v>1</v>
      </c>
      <c r="CB144" s="1">
        <f t="shared" si="898"/>
        <v>4</v>
      </c>
      <c r="CC144" s="8">
        <f t="shared" si="926"/>
        <v>0.75</v>
      </c>
      <c r="CD144" s="31">
        <v>1</v>
      </c>
      <c r="CE144" s="31">
        <v>0</v>
      </c>
      <c r="CF144" s="1">
        <f t="shared" si="899"/>
        <v>1</v>
      </c>
      <c r="CG144" s="8">
        <f t="shared" si="927"/>
        <v>1</v>
      </c>
      <c r="CH144" s="2">
        <f t="shared" si="900"/>
        <v>5</v>
      </c>
      <c r="CI144" s="1">
        <f t="shared" si="901"/>
        <v>7</v>
      </c>
      <c r="CJ144" s="1">
        <f t="shared" si="902"/>
        <v>12</v>
      </c>
      <c r="CK144" s="3">
        <f t="shared" si="903"/>
        <v>0.4166666666666667</v>
      </c>
      <c r="CL144" s="31">
        <v>0</v>
      </c>
      <c r="CM144" s="31">
        <v>0</v>
      </c>
      <c r="CN144" s="1">
        <f t="shared" si="904"/>
        <v>0</v>
      </c>
      <c r="CO144" s="8">
        <f t="shared" si="928"/>
        <v>0</v>
      </c>
      <c r="CP144" s="31">
        <v>1</v>
      </c>
      <c r="CQ144" s="31">
        <v>2</v>
      </c>
      <c r="CR144" s="1">
        <f t="shared" si="905"/>
        <v>3</v>
      </c>
      <c r="CS144" s="8">
        <f t="shared" si="929"/>
        <v>0.3333333333333333</v>
      </c>
      <c r="CT144" s="31">
        <v>0</v>
      </c>
      <c r="CU144" s="31">
        <v>0</v>
      </c>
      <c r="CV144" s="1">
        <f t="shared" si="906"/>
        <v>0</v>
      </c>
      <c r="CW144" s="8">
        <f t="shared" si="930"/>
        <v>0</v>
      </c>
      <c r="CX144" s="31">
        <v>0</v>
      </c>
      <c r="CY144" s="31">
        <v>1</v>
      </c>
      <c r="CZ144" s="1">
        <f t="shared" si="907"/>
        <v>1</v>
      </c>
      <c r="DA144" s="8">
        <f t="shared" si="931"/>
        <v>0</v>
      </c>
      <c r="DB144" s="31">
        <v>0</v>
      </c>
      <c r="DC144" s="31">
        <v>0</v>
      </c>
      <c r="DD144" s="1">
        <f t="shared" si="908"/>
        <v>0</v>
      </c>
      <c r="DE144" s="8">
        <f t="shared" si="932"/>
        <v>0</v>
      </c>
      <c r="DF144" s="31">
        <v>0</v>
      </c>
      <c r="DG144" s="31">
        <v>2</v>
      </c>
      <c r="DH144" s="1">
        <f t="shared" si="909"/>
        <v>2</v>
      </c>
      <c r="DI144" s="8">
        <f t="shared" si="933"/>
        <v>0</v>
      </c>
      <c r="DJ144" s="31">
        <v>0</v>
      </c>
      <c r="DK144" s="31">
        <v>0</v>
      </c>
      <c r="DL144" s="1">
        <f t="shared" si="910"/>
        <v>0</v>
      </c>
      <c r="DM144" s="8">
        <f t="shared" si="934"/>
        <v>0</v>
      </c>
      <c r="DN144" s="2">
        <f t="shared" si="911"/>
        <v>1</v>
      </c>
      <c r="DO144" s="1">
        <f t="shared" si="911"/>
        <v>5</v>
      </c>
      <c r="DP144" s="1">
        <f t="shared" si="912"/>
        <v>6</v>
      </c>
      <c r="DQ144" s="3">
        <f t="shared" si="913"/>
        <v>0.16666666666666666</v>
      </c>
      <c r="DR144" s="2">
        <f t="shared" si="914"/>
        <v>11</v>
      </c>
      <c r="DS144" s="1">
        <f t="shared" si="914"/>
        <v>24</v>
      </c>
      <c r="DT144" s="1">
        <f t="shared" si="915"/>
        <v>35</v>
      </c>
      <c r="DU144" s="3">
        <f t="shared" si="916"/>
        <v>0.3142857142857143</v>
      </c>
      <c r="DV144" s="2">
        <f>'[6]cy2001'!DR132</f>
        <v>8</v>
      </c>
      <c r="DW144" s="2">
        <f>'[6]cy2001'!DS132</f>
        <v>28</v>
      </c>
      <c r="DX144" s="1">
        <f t="shared" si="935"/>
        <v>36</v>
      </c>
      <c r="DY144" s="3">
        <f>IF(DX144&gt;0,DV144/DX144,0%)</f>
        <v>0.2222222222222222</v>
      </c>
      <c r="DZ144" s="1">
        <f>DR144-DV144</f>
        <v>3</v>
      </c>
      <c r="EA144" s="8">
        <f>IF(DV144&lt;&gt;0,DZ144/DV144,IF(DZ144=0,0,1))</f>
        <v>0.375</v>
      </c>
      <c r="EB144" s="1">
        <f>DS144-DW144</f>
        <v>-4</v>
      </c>
      <c r="EC144" s="8">
        <f>IF(DW144&lt;&gt;0,EB144/DW144,IF(EB144=0,0,1))</f>
        <v>-0.14285714285714285</v>
      </c>
      <c r="ED144" s="1">
        <f>DT144-DX144</f>
        <v>-1</v>
      </c>
      <c r="EE144" s="8">
        <f>IF(DX144&lt;&gt;0,ED144/DX144,IF(ED144=0,0,1))</f>
        <v>-0.027777777777777776</v>
      </c>
      <c r="EF144" s="8">
        <f>EA144-EE144</f>
        <v>0.4027777777777778</v>
      </c>
    </row>
    <row r="145" spans="1:136" ht="12.75" customHeight="1" hidden="1" outlineLevel="2">
      <c r="A145" s="5" t="s">
        <v>35</v>
      </c>
      <c r="B145" s="31">
        <f>B143+B144</f>
        <v>0</v>
      </c>
      <c r="C145" s="31">
        <f>C143+C144</f>
        <v>0</v>
      </c>
      <c r="D145" s="1">
        <f t="shared" si="865"/>
        <v>0</v>
      </c>
      <c r="E145" s="8">
        <f t="shared" si="866"/>
        <v>0</v>
      </c>
      <c r="F145" s="31">
        <f>F143+F144</f>
        <v>4</v>
      </c>
      <c r="G145" s="31">
        <f>G143+G144</f>
        <v>0</v>
      </c>
      <c r="H145" s="1">
        <f t="shared" si="867"/>
        <v>4</v>
      </c>
      <c r="I145" s="8">
        <f t="shared" si="868"/>
        <v>1</v>
      </c>
      <c r="J145" s="31">
        <f>J143+J144</f>
        <v>0</v>
      </c>
      <c r="K145" s="31">
        <f>K143+K144</f>
        <v>0</v>
      </c>
      <c r="L145" s="1">
        <f t="shared" si="869"/>
        <v>0</v>
      </c>
      <c r="M145" s="8">
        <f t="shared" si="870"/>
        <v>0</v>
      </c>
      <c r="N145" s="31">
        <f>N143+N144</f>
        <v>1</v>
      </c>
      <c r="O145" s="31">
        <f>O143+O144</f>
        <v>1</v>
      </c>
      <c r="P145" s="1">
        <f t="shared" si="871"/>
        <v>2</v>
      </c>
      <c r="Q145" s="8">
        <f t="shared" si="872"/>
        <v>0.5</v>
      </c>
      <c r="R145" s="31">
        <f>R143+R144</f>
        <v>0</v>
      </c>
      <c r="S145" s="31">
        <f>S143+S144</f>
        <v>1</v>
      </c>
      <c r="T145" s="1">
        <f t="shared" si="873"/>
        <v>1</v>
      </c>
      <c r="U145" s="8">
        <f t="shared" si="874"/>
        <v>0</v>
      </c>
      <c r="V145" s="31">
        <f>V143+V144</f>
        <v>3</v>
      </c>
      <c r="W145" s="31">
        <f>W143+W144</f>
        <v>1</v>
      </c>
      <c r="X145" s="1">
        <f t="shared" si="875"/>
        <v>4</v>
      </c>
      <c r="Y145" s="8">
        <f t="shared" si="876"/>
        <v>0.75</v>
      </c>
      <c r="Z145" s="31">
        <f>Z143+Z144</f>
        <v>8</v>
      </c>
      <c r="AA145" s="31">
        <f>AA143+AA144</f>
        <v>3</v>
      </c>
      <c r="AB145" s="1">
        <f t="shared" si="879"/>
        <v>11</v>
      </c>
      <c r="AC145" s="8">
        <f t="shared" si="880"/>
        <v>0.7272727272727273</v>
      </c>
      <c r="AD145" s="31">
        <f>AD143+AD144</f>
        <v>1</v>
      </c>
      <c r="AE145" s="31">
        <f>AE143+AE144</f>
        <v>1</v>
      </c>
      <c r="AF145" s="1">
        <f t="shared" si="881"/>
        <v>2</v>
      </c>
      <c r="AG145" s="8">
        <f t="shared" si="882"/>
        <v>0.5</v>
      </c>
      <c r="AH145" s="31">
        <f>AH143+AH144</f>
        <v>0</v>
      </c>
      <c r="AI145" s="31">
        <f>AI143+AI144</f>
        <v>1</v>
      </c>
      <c r="AJ145" s="1">
        <f t="shared" si="883"/>
        <v>1</v>
      </c>
      <c r="AK145" s="8">
        <f t="shared" si="884"/>
        <v>0</v>
      </c>
      <c r="AL145" s="31">
        <f>AL143+AL144</f>
        <v>1</v>
      </c>
      <c r="AM145" s="31">
        <f>AM143+AM144</f>
        <v>2</v>
      </c>
      <c r="AN145" s="1">
        <f t="shared" si="885"/>
        <v>3</v>
      </c>
      <c r="AO145" s="8">
        <f t="shared" si="886"/>
        <v>0.3333333333333333</v>
      </c>
      <c r="AP145" s="31">
        <f>AP143+AP144</f>
        <v>0</v>
      </c>
      <c r="AQ145" s="31">
        <f>AQ143+AQ144</f>
        <v>3</v>
      </c>
      <c r="AR145" s="1">
        <f t="shared" si="887"/>
        <v>3</v>
      </c>
      <c r="AS145" s="8">
        <f t="shared" si="888"/>
        <v>0</v>
      </c>
      <c r="AT145" s="31">
        <f>AT143+AT144</f>
        <v>6</v>
      </c>
      <c r="AU145" s="31">
        <f>AU143+AU144</f>
        <v>4</v>
      </c>
      <c r="AV145" s="1">
        <f>AT145+AU145</f>
        <v>10</v>
      </c>
      <c r="AW145" s="8">
        <f>IF(AV145&gt;0,AT145/AV145,0%)</f>
        <v>0.6</v>
      </c>
      <c r="AX145" s="31">
        <f>AX143+AX144</f>
        <v>1</v>
      </c>
      <c r="AY145" s="31">
        <f>AY143+AY144</f>
        <v>2</v>
      </c>
      <c r="AZ145" s="1">
        <f t="shared" si="941"/>
        <v>3</v>
      </c>
      <c r="BA145" s="8">
        <f t="shared" si="890"/>
        <v>0.3333333333333333</v>
      </c>
      <c r="BB145" s="31">
        <f>BB143+BB144</f>
        <v>1</v>
      </c>
      <c r="BC145" s="31">
        <f>BC143+BC144</f>
        <v>4</v>
      </c>
      <c r="BD145" s="1">
        <f>BB145+BC145</f>
        <v>5</v>
      </c>
      <c r="BE145" s="8">
        <f>IF(BD145&gt;0,BB145/BD145,0%)</f>
        <v>0.2</v>
      </c>
      <c r="BF145" s="2">
        <f>BF143+BF144</f>
        <v>10</v>
      </c>
      <c r="BG145" s="1">
        <f>BG143+BG144</f>
        <v>17</v>
      </c>
      <c r="BH145" s="1">
        <f t="shared" si="893"/>
        <v>27</v>
      </c>
      <c r="BI145" s="8">
        <f t="shared" si="942"/>
        <v>0.37037037037037035</v>
      </c>
      <c r="BJ145" s="31">
        <f>BJ143+BJ144</f>
        <v>0</v>
      </c>
      <c r="BK145" s="31">
        <f>BK143+BK144</f>
        <v>19</v>
      </c>
      <c r="BL145" s="1">
        <f>BJ145+BK145</f>
        <v>19</v>
      </c>
      <c r="BM145" s="8">
        <f>IF(BL145&gt;0,BJ145/BL145,0%)</f>
        <v>0</v>
      </c>
      <c r="BN145" s="31">
        <f>BN143+BN144</f>
        <v>0</v>
      </c>
      <c r="BO145" s="31">
        <f>BO143+BO144</f>
        <v>3</v>
      </c>
      <c r="BP145" s="1">
        <f>BN145+BO145</f>
        <v>3</v>
      </c>
      <c r="BQ145" s="8">
        <f>IF(BP145&gt;0,BN145/BP145,0%)</f>
        <v>0</v>
      </c>
      <c r="BR145" s="31">
        <f>BR143+BR144</f>
        <v>0</v>
      </c>
      <c r="BS145" s="31">
        <f>BS143+BS144</f>
        <v>0</v>
      </c>
      <c r="BT145" s="1">
        <f>BR145+BS145</f>
        <v>0</v>
      </c>
      <c r="BU145" s="8">
        <f>IF(BT145&gt;0,BR145/BT145,0%)</f>
        <v>0</v>
      </c>
      <c r="BV145" s="31">
        <f>BV143+BV144</f>
        <v>2</v>
      </c>
      <c r="BW145" s="31">
        <f>BW143+BW144</f>
        <v>1</v>
      </c>
      <c r="BX145" s="1">
        <f>BV145+BW145</f>
        <v>3</v>
      </c>
      <c r="BY145" s="8">
        <f>IF(BX145&gt;0,BV145/BX145,0%)</f>
        <v>0.6666666666666666</v>
      </c>
      <c r="BZ145" s="31">
        <f>BZ143+BZ144</f>
        <v>3</v>
      </c>
      <c r="CA145" s="31">
        <f>CA143+CA144</f>
        <v>1</v>
      </c>
      <c r="CB145" s="1">
        <f>BZ145+CA145</f>
        <v>4</v>
      </c>
      <c r="CC145" s="8">
        <f>IF(CB145&gt;0,BZ145/CB145,0%)</f>
        <v>0.75</v>
      </c>
      <c r="CD145" s="31">
        <f>CD143+CD144</f>
        <v>1</v>
      </c>
      <c r="CE145" s="31">
        <f>CE143+CE144</f>
        <v>2</v>
      </c>
      <c r="CF145" s="1">
        <f>CD145+CE145</f>
        <v>3</v>
      </c>
      <c r="CG145" s="8">
        <f>IF(CF145&gt;0,CD145/CF145,0%)</f>
        <v>0.3333333333333333</v>
      </c>
      <c r="CH145" s="2">
        <f>CH143+CH144</f>
        <v>6</v>
      </c>
      <c r="CI145" s="1">
        <f>CI143+CI144</f>
        <v>26</v>
      </c>
      <c r="CJ145" s="1">
        <f t="shared" si="902"/>
        <v>32</v>
      </c>
      <c r="CK145" s="8">
        <f t="shared" si="903"/>
        <v>0.1875</v>
      </c>
      <c r="CL145" s="31">
        <f>CL143+CL144</f>
        <v>0</v>
      </c>
      <c r="CM145" s="31">
        <f>CM143+CM144</f>
        <v>2</v>
      </c>
      <c r="CN145" s="1">
        <f>CL145+CM145</f>
        <v>2</v>
      </c>
      <c r="CO145" s="8">
        <f>IF(CN145&gt;0,CL145/CN145,0%)</f>
        <v>0</v>
      </c>
      <c r="CP145" s="31">
        <f>CP143+CP144</f>
        <v>1</v>
      </c>
      <c r="CQ145" s="31">
        <f>CQ143+CQ144</f>
        <v>3</v>
      </c>
      <c r="CR145" s="1">
        <f>CP145+CQ145</f>
        <v>4</v>
      </c>
      <c r="CS145" s="8">
        <f>IF(CR145&gt;0,CP145/CR145,0%)</f>
        <v>0.25</v>
      </c>
      <c r="CT145" s="31">
        <f>CT143+CT144</f>
        <v>2</v>
      </c>
      <c r="CU145" s="31">
        <f>CU143+CU144</f>
        <v>0</v>
      </c>
      <c r="CV145" s="1">
        <f>CT145+CU145</f>
        <v>2</v>
      </c>
      <c r="CW145" s="8">
        <f>IF(CV145&gt;0,CT145/CV145,0%)</f>
        <v>1</v>
      </c>
      <c r="CX145" s="31">
        <f>CX143+CX144</f>
        <v>1</v>
      </c>
      <c r="CY145" s="31">
        <f>CY143+CY144</f>
        <v>2</v>
      </c>
      <c r="CZ145" s="1">
        <f>CX145+CY145</f>
        <v>3</v>
      </c>
      <c r="DA145" s="8">
        <f>IF(CZ145&gt;0,CX145/CZ145,0%)</f>
        <v>0.3333333333333333</v>
      </c>
      <c r="DB145" s="31">
        <f>DB143+DB144</f>
        <v>1</v>
      </c>
      <c r="DC145" s="31">
        <f>DC143+DC144</f>
        <v>0</v>
      </c>
      <c r="DD145" s="1">
        <f>DB145+DC145</f>
        <v>1</v>
      </c>
      <c r="DE145" s="8">
        <f>IF(DD145&gt;0,DB145/DD145,0%)</f>
        <v>1</v>
      </c>
      <c r="DF145" s="31">
        <f>DF143+DF144</f>
        <v>0</v>
      </c>
      <c r="DG145" s="31">
        <f>DG143+DG144</f>
        <v>4</v>
      </c>
      <c r="DH145" s="1">
        <f>DF145+DG145</f>
        <v>4</v>
      </c>
      <c r="DI145" s="8">
        <f>IF(DH145&gt;0,DF145/DH145,0%)</f>
        <v>0</v>
      </c>
      <c r="DJ145" s="31">
        <f>DJ143+DJ144</f>
        <v>0</v>
      </c>
      <c r="DK145" s="31">
        <f>DK143+DK144</f>
        <v>0</v>
      </c>
      <c r="DL145" s="1">
        <f>DJ145+DK145</f>
        <v>0</v>
      </c>
      <c r="DM145" s="8">
        <f>IF(DL145&gt;0,DJ145/DL145,0%)</f>
        <v>0</v>
      </c>
      <c r="DN145" s="2">
        <f>DN143+DN144</f>
        <v>5</v>
      </c>
      <c r="DO145" s="1">
        <f>DO143+DO144</f>
        <v>11</v>
      </c>
      <c r="DP145" s="1">
        <f>DN145+DO145</f>
        <v>16</v>
      </c>
      <c r="DQ145" s="3">
        <f>IF(DP145&gt;0,DN145/DP145,0%)</f>
        <v>0.3125</v>
      </c>
      <c r="DR145" s="2">
        <f>DR143+DR144</f>
        <v>29</v>
      </c>
      <c r="DS145" s="1">
        <f>DS143+DS144</f>
        <v>57</v>
      </c>
      <c r="DT145" s="1">
        <f>DR145+DS145</f>
        <v>86</v>
      </c>
      <c r="DU145" s="3">
        <f>IF(DT145&gt;0,DR145/DT145,0%)</f>
        <v>0.3372093023255814</v>
      </c>
      <c r="DV145" s="2">
        <f>'[6]cy2001'!DR133</f>
        <v>18</v>
      </c>
      <c r="DW145" s="2">
        <f>'[6]cy2001'!DS133</f>
        <v>58</v>
      </c>
      <c r="DX145" s="1">
        <f t="shared" si="935"/>
        <v>76</v>
      </c>
      <c r="DY145" s="3">
        <f>IF(DX145&gt;0,DV145/DX145,0%)</f>
        <v>0.23684210526315788</v>
      </c>
      <c r="DZ145" s="1">
        <f>DR145-DV145</f>
        <v>11</v>
      </c>
      <c r="EA145" s="8">
        <f>IF(DV145&lt;&gt;0,DZ145/DV145,IF(DZ145=0,0,1))</f>
        <v>0.6111111111111112</v>
      </c>
      <c r="EB145" s="1">
        <f>DS145-DW145</f>
        <v>-1</v>
      </c>
      <c r="EC145" s="8">
        <f>IF(DW145&lt;&gt;0,EB145/DW145,IF(EB145=0,0,1))</f>
        <v>-0.017241379310344827</v>
      </c>
      <c r="ED145" s="1">
        <f>DT145-DX145</f>
        <v>10</v>
      </c>
      <c r="EE145" s="8">
        <f>IF(DX145&lt;&gt;0,ED145/DX145,IF(ED145=0,0,1))</f>
        <v>0.13157894736842105</v>
      </c>
      <c r="EF145" s="8">
        <f>EA145-EE145</f>
        <v>0.47953216374269014</v>
      </c>
    </row>
    <row r="146" spans="1:136" ht="12.75" customHeight="1" hidden="1" outlineLevel="2">
      <c r="A146" s="5" t="s">
        <v>24</v>
      </c>
      <c r="B146" s="9"/>
      <c r="C146" s="9"/>
      <c r="D146" s="9">
        <f t="shared" si="865"/>
        <v>0</v>
      </c>
      <c r="E146" s="11">
        <f t="shared" si="866"/>
        <v>0</v>
      </c>
      <c r="F146" s="34">
        <v>20</v>
      </c>
      <c r="G146" s="34">
        <v>47</v>
      </c>
      <c r="H146" s="9">
        <f t="shared" si="867"/>
        <v>67</v>
      </c>
      <c r="I146" s="11">
        <f t="shared" si="868"/>
        <v>0.29850746268656714</v>
      </c>
      <c r="J146" s="9"/>
      <c r="K146" s="9"/>
      <c r="L146" s="9">
        <f t="shared" si="869"/>
        <v>0</v>
      </c>
      <c r="M146" s="11">
        <f t="shared" si="870"/>
        <v>0</v>
      </c>
      <c r="N146" s="9"/>
      <c r="O146" s="9"/>
      <c r="P146" s="9">
        <f t="shared" si="871"/>
        <v>0</v>
      </c>
      <c r="Q146" s="11">
        <f t="shared" si="872"/>
        <v>0</v>
      </c>
      <c r="R146" s="9"/>
      <c r="S146" s="9"/>
      <c r="T146" s="9">
        <f t="shared" si="873"/>
        <v>0</v>
      </c>
      <c r="U146" s="11">
        <f t="shared" si="874"/>
        <v>0</v>
      </c>
      <c r="V146" s="9"/>
      <c r="W146" s="9"/>
      <c r="X146" s="9">
        <f t="shared" si="875"/>
        <v>0</v>
      </c>
      <c r="Y146" s="11">
        <f t="shared" si="876"/>
        <v>0</v>
      </c>
      <c r="Z146" s="2">
        <f>V146+R146+N146+J146+F146+B146</f>
        <v>20</v>
      </c>
      <c r="AA146" s="1">
        <f>W146+S146+O146+K146+G146+C146</f>
        <v>47</v>
      </c>
      <c r="AB146" s="1">
        <f t="shared" si="879"/>
        <v>67</v>
      </c>
      <c r="AC146" s="3">
        <f t="shared" si="880"/>
        <v>0.29850746268656714</v>
      </c>
      <c r="AD146" s="9"/>
      <c r="AE146" s="9"/>
      <c r="AF146" s="9">
        <f t="shared" si="881"/>
        <v>0</v>
      </c>
      <c r="AG146" s="11">
        <f t="shared" si="882"/>
        <v>0</v>
      </c>
      <c r="AH146" s="34">
        <v>20</v>
      </c>
      <c r="AI146" s="34">
        <v>47</v>
      </c>
      <c r="AJ146" s="9">
        <f t="shared" si="883"/>
        <v>67</v>
      </c>
      <c r="AK146" s="11">
        <f t="shared" si="884"/>
        <v>0.29850746268656714</v>
      </c>
      <c r="AL146" s="9"/>
      <c r="AM146" s="9"/>
      <c r="AN146" s="9">
        <f t="shared" si="885"/>
        <v>0</v>
      </c>
      <c r="AO146" s="11">
        <f t="shared" si="886"/>
        <v>0</v>
      </c>
      <c r="AP146" s="9"/>
      <c r="AQ146" s="9"/>
      <c r="AR146" s="9">
        <f t="shared" si="887"/>
        <v>0</v>
      </c>
      <c r="AS146" s="11">
        <f t="shared" si="888"/>
        <v>0</v>
      </c>
      <c r="AT146" s="9"/>
      <c r="AU146" s="9"/>
      <c r="AV146" s="9">
        <f>AT146+AU146</f>
        <v>0</v>
      </c>
      <c r="AW146" s="11">
        <f>IF(AV146&gt;0,AT146/AV146,0%)</f>
        <v>0</v>
      </c>
      <c r="AX146" s="9"/>
      <c r="AY146" s="9"/>
      <c r="AZ146" s="9">
        <f t="shared" si="941"/>
        <v>0</v>
      </c>
      <c r="BA146" s="11">
        <f t="shared" si="890"/>
        <v>0</v>
      </c>
      <c r="BB146" s="9"/>
      <c r="BC146" s="9"/>
      <c r="BD146" s="9">
        <f>BB146+BC146</f>
        <v>0</v>
      </c>
      <c r="BE146" s="11">
        <f>IF(BD146&gt;0,BB146/BD146,0%)</f>
        <v>0</v>
      </c>
      <c r="BF146" s="2">
        <f>BB146+AX146+AT146+AP146+AL146+AH146+AD146</f>
        <v>20</v>
      </c>
      <c r="BG146" s="1">
        <f>BC146+AY146+AU146+AQ146+AM146+AI146+AE146</f>
        <v>47</v>
      </c>
      <c r="BH146" s="1">
        <f t="shared" si="893"/>
        <v>67</v>
      </c>
      <c r="BI146" s="3">
        <f t="shared" si="942"/>
        <v>0.29850746268656714</v>
      </c>
      <c r="BJ146" s="9"/>
      <c r="BK146" s="9"/>
      <c r="BL146" s="9">
        <f>BJ146+BK146</f>
        <v>0</v>
      </c>
      <c r="BM146" s="11">
        <f>IF(BL146&gt;0,BJ146/BL146,0%)</f>
        <v>0</v>
      </c>
      <c r="BN146" s="9"/>
      <c r="BO146" s="9"/>
      <c r="BP146" s="9">
        <f>BN146+BO146</f>
        <v>0</v>
      </c>
      <c r="BQ146" s="11">
        <f>IF(BP146&gt;0,BN146/BP146,0%)</f>
        <v>0</v>
      </c>
      <c r="BR146" s="9"/>
      <c r="BS146" s="9"/>
      <c r="BT146" s="9">
        <f>BR146+BS146</f>
        <v>0</v>
      </c>
      <c r="BU146" s="11">
        <f>IF(BT146&gt;0,BR146/BT146,0%)</f>
        <v>0</v>
      </c>
      <c r="BV146" s="9"/>
      <c r="BW146" s="9"/>
      <c r="BX146" s="9">
        <f>BV146+BW146</f>
        <v>0</v>
      </c>
      <c r="BY146" s="11">
        <f>IF(BX146&gt;0,BV146/BX146,0%)</f>
        <v>0</v>
      </c>
      <c r="BZ146" s="9"/>
      <c r="CA146" s="9"/>
      <c r="CB146" s="9">
        <f>BZ146+CA146</f>
        <v>0</v>
      </c>
      <c r="CC146" s="11">
        <f>IF(CB146&gt;0,BZ146/CB146,0%)</f>
        <v>0</v>
      </c>
      <c r="CD146" s="9"/>
      <c r="CE146" s="9"/>
      <c r="CF146" s="9">
        <f>CD146+CE146</f>
        <v>0</v>
      </c>
      <c r="CG146" s="11">
        <f>IF(CF146&gt;0,CD146/CF146,0%)</f>
        <v>0</v>
      </c>
      <c r="CH146" s="2">
        <f>CD146+BZ146+BV146+BR146+BN146+BJ146</f>
        <v>0</v>
      </c>
      <c r="CI146" s="1">
        <f>CE146+CA146+BW146+BS146+BO146+BK146</f>
        <v>0</v>
      </c>
      <c r="CJ146" s="9">
        <f t="shared" si="902"/>
        <v>0</v>
      </c>
      <c r="CK146" s="10">
        <f t="shared" si="903"/>
        <v>0</v>
      </c>
      <c r="CL146" s="9"/>
      <c r="CM146" s="9"/>
      <c r="CN146" s="9">
        <f>CL146+CM146</f>
        <v>0</v>
      </c>
      <c r="CO146" s="11">
        <f>IF(CN146&gt;0,CL146/CN146,0%)</f>
        <v>0</v>
      </c>
      <c r="CP146" s="9"/>
      <c r="CQ146" s="9"/>
      <c r="CR146" s="9">
        <f>CP146+CQ146</f>
        <v>0</v>
      </c>
      <c r="CS146" s="11">
        <f>IF(CR146&gt;0,CP146/CR146,0%)</f>
        <v>0</v>
      </c>
      <c r="CT146" s="9"/>
      <c r="CU146" s="9"/>
      <c r="CV146" s="9">
        <f>CT146+CU146</f>
        <v>0</v>
      </c>
      <c r="CW146" s="11">
        <f>IF(CV146&gt;0,CT146/CV146,0%)</f>
        <v>0</v>
      </c>
      <c r="CX146" s="9"/>
      <c r="CY146" s="9"/>
      <c r="CZ146" s="9">
        <f>CX146+CY146</f>
        <v>0</v>
      </c>
      <c r="DA146" s="11">
        <f>IF(CZ146&gt;0,CX146/CZ146,0%)</f>
        <v>0</v>
      </c>
      <c r="DB146" s="9"/>
      <c r="DC146" s="9"/>
      <c r="DD146" s="9">
        <f>DB146+DC146</f>
        <v>0</v>
      </c>
      <c r="DE146" s="11">
        <f>IF(DD146&gt;0,DB146/DD146,0%)</f>
        <v>0</v>
      </c>
      <c r="DF146" s="9"/>
      <c r="DG146" s="9"/>
      <c r="DH146" s="9">
        <f>DF146+DG146</f>
        <v>0</v>
      </c>
      <c r="DI146" s="11">
        <f>IF(DH146&gt;0,DF146/DH146,0%)</f>
        <v>0</v>
      </c>
      <c r="DJ146" s="9"/>
      <c r="DK146" s="9"/>
      <c r="DL146" s="1">
        <f>DJ146+DK146</f>
        <v>0</v>
      </c>
      <c r="DM146" s="8">
        <f>IF(DL146&gt;0,DJ146/DL146,0%)</f>
        <v>0</v>
      </c>
      <c r="DN146" s="2">
        <f>DJ146+DF146+DB146+CX146+CT146+CP146+CL146</f>
        <v>0</v>
      </c>
      <c r="DO146" s="1">
        <f>DK146+DG146+DC146+CY146+CU146+CQ146+CM146</f>
        <v>0</v>
      </c>
      <c r="DP146" s="1">
        <f>DN146+DO146</f>
        <v>0</v>
      </c>
      <c r="DQ146" s="3">
        <f t="shared" si="913"/>
        <v>0</v>
      </c>
      <c r="DR146" s="2">
        <f>DN146+CH146+BF146+Z146</f>
        <v>40</v>
      </c>
      <c r="DS146" s="1">
        <f>DO146+CI146+BG146+AA146</f>
        <v>94</v>
      </c>
      <c r="DT146" s="1">
        <f t="shared" si="915"/>
        <v>134</v>
      </c>
      <c r="DU146" s="3">
        <f t="shared" si="916"/>
        <v>0.29850746268656714</v>
      </c>
      <c r="DV146" s="2">
        <f>'[6]cy2001'!DR134</f>
        <v>10</v>
      </c>
      <c r="DW146" s="2">
        <f>'[6]cy2001'!DS134</f>
        <v>21</v>
      </c>
      <c r="DX146" s="1">
        <f t="shared" si="935"/>
        <v>31</v>
      </c>
      <c r="DY146" s="3">
        <f t="shared" si="917"/>
        <v>0.3225806451612903</v>
      </c>
      <c r="DZ146" s="1">
        <f t="shared" si="936"/>
        <v>30</v>
      </c>
      <c r="EA146" s="8">
        <f t="shared" si="918"/>
        <v>3</v>
      </c>
      <c r="EB146" s="1">
        <f t="shared" si="937"/>
        <v>73</v>
      </c>
      <c r="EC146" s="8">
        <f t="shared" si="938"/>
        <v>3.4761904761904763</v>
      </c>
      <c r="ED146" s="1">
        <f t="shared" si="939"/>
        <v>103</v>
      </c>
      <c r="EE146" s="8">
        <f t="shared" si="919"/>
        <v>3.3225806451612905</v>
      </c>
      <c r="EF146" s="8">
        <f t="shared" si="940"/>
        <v>-0.3225806451612905</v>
      </c>
    </row>
    <row r="147" spans="1:136" ht="12.75" customHeight="1" hidden="1" outlineLevel="2">
      <c r="A147" s="5" t="s">
        <v>25</v>
      </c>
      <c r="B147" s="9"/>
      <c r="C147" s="9"/>
      <c r="D147" s="9">
        <f t="shared" si="865"/>
        <v>0</v>
      </c>
      <c r="E147" s="11">
        <f t="shared" si="866"/>
        <v>0</v>
      </c>
      <c r="F147" s="34">
        <v>92</v>
      </c>
      <c r="G147" s="34">
        <v>148</v>
      </c>
      <c r="H147" s="9">
        <f t="shared" si="867"/>
        <v>240</v>
      </c>
      <c r="I147" s="11">
        <f t="shared" si="868"/>
        <v>0.38333333333333336</v>
      </c>
      <c r="J147" s="9"/>
      <c r="K147" s="9"/>
      <c r="L147" s="9">
        <f t="shared" si="869"/>
        <v>0</v>
      </c>
      <c r="M147" s="11">
        <f t="shared" si="870"/>
        <v>0</v>
      </c>
      <c r="N147" s="9"/>
      <c r="O147" s="9"/>
      <c r="P147" s="9">
        <f t="shared" si="871"/>
        <v>0</v>
      </c>
      <c r="Q147" s="11">
        <f t="shared" si="872"/>
        <v>0</v>
      </c>
      <c r="R147" s="9"/>
      <c r="S147" s="9"/>
      <c r="T147" s="9">
        <f t="shared" si="873"/>
        <v>0</v>
      </c>
      <c r="U147" s="11">
        <f t="shared" si="874"/>
        <v>0</v>
      </c>
      <c r="V147" s="9"/>
      <c r="W147" s="9"/>
      <c r="X147" s="9">
        <f t="shared" si="875"/>
        <v>0</v>
      </c>
      <c r="Y147" s="11">
        <f t="shared" si="876"/>
        <v>0</v>
      </c>
      <c r="Z147" s="2">
        <f>V147+R147+N147+J147+F147+B147</f>
        <v>92</v>
      </c>
      <c r="AA147" s="1">
        <f>W147+S147+O147+K147+G147+C147</f>
        <v>148</v>
      </c>
      <c r="AB147" s="1">
        <f t="shared" si="879"/>
        <v>240</v>
      </c>
      <c r="AC147" s="3">
        <f t="shared" si="880"/>
        <v>0.38333333333333336</v>
      </c>
      <c r="AD147" s="9"/>
      <c r="AE147" s="9"/>
      <c r="AF147" s="9">
        <f t="shared" si="881"/>
        <v>0</v>
      </c>
      <c r="AG147" s="11">
        <f t="shared" si="882"/>
        <v>0</v>
      </c>
      <c r="AH147" s="9"/>
      <c r="AI147" s="9"/>
      <c r="AJ147" s="9">
        <f t="shared" si="883"/>
        <v>0</v>
      </c>
      <c r="AK147" s="11">
        <f t="shared" si="884"/>
        <v>0</v>
      </c>
      <c r="AL147" s="9"/>
      <c r="AM147" s="9"/>
      <c r="AN147" s="9">
        <f t="shared" si="885"/>
        <v>0</v>
      </c>
      <c r="AO147" s="11">
        <f t="shared" si="886"/>
        <v>0</v>
      </c>
      <c r="AP147" s="9"/>
      <c r="AQ147" s="9"/>
      <c r="AR147" s="9">
        <f t="shared" si="887"/>
        <v>0</v>
      </c>
      <c r="AS147" s="11">
        <f t="shared" si="888"/>
        <v>0</v>
      </c>
      <c r="AT147" s="9"/>
      <c r="AU147" s="9"/>
      <c r="AV147" s="9">
        <f>AT147+AU147</f>
        <v>0</v>
      </c>
      <c r="AW147" s="11">
        <f>IF(AV147&gt;0,AT147/AV147,0%)</f>
        <v>0</v>
      </c>
      <c r="AX147" s="9"/>
      <c r="AY147" s="9"/>
      <c r="AZ147" s="9">
        <f t="shared" si="941"/>
        <v>0</v>
      </c>
      <c r="BA147" s="11">
        <f t="shared" si="890"/>
        <v>0</v>
      </c>
      <c r="BB147" s="9"/>
      <c r="BC147" s="9"/>
      <c r="BD147" s="9">
        <f>BB147+BC147</f>
        <v>0</v>
      </c>
      <c r="BE147" s="11">
        <f>IF(BD147&gt;0,BB147/BD147,0%)</f>
        <v>0</v>
      </c>
      <c r="BF147" s="2">
        <f>BB147+AX147+AT147+AP147+AL147+AH147+AD147</f>
        <v>0</v>
      </c>
      <c r="BG147" s="1">
        <f>BC147+AY147+AU147+AQ147+AM147+AI147+AE147</f>
        <v>0</v>
      </c>
      <c r="BH147" s="1">
        <f t="shared" si="893"/>
        <v>0</v>
      </c>
      <c r="BI147" s="3">
        <f t="shared" si="942"/>
        <v>0</v>
      </c>
      <c r="BJ147" s="9"/>
      <c r="BK147" s="9"/>
      <c r="BL147" s="9">
        <f>BJ147+BK147</f>
        <v>0</v>
      </c>
      <c r="BM147" s="11">
        <f>IF(BL147&gt;0,BJ147/BL147,0%)</f>
        <v>0</v>
      </c>
      <c r="BN147" s="9"/>
      <c r="BO147" s="9"/>
      <c r="BP147" s="9">
        <f>BN147+BO147</f>
        <v>0</v>
      </c>
      <c r="BQ147" s="11">
        <f>IF(BP147&gt;0,BN147/BP147,0%)</f>
        <v>0</v>
      </c>
      <c r="BR147" s="9"/>
      <c r="BS147" s="9"/>
      <c r="BT147" s="9">
        <f>BR147+BS147</f>
        <v>0</v>
      </c>
      <c r="BU147" s="11">
        <f>IF(BT147&gt;0,BR147/BT147,0%)</f>
        <v>0</v>
      </c>
      <c r="BV147" s="34">
        <v>22</v>
      </c>
      <c r="BW147" s="34">
        <v>44</v>
      </c>
      <c r="BX147" s="9">
        <f>BV147+BW147</f>
        <v>66</v>
      </c>
      <c r="BY147" s="11">
        <f>IF(BX147&gt;0,BV147/BX147,0%)</f>
        <v>0.3333333333333333</v>
      </c>
      <c r="BZ147" s="9"/>
      <c r="CA147" s="9"/>
      <c r="CB147" s="9">
        <f>BZ147+CA147</f>
        <v>0</v>
      </c>
      <c r="CC147" s="11">
        <f>IF(CB147&gt;0,BZ147/CB147,0%)</f>
        <v>0</v>
      </c>
      <c r="CD147" s="9"/>
      <c r="CE147" s="9"/>
      <c r="CF147" s="9">
        <f>CD147+CE147</f>
        <v>0</v>
      </c>
      <c r="CG147" s="11">
        <f>IF(CF147&gt;0,CD147/CF147,0%)</f>
        <v>0</v>
      </c>
      <c r="CH147" s="2">
        <f>CD147+BZ147+BV147+BR147+BN147+BJ147</f>
        <v>22</v>
      </c>
      <c r="CI147" s="1">
        <f>CE147+CA147+BW147+BS147+BO147+BK147</f>
        <v>44</v>
      </c>
      <c r="CJ147" s="9">
        <f t="shared" si="902"/>
        <v>66</v>
      </c>
      <c r="CK147" s="10">
        <f t="shared" si="903"/>
        <v>0.3333333333333333</v>
      </c>
      <c r="CL147" s="9"/>
      <c r="CM147" s="9"/>
      <c r="CN147" s="9">
        <f>CL147+CM147</f>
        <v>0</v>
      </c>
      <c r="CO147" s="11">
        <f>IF(CN147&gt;0,CL147/CN147,0%)</f>
        <v>0</v>
      </c>
      <c r="CP147" s="9"/>
      <c r="CQ147" s="9"/>
      <c r="CR147" s="9">
        <f>CP147+CQ147</f>
        <v>0</v>
      </c>
      <c r="CS147" s="11">
        <f>IF(CR147&gt;0,CP147/CR147,0%)</f>
        <v>0</v>
      </c>
      <c r="CT147" s="9"/>
      <c r="CU147" s="9"/>
      <c r="CV147" s="9">
        <f>CT147+CU147</f>
        <v>0</v>
      </c>
      <c r="CW147" s="11">
        <f>IF(CV147&gt;0,CT147/CV147,0%)</f>
        <v>0</v>
      </c>
      <c r="CX147" s="9"/>
      <c r="CY147" s="9"/>
      <c r="CZ147" s="9">
        <f>CX147+CY147</f>
        <v>0</v>
      </c>
      <c r="DA147" s="11">
        <f>IF(CZ147&gt;0,CX147/CZ147,0%)</f>
        <v>0</v>
      </c>
      <c r="DB147" s="9"/>
      <c r="DC147" s="9"/>
      <c r="DD147" s="9">
        <f>DB147+DC147</f>
        <v>0</v>
      </c>
      <c r="DE147" s="11">
        <f>IF(DD147&gt;0,DB147/DD147,0%)</f>
        <v>0</v>
      </c>
      <c r="DF147" s="9"/>
      <c r="DG147" s="9"/>
      <c r="DH147" s="9">
        <f>DF147+DG147</f>
        <v>0</v>
      </c>
      <c r="DI147" s="11">
        <f>IF(DH147&gt;0,DF147/DH147,0%)</f>
        <v>0</v>
      </c>
      <c r="DJ147" s="34">
        <v>92</v>
      </c>
      <c r="DK147" s="34">
        <v>81</v>
      </c>
      <c r="DL147" s="1">
        <f>DJ147+DK147</f>
        <v>173</v>
      </c>
      <c r="DM147" s="8">
        <f>IF(DL147&gt;0,DJ147/DL147,0%)</f>
        <v>0.5317919075144508</v>
      </c>
      <c r="DN147" s="2">
        <f>DJ147+DF147+DB147+CX147+CT147+CP147+CL147</f>
        <v>92</v>
      </c>
      <c r="DO147" s="1">
        <f>DK147+DG147+DC147+CY147+CU147+CQ147+CM147</f>
        <v>81</v>
      </c>
      <c r="DP147" s="1">
        <f>DN147+DO147</f>
        <v>173</v>
      </c>
      <c r="DQ147" s="3">
        <f t="shared" si="913"/>
        <v>0.5317919075144508</v>
      </c>
      <c r="DR147" s="2">
        <f>DN147+CH147+BF147+Z147</f>
        <v>206</v>
      </c>
      <c r="DS147" s="1">
        <f>DO147+CI147+BG147+AA147</f>
        <v>273</v>
      </c>
      <c r="DT147" s="1">
        <f t="shared" si="915"/>
        <v>479</v>
      </c>
      <c r="DU147" s="3">
        <f t="shared" si="916"/>
        <v>0.430062630480167</v>
      </c>
      <c r="DV147" s="2">
        <f>'[6]cy2001'!DR135</f>
        <v>75</v>
      </c>
      <c r="DW147" s="2">
        <f>'[6]cy2001'!DS135</f>
        <v>208</v>
      </c>
      <c r="DX147" s="1">
        <f t="shared" si="935"/>
        <v>283</v>
      </c>
      <c r="DY147" s="3">
        <f t="shared" si="917"/>
        <v>0.26501766784452296</v>
      </c>
      <c r="DZ147" s="1">
        <f t="shared" si="936"/>
        <v>131</v>
      </c>
      <c r="EA147" s="8">
        <f t="shared" si="918"/>
        <v>1.7466666666666666</v>
      </c>
      <c r="EB147" s="1">
        <f t="shared" si="937"/>
        <v>65</v>
      </c>
      <c r="EC147" s="8">
        <f t="shared" si="938"/>
        <v>0.3125</v>
      </c>
      <c r="ED147" s="1">
        <f t="shared" si="939"/>
        <v>196</v>
      </c>
      <c r="EE147" s="8">
        <f t="shared" si="919"/>
        <v>0.6925795053003534</v>
      </c>
      <c r="EF147" s="8">
        <f t="shared" si="940"/>
        <v>1.0540871613663132</v>
      </c>
    </row>
    <row r="148" spans="1:136" ht="13.5" outlineLevel="1" collapsed="1" thickBot="1">
      <c r="A148" s="29" t="s">
        <v>1</v>
      </c>
      <c r="B148" s="6">
        <f>B138+B139+B140+B141+B142+B145+B146+B147</f>
        <v>5</v>
      </c>
      <c r="C148" s="6">
        <f>C138+C139+C140+C141+C142+C145+C146+C147</f>
        <v>8</v>
      </c>
      <c r="D148" s="6">
        <f t="shared" si="865"/>
        <v>13</v>
      </c>
      <c r="E148" s="7">
        <f t="shared" si="866"/>
        <v>0.38461538461538464</v>
      </c>
      <c r="F148" s="6">
        <f>F138+F139+F140+F141+F142+F145+F146+F147</f>
        <v>129</v>
      </c>
      <c r="G148" s="6">
        <f>G138+G139+G140+G141+G142+G145+G146+G147</f>
        <v>200</v>
      </c>
      <c r="H148" s="6">
        <f t="shared" si="867"/>
        <v>329</v>
      </c>
      <c r="I148" s="7">
        <f t="shared" si="868"/>
        <v>0.39209726443769</v>
      </c>
      <c r="J148" s="6">
        <f>J138+J139+J140+J141+J142+J145+J146+J147</f>
        <v>18</v>
      </c>
      <c r="K148" s="6">
        <f>K138+K139+K140+K141+K142+K145+K146+K147</f>
        <v>28</v>
      </c>
      <c r="L148" s="6">
        <f t="shared" si="869"/>
        <v>46</v>
      </c>
      <c r="M148" s="7">
        <f t="shared" si="870"/>
        <v>0.391304347826087</v>
      </c>
      <c r="N148" s="6">
        <f>N138+N139+N140+N141+N142+N145+N146+N147</f>
        <v>18</v>
      </c>
      <c r="O148" s="6">
        <f>O138+O139+O140+O141+O142+O145+O146+O147</f>
        <v>28</v>
      </c>
      <c r="P148" s="6">
        <f t="shared" si="871"/>
        <v>46</v>
      </c>
      <c r="Q148" s="7">
        <f t="shared" si="872"/>
        <v>0.391304347826087</v>
      </c>
      <c r="R148" s="6">
        <f>R138+R139+R140+R141+R142+R145+R146+R147</f>
        <v>15</v>
      </c>
      <c r="S148" s="6">
        <f>S138+S139+S140+S141+S142+S145+S146+S147</f>
        <v>35</v>
      </c>
      <c r="T148" s="6">
        <f t="shared" si="873"/>
        <v>50</v>
      </c>
      <c r="U148" s="7">
        <f t="shared" si="874"/>
        <v>0.3</v>
      </c>
      <c r="V148" s="6">
        <f>V138+V139+V140+V141+V142+V145+V146+V147</f>
        <v>20</v>
      </c>
      <c r="W148" s="6">
        <f>W138+W139+W140+W141+W142+W145+W146+W147</f>
        <v>24</v>
      </c>
      <c r="X148" s="6">
        <f t="shared" si="875"/>
        <v>44</v>
      </c>
      <c r="Y148" s="7">
        <f t="shared" si="876"/>
        <v>0.45454545454545453</v>
      </c>
      <c r="Z148" s="6">
        <f>Z138+Z139+Z140+Z141+Z142+Z145+Z146+Z147</f>
        <v>205</v>
      </c>
      <c r="AA148" s="6">
        <f>AA138+AA139+AA140+AA141+AA142+AA145+AA146+AA147</f>
        <v>323</v>
      </c>
      <c r="AB148" s="6">
        <f t="shared" si="879"/>
        <v>528</v>
      </c>
      <c r="AC148" s="7">
        <f t="shared" si="880"/>
        <v>0.38825757575757575</v>
      </c>
      <c r="AD148" s="6">
        <f>AD138+AD139+AD140+AD141+AD142+AD145+AD146+AD147</f>
        <v>9</v>
      </c>
      <c r="AE148" s="6">
        <f>AE138+AE139+AE140+AE141+AE142+AE145+AE146+AE147</f>
        <v>20</v>
      </c>
      <c r="AF148" s="6">
        <f t="shared" si="881"/>
        <v>29</v>
      </c>
      <c r="AG148" s="7">
        <f t="shared" si="882"/>
        <v>0.3103448275862069</v>
      </c>
      <c r="AH148" s="6">
        <f>AH138+AH139+AH140+AH141+AH142+AH145+AH146+AH147</f>
        <v>31</v>
      </c>
      <c r="AI148" s="6">
        <f>AI138+AI139+AI140+AI141+AI142+AI145+AI146+AI147</f>
        <v>63</v>
      </c>
      <c r="AJ148" s="6">
        <f t="shared" si="883"/>
        <v>94</v>
      </c>
      <c r="AK148" s="7">
        <f t="shared" si="884"/>
        <v>0.32978723404255317</v>
      </c>
      <c r="AL148" s="6">
        <f>AL138+AL139+AL140+AL141+AL142+AL145+AL146+AL147</f>
        <v>18</v>
      </c>
      <c r="AM148" s="6">
        <f>AM138+AM139+AM140+AM141+AM142+AM145+AM146+AM147</f>
        <v>15</v>
      </c>
      <c r="AN148" s="6">
        <f t="shared" si="885"/>
        <v>33</v>
      </c>
      <c r="AO148" s="7">
        <f t="shared" si="886"/>
        <v>0.5454545454545454</v>
      </c>
      <c r="AP148" s="6">
        <f>AP138+AP139+AP140+AP141+AP142+AP145+AP146+AP147</f>
        <v>22</v>
      </c>
      <c r="AQ148" s="6">
        <f>AQ138+AQ139+AQ140+AQ141+AQ142+AQ145+AQ146+AQ147</f>
        <v>16</v>
      </c>
      <c r="AR148" s="6">
        <f t="shared" si="887"/>
        <v>38</v>
      </c>
      <c r="AS148" s="7">
        <f t="shared" si="888"/>
        <v>0.5789473684210527</v>
      </c>
      <c r="AT148" s="6">
        <f>AT138+AT139+AT140+AT141+AT142+AT145+AT146+AT147</f>
        <v>26</v>
      </c>
      <c r="AU148" s="6">
        <f>AU138+AU139+AU140+AU141+AU142+AU145+AU146+AU147</f>
        <v>23</v>
      </c>
      <c r="AV148" s="6">
        <f>AT148+AU148</f>
        <v>49</v>
      </c>
      <c r="AW148" s="7">
        <f>IF(AV148&gt;0,AT148/AV148,0%)</f>
        <v>0.5306122448979592</v>
      </c>
      <c r="AX148" s="6">
        <f>AX138+AX139+AX140+AX141+AX142+AX145+AX146+AX147</f>
        <v>13</v>
      </c>
      <c r="AY148" s="6">
        <f>AY138+AY139+AY140+AY141+AY142+AY145+AY146+AY147</f>
        <v>16</v>
      </c>
      <c r="AZ148" s="6">
        <f t="shared" si="941"/>
        <v>29</v>
      </c>
      <c r="BA148" s="7">
        <f t="shared" si="890"/>
        <v>0.4482758620689655</v>
      </c>
      <c r="BB148" s="6">
        <f>BB138+BB139+BB140+BB141+BB142+BB145+BB146+BB147</f>
        <v>9</v>
      </c>
      <c r="BC148" s="6">
        <f>BC138+BC139+BC140+BC141+BC142+BC145+BC146+BC147</f>
        <v>22</v>
      </c>
      <c r="BD148" s="6">
        <f>BB148+BC148</f>
        <v>31</v>
      </c>
      <c r="BE148" s="7">
        <f>IF(BD148&gt;0,BB148/BD148,0%)</f>
        <v>0.2903225806451613</v>
      </c>
      <c r="BF148" s="6">
        <f>BF138+BF139+BF140+BF141+BF142+BF145+BF146+BF147</f>
        <v>128</v>
      </c>
      <c r="BG148" s="6">
        <f>BG138+BG139+BG140+BG141+BG142+BG145+BG146+BG147</f>
        <v>175</v>
      </c>
      <c r="BH148" s="6">
        <f t="shared" si="893"/>
        <v>303</v>
      </c>
      <c r="BI148" s="7">
        <f t="shared" si="942"/>
        <v>0.42244224422442245</v>
      </c>
      <c r="BJ148" s="6">
        <f>BJ138+BJ139+BJ140+BJ141+BJ142+BJ145+BJ146+BJ147</f>
        <v>17</v>
      </c>
      <c r="BK148" s="6">
        <f>BK138+BK139+BK140+BK141+BK142+BK145+BK146+BK147</f>
        <v>89</v>
      </c>
      <c r="BL148" s="6">
        <f>BJ148+BK148</f>
        <v>106</v>
      </c>
      <c r="BM148" s="7">
        <f>IF(BL148&gt;0,BJ148/BL148,0%)</f>
        <v>0.16037735849056603</v>
      </c>
      <c r="BN148" s="6">
        <f>BN138+BN139+BN140+BN141+BN142+BN145+BN146+BN147</f>
        <v>9</v>
      </c>
      <c r="BO148" s="6">
        <f>BO138+BO139+BO140+BO141+BO142+BO145+BO146+BO147</f>
        <v>30</v>
      </c>
      <c r="BP148" s="6">
        <f>BN148+BO148</f>
        <v>39</v>
      </c>
      <c r="BQ148" s="7">
        <f>IF(BP148&gt;0,BN148/BP148,0%)</f>
        <v>0.23076923076923078</v>
      </c>
      <c r="BR148" s="6">
        <f>BR138+BR139+BR140+BR141+BR142+BR145+BR146+BR147</f>
        <v>13</v>
      </c>
      <c r="BS148" s="6">
        <f>BS138+BS139+BS140+BS141+BS142+BS145+BS146+BS147</f>
        <v>24</v>
      </c>
      <c r="BT148" s="6">
        <f>BR148+BS148</f>
        <v>37</v>
      </c>
      <c r="BU148" s="7">
        <f>IF(BT148&gt;0,BR148/BT148,0%)</f>
        <v>0.35135135135135137</v>
      </c>
      <c r="BV148" s="6">
        <f>BV138+BV139+BV140+BV141+BV142+BV145+BV146+BV147</f>
        <v>31</v>
      </c>
      <c r="BW148" s="6">
        <f>BW138+BW139+BW140+BW141+BW142+BW145+BW146+BW147</f>
        <v>51</v>
      </c>
      <c r="BX148" s="6">
        <f>BV148+BW148</f>
        <v>82</v>
      </c>
      <c r="BY148" s="7">
        <f>IF(BX148&gt;0,BV148/BX148,0%)</f>
        <v>0.3780487804878049</v>
      </c>
      <c r="BZ148" s="6">
        <f>BZ138+BZ139+BZ140+BZ141+BZ142+BZ145+BZ146+BZ147</f>
        <v>17</v>
      </c>
      <c r="CA148" s="6">
        <f>CA138+CA139+CA140+CA141+CA142+CA145+CA146+CA147</f>
        <v>22</v>
      </c>
      <c r="CB148" s="6">
        <f>BZ148+CA148</f>
        <v>39</v>
      </c>
      <c r="CC148" s="7">
        <f>IF(CB148&gt;0,BZ148/CB148,0%)</f>
        <v>0.4358974358974359</v>
      </c>
      <c r="CD148" s="6">
        <f>CD138+CD139+CD140+CD141+CD142+CD145+CD146+CD147</f>
        <v>16</v>
      </c>
      <c r="CE148" s="6">
        <f>CE138+CE139+CE140+CE141+CE142+CE145+CE146+CE147</f>
        <v>35</v>
      </c>
      <c r="CF148" s="6">
        <f>CD148+CE148</f>
        <v>51</v>
      </c>
      <c r="CG148" s="7">
        <f>IF(CF148&gt;0,CD148/CF148,0%)</f>
        <v>0.3137254901960784</v>
      </c>
      <c r="CH148" s="6">
        <f>CH138+CH139+CH140+CH141+CH142+CH145+CH146+CH147</f>
        <v>103</v>
      </c>
      <c r="CI148" s="6">
        <f>CI138+CI139+CI140+CI141+CI142+CI145+CI146+CI147</f>
        <v>251</v>
      </c>
      <c r="CJ148" s="6">
        <f t="shared" si="902"/>
        <v>354</v>
      </c>
      <c r="CK148" s="7">
        <f t="shared" si="903"/>
        <v>0.2909604519774011</v>
      </c>
      <c r="CL148" s="6">
        <f>CL138+CL139+CL140+CL141+CL142+CL145+CL146+CL147</f>
        <v>14</v>
      </c>
      <c r="CM148" s="6">
        <f>CM138+CM139+CM140+CM141+CM142+CM145+CM146+CM147</f>
        <v>17</v>
      </c>
      <c r="CN148" s="6">
        <f>CL148+CM148</f>
        <v>31</v>
      </c>
      <c r="CO148" s="7">
        <f>IF(CN148&gt;0,CL148/CN148,0%)</f>
        <v>0.45161290322580644</v>
      </c>
      <c r="CP148" s="6">
        <f>CP138+CP139+CP140+CP141+CP142+CP145+CP146+CP147</f>
        <v>17</v>
      </c>
      <c r="CQ148" s="6">
        <f>CQ138+CQ139+CQ140+CQ141+CQ142+CQ145+CQ146+CQ147</f>
        <v>35</v>
      </c>
      <c r="CR148" s="6">
        <f>CP148+CQ148</f>
        <v>52</v>
      </c>
      <c r="CS148" s="7">
        <f>IF(CR148&gt;0,CP148/CR148,0%)</f>
        <v>0.3269230769230769</v>
      </c>
      <c r="CT148" s="6">
        <f>CT138+CT139+CT140+CT141+CT142+CT145+CT146+CT147</f>
        <v>24</v>
      </c>
      <c r="CU148" s="6">
        <f>CU138+CU139+CU140+CU141+CU142+CU145+CU146+CU147</f>
        <v>29</v>
      </c>
      <c r="CV148" s="6">
        <f>CT148+CU148</f>
        <v>53</v>
      </c>
      <c r="CW148" s="7">
        <f>IF(CV148&gt;0,CT148/CV148,0%)</f>
        <v>0.4528301886792453</v>
      </c>
      <c r="CX148" s="6">
        <f>CX138+CX139+CX140+CX141+CX142+CX145+CX146+CX147</f>
        <v>12</v>
      </c>
      <c r="CY148" s="6">
        <f>CY138+CY139+CY140+CY141+CY142+CY145+CY146+CY147</f>
        <v>25</v>
      </c>
      <c r="CZ148" s="6">
        <f>CX148+CY148</f>
        <v>37</v>
      </c>
      <c r="DA148" s="7">
        <f>IF(CZ148&gt;0,CX148/CZ148,0%)</f>
        <v>0.32432432432432434</v>
      </c>
      <c r="DB148" s="6">
        <f>DB138+DB139+DB140+DB141+DB142+DB145+DB146+DB147</f>
        <v>11</v>
      </c>
      <c r="DC148" s="6">
        <f>DC138+DC139+DC140+DC141+DC142+DC145+DC146+DC147</f>
        <v>22</v>
      </c>
      <c r="DD148" s="6">
        <f>DB148+DC148</f>
        <v>33</v>
      </c>
      <c r="DE148" s="7">
        <f>IF(DD148&gt;0,DB148/DD148,0%)</f>
        <v>0.3333333333333333</v>
      </c>
      <c r="DF148" s="6">
        <f>DF138+DF139+DF140+DF141+DF142+DF145+DF146+DF147</f>
        <v>10</v>
      </c>
      <c r="DG148" s="6">
        <f>DG138+DG139+DG140+DG141+DG142+DG145+DG146+DG147</f>
        <v>13</v>
      </c>
      <c r="DH148" s="6">
        <f>DF148+DG148</f>
        <v>23</v>
      </c>
      <c r="DI148" s="7">
        <f>IF(DH148&gt;0,DF148/DH148,0%)</f>
        <v>0.43478260869565216</v>
      </c>
      <c r="DJ148" s="6">
        <f>DJ138+DJ139+DJ140+DJ141+DJ142+DJ145+DJ146+DJ147</f>
        <v>105</v>
      </c>
      <c r="DK148" s="6">
        <f>DK138+DK139+DK140+DK141+DK142+DK145+DK146+DK147</f>
        <v>90</v>
      </c>
      <c r="DL148" s="6">
        <f>DJ148+DK148</f>
        <v>195</v>
      </c>
      <c r="DM148" s="7">
        <f>IF(DL148&gt;0,DJ148/DL148,0%)</f>
        <v>0.5384615384615384</v>
      </c>
      <c r="DN148" s="6">
        <f>DN138+DN139+DN140+DN141+DN142+DN145+DN146+DN147</f>
        <v>193</v>
      </c>
      <c r="DO148" s="6">
        <f>DO138+DO139+DO140+DO141+DO142+DO145+DO146+DO147</f>
        <v>231</v>
      </c>
      <c r="DP148" s="6">
        <f>DN148+DO148</f>
        <v>424</v>
      </c>
      <c r="DQ148" s="7">
        <f t="shared" si="913"/>
        <v>0.455188679245283</v>
      </c>
      <c r="DR148" s="6">
        <f>DR138+DR139+DR140+DR141+DR142+DR145+DR146+DR147</f>
        <v>629</v>
      </c>
      <c r="DS148" s="6">
        <f>DS138+DS139+DS140+DS141+DS142+DS145+DS146+DS147</f>
        <v>980</v>
      </c>
      <c r="DT148" s="6">
        <f>DR148+DS148</f>
        <v>1609</v>
      </c>
      <c r="DU148" s="7">
        <f t="shared" si="916"/>
        <v>0.39092604101926665</v>
      </c>
      <c r="DV148" s="6">
        <f>DV138+DV139+DV140+DV141+DV142+DV145+DV146+DV147</f>
        <v>345</v>
      </c>
      <c r="DW148" s="6">
        <f>DW138+DW139+DW140+DW141+DW142+DW145+DW146+DW147</f>
        <v>791</v>
      </c>
      <c r="DX148" s="6">
        <f>DW148+DV148</f>
        <v>1136</v>
      </c>
      <c r="DY148" s="7">
        <f t="shared" si="917"/>
        <v>0.30369718309859156</v>
      </c>
      <c r="DZ148" s="6">
        <f>DZ138+DZ139+DZ140+DZ141+DZ142+DZ145+DZ146+DZ147</f>
        <v>284</v>
      </c>
      <c r="EA148" s="6">
        <f>EA138+EA139+EA140+EA141+EA142+EA145+EA146+EA147</f>
        <v>8.03424727942082</v>
      </c>
      <c r="EB148" s="6">
        <f t="shared" si="937"/>
        <v>189</v>
      </c>
      <c r="EC148" s="7">
        <f t="shared" si="938"/>
        <v>0.23893805309734514</v>
      </c>
      <c r="ED148" s="6">
        <f t="shared" si="939"/>
        <v>473</v>
      </c>
      <c r="EE148" s="7">
        <f t="shared" si="919"/>
        <v>0.4163732394366197</v>
      </c>
      <c r="EF148" s="7">
        <f t="shared" si="940"/>
        <v>7.6178740399841995</v>
      </c>
    </row>
    <row r="149" spans="1:129" ht="15.75" customHeight="1">
      <c r="A149" s="33" t="s">
        <v>22</v>
      </c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7"/>
      <c r="AA149" s="24"/>
      <c r="AB149" s="24"/>
      <c r="AC149" s="25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7"/>
      <c r="BG149" s="24"/>
      <c r="BH149" s="24"/>
      <c r="BI149" s="25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7"/>
      <c r="CI149" s="24"/>
      <c r="CJ149" s="24"/>
      <c r="CK149" s="25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7"/>
      <c r="DO149" s="24"/>
      <c r="DP149" s="24"/>
      <c r="DQ149" s="25"/>
      <c r="DR149" s="27"/>
      <c r="DS149" s="24"/>
      <c r="DT149" s="24"/>
      <c r="DU149" s="25"/>
      <c r="DV149" s="27"/>
      <c r="DW149" s="24"/>
      <c r="DX149" s="24"/>
      <c r="DY149" s="25"/>
    </row>
    <row r="150" spans="1:136" ht="12.75" customHeight="1" outlineLevel="1">
      <c r="A150" s="5" t="s">
        <v>2</v>
      </c>
      <c r="B150" s="1">
        <f aca="true" t="shared" si="943" ref="B150:D159">B138+B126+B114+B102+B90+B78+B66+B54+B42+B30+B18+B6</f>
        <v>209</v>
      </c>
      <c r="C150" s="1">
        <f t="shared" si="943"/>
        <v>441</v>
      </c>
      <c r="D150" s="1">
        <f t="shared" si="943"/>
        <v>650</v>
      </c>
      <c r="E150" s="8">
        <f>IF(D150&gt;0,B150/D150,0%)</f>
        <v>0.32153846153846155</v>
      </c>
      <c r="F150" s="1">
        <f aca="true" t="shared" si="944" ref="F150:H159">F138+F126+F114+F102+F90+F78+F66+F54+F42+F30+F18+F6</f>
        <v>264</v>
      </c>
      <c r="G150" s="1">
        <f t="shared" si="944"/>
        <v>468</v>
      </c>
      <c r="H150" s="1">
        <f t="shared" si="944"/>
        <v>732</v>
      </c>
      <c r="I150" s="8">
        <f>IF(H150&gt;0,F150/H150,0%)</f>
        <v>0.36065573770491804</v>
      </c>
      <c r="J150" s="1">
        <f aca="true" t="shared" si="945" ref="J150:L159">J138+J126+J114+J102+J90+J78+J66+J54+J42+J30+J18+J6</f>
        <v>239</v>
      </c>
      <c r="K150" s="1">
        <f t="shared" si="945"/>
        <v>565</v>
      </c>
      <c r="L150" s="1">
        <f t="shared" si="945"/>
        <v>804</v>
      </c>
      <c r="M150" s="8">
        <f>IF(L150&gt;0,J150/L150,0%)</f>
        <v>0.2972636815920398</v>
      </c>
      <c r="N150" s="1">
        <f aca="true" t="shared" si="946" ref="N150:P159">N138+N126+N114+N102+N90+N78+N66+N54+N42+N30+N18+N6</f>
        <v>238</v>
      </c>
      <c r="O150" s="1">
        <f t="shared" si="946"/>
        <v>557</v>
      </c>
      <c r="P150" s="1">
        <f t="shared" si="946"/>
        <v>795</v>
      </c>
      <c r="Q150" s="8">
        <f>IF(P150&gt;0,N150/P150,0%)</f>
        <v>0.2993710691823899</v>
      </c>
      <c r="R150" s="1">
        <f aca="true" t="shared" si="947" ref="R150:T159">R138+R126+R114+R102+R90+R78+R66+R54+R42+R30+R18+R6</f>
        <v>206</v>
      </c>
      <c r="S150" s="1">
        <f t="shared" si="947"/>
        <v>723</v>
      </c>
      <c r="T150" s="1">
        <f t="shared" si="947"/>
        <v>929</v>
      </c>
      <c r="U150" s="8">
        <f>IF(T150&gt;0,R150/T150,0%)</f>
        <v>0.2217438105489774</v>
      </c>
      <c r="V150" s="1">
        <f aca="true" t="shared" si="948" ref="V150:X159">V138+V126+V114+V102+V90+V78+V66+V54+V42+V30+V18+V6</f>
        <v>262</v>
      </c>
      <c r="W150" s="1">
        <f t="shared" si="948"/>
        <v>719</v>
      </c>
      <c r="X150" s="1">
        <f t="shared" si="948"/>
        <v>981</v>
      </c>
      <c r="Y150" s="8">
        <f>IF(X150&gt;0,V150/X150,0%)</f>
        <v>0.2670744138634047</v>
      </c>
      <c r="Z150" s="1">
        <f aca="true" t="shared" si="949" ref="Z150:AB159">Z138+Z126+Z114+Z102+Z90+Z78+Z66+Z54+Z42+Z30+Z18+Z6</f>
        <v>1418</v>
      </c>
      <c r="AA150" s="1">
        <f t="shared" si="949"/>
        <v>3473</v>
      </c>
      <c r="AB150" s="1">
        <f t="shared" si="949"/>
        <v>4891</v>
      </c>
      <c r="AC150" s="3">
        <f>IF(AB150&gt;0,Z150/AB150,0%)</f>
        <v>0.28992026170517277</v>
      </c>
      <c r="AD150" s="1">
        <f aca="true" t="shared" si="950" ref="AD150:AF159">AD138+AD126+AD114+AD102+AD90+AD78+AD66+AD54+AD42+AD30+AD18+AD6</f>
        <v>188</v>
      </c>
      <c r="AE150" s="1">
        <f t="shared" si="950"/>
        <v>691</v>
      </c>
      <c r="AF150" s="1">
        <f t="shared" si="950"/>
        <v>879</v>
      </c>
      <c r="AG150" s="8">
        <f>IF(AF150&gt;0,AD150/AF150,0%)</f>
        <v>0.21387940841865757</v>
      </c>
      <c r="AH150" s="1">
        <f aca="true" t="shared" si="951" ref="AH150:AJ159">AH138+AH126+AH114+AH102+AH90+AH78+AH66+AH54+AH42+AH30+AH18+AH6</f>
        <v>217</v>
      </c>
      <c r="AI150" s="1">
        <f t="shared" si="951"/>
        <v>1496</v>
      </c>
      <c r="AJ150" s="1">
        <f t="shared" si="951"/>
        <v>1713</v>
      </c>
      <c r="AK150" s="8">
        <f>IF(AJ150&gt;0,AH150/AJ150,0%)</f>
        <v>0.12667834208990075</v>
      </c>
      <c r="AL150" s="1">
        <f aca="true" t="shared" si="952" ref="AL150:AN159">AL138+AL126+AL114+AL102+AL90+AL78+AL66+AL54+AL42+AL30+AL18+AL6</f>
        <v>245</v>
      </c>
      <c r="AM150" s="1">
        <f t="shared" si="952"/>
        <v>1117</v>
      </c>
      <c r="AN150" s="1">
        <f t="shared" si="952"/>
        <v>1362</v>
      </c>
      <c r="AO150" s="8">
        <f>IF(AN150&gt;0,AL150/AN150,0%)</f>
        <v>0.17988252569750368</v>
      </c>
      <c r="AP150" s="1">
        <f aca="true" t="shared" si="953" ref="AP150:AR159">AP138+AP126+AP114+AP102+AP90+AP78+AP66+AP54+AP42+AP30+AP18+AP6</f>
        <v>276</v>
      </c>
      <c r="AQ150" s="1">
        <f t="shared" si="953"/>
        <v>1121</v>
      </c>
      <c r="AR150" s="1">
        <f t="shared" si="953"/>
        <v>1397</v>
      </c>
      <c r="AS150" s="8">
        <f>IF(AR150&gt;0,AP150/AR150,0%)</f>
        <v>0.19756621331424482</v>
      </c>
      <c r="AT150" s="1">
        <f aca="true" t="shared" si="954" ref="AT150:AV159">AT138+AT126+AT114+AT102+AT90+AT78+AT66+AT54+AT42+AT30+AT18+AT6</f>
        <v>289</v>
      </c>
      <c r="AU150" s="1">
        <f t="shared" si="954"/>
        <v>977</v>
      </c>
      <c r="AV150" s="1">
        <f t="shared" si="954"/>
        <v>1266</v>
      </c>
      <c r="AW150" s="8">
        <f>IF(AV150&gt;0,AT150/AV150,0%)</f>
        <v>0.2282780410742496</v>
      </c>
      <c r="AX150" s="1">
        <f aca="true" t="shared" si="955" ref="AX150:AZ159">AX138+AX126+AX114+AX102+AX90+AX78+AX66+AX54+AX42+AX30+AX18+AX6</f>
        <v>338</v>
      </c>
      <c r="AY150" s="1">
        <f t="shared" si="955"/>
        <v>1250</v>
      </c>
      <c r="AZ150" s="1">
        <f t="shared" si="955"/>
        <v>1588</v>
      </c>
      <c r="BA150" s="8">
        <f>IF(AZ150&gt;0,AX150/AZ150,0%)</f>
        <v>0.2128463476070529</v>
      </c>
      <c r="BB150" s="1">
        <f aca="true" t="shared" si="956" ref="BB150:BD159">BB138+BB126+BB114+BB102+BB90+BB78+BB66+BB54+BB42+BB30+BB18+BB6</f>
        <v>372</v>
      </c>
      <c r="BC150" s="1">
        <f t="shared" si="956"/>
        <v>1334</v>
      </c>
      <c r="BD150" s="1">
        <f t="shared" si="956"/>
        <v>1706</v>
      </c>
      <c r="BE150" s="3">
        <f>IF(BD150&gt;0,BB150/BD150,0%)</f>
        <v>0.21805392731535755</v>
      </c>
      <c r="BF150" s="1">
        <f aca="true" t="shared" si="957" ref="BF150:BH159">BF138+BF126+BF114+BF102+BF90+BF78+BF66+BF54+BF42+BF30+BF18+BF6</f>
        <v>1925</v>
      </c>
      <c r="BG150" s="1">
        <f t="shared" si="957"/>
        <v>7986</v>
      </c>
      <c r="BH150" s="1">
        <f t="shared" si="957"/>
        <v>9911</v>
      </c>
      <c r="BI150" s="3">
        <f>IF(BH150&gt;0,BF150/BH150,0%)</f>
        <v>0.19422863485016648</v>
      </c>
      <c r="BJ150" s="1">
        <f aca="true" t="shared" si="958" ref="BJ150:BL159">BJ138+BJ126+BJ114+BJ102+BJ90+BJ78+BJ66+BJ54+BJ42+BJ30+BJ18+BJ6</f>
        <v>344</v>
      </c>
      <c r="BK150" s="1">
        <f t="shared" si="958"/>
        <v>1667</v>
      </c>
      <c r="BL150" s="1">
        <f t="shared" si="958"/>
        <v>2011</v>
      </c>
      <c r="BM150" s="8">
        <f>IF(BL150&gt;0,BJ150/BL150,0%)</f>
        <v>0.17105917454002983</v>
      </c>
      <c r="BN150" s="1">
        <f aca="true" t="shared" si="959" ref="BN150:BP159">BN138+BN126+BN114+BN102+BN90+BN78+BN66+BN54+BN42+BN30+BN18+BN6</f>
        <v>423</v>
      </c>
      <c r="BO150" s="1">
        <f t="shared" si="959"/>
        <v>1083</v>
      </c>
      <c r="BP150" s="1">
        <f t="shared" si="959"/>
        <v>1506</v>
      </c>
      <c r="BQ150" s="8">
        <f>IF(BP150&gt;0,BN150/BP150,0%)</f>
        <v>0.28087649402390436</v>
      </c>
      <c r="BR150" s="1">
        <f aca="true" t="shared" si="960" ref="BR150:BT159">BR138+BR126+BR114+BR102+BR90+BR78+BR66+BR54+BR42+BR30+BR18+BR6</f>
        <v>457</v>
      </c>
      <c r="BS150" s="1">
        <f t="shared" si="960"/>
        <v>1396</v>
      </c>
      <c r="BT150" s="1">
        <f t="shared" si="960"/>
        <v>1853</v>
      </c>
      <c r="BU150" s="8">
        <f>IF(BT150&gt;0,BR150/BT150,0%)</f>
        <v>0.24662709120345386</v>
      </c>
      <c r="BV150" s="1">
        <f aca="true" t="shared" si="961" ref="BV150:BX159">BV138+BV126+BV114+BV102+BV90+BV78+BV66+BV54+BV42+BV30+BV18+BV6</f>
        <v>440</v>
      </c>
      <c r="BW150" s="1">
        <f t="shared" si="961"/>
        <v>3937</v>
      </c>
      <c r="BX150" s="1">
        <f t="shared" si="961"/>
        <v>4377</v>
      </c>
      <c r="BY150" s="8">
        <f>IF(BX150&gt;0,BV150/BX150,0%)</f>
        <v>0.10052547406899703</v>
      </c>
      <c r="BZ150" s="1">
        <f aca="true" t="shared" si="962" ref="BZ150:CB159">BZ138+BZ126+BZ114+BZ102+BZ90+BZ78+BZ66+BZ54+BZ42+BZ30+BZ18+BZ6</f>
        <v>475</v>
      </c>
      <c r="CA150" s="1">
        <f t="shared" si="962"/>
        <v>5144</v>
      </c>
      <c r="CB150" s="1">
        <f t="shared" si="962"/>
        <v>5619</v>
      </c>
      <c r="CC150" s="8">
        <f>IF(CB150&gt;0,BZ150/CB150,0%)</f>
        <v>0.08453461470012458</v>
      </c>
      <c r="CD150" s="1">
        <f aca="true" t="shared" si="963" ref="CD150:CF159">CD138+CD126+CD114+CD102+CD90+CD78+CD66+CD54+CD42+CD30+CD18+CD6</f>
        <v>635</v>
      </c>
      <c r="CE150" s="1">
        <f t="shared" si="963"/>
        <v>4827</v>
      </c>
      <c r="CF150" s="1">
        <f t="shared" si="963"/>
        <v>5462</v>
      </c>
      <c r="CG150" s="8">
        <f>IF(CF150&gt;0,CD150/CF150,0%)</f>
        <v>0.1162577810325888</v>
      </c>
      <c r="CH150" s="1">
        <f aca="true" t="shared" si="964" ref="CH150:CJ159">CH138+CH126+CH114+CH102+CH90+CH78+CH66+CH54+CH42+CH30+CH18+CH6</f>
        <v>2774</v>
      </c>
      <c r="CI150" s="1">
        <f t="shared" si="964"/>
        <v>18054</v>
      </c>
      <c r="CJ150" s="1">
        <f t="shared" si="964"/>
        <v>20828</v>
      </c>
      <c r="CK150" s="3">
        <f>IF(CJ150&gt;0,CH150/CJ150,0%)</f>
        <v>0.13318609564048398</v>
      </c>
      <c r="CL150" s="1">
        <f aca="true" t="shared" si="965" ref="CL150:CN159">CL138+CL126+CL114+CL102+CL90+CL78+CL66+CL54+CL42+CL30+CL18+CL6</f>
        <v>632</v>
      </c>
      <c r="CM150" s="1">
        <f t="shared" si="965"/>
        <v>7550</v>
      </c>
      <c r="CN150" s="1">
        <f t="shared" si="965"/>
        <v>8182</v>
      </c>
      <c r="CO150" s="8">
        <f>IF(CN150&gt;0,CL150/CN150,0%)</f>
        <v>0.07724272793937913</v>
      </c>
      <c r="CP150" s="1">
        <f aca="true" t="shared" si="966" ref="CP150:CR159">CP138+CP126+CP114+CP102+CP90+CP78+CP66+CP54+CP42+CP30+CP18+CP6</f>
        <v>784</v>
      </c>
      <c r="CQ150" s="1">
        <f t="shared" si="966"/>
        <v>11930</v>
      </c>
      <c r="CR150" s="1">
        <f t="shared" si="966"/>
        <v>12714</v>
      </c>
      <c r="CS150" s="8">
        <f>IF(CR150&gt;0,CP150/CR150,0%)</f>
        <v>0.06166430706308007</v>
      </c>
      <c r="CT150" s="1">
        <f aca="true" t="shared" si="967" ref="CT150:CV159">CT138+CT126+CT114+CT102+CT90+CT78+CT66+CT54+CT42+CT30+CT18+CT6</f>
        <v>780</v>
      </c>
      <c r="CU150" s="1">
        <f t="shared" si="967"/>
        <v>11095</v>
      </c>
      <c r="CV150" s="1">
        <f t="shared" si="967"/>
        <v>11875</v>
      </c>
      <c r="CW150" s="8">
        <f>IF(CV150&gt;0,CT150/CV150,0%)</f>
        <v>0.06568421052631579</v>
      </c>
      <c r="CX150" s="1">
        <f aca="true" t="shared" si="968" ref="CX150:CZ159">CX138+CX126+CX114+CX102+CX90+CX78+CX66+CX54+CX42+CX30+CX18+CX6</f>
        <v>986</v>
      </c>
      <c r="CY150" s="1">
        <f t="shared" si="968"/>
        <v>12429</v>
      </c>
      <c r="CZ150" s="1">
        <f t="shared" si="968"/>
        <v>13415</v>
      </c>
      <c r="DA150" s="8">
        <f>IF(CZ150&gt;0,CX150/CZ150,0%)</f>
        <v>0.07349981364144614</v>
      </c>
      <c r="DB150" s="1">
        <f aca="true" t="shared" si="969" ref="DB150:DD159">DB138+DB126+DB114+DB102+DB90+DB78+DB66+DB54+DB42+DB30+DB18+DB6</f>
        <v>1092</v>
      </c>
      <c r="DC150" s="1">
        <f t="shared" si="969"/>
        <v>7960</v>
      </c>
      <c r="DD150" s="1">
        <f t="shared" si="969"/>
        <v>9052</v>
      </c>
      <c r="DE150" s="8">
        <f>IF(DD150&gt;0,DB150/DD150,0%)</f>
        <v>0.12063632346442775</v>
      </c>
      <c r="DF150" s="1">
        <f aca="true" t="shared" si="970" ref="DF150:DH159">DF138+DF126+DF114+DF102+DF90+DF78+DF66+DF54+DF42+DF30+DF18+DF6</f>
        <v>1062</v>
      </c>
      <c r="DG150" s="1">
        <f t="shared" si="970"/>
        <v>6148</v>
      </c>
      <c r="DH150" s="1">
        <f t="shared" si="970"/>
        <v>7210</v>
      </c>
      <c r="DI150" s="8">
        <f>IF(DH150&gt;0,DF150/DH150,0%)</f>
        <v>0.14729542302357837</v>
      </c>
      <c r="DJ150" s="1">
        <f aca="true" t="shared" si="971" ref="DJ150:DL159">DJ138+DJ126+DJ114+DJ102+DJ90+DJ78+DJ66+DJ54+DJ42+DJ30+DJ18+DJ6</f>
        <v>1206</v>
      </c>
      <c r="DK150" s="1">
        <f t="shared" si="971"/>
        <v>3423</v>
      </c>
      <c r="DL150" s="1">
        <f t="shared" si="971"/>
        <v>4629</v>
      </c>
      <c r="DM150" s="8">
        <f>IF(DL150&gt;0,DJ150/DL150,0%)</f>
        <v>0.26053143227478937</v>
      </c>
      <c r="DN150" s="1">
        <f aca="true" t="shared" si="972" ref="DN150:DP159">DN138+DN126+DN114+DN102+DN90+DN78+DN66+DN54+DN42+DN30+DN18+DN6</f>
        <v>6542</v>
      </c>
      <c r="DO150" s="1">
        <f t="shared" si="972"/>
        <v>60535</v>
      </c>
      <c r="DP150" s="1">
        <f t="shared" si="972"/>
        <v>67077</v>
      </c>
      <c r="DQ150" s="3">
        <f>IF(DP150&gt;0,DN150/DP150,0%)</f>
        <v>0.09752970466776988</v>
      </c>
      <c r="DR150" s="1">
        <f aca="true" t="shared" si="973" ref="DR150:DT159">DR138+DR126+DR114+DR102+DR90+DR78+DR66+DR54+DR42+DR30+DR18+DR6</f>
        <v>12659</v>
      </c>
      <c r="DS150" s="1">
        <f t="shared" si="973"/>
        <v>90048</v>
      </c>
      <c r="DT150" s="1">
        <f t="shared" si="973"/>
        <v>102707</v>
      </c>
      <c r="DU150" s="3">
        <f>IF(DT150&gt;0,DR150/DT150,0%)</f>
        <v>0.12325352702347454</v>
      </c>
      <c r="DV150" s="1">
        <f aca="true" t="shared" si="974" ref="DV150:DX159">DV138+DV126+DV114+DV102+DV90+DV78+DV66+DV54+DV42+DV30+DV18+DV6</f>
        <v>4644</v>
      </c>
      <c r="DW150" s="1">
        <f t="shared" si="974"/>
        <v>15558</v>
      </c>
      <c r="DX150" s="1">
        <f t="shared" si="974"/>
        <v>20202</v>
      </c>
      <c r="DY150" s="3">
        <f>IF(DX150&gt;0,DV150/DX150,0%)</f>
        <v>0.22987822987822987</v>
      </c>
      <c r="DZ150" s="1">
        <f>DR150-DV150</f>
        <v>8015</v>
      </c>
      <c r="EA150" s="8">
        <f>IF(DV150&lt;&gt;0,DZ150/DV150,IF(DZ150=0,0,1))</f>
        <v>1.7258828596037898</v>
      </c>
      <c r="EB150" s="1">
        <f>DS150-DW150</f>
        <v>74490</v>
      </c>
      <c r="EC150" s="8">
        <f>IF(DW150&lt;&gt;0,EB150/DW150,IF(EB150=0,0,1))</f>
        <v>4.78789047435403</v>
      </c>
      <c r="ED150" s="1">
        <f>DT150-DX150</f>
        <v>82505</v>
      </c>
      <c r="EE150" s="8">
        <f>IF(DX150&lt;&gt;0,ED150/DX150,IF(ED150=0,0,1))</f>
        <v>4.084001584001584</v>
      </c>
      <c r="EF150" s="8">
        <f>EA150-EE150</f>
        <v>-2.358118724397794</v>
      </c>
    </row>
    <row r="151" spans="1:136" ht="12.75" customHeight="1" outlineLevel="1">
      <c r="A151" s="5" t="s">
        <v>3</v>
      </c>
      <c r="B151" s="1">
        <f t="shared" si="943"/>
        <v>169</v>
      </c>
      <c r="C151" s="1">
        <f t="shared" si="943"/>
        <v>335</v>
      </c>
      <c r="D151" s="1">
        <f t="shared" si="943"/>
        <v>504</v>
      </c>
      <c r="E151" s="8">
        <f>IF(D151&gt;0,B151/D151,0%)</f>
        <v>0.3353174603174603</v>
      </c>
      <c r="F151" s="1">
        <f t="shared" si="944"/>
        <v>181</v>
      </c>
      <c r="G151" s="1">
        <f t="shared" si="944"/>
        <v>576</v>
      </c>
      <c r="H151" s="1">
        <f t="shared" si="944"/>
        <v>757</v>
      </c>
      <c r="I151" s="8">
        <f>IF(H151&gt;0,F151/H151,0%)</f>
        <v>0.23910171730515192</v>
      </c>
      <c r="J151" s="1">
        <f t="shared" si="945"/>
        <v>205</v>
      </c>
      <c r="K151" s="1">
        <f t="shared" si="945"/>
        <v>474</v>
      </c>
      <c r="L151" s="1">
        <f t="shared" si="945"/>
        <v>679</v>
      </c>
      <c r="M151" s="8">
        <f>IF(L151&gt;0,J151/L151,0%)</f>
        <v>0.3019145802650957</v>
      </c>
      <c r="N151" s="1">
        <f t="shared" si="946"/>
        <v>193</v>
      </c>
      <c r="O151" s="1">
        <f t="shared" si="946"/>
        <v>500</v>
      </c>
      <c r="P151" s="1">
        <f t="shared" si="946"/>
        <v>693</v>
      </c>
      <c r="Q151" s="8">
        <f>IF(P151&gt;0,N151/P151,0%)</f>
        <v>0.2784992784992785</v>
      </c>
      <c r="R151" s="1">
        <f t="shared" si="947"/>
        <v>185</v>
      </c>
      <c r="S151" s="1">
        <f t="shared" si="947"/>
        <v>587</v>
      </c>
      <c r="T151" s="1">
        <f t="shared" si="947"/>
        <v>772</v>
      </c>
      <c r="U151" s="8">
        <f>IF(T151&gt;0,R151/T151,0%)</f>
        <v>0.23963730569948186</v>
      </c>
      <c r="V151" s="1">
        <f t="shared" si="948"/>
        <v>185</v>
      </c>
      <c r="W151" s="1">
        <f t="shared" si="948"/>
        <v>696</v>
      </c>
      <c r="X151" s="1">
        <f t="shared" si="948"/>
        <v>881</v>
      </c>
      <c r="Y151" s="8">
        <f>IF(X151&gt;0,V151/X151,0%)</f>
        <v>0.20998864926220204</v>
      </c>
      <c r="Z151" s="1">
        <f t="shared" si="949"/>
        <v>1118</v>
      </c>
      <c r="AA151" s="1">
        <f t="shared" si="949"/>
        <v>3168</v>
      </c>
      <c r="AB151" s="1">
        <f t="shared" si="949"/>
        <v>4286</v>
      </c>
      <c r="AC151" s="3">
        <f>IF(AB151&gt;0,Z151/AB151,0%)</f>
        <v>0.26084927671488567</v>
      </c>
      <c r="AD151" s="1">
        <f t="shared" si="950"/>
        <v>196</v>
      </c>
      <c r="AE151" s="1">
        <f t="shared" si="950"/>
        <v>675</v>
      </c>
      <c r="AF151" s="1">
        <f t="shared" si="950"/>
        <v>871</v>
      </c>
      <c r="AG151" s="8">
        <f>IF(AF151&gt;0,AD151/AF151,0%)</f>
        <v>0.22502870264064295</v>
      </c>
      <c r="AH151" s="1">
        <f t="shared" si="951"/>
        <v>179</v>
      </c>
      <c r="AI151" s="1">
        <f t="shared" si="951"/>
        <v>1463</v>
      </c>
      <c r="AJ151" s="1">
        <f t="shared" si="951"/>
        <v>1642</v>
      </c>
      <c r="AK151" s="8">
        <f>IF(AJ151&gt;0,AH151/AJ151,0%)</f>
        <v>0.10901339829476249</v>
      </c>
      <c r="AL151" s="1">
        <f t="shared" si="952"/>
        <v>151</v>
      </c>
      <c r="AM151" s="1">
        <f t="shared" si="952"/>
        <v>1264</v>
      </c>
      <c r="AN151" s="1">
        <f t="shared" si="952"/>
        <v>1415</v>
      </c>
      <c r="AO151" s="8">
        <f>IF(AN151&gt;0,AL151/AN151,0%)</f>
        <v>0.10671378091872792</v>
      </c>
      <c r="AP151" s="1">
        <f t="shared" si="953"/>
        <v>202</v>
      </c>
      <c r="AQ151" s="1">
        <f t="shared" si="953"/>
        <v>1176</v>
      </c>
      <c r="AR151" s="1">
        <f t="shared" si="953"/>
        <v>1378</v>
      </c>
      <c r="AS151" s="8">
        <f>IF(AR151&gt;0,AP151/AR151,0%)</f>
        <v>0.14658925979680695</v>
      </c>
      <c r="AT151" s="1">
        <f t="shared" si="954"/>
        <v>189</v>
      </c>
      <c r="AU151" s="1">
        <f t="shared" si="954"/>
        <v>971</v>
      </c>
      <c r="AV151" s="1">
        <f t="shared" si="954"/>
        <v>1160</v>
      </c>
      <c r="AW151" s="8">
        <f>IF(AV151&gt;0,AT151/AV151,0%)</f>
        <v>0.1629310344827586</v>
      </c>
      <c r="AX151" s="1">
        <f t="shared" si="955"/>
        <v>202</v>
      </c>
      <c r="AY151" s="1">
        <f t="shared" si="955"/>
        <v>1311</v>
      </c>
      <c r="AZ151" s="1">
        <f t="shared" si="955"/>
        <v>1513</v>
      </c>
      <c r="BA151" s="8">
        <f>IF(AZ151&gt;0,AX151/AZ151,0%)</f>
        <v>0.1335095836087244</v>
      </c>
      <c r="BB151" s="1">
        <f t="shared" si="956"/>
        <v>219</v>
      </c>
      <c r="BC151" s="1">
        <f t="shared" si="956"/>
        <v>1271</v>
      </c>
      <c r="BD151" s="1">
        <f t="shared" si="956"/>
        <v>1490</v>
      </c>
      <c r="BE151" s="3">
        <f>IF(BD151&gt;0,BB151/BD151,0%)</f>
        <v>0.14697986577181207</v>
      </c>
      <c r="BF151" s="1">
        <f t="shared" si="957"/>
        <v>1338</v>
      </c>
      <c r="BG151" s="1">
        <f t="shared" si="957"/>
        <v>8131</v>
      </c>
      <c r="BH151" s="1">
        <f t="shared" si="957"/>
        <v>9469</v>
      </c>
      <c r="BI151" s="3">
        <f>IF(BH151&gt;0,BF151/BH151,0%)</f>
        <v>0.1413031999155138</v>
      </c>
      <c r="BJ151" s="1">
        <f t="shared" si="958"/>
        <v>227</v>
      </c>
      <c r="BK151" s="1">
        <f t="shared" si="958"/>
        <v>1790</v>
      </c>
      <c r="BL151" s="1">
        <f t="shared" si="958"/>
        <v>2017</v>
      </c>
      <c r="BM151" s="8">
        <f>IF(BL151&gt;0,BJ151/BL151,0%)</f>
        <v>0.11254338125929599</v>
      </c>
      <c r="BN151" s="1">
        <f t="shared" si="959"/>
        <v>235</v>
      </c>
      <c r="BO151" s="1">
        <f t="shared" si="959"/>
        <v>1128</v>
      </c>
      <c r="BP151" s="1">
        <f t="shared" si="959"/>
        <v>1363</v>
      </c>
      <c r="BQ151" s="8">
        <f>IF(BP151&gt;0,BN151/BP151,0%)</f>
        <v>0.1724137931034483</v>
      </c>
      <c r="BR151" s="1">
        <f t="shared" si="960"/>
        <v>291</v>
      </c>
      <c r="BS151" s="1">
        <f t="shared" si="960"/>
        <v>1359</v>
      </c>
      <c r="BT151" s="1">
        <f t="shared" si="960"/>
        <v>1650</v>
      </c>
      <c r="BU151" s="8">
        <f>IF(BT151&gt;0,BR151/BT151,0%)</f>
        <v>0.17636363636363636</v>
      </c>
      <c r="BV151" s="1">
        <f t="shared" si="961"/>
        <v>321</v>
      </c>
      <c r="BW151" s="1">
        <f t="shared" si="961"/>
        <v>4224</v>
      </c>
      <c r="BX151" s="1">
        <f t="shared" si="961"/>
        <v>4545</v>
      </c>
      <c r="BY151" s="8">
        <f>IF(BX151&gt;0,BV151/BX151,0%)</f>
        <v>0.07062706270627063</v>
      </c>
      <c r="BZ151" s="1">
        <f t="shared" si="962"/>
        <v>406</v>
      </c>
      <c r="CA151" s="1">
        <f t="shared" si="962"/>
        <v>5057</v>
      </c>
      <c r="CB151" s="1">
        <f t="shared" si="962"/>
        <v>5463</v>
      </c>
      <c r="CC151" s="8">
        <f>IF(CB151&gt;0,BZ151/CB151,0%)</f>
        <v>0.07431814021599853</v>
      </c>
      <c r="CD151" s="1">
        <f t="shared" si="963"/>
        <v>526</v>
      </c>
      <c r="CE151" s="1">
        <f t="shared" si="963"/>
        <v>7277</v>
      </c>
      <c r="CF151" s="1">
        <f t="shared" si="963"/>
        <v>7803</v>
      </c>
      <c r="CG151" s="8">
        <f>IF(CF151&gt;0,CD151/CF151,0%)</f>
        <v>0.06740997052415737</v>
      </c>
      <c r="CH151" s="1">
        <f t="shared" si="964"/>
        <v>2006</v>
      </c>
      <c r="CI151" s="1">
        <f t="shared" si="964"/>
        <v>20835</v>
      </c>
      <c r="CJ151" s="1">
        <f t="shared" si="964"/>
        <v>22841</v>
      </c>
      <c r="CK151" s="3">
        <f>IF(CJ151&gt;0,CH151/CJ151,0%)</f>
        <v>0.08782452607153803</v>
      </c>
      <c r="CL151" s="1">
        <f t="shared" si="965"/>
        <v>546</v>
      </c>
      <c r="CM151" s="1">
        <f t="shared" si="965"/>
        <v>11676</v>
      </c>
      <c r="CN151" s="1">
        <f t="shared" si="965"/>
        <v>12222</v>
      </c>
      <c r="CO151" s="8">
        <f>IF(CN151&gt;0,CL151/CN151,0%)</f>
        <v>0.044673539518900345</v>
      </c>
      <c r="CP151" s="1">
        <f t="shared" si="966"/>
        <v>637</v>
      </c>
      <c r="CQ151" s="1">
        <f t="shared" si="966"/>
        <v>11066</v>
      </c>
      <c r="CR151" s="1">
        <f t="shared" si="966"/>
        <v>11703</v>
      </c>
      <c r="CS151" s="8">
        <f>IF(CR151&gt;0,CP151/CR151,0%)</f>
        <v>0.05443048790908314</v>
      </c>
      <c r="CT151" s="1">
        <f t="shared" si="967"/>
        <v>769</v>
      </c>
      <c r="CU151" s="1">
        <f t="shared" si="967"/>
        <v>8978</v>
      </c>
      <c r="CV151" s="1">
        <f t="shared" si="967"/>
        <v>9747</v>
      </c>
      <c r="CW151" s="8">
        <f>IF(CV151&gt;0,CT151/CV151,0%)</f>
        <v>0.07889607058582128</v>
      </c>
      <c r="CX151" s="1">
        <f t="shared" si="968"/>
        <v>985</v>
      </c>
      <c r="CY151" s="1">
        <f t="shared" si="968"/>
        <v>11025</v>
      </c>
      <c r="CZ151" s="1">
        <f t="shared" si="968"/>
        <v>12010</v>
      </c>
      <c r="DA151" s="8">
        <f>IF(CZ151&gt;0,CX151/CZ151,0%)</f>
        <v>0.08201498751040799</v>
      </c>
      <c r="DB151" s="1">
        <f t="shared" si="969"/>
        <v>1014</v>
      </c>
      <c r="DC151" s="1">
        <f t="shared" si="969"/>
        <v>7325</v>
      </c>
      <c r="DD151" s="1">
        <f t="shared" si="969"/>
        <v>8339</v>
      </c>
      <c r="DE151" s="8">
        <f>IF(DD151&gt;0,DB151/DD151,0%)</f>
        <v>0.12159731382659791</v>
      </c>
      <c r="DF151" s="1">
        <f t="shared" si="970"/>
        <v>1000</v>
      </c>
      <c r="DG151" s="1">
        <f t="shared" si="970"/>
        <v>6537</v>
      </c>
      <c r="DH151" s="1">
        <f t="shared" si="970"/>
        <v>7537</v>
      </c>
      <c r="DI151" s="8">
        <f>IF(DH151&gt;0,DF151/DH151,0%)</f>
        <v>0.1326787846623325</v>
      </c>
      <c r="DJ151" s="1">
        <f t="shared" si="971"/>
        <v>1028</v>
      </c>
      <c r="DK151" s="1">
        <f t="shared" si="971"/>
        <v>3202</v>
      </c>
      <c r="DL151" s="1">
        <f t="shared" si="971"/>
        <v>4230</v>
      </c>
      <c r="DM151" s="8">
        <f>IF(DL151&gt;0,DJ151/DL151,0%)</f>
        <v>0.24302600472813238</v>
      </c>
      <c r="DN151" s="1">
        <f t="shared" si="972"/>
        <v>5979</v>
      </c>
      <c r="DO151" s="1">
        <f t="shared" si="972"/>
        <v>59809</v>
      </c>
      <c r="DP151" s="1">
        <f t="shared" si="972"/>
        <v>65788</v>
      </c>
      <c r="DQ151" s="3">
        <f>IF(DP151&gt;0,DN151/DP151,0%)</f>
        <v>0.09088283577552138</v>
      </c>
      <c r="DR151" s="1">
        <f t="shared" si="973"/>
        <v>10441</v>
      </c>
      <c r="DS151" s="1">
        <f t="shared" si="973"/>
        <v>91943</v>
      </c>
      <c r="DT151" s="1">
        <f t="shared" si="973"/>
        <v>102384</v>
      </c>
      <c r="DU151" s="3">
        <f>IF(DT151&gt;0,DR151/DT151,0%)</f>
        <v>0.10197882481637756</v>
      </c>
      <c r="DV151" s="1">
        <f t="shared" si="974"/>
        <v>2932</v>
      </c>
      <c r="DW151" s="1">
        <f t="shared" si="974"/>
        <v>13881</v>
      </c>
      <c r="DX151" s="1">
        <f t="shared" si="974"/>
        <v>16813</v>
      </c>
      <c r="DY151" s="3">
        <f>IF(DX151&gt;0,DV151/DX151,0%)</f>
        <v>0.17438886575863916</v>
      </c>
      <c r="DZ151" s="1">
        <f>DR151-DV151</f>
        <v>7509</v>
      </c>
      <c r="EA151" s="8">
        <f>IF(DV151&lt;&gt;0,DZ151/DV151,IF(DZ151=0,0,1))</f>
        <v>2.561050477489768</v>
      </c>
      <c r="EB151" s="1">
        <f>DS151-DW151</f>
        <v>78062</v>
      </c>
      <c r="EC151" s="8">
        <f>IF(DW151&lt;&gt;0,EB151/DW151,IF(EB151=0,0,1))</f>
        <v>5.623658237879115</v>
      </c>
      <c r="ED151" s="1">
        <f>DT151-DX151</f>
        <v>85571</v>
      </c>
      <c r="EE151" s="8">
        <f>IF(DX151&lt;&gt;0,ED151/DX151,IF(ED151=0,0,1))</f>
        <v>5.089573544281211</v>
      </c>
      <c r="EF151" s="8">
        <f>EA151-EE151</f>
        <v>-2.528523066791443</v>
      </c>
    </row>
    <row r="152" spans="1:136" ht="12.75" customHeight="1" outlineLevel="1">
      <c r="A152" s="5" t="s">
        <v>4</v>
      </c>
      <c r="B152" s="1">
        <f t="shared" si="943"/>
        <v>467</v>
      </c>
      <c r="C152" s="1">
        <f t="shared" si="943"/>
        <v>299</v>
      </c>
      <c r="D152" s="1">
        <f t="shared" si="943"/>
        <v>766</v>
      </c>
      <c r="E152" s="8">
        <f>IF(D152&gt;0,B152/D152,0%)</f>
        <v>0.6096605744125326</v>
      </c>
      <c r="F152" s="1">
        <f t="shared" si="944"/>
        <v>802</v>
      </c>
      <c r="G152" s="1">
        <f t="shared" si="944"/>
        <v>378</v>
      </c>
      <c r="H152" s="1">
        <f t="shared" si="944"/>
        <v>1180</v>
      </c>
      <c r="I152" s="8">
        <f aca="true" t="shared" si="975" ref="I152:I160">IF(H152&gt;0,F152/H152,0%)</f>
        <v>0.6796610169491526</v>
      </c>
      <c r="J152" s="1">
        <f t="shared" si="945"/>
        <v>723</v>
      </c>
      <c r="K152" s="1">
        <f t="shared" si="945"/>
        <v>459</v>
      </c>
      <c r="L152" s="1">
        <f t="shared" si="945"/>
        <v>1182</v>
      </c>
      <c r="M152" s="8">
        <f aca="true" t="shared" si="976" ref="M152:M160">IF(L152&gt;0,J152/L152,0%)</f>
        <v>0.6116751269035533</v>
      </c>
      <c r="N152" s="1">
        <f t="shared" si="946"/>
        <v>1024</v>
      </c>
      <c r="O152" s="1">
        <f t="shared" si="946"/>
        <v>499</v>
      </c>
      <c r="P152" s="1">
        <f t="shared" si="946"/>
        <v>1523</v>
      </c>
      <c r="Q152" s="8">
        <f aca="true" t="shared" si="977" ref="Q152:Q160">IF(P152&gt;0,N152/P152,0%)</f>
        <v>0.6723571897570584</v>
      </c>
      <c r="R152" s="1">
        <f t="shared" si="947"/>
        <v>1006</v>
      </c>
      <c r="S152" s="1">
        <f t="shared" si="947"/>
        <v>626</v>
      </c>
      <c r="T152" s="1">
        <f t="shared" si="947"/>
        <v>1632</v>
      </c>
      <c r="U152" s="8">
        <f aca="true" t="shared" si="978" ref="U152:U160">IF(T152&gt;0,R152/T152,0%)</f>
        <v>0.616421568627451</v>
      </c>
      <c r="V152" s="1">
        <f t="shared" si="948"/>
        <v>1000</v>
      </c>
      <c r="W152" s="1">
        <f t="shared" si="948"/>
        <v>756</v>
      </c>
      <c r="X152" s="1">
        <f t="shared" si="948"/>
        <v>1756</v>
      </c>
      <c r="Y152" s="8">
        <f aca="true" t="shared" si="979" ref="Y152:Y160">IF(X152&gt;0,V152/X152,0%)</f>
        <v>0.5694760820045558</v>
      </c>
      <c r="Z152" s="1">
        <f t="shared" si="949"/>
        <v>5022</v>
      </c>
      <c r="AA152" s="1">
        <f t="shared" si="949"/>
        <v>3017</v>
      </c>
      <c r="AB152" s="1">
        <f t="shared" si="949"/>
        <v>8039</v>
      </c>
      <c r="AC152" s="3">
        <f>IF(AB152&gt;0,Z152/AB152,0%)</f>
        <v>0.6247045652444334</v>
      </c>
      <c r="AD152" s="1">
        <f t="shared" si="950"/>
        <v>842</v>
      </c>
      <c r="AE152" s="1">
        <f t="shared" si="950"/>
        <v>702</v>
      </c>
      <c r="AF152" s="1">
        <f t="shared" si="950"/>
        <v>1544</v>
      </c>
      <c r="AG152" s="8">
        <f aca="true" t="shared" si="980" ref="AG152:AG160">IF(AF152&gt;0,AD152/AF152,0%)</f>
        <v>0.5453367875647669</v>
      </c>
      <c r="AH152" s="1">
        <f t="shared" si="951"/>
        <v>816</v>
      </c>
      <c r="AI152" s="1">
        <f t="shared" si="951"/>
        <v>1538</v>
      </c>
      <c r="AJ152" s="1">
        <f t="shared" si="951"/>
        <v>2354</v>
      </c>
      <c r="AK152" s="8">
        <f aca="true" t="shared" si="981" ref="AK152:AK160">IF(AJ152&gt;0,AH152/AJ152,0%)</f>
        <v>0.3466440101954121</v>
      </c>
      <c r="AL152" s="1">
        <f t="shared" si="952"/>
        <v>958</v>
      </c>
      <c r="AM152" s="1">
        <f t="shared" si="952"/>
        <v>1251</v>
      </c>
      <c r="AN152" s="1">
        <f t="shared" si="952"/>
        <v>2209</v>
      </c>
      <c r="AO152" s="8">
        <f aca="true" t="shared" si="982" ref="AO152:AO160">IF(AN152&gt;0,AL152/AN152,0%)</f>
        <v>0.4336803983703033</v>
      </c>
      <c r="AP152" s="1">
        <f t="shared" si="953"/>
        <v>738</v>
      </c>
      <c r="AQ152" s="1">
        <f t="shared" si="953"/>
        <v>1247</v>
      </c>
      <c r="AR152" s="1">
        <f t="shared" si="953"/>
        <v>1985</v>
      </c>
      <c r="AS152" s="8">
        <f aca="true" t="shared" si="983" ref="AS152:AS160">IF(AR152&gt;0,AP152/AR152,0%)</f>
        <v>0.3717884130982368</v>
      </c>
      <c r="AT152" s="1">
        <f t="shared" si="954"/>
        <v>655</v>
      </c>
      <c r="AU152" s="1">
        <f t="shared" si="954"/>
        <v>934</v>
      </c>
      <c r="AV152" s="1">
        <f t="shared" si="954"/>
        <v>1589</v>
      </c>
      <c r="AW152" s="8">
        <f aca="true" t="shared" si="984" ref="AW152:AW160">IF(AV152&gt;0,AT152/AV152,0%)</f>
        <v>0.4122089364380113</v>
      </c>
      <c r="AX152" s="1">
        <f t="shared" si="955"/>
        <v>621</v>
      </c>
      <c r="AY152" s="1">
        <f t="shared" si="955"/>
        <v>1115</v>
      </c>
      <c r="AZ152" s="1">
        <f t="shared" si="955"/>
        <v>1736</v>
      </c>
      <c r="BA152" s="8">
        <f aca="true" t="shared" si="985" ref="BA152:BA160">IF(AZ152&gt;0,AX152/AZ152,0%)</f>
        <v>0.3577188940092166</v>
      </c>
      <c r="BB152" s="1">
        <f t="shared" si="956"/>
        <v>571</v>
      </c>
      <c r="BC152" s="1">
        <f t="shared" si="956"/>
        <v>1198</v>
      </c>
      <c r="BD152" s="1">
        <f t="shared" si="956"/>
        <v>1769</v>
      </c>
      <c r="BE152" s="3">
        <f aca="true" t="shared" si="986" ref="BE152:BE160">IF(BD152&gt;0,BB152/BD152,0%)</f>
        <v>0.32278123233465233</v>
      </c>
      <c r="BF152" s="1">
        <f t="shared" si="957"/>
        <v>5201</v>
      </c>
      <c r="BG152" s="1">
        <f t="shared" si="957"/>
        <v>7985</v>
      </c>
      <c r="BH152" s="1">
        <f t="shared" si="957"/>
        <v>13186</v>
      </c>
      <c r="BI152" s="3">
        <f>IF(BH152&gt;0,BF152/BH152,0%)</f>
        <v>0.3944334900652207</v>
      </c>
      <c r="BJ152" s="1">
        <f t="shared" si="958"/>
        <v>566</v>
      </c>
      <c r="BK152" s="1">
        <f t="shared" si="958"/>
        <v>1465</v>
      </c>
      <c r="BL152" s="1">
        <f t="shared" si="958"/>
        <v>2031</v>
      </c>
      <c r="BM152" s="8">
        <f aca="true" t="shared" si="987" ref="BM152:BM160">IF(BL152&gt;0,BJ152/BL152,0%)</f>
        <v>0.27868045297882815</v>
      </c>
      <c r="BN152" s="1">
        <f t="shared" si="959"/>
        <v>596</v>
      </c>
      <c r="BO152" s="1">
        <f t="shared" si="959"/>
        <v>912</v>
      </c>
      <c r="BP152" s="1">
        <f t="shared" si="959"/>
        <v>1508</v>
      </c>
      <c r="BQ152" s="8">
        <f aca="true" t="shared" si="988" ref="BQ152:BQ160">IF(BP152&gt;0,BN152/BP152,0%)</f>
        <v>0.3952254641909814</v>
      </c>
      <c r="BR152" s="1">
        <f t="shared" si="960"/>
        <v>598</v>
      </c>
      <c r="BS152" s="1">
        <f t="shared" si="960"/>
        <v>1507</v>
      </c>
      <c r="BT152" s="1">
        <f t="shared" si="960"/>
        <v>2105</v>
      </c>
      <c r="BU152" s="8">
        <f aca="true" t="shared" si="989" ref="BU152:BU160">IF(BT152&gt;0,BR152/BT152,0%)</f>
        <v>0.2840855106888361</v>
      </c>
      <c r="BV152" s="1">
        <f t="shared" si="961"/>
        <v>639</v>
      </c>
      <c r="BW152" s="1">
        <f t="shared" si="961"/>
        <v>3185</v>
      </c>
      <c r="BX152" s="1">
        <f t="shared" si="961"/>
        <v>3824</v>
      </c>
      <c r="BY152" s="8">
        <f aca="true" t="shared" si="990" ref="BY152:BY160">IF(BX152&gt;0,BV152/BX152,0%)</f>
        <v>0.16710251046025104</v>
      </c>
      <c r="BZ152" s="1">
        <f t="shared" si="962"/>
        <v>708</v>
      </c>
      <c r="CA152" s="1">
        <f t="shared" si="962"/>
        <v>4951</v>
      </c>
      <c r="CB152" s="1">
        <f t="shared" si="962"/>
        <v>5659</v>
      </c>
      <c r="CC152" s="8">
        <f aca="true" t="shared" si="991" ref="CC152:CC160">IF(CB152&gt;0,BZ152/CB152,0%)</f>
        <v>0.12511044354126172</v>
      </c>
      <c r="CD152" s="1">
        <f t="shared" si="963"/>
        <v>945</v>
      </c>
      <c r="CE152" s="1">
        <f t="shared" si="963"/>
        <v>3282</v>
      </c>
      <c r="CF152" s="1">
        <f t="shared" si="963"/>
        <v>4227</v>
      </c>
      <c r="CG152" s="8">
        <f aca="true" t="shared" si="992" ref="CG152:CG160">IF(CF152&gt;0,CD152/CF152,0%)</f>
        <v>0.22356281050390348</v>
      </c>
      <c r="CH152" s="1">
        <f t="shared" si="964"/>
        <v>4052</v>
      </c>
      <c r="CI152" s="1">
        <f t="shared" si="964"/>
        <v>15302</v>
      </c>
      <c r="CJ152" s="1">
        <f t="shared" si="964"/>
        <v>19354</v>
      </c>
      <c r="CK152" s="3">
        <f>IF(CJ152&gt;0,CH152/CJ152,0%)</f>
        <v>0.2093624057042472</v>
      </c>
      <c r="CL152" s="1">
        <f t="shared" si="965"/>
        <v>963</v>
      </c>
      <c r="CM152" s="1">
        <f t="shared" si="965"/>
        <v>5953</v>
      </c>
      <c r="CN152" s="1">
        <f t="shared" si="965"/>
        <v>6916</v>
      </c>
      <c r="CO152" s="8">
        <f aca="true" t="shared" si="993" ref="CO152:CO160">IF(CN152&gt;0,CL152/CN152,0%)</f>
        <v>0.13924233661075766</v>
      </c>
      <c r="CP152" s="1">
        <f t="shared" si="966"/>
        <v>1152</v>
      </c>
      <c r="CQ152" s="1">
        <f t="shared" si="966"/>
        <v>11341</v>
      </c>
      <c r="CR152" s="1">
        <f t="shared" si="966"/>
        <v>12493</v>
      </c>
      <c r="CS152" s="8">
        <f aca="true" t="shared" si="994" ref="CS152:CS160">IF(CR152&gt;0,CP152/CR152,0%)</f>
        <v>0.09221163851756983</v>
      </c>
      <c r="CT152" s="1">
        <f t="shared" si="967"/>
        <v>1324</v>
      </c>
      <c r="CU152" s="1">
        <f t="shared" si="967"/>
        <v>11275</v>
      </c>
      <c r="CV152" s="1">
        <f t="shared" si="967"/>
        <v>12599</v>
      </c>
      <c r="CW152" s="8">
        <f aca="true" t="shared" si="995" ref="CW152:CW160">IF(CV152&gt;0,CT152/CV152,0%)</f>
        <v>0.10508770537344234</v>
      </c>
      <c r="CX152" s="1">
        <f t="shared" si="968"/>
        <v>1714</v>
      </c>
      <c r="CY152" s="1">
        <f t="shared" si="968"/>
        <v>11827</v>
      </c>
      <c r="CZ152" s="1">
        <f t="shared" si="968"/>
        <v>13541</v>
      </c>
      <c r="DA152" s="8">
        <f>IF(CZ152&gt;0,CX152/CZ152,0%)</f>
        <v>0.12657853925116314</v>
      </c>
      <c r="DB152" s="1">
        <f t="shared" si="969"/>
        <v>1811</v>
      </c>
      <c r="DC152" s="1">
        <f t="shared" si="969"/>
        <v>8996</v>
      </c>
      <c r="DD152" s="1">
        <f t="shared" si="969"/>
        <v>10807</v>
      </c>
      <c r="DE152" s="8">
        <f aca="true" t="shared" si="996" ref="DE152:DE160">IF(DD152&gt;0,DB152/DD152,0%)</f>
        <v>0.16757657074118626</v>
      </c>
      <c r="DF152" s="1">
        <f t="shared" si="970"/>
        <v>1743</v>
      </c>
      <c r="DG152" s="1">
        <f t="shared" si="970"/>
        <v>5776</v>
      </c>
      <c r="DH152" s="1">
        <f t="shared" si="970"/>
        <v>7519</v>
      </c>
      <c r="DI152" s="8">
        <f aca="true" t="shared" si="997" ref="DI152:DI160">IF(DH152&gt;0,DF152/DH152,0%)</f>
        <v>0.23181274105599148</v>
      </c>
      <c r="DJ152" s="1">
        <f t="shared" si="971"/>
        <v>1881</v>
      </c>
      <c r="DK152" s="1">
        <f t="shared" si="971"/>
        <v>2881</v>
      </c>
      <c r="DL152" s="1">
        <f t="shared" si="971"/>
        <v>4762</v>
      </c>
      <c r="DM152" s="8">
        <f>IF(DL152&gt;0,DJ152/DL152,0%)</f>
        <v>0.39500209995800084</v>
      </c>
      <c r="DN152" s="1">
        <f t="shared" si="972"/>
        <v>10588</v>
      </c>
      <c r="DO152" s="1">
        <f t="shared" si="972"/>
        <v>58049</v>
      </c>
      <c r="DP152" s="1">
        <f t="shared" si="972"/>
        <v>68637</v>
      </c>
      <c r="DQ152" s="3">
        <f>IF(DP152&gt;0,DN152/DP152,0%)</f>
        <v>0.15426082142284772</v>
      </c>
      <c r="DR152" s="1">
        <f t="shared" si="973"/>
        <v>24863</v>
      </c>
      <c r="DS152" s="1">
        <f t="shared" si="973"/>
        <v>84353</v>
      </c>
      <c r="DT152" s="1">
        <f t="shared" si="973"/>
        <v>109216</v>
      </c>
      <c r="DU152" s="3">
        <f>IF(DT152&gt;0,DR152/DT152,0%)</f>
        <v>0.2276497949018459</v>
      </c>
      <c r="DV152" s="1">
        <f t="shared" si="974"/>
        <v>11291</v>
      </c>
      <c r="DW152" s="1">
        <f t="shared" si="974"/>
        <v>13157</v>
      </c>
      <c r="DX152" s="1">
        <f t="shared" si="974"/>
        <v>24448</v>
      </c>
      <c r="DY152" s="3">
        <f aca="true" t="shared" si="998" ref="DY152:DY160">IF(DX152&gt;0,DV152/DX152,0%)</f>
        <v>0.46183736910994766</v>
      </c>
      <c r="DZ152" s="1">
        <f aca="true" t="shared" si="999" ref="DZ152:DZ159">DR152-DV152</f>
        <v>13572</v>
      </c>
      <c r="EA152" s="8">
        <f>IF(DV152&lt;&gt;0,DZ152/DV152,IF(DZ152=0,0,1))</f>
        <v>1.2020193074129837</v>
      </c>
      <c r="EB152" s="1">
        <f aca="true" t="shared" si="1000" ref="EB152:EB160">DS152-DW152</f>
        <v>71196</v>
      </c>
      <c r="EC152" s="8">
        <f aca="true" t="shared" si="1001" ref="EC152:EC160">IF(DW152&lt;&gt;0,EB152/DW152,IF(EB152=0,0,1))</f>
        <v>5.411263965949685</v>
      </c>
      <c r="ED152" s="1">
        <f aca="true" t="shared" si="1002" ref="ED152:ED160">DT152-DX152</f>
        <v>84768</v>
      </c>
      <c r="EE152" s="8">
        <f>IF(DX152&lt;&gt;0,ED152/DX152,IF(ED152=0,0,1))</f>
        <v>3.467277486910995</v>
      </c>
      <c r="EF152" s="8">
        <f aca="true" t="shared" si="1003" ref="EF152:EF160">EA152-EE152</f>
        <v>-2.2652581794980113</v>
      </c>
    </row>
    <row r="153" spans="1:136" ht="12.75" customHeight="1" outlineLevel="1">
      <c r="A153" s="5" t="s">
        <v>5</v>
      </c>
      <c r="B153" s="1">
        <f t="shared" si="943"/>
        <v>154</v>
      </c>
      <c r="C153" s="1">
        <f t="shared" si="943"/>
        <v>246</v>
      </c>
      <c r="D153" s="1">
        <f t="shared" si="943"/>
        <v>400</v>
      </c>
      <c r="E153" s="8">
        <f aca="true" t="shared" si="1004" ref="E153:E160">IF(D153&gt;0,B153/D153,0%)</f>
        <v>0.385</v>
      </c>
      <c r="F153" s="1">
        <f t="shared" si="944"/>
        <v>273</v>
      </c>
      <c r="G153" s="1">
        <f t="shared" si="944"/>
        <v>293</v>
      </c>
      <c r="H153" s="1">
        <f t="shared" si="944"/>
        <v>566</v>
      </c>
      <c r="I153" s="8">
        <f t="shared" si="975"/>
        <v>0.4823321554770318</v>
      </c>
      <c r="J153" s="1">
        <f t="shared" si="945"/>
        <v>233</v>
      </c>
      <c r="K153" s="1">
        <f t="shared" si="945"/>
        <v>383</v>
      </c>
      <c r="L153" s="1">
        <f t="shared" si="945"/>
        <v>616</v>
      </c>
      <c r="M153" s="8">
        <f t="shared" si="976"/>
        <v>0.3782467532467532</v>
      </c>
      <c r="N153" s="1">
        <f t="shared" si="946"/>
        <v>333</v>
      </c>
      <c r="O153" s="1">
        <f t="shared" si="946"/>
        <v>402</v>
      </c>
      <c r="P153" s="1">
        <f t="shared" si="946"/>
        <v>735</v>
      </c>
      <c r="Q153" s="8">
        <f t="shared" si="977"/>
        <v>0.4530612244897959</v>
      </c>
      <c r="R153" s="1">
        <f t="shared" si="947"/>
        <v>345</v>
      </c>
      <c r="S153" s="1">
        <f t="shared" si="947"/>
        <v>473</v>
      </c>
      <c r="T153" s="1">
        <f t="shared" si="947"/>
        <v>818</v>
      </c>
      <c r="U153" s="8">
        <f t="shared" si="978"/>
        <v>0.421760391198044</v>
      </c>
      <c r="V153" s="1">
        <f t="shared" si="948"/>
        <v>330</v>
      </c>
      <c r="W153" s="1">
        <f t="shared" si="948"/>
        <v>609</v>
      </c>
      <c r="X153" s="1">
        <f t="shared" si="948"/>
        <v>939</v>
      </c>
      <c r="Y153" s="8">
        <f t="shared" si="979"/>
        <v>0.3514376996805112</v>
      </c>
      <c r="Z153" s="1">
        <f t="shared" si="949"/>
        <v>1668</v>
      </c>
      <c r="AA153" s="1">
        <f t="shared" si="949"/>
        <v>2406</v>
      </c>
      <c r="AB153" s="1">
        <f t="shared" si="949"/>
        <v>4074</v>
      </c>
      <c r="AC153" s="3">
        <f aca="true" t="shared" si="1005" ref="AC153:AC160">IF(AB153&gt;0,Z153/AB153,0%)</f>
        <v>0.40942562592047127</v>
      </c>
      <c r="AD153" s="1">
        <f t="shared" si="950"/>
        <v>320</v>
      </c>
      <c r="AE153" s="1">
        <f t="shared" si="950"/>
        <v>496</v>
      </c>
      <c r="AF153" s="1">
        <f t="shared" si="950"/>
        <v>816</v>
      </c>
      <c r="AG153" s="8">
        <f t="shared" si="980"/>
        <v>0.39215686274509803</v>
      </c>
      <c r="AH153" s="1">
        <f t="shared" si="951"/>
        <v>290</v>
      </c>
      <c r="AI153" s="1">
        <f t="shared" si="951"/>
        <v>697</v>
      </c>
      <c r="AJ153" s="1">
        <f t="shared" si="951"/>
        <v>987</v>
      </c>
      <c r="AK153" s="8">
        <f t="shared" si="981"/>
        <v>0.2938196555217832</v>
      </c>
      <c r="AL153" s="1">
        <f t="shared" si="952"/>
        <v>346</v>
      </c>
      <c r="AM153" s="1">
        <f t="shared" si="952"/>
        <v>780</v>
      </c>
      <c r="AN153" s="1">
        <f t="shared" si="952"/>
        <v>1126</v>
      </c>
      <c r="AO153" s="8">
        <f t="shared" si="982"/>
        <v>0.30728241563055064</v>
      </c>
      <c r="AP153" s="1">
        <f t="shared" si="953"/>
        <v>265</v>
      </c>
      <c r="AQ153" s="1">
        <f t="shared" si="953"/>
        <v>774</v>
      </c>
      <c r="AR153" s="1">
        <f t="shared" si="953"/>
        <v>1039</v>
      </c>
      <c r="AS153" s="8">
        <f t="shared" si="983"/>
        <v>0.2550529355149182</v>
      </c>
      <c r="AT153" s="1">
        <f t="shared" si="954"/>
        <v>225</v>
      </c>
      <c r="AU153" s="1">
        <f t="shared" si="954"/>
        <v>694</v>
      </c>
      <c r="AV153" s="1">
        <f t="shared" si="954"/>
        <v>919</v>
      </c>
      <c r="AW153" s="8">
        <f t="shared" si="984"/>
        <v>0.24483133841131666</v>
      </c>
      <c r="AX153" s="1">
        <f t="shared" si="955"/>
        <v>217</v>
      </c>
      <c r="AY153" s="1">
        <f t="shared" si="955"/>
        <v>842</v>
      </c>
      <c r="AZ153" s="1">
        <f t="shared" si="955"/>
        <v>1059</v>
      </c>
      <c r="BA153" s="8">
        <f t="shared" si="985"/>
        <v>0.2049102927289896</v>
      </c>
      <c r="BB153" s="1">
        <f t="shared" si="956"/>
        <v>206</v>
      </c>
      <c r="BC153" s="1">
        <f t="shared" si="956"/>
        <v>815</v>
      </c>
      <c r="BD153" s="1">
        <f t="shared" si="956"/>
        <v>1021</v>
      </c>
      <c r="BE153" s="3">
        <f t="shared" si="986"/>
        <v>0.20176297747306562</v>
      </c>
      <c r="BF153" s="1">
        <f t="shared" si="957"/>
        <v>1869</v>
      </c>
      <c r="BG153" s="1">
        <f t="shared" si="957"/>
        <v>5098</v>
      </c>
      <c r="BH153" s="1">
        <f t="shared" si="957"/>
        <v>6967</v>
      </c>
      <c r="BI153" s="3">
        <f aca="true" t="shared" si="1006" ref="BI153:BI160">IF(BH153&gt;0,BF153/BH153,0%)</f>
        <v>0.26826467633127604</v>
      </c>
      <c r="BJ153" s="1">
        <f t="shared" si="958"/>
        <v>238</v>
      </c>
      <c r="BK153" s="1">
        <f t="shared" si="958"/>
        <v>1091</v>
      </c>
      <c r="BL153" s="1">
        <f t="shared" si="958"/>
        <v>1329</v>
      </c>
      <c r="BM153" s="8">
        <f t="shared" si="987"/>
        <v>0.17908201655379985</v>
      </c>
      <c r="BN153" s="1">
        <f t="shared" si="959"/>
        <v>217</v>
      </c>
      <c r="BO153" s="1">
        <f t="shared" si="959"/>
        <v>563</v>
      </c>
      <c r="BP153" s="1">
        <f t="shared" si="959"/>
        <v>780</v>
      </c>
      <c r="BQ153" s="8">
        <f t="shared" si="988"/>
        <v>0.2782051282051282</v>
      </c>
      <c r="BR153" s="1">
        <f t="shared" si="960"/>
        <v>236</v>
      </c>
      <c r="BS153" s="1">
        <f t="shared" si="960"/>
        <v>559</v>
      </c>
      <c r="BT153" s="1">
        <f t="shared" si="960"/>
        <v>795</v>
      </c>
      <c r="BU153" s="8">
        <f t="shared" si="989"/>
        <v>0.2968553459119497</v>
      </c>
      <c r="BV153" s="1">
        <f t="shared" si="961"/>
        <v>214</v>
      </c>
      <c r="BW153" s="1">
        <f t="shared" si="961"/>
        <v>953</v>
      </c>
      <c r="BX153" s="1">
        <f t="shared" si="961"/>
        <v>1167</v>
      </c>
      <c r="BY153" s="8">
        <f t="shared" si="990"/>
        <v>0.18337617823479005</v>
      </c>
      <c r="BZ153" s="1">
        <f t="shared" si="962"/>
        <v>189</v>
      </c>
      <c r="CA153" s="1">
        <f t="shared" si="962"/>
        <v>792</v>
      </c>
      <c r="CB153" s="1">
        <f t="shared" si="962"/>
        <v>981</v>
      </c>
      <c r="CC153" s="8">
        <f t="shared" si="991"/>
        <v>0.1926605504587156</v>
      </c>
      <c r="CD153" s="1">
        <f t="shared" si="963"/>
        <v>257</v>
      </c>
      <c r="CE153" s="1">
        <f t="shared" si="963"/>
        <v>359</v>
      </c>
      <c r="CF153" s="1">
        <f t="shared" si="963"/>
        <v>616</v>
      </c>
      <c r="CG153" s="8">
        <f t="shared" si="992"/>
        <v>0.4172077922077922</v>
      </c>
      <c r="CH153" s="1">
        <f t="shared" si="964"/>
        <v>1351</v>
      </c>
      <c r="CI153" s="1">
        <f t="shared" si="964"/>
        <v>4317</v>
      </c>
      <c r="CJ153" s="1">
        <f t="shared" si="964"/>
        <v>5668</v>
      </c>
      <c r="CK153" s="3">
        <f aca="true" t="shared" si="1007" ref="CK153:CK160">IF(CJ153&gt;0,CH153/CJ153,0%)</f>
        <v>0.23835568101623147</v>
      </c>
      <c r="CL153" s="1">
        <f t="shared" si="965"/>
        <v>189</v>
      </c>
      <c r="CM153" s="1">
        <f t="shared" si="965"/>
        <v>609</v>
      </c>
      <c r="CN153" s="1">
        <f t="shared" si="965"/>
        <v>798</v>
      </c>
      <c r="CO153" s="8">
        <f t="shared" si="993"/>
        <v>0.23684210526315788</v>
      </c>
      <c r="CP153" s="1">
        <f t="shared" si="966"/>
        <v>232</v>
      </c>
      <c r="CQ153" s="1">
        <f t="shared" si="966"/>
        <v>2628</v>
      </c>
      <c r="CR153" s="1">
        <f t="shared" si="966"/>
        <v>2860</v>
      </c>
      <c r="CS153" s="8">
        <f t="shared" si="994"/>
        <v>0.08111888111888112</v>
      </c>
      <c r="CT153" s="1">
        <f t="shared" si="967"/>
        <v>265</v>
      </c>
      <c r="CU153" s="1">
        <f t="shared" si="967"/>
        <v>4093</v>
      </c>
      <c r="CV153" s="1">
        <f t="shared" si="967"/>
        <v>4358</v>
      </c>
      <c r="CW153" s="8">
        <f t="shared" si="995"/>
        <v>0.06080770995869665</v>
      </c>
      <c r="CX153" s="1">
        <f t="shared" si="968"/>
        <v>415</v>
      </c>
      <c r="CY153" s="1">
        <f t="shared" si="968"/>
        <v>5263</v>
      </c>
      <c r="CZ153" s="1">
        <f t="shared" si="968"/>
        <v>5678</v>
      </c>
      <c r="DA153" s="8">
        <f aca="true" t="shared" si="1008" ref="DA153:DA160">IF(CZ153&gt;0,CX153/CZ153,0%)</f>
        <v>0.07308911588587531</v>
      </c>
      <c r="DB153" s="1">
        <f t="shared" si="969"/>
        <v>505</v>
      </c>
      <c r="DC153" s="1">
        <f t="shared" si="969"/>
        <v>4603</v>
      </c>
      <c r="DD153" s="1">
        <f t="shared" si="969"/>
        <v>5108</v>
      </c>
      <c r="DE153" s="8">
        <f t="shared" si="996"/>
        <v>0.09886452623335944</v>
      </c>
      <c r="DF153" s="1">
        <f t="shared" si="970"/>
        <v>539</v>
      </c>
      <c r="DG153" s="1">
        <f t="shared" si="970"/>
        <v>3082</v>
      </c>
      <c r="DH153" s="1">
        <f t="shared" si="970"/>
        <v>3621</v>
      </c>
      <c r="DI153" s="8">
        <f t="shared" si="997"/>
        <v>0.1488539077602872</v>
      </c>
      <c r="DJ153" s="1">
        <f t="shared" si="971"/>
        <v>581</v>
      </c>
      <c r="DK153" s="1">
        <f t="shared" si="971"/>
        <v>1488</v>
      </c>
      <c r="DL153" s="1">
        <f t="shared" si="971"/>
        <v>2069</v>
      </c>
      <c r="DM153" s="8">
        <f aca="true" t="shared" si="1009" ref="DM153:DM160">IF(DL153&gt;0,DJ153/DL153,0%)</f>
        <v>0.2808119864668922</v>
      </c>
      <c r="DN153" s="1">
        <f t="shared" si="972"/>
        <v>2726</v>
      </c>
      <c r="DO153" s="1">
        <f t="shared" si="972"/>
        <v>21766</v>
      </c>
      <c r="DP153" s="1">
        <f t="shared" si="972"/>
        <v>24492</v>
      </c>
      <c r="DQ153" s="3">
        <f aca="true" t="shared" si="1010" ref="DQ153:DQ160">IF(DP153&gt;0,DN153/DP153,0%)</f>
        <v>0.11130164951821003</v>
      </c>
      <c r="DR153" s="1">
        <f t="shared" si="973"/>
        <v>7614</v>
      </c>
      <c r="DS153" s="1">
        <f t="shared" si="973"/>
        <v>33587</v>
      </c>
      <c r="DT153" s="1">
        <f t="shared" si="973"/>
        <v>41201</v>
      </c>
      <c r="DU153" s="3">
        <f aca="true" t="shared" si="1011" ref="DU153:DU160">IF(DT153&gt;0,DR153/DT153,0%)</f>
        <v>0.18480133977330648</v>
      </c>
      <c r="DV153" s="1">
        <f t="shared" si="974"/>
        <v>3853</v>
      </c>
      <c r="DW153" s="1">
        <f t="shared" si="974"/>
        <v>8537</v>
      </c>
      <c r="DX153" s="1">
        <f t="shared" si="974"/>
        <v>12390</v>
      </c>
      <c r="DY153" s="3">
        <f t="shared" si="998"/>
        <v>0.3109765940274415</v>
      </c>
      <c r="DZ153" s="1">
        <f t="shared" si="999"/>
        <v>3761</v>
      </c>
      <c r="EA153" s="8">
        <f aca="true" t="shared" si="1012" ref="EA153:EA159">IF(DV153&lt;&gt;0,DZ153/DV153,IF(DZ153=0,0,1))</f>
        <v>0.9761225019465352</v>
      </c>
      <c r="EB153" s="1">
        <f t="shared" si="1000"/>
        <v>25050</v>
      </c>
      <c r="EC153" s="8">
        <f t="shared" si="1001"/>
        <v>2.9342860489633362</v>
      </c>
      <c r="ED153" s="1">
        <f t="shared" si="1002"/>
        <v>28811</v>
      </c>
      <c r="EE153" s="8">
        <f aca="true" t="shared" si="1013" ref="EE153:EE160">IF(DX153&lt;&gt;0,ED153/DX153,IF(ED153=0,0,1))</f>
        <v>2.3253430185633577</v>
      </c>
      <c r="EF153" s="8">
        <f t="shared" si="1003"/>
        <v>-1.3492205166168225</v>
      </c>
    </row>
    <row r="154" spans="1:136" ht="12.75" customHeight="1" outlineLevel="1">
      <c r="A154" s="5" t="s">
        <v>6</v>
      </c>
      <c r="B154" s="1">
        <f t="shared" si="943"/>
        <v>954</v>
      </c>
      <c r="C154" s="1">
        <f t="shared" si="943"/>
        <v>278</v>
      </c>
      <c r="D154" s="1">
        <f t="shared" si="943"/>
        <v>1232</v>
      </c>
      <c r="E154" s="8">
        <f t="shared" si="1004"/>
        <v>0.7743506493506493</v>
      </c>
      <c r="F154" s="1">
        <f t="shared" si="944"/>
        <v>1571</v>
      </c>
      <c r="G154" s="1">
        <f t="shared" si="944"/>
        <v>400</v>
      </c>
      <c r="H154" s="1">
        <f t="shared" si="944"/>
        <v>1971</v>
      </c>
      <c r="I154" s="8">
        <f t="shared" si="975"/>
        <v>0.7970573313039067</v>
      </c>
      <c r="J154" s="1">
        <f t="shared" si="945"/>
        <v>1560</v>
      </c>
      <c r="K154" s="1">
        <f t="shared" si="945"/>
        <v>438</v>
      </c>
      <c r="L154" s="1">
        <f t="shared" si="945"/>
        <v>1998</v>
      </c>
      <c r="M154" s="8">
        <f t="shared" si="976"/>
        <v>0.7807807807807807</v>
      </c>
      <c r="N154" s="1">
        <f t="shared" si="946"/>
        <v>1599</v>
      </c>
      <c r="O154" s="1">
        <f t="shared" si="946"/>
        <v>468</v>
      </c>
      <c r="P154" s="1">
        <f t="shared" si="946"/>
        <v>2067</v>
      </c>
      <c r="Q154" s="8">
        <f t="shared" si="977"/>
        <v>0.7735849056603774</v>
      </c>
      <c r="R154" s="1">
        <f t="shared" si="947"/>
        <v>1349</v>
      </c>
      <c r="S154" s="1">
        <f t="shared" si="947"/>
        <v>449</v>
      </c>
      <c r="T154" s="1">
        <f t="shared" si="947"/>
        <v>1798</v>
      </c>
      <c r="U154" s="8">
        <f t="shared" si="978"/>
        <v>0.7502780867630701</v>
      </c>
      <c r="V154" s="1">
        <f t="shared" si="948"/>
        <v>1199</v>
      </c>
      <c r="W154" s="1">
        <f t="shared" si="948"/>
        <v>433</v>
      </c>
      <c r="X154" s="1">
        <f t="shared" si="948"/>
        <v>1632</v>
      </c>
      <c r="Y154" s="8">
        <f t="shared" si="979"/>
        <v>0.7346813725490197</v>
      </c>
      <c r="Z154" s="1">
        <f t="shared" si="949"/>
        <v>8232</v>
      </c>
      <c r="AA154" s="1">
        <f t="shared" si="949"/>
        <v>2466</v>
      </c>
      <c r="AB154" s="1">
        <f t="shared" si="949"/>
        <v>10698</v>
      </c>
      <c r="AC154" s="3">
        <f t="shared" si="1005"/>
        <v>0.7694896242288278</v>
      </c>
      <c r="AD154" s="1">
        <f t="shared" si="950"/>
        <v>1304</v>
      </c>
      <c r="AE154" s="1">
        <f t="shared" si="950"/>
        <v>432</v>
      </c>
      <c r="AF154" s="1">
        <f t="shared" si="950"/>
        <v>1736</v>
      </c>
      <c r="AG154" s="8">
        <f t="shared" si="980"/>
        <v>0.7511520737327189</v>
      </c>
      <c r="AH154" s="1">
        <f t="shared" si="951"/>
        <v>1076</v>
      </c>
      <c r="AI154" s="1">
        <f t="shared" si="951"/>
        <v>423</v>
      </c>
      <c r="AJ154" s="1">
        <f t="shared" si="951"/>
        <v>1499</v>
      </c>
      <c r="AK154" s="8">
        <f t="shared" si="981"/>
        <v>0.7178118745830554</v>
      </c>
      <c r="AL154" s="1">
        <f t="shared" si="952"/>
        <v>1073</v>
      </c>
      <c r="AM154" s="1">
        <f t="shared" si="952"/>
        <v>481</v>
      </c>
      <c r="AN154" s="1">
        <f t="shared" si="952"/>
        <v>1554</v>
      </c>
      <c r="AO154" s="8">
        <f t="shared" si="982"/>
        <v>0.6904761904761905</v>
      </c>
      <c r="AP154" s="1">
        <f t="shared" si="953"/>
        <v>1038</v>
      </c>
      <c r="AQ154" s="1">
        <f t="shared" si="953"/>
        <v>399</v>
      </c>
      <c r="AR154" s="1">
        <f t="shared" si="953"/>
        <v>1437</v>
      </c>
      <c r="AS154" s="8">
        <f t="shared" si="983"/>
        <v>0.7223382045929019</v>
      </c>
      <c r="AT154" s="1">
        <f t="shared" si="954"/>
        <v>1085</v>
      </c>
      <c r="AU154" s="1">
        <f t="shared" si="954"/>
        <v>339</v>
      </c>
      <c r="AV154" s="1">
        <f t="shared" si="954"/>
        <v>1424</v>
      </c>
      <c r="AW154" s="8">
        <f t="shared" si="984"/>
        <v>0.761938202247191</v>
      </c>
      <c r="AX154" s="1">
        <f t="shared" si="955"/>
        <v>1102</v>
      </c>
      <c r="AY154" s="1">
        <f t="shared" si="955"/>
        <v>388</v>
      </c>
      <c r="AZ154" s="1">
        <f t="shared" si="955"/>
        <v>1490</v>
      </c>
      <c r="BA154" s="8">
        <f t="shared" si="985"/>
        <v>0.7395973154362416</v>
      </c>
      <c r="BB154" s="1">
        <f t="shared" si="956"/>
        <v>1093</v>
      </c>
      <c r="BC154" s="1">
        <f t="shared" si="956"/>
        <v>334</v>
      </c>
      <c r="BD154" s="1">
        <f t="shared" si="956"/>
        <v>1427</v>
      </c>
      <c r="BE154" s="3">
        <f t="shared" si="986"/>
        <v>0.7659425367904695</v>
      </c>
      <c r="BF154" s="1">
        <f t="shared" si="957"/>
        <v>7771</v>
      </c>
      <c r="BG154" s="1">
        <f t="shared" si="957"/>
        <v>2796</v>
      </c>
      <c r="BH154" s="1">
        <f t="shared" si="957"/>
        <v>10567</v>
      </c>
      <c r="BI154" s="3">
        <f t="shared" si="1006"/>
        <v>0.7354026686855304</v>
      </c>
      <c r="BJ154" s="1">
        <f t="shared" si="958"/>
        <v>1005</v>
      </c>
      <c r="BK154" s="1">
        <f t="shared" si="958"/>
        <v>388</v>
      </c>
      <c r="BL154" s="1">
        <f t="shared" si="958"/>
        <v>1393</v>
      </c>
      <c r="BM154" s="8">
        <f t="shared" si="987"/>
        <v>0.7214644651830582</v>
      </c>
      <c r="BN154" s="1">
        <f t="shared" si="959"/>
        <v>1203</v>
      </c>
      <c r="BO154" s="1">
        <f t="shared" si="959"/>
        <v>350</v>
      </c>
      <c r="BP154" s="1">
        <f t="shared" si="959"/>
        <v>1553</v>
      </c>
      <c r="BQ154" s="8">
        <f t="shared" si="988"/>
        <v>0.7746297488731487</v>
      </c>
      <c r="BR154" s="1">
        <f t="shared" si="960"/>
        <v>1200</v>
      </c>
      <c r="BS154" s="1">
        <f t="shared" si="960"/>
        <v>343</v>
      </c>
      <c r="BT154" s="1">
        <f t="shared" si="960"/>
        <v>1543</v>
      </c>
      <c r="BU154" s="8">
        <f t="shared" si="989"/>
        <v>0.7777057679844459</v>
      </c>
      <c r="BV154" s="1">
        <f t="shared" si="961"/>
        <v>1173</v>
      </c>
      <c r="BW154" s="1">
        <f t="shared" si="961"/>
        <v>385</v>
      </c>
      <c r="BX154" s="1">
        <f t="shared" si="961"/>
        <v>1558</v>
      </c>
      <c r="BY154" s="8">
        <f t="shared" si="990"/>
        <v>0.7528883183568678</v>
      </c>
      <c r="BZ154" s="1">
        <f t="shared" si="962"/>
        <v>1090</v>
      </c>
      <c r="CA154" s="1">
        <f t="shared" si="962"/>
        <v>348</v>
      </c>
      <c r="CB154" s="1">
        <f t="shared" si="962"/>
        <v>1438</v>
      </c>
      <c r="CC154" s="8">
        <f t="shared" si="991"/>
        <v>0.7579972183588317</v>
      </c>
      <c r="CD154" s="1">
        <f t="shared" si="963"/>
        <v>1249</v>
      </c>
      <c r="CE154" s="1">
        <f t="shared" si="963"/>
        <v>328</v>
      </c>
      <c r="CF154" s="1">
        <f t="shared" si="963"/>
        <v>1577</v>
      </c>
      <c r="CG154" s="8">
        <f t="shared" si="992"/>
        <v>0.7920101458465441</v>
      </c>
      <c r="CH154" s="1">
        <f t="shared" si="964"/>
        <v>6920</v>
      </c>
      <c r="CI154" s="1">
        <f t="shared" si="964"/>
        <v>2142</v>
      </c>
      <c r="CJ154" s="1">
        <f t="shared" si="964"/>
        <v>9062</v>
      </c>
      <c r="CK154" s="3">
        <f t="shared" si="1007"/>
        <v>0.7636283381152064</v>
      </c>
      <c r="CL154" s="1">
        <f t="shared" si="965"/>
        <v>1174</v>
      </c>
      <c r="CM154" s="1">
        <f t="shared" si="965"/>
        <v>354</v>
      </c>
      <c r="CN154" s="1">
        <f t="shared" si="965"/>
        <v>1528</v>
      </c>
      <c r="CO154" s="8">
        <f t="shared" si="993"/>
        <v>0.768324607329843</v>
      </c>
      <c r="CP154" s="1">
        <f t="shared" si="966"/>
        <v>1357</v>
      </c>
      <c r="CQ154" s="1">
        <f t="shared" si="966"/>
        <v>366</v>
      </c>
      <c r="CR154" s="1">
        <f t="shared" si="966"/>
        <v>1723</v>
      </c>
      <c r="CS154" s="8">
        <f t="shared" si="994"/>
        <v>0.787579802669762</v>
      </c>
      <c r="CT154" s="1">
        <f t="shared" si="967"/>
        <v>1295</v>
      </c>
      <c r="CU154" s="1">
        <f t="shared" si="967"/>
        <v>540</v>
      </c>
      <c r="CV154" s="1">
        <f t="shared" si="967"/>
        <v>1835</v>
      </c>
      <c r="CW154" s="8">
        <f t="shared" si="995"/>
        <v>0.7057220708446866</v>
      </c>
      <c r="CX154" s="1">
        <f t="shared" si="968"/>
        <v>1490</v>
      </c>
      <c r="CY154" s="1">
        <f t="shared" si="968"/>
        <v>504</v>
      </c>
      <c r="CZ154" s="1">
        <f t="shared" si="968"/>
        <v>1994</v>
      </c>
      <c r="DA154" s="8">
        <f t="shared" si="1008"/>
        <v>0.7472417251755266</v>
      </c>
      <c r="DB154" s="1">
        <f t="shared" si="969"/>
        <v>1525</v>
      </c>
      <c r="DC154" s="1">
        <f t="shared" si="969"/>
        <v>326</v>
      </c>
      <c r="DD154" s="1">
        <f t="shared" si="969"/>
        <v>1851</v>
      </c>
      <c r="DE154" s="8">
        <f t="shared" si="996"/>
        <v>0.823878984332793</v>
      </c>
      <c r="DF154" s="1">
        <f t="shared" si="970"/>
        <v>1517</v>
      </c>
      <c r="DG154" s="1">
        <f t="shared" si="970"/>
        <v>2195</v>
      </c>
      <c r="DH154" s="1">
        <f t="shared" si="970"/>
        <v>3712</v>
      </c>
      <c r="DI154" s="8">
        <f t="shared" si="997"/>
        <v>0.40867456896551724</v>
      </c>
      <c r="DJ154" s="1">
        <f t="shared" si="971"/>
        <v>1579</v>
      </c>
      <c r="DK154" s="1">
        <f t="shared" si="971"/>
        <v>554</v>
      </c>
      <c r="DL154" s="1">
        <f t="shared" si="971"/>
        <v>2133</v>
      </c>
      <c r="DM154" s="8">
        <f t="shared" si="1009"/>
        <v>0.7402719174871074</v>
      </c>
      <c r="DN154" s="1">
        <f t="shared" si="972"/>
        <v>9937</v>
      </c>
      <c r="DO154" s="1">
        <f t="shared" si="972"/>
        <v>4839</v>
      </c>
      <c r="DP154" s="1">
        <f t="shared" si="972"/>
        <v>14776</v>
      </c>
      <c r="DQ154" s="3">
        <f t="shared" si="1010"/>
        <v>0.672509474824039</v>
      </c>
      <c r="DR154" s="1">
        <f t="shared" si="973"/>
        <v>32860</v>
      </c>
      <c r="DS154" s="1">
        <f t="shared" si="973"/>
        <v>12243</v>
      </c>
      <c r="DT154" s="1">
        <f t="shared" si="973"/>
        <v>45103</v>
      </c>
      <c r="DU154" s="3">
        <f t="shared" si="1011"/>
        <v>0.7285546415981199</v>
      </c>
      <c r="DV154" s="1">
        <f t="shared" si="974"/>
        <v>20153</v>
      </c>
      <c r="DW154" s="1">
        <f t="shared" si="974"/>
        <v>12220</v>
      </c>
      <c r="DX154" s="1">
        <f t="shared" si="974"/>
        <v>32373</v>
      </c>
      <c r="DY154" s="3">
        <f t="shared" si="998"/>
        <v>0.6225249436258611</v>
      </c>
      <c r="DZ154" s="1">
        <f t="shared" si="999"/>
        <v>12707</v>
      </c>
      <c r="EA154" s="8">
        <f t="shared" si="1012"/>
        <v>0.630526472485486</v>
      </c>
      <c r="EB154" s="1">
        <f t="shared" si="1000"/>
        <v>23</v>
      </c>
      <c r="EC154" s="8">
        <f t="shared" si="1001"/>
        <v>0.0018821603927986906</v>
      </c>
      <c r="ED154" s="1">
        <f t="shared" si="1002"/>
        <v>12730</v>
      </c>
      <c r="EE154" s="8">
        <f t="shared" si="1013"/>
        <v>0.3932289253390171</v>
      </c>
      <c r="EF154" s="8">
        <f t="shared" si="1003"/>
        <v>0.2372975471464689</v>
      </c>
    </row>
    <row r="155" spans="1:136" ht="12.75" customHeight="1" hidden="1" outlineLevel="2">
      <c r="A155" s="5" t="s">
        <v>36</v>
      </c>
      <c r="B155" s="1">
        <f t="shared" si="943"/>
        <v>84</v>
      </c>
      <c r="C155" s="1">
        <f t="shared" si="943"/>
        <v>53</v>
      </c>
      <c r="D155" s="1">
        <f t="shared" si="943"/>
        <v>137</v>
      </c>
      <c r="E155" s="8">
        <f t="shared" si="1004"/>
        <v>0.6131386861313869</v>
      </c>
      <c r="F155" s="1">
        <f t="shared" si="944"/>
        <v>138</v>
      </c>
      <c r="G155" s="1">
        <f t="shared" si="944"/>
        <v>40</v>
      </c>
      <c r="H155" s="1">
        <f t="shared" si="944"/>
        <v>178</v>
      </c>
      <c r="I155" s="8">
        <f t="shared" si="975"/>
        <v>0.7752808988764045</v>
      </c>
      <c r="J155" s="1">
        <f t="shared" si="945"/>
        <v>116</v>
      </c>
      <c r="K155" s="1">
        <f t="shared" si="945"/>
        <v>42</v>
      </c>
      <c r="L155" s="1">
        <f t="shared" si="945"/>
        <v>158</v>
      </c>
      <c r="M155" s="8">
        <f t="shared" si="976"/>
        <v>0.7341772151898734</v>
      </c>
      <c r="N155" s="1">
        <f t="shared" si="946"/>
        <v>156</v>
      </c>
      <c r="O155" s="1">
        <f t="shared" si="946"/>
        <v>52</v>
      </c>
      <c r="P155" s="1">
        <f t="shared" si="946"/>
        <v>208</v>
      </c>
      <c r="Q155" s="8">
        <f t="shared" si="977"/>
        <v>0.75</v>
      </c>
      <c r="R155" s="1">
        <f t="shared" si="947"/>
        <v>92</v>
      </c>
      <c r="S155" s="1">
        <f t="shared" si="947"/>
        <v>36</v>
      </c>
      <c r="T155" s="1">
        <f t="shared" si="947"/>
        <v>128</v>
      </c>
      <c r="U155" s="8">
        <f t="shared" si="978"/>
        <v>0.71875</v>
      </c>
      <c r="V155" s="1">
        <f t="shared" si="948"/>
        <v>100</v>
      </c>
      <c r="W155" s="1">
        <f t="shared" si="948"/>
        <v>47</v>
      </c>
      <c r="X155" s="1">
        <f t="shared" si="948"/>
        <v>147</v>
      </c>
      <c r="Y155" s="8">
        <f t="shared" si="979"/>
        <v>0.6802721088435374</v>
      </c>
      <c r="Z155" s="1">
        <f t="shared" si="949"/>
        <v>686</v>
      </c>
      <c r="AA155" s="1">
        <f t="shared" si="949"/>
        <v>270</v>
      </c>
      <c r="AB155" s="1">
        <f t="shared" si="949"/>
        <v>956</v>
      </c>
      <c r="AC155" s="3">
        <f t="shared" si="1005"/>
        <v>0.7175732217573222</v>
      </c>
      <c r="AD155" s="1">
        <f t="shared" si="950"/>
        <v>86</v>
      </c>
      <c r="AE155" s="1">
        <f t="shared" si="950"/>
        <v>35</v>
      </c>
      <c r="AF155" s="1">
        <f t="shared" si="950"/>
        <v>121</v>
      </c>
      <c r="AG155" s="8">
        <f t="shared" si="980"/>
        <v>0.7107438016528925</v>
      </c>
      <c r="AH155" s="1">
        <f t="shared" si="951"/>
        <v>93</v>
      </c>
      <c r="AI155" s="1">
        <f t="shared" si="951"/>
        <v>46</v>
      </c>
      <c r="AJ155" s="1">
        <f t="shared" si="951"/>
        <v>139</v>
      </c>
      <c r="AK155" s="8">
        <f t="shared" si="981"/>
        <v>0.6690647482014388</v>
      </c>
      <c r="AL155" s="1">
        <f t="shared" si="952"/>
        <v>84</v>
      </c>
      <c r="AM155" s="1">
        <f t="shared" si="952"/>
        <v>35</v>
      </c>
      <c r="AN155" s="1">
        <f t="shared" si="952"/>
        <v>119</v>
      </c>
      <c r="AO155" s="8">
        <f t="shared" si="982"/>
        <v>0.7058823529411765</v>
      </c>
      <c r="AP155" s="1">
        <f t="shared" si="953"/>
        <v>128</v>
      </c>
      <c r="AQ155" s="1">
        <f t="shared" si="953"/>
        <v>50</v>
      </c>
      <c r="AR155" s="1">
        <f t="shared" si="953"/>
        <v>178</v>
      </c>
      <c r="AS155" s="8">
        <f t="shared" si="983"/>
        <v>0.7191011235955056</v>
      </c>
      <c r="AT155" s="1">
        <f t="shared" si="954"/>
        <v>220</v>
      </c>
      <c r="AU155" s="1">
        <f t="shared" si="954"/>
        <v>72</v>
      </c>
      <c r="AV155" s="1">
        <f t="shared" si="954"/>
        <v>292</v>
      </c>
      <c r="AW155" s="8">
        <f t="shared" si="984"/>
        <v>0.7534246575342466</v>
      </c>
      <c r="AX155" s="1">
        <f t="shared" si="955"/>
        <v>205</v>
      </c>
      <c r="AY155" s="1">
        <f t="shared" si="955"/>
        <v>81</v>
      </c>
      <c r="AZ155" s="1">
        <f t="shared" si="955"/>
        <v>286</v>
      </c>
      <c r="BA155" s="8">
        <f t="shared" si="985"/>
        <v>0.7167832167832168</v>
      </c>
      <c r="BB155" s="1">
        <f t="shared" si="956"/>
        <v>182</v>
      </c>
      <c r="BC155" s="1">
        <f t="shared" si="956"/>
        <v>184</v>
      </c>
      <c r="BD155" s="1">
        <f t="shared" si="956"/>
        <v>366</v>
      </c>
      <c r="BE155" s="3">
        <f t="shared" si="986"/>
        <v>0.4972677595628415</v>
      </c>
      <c r="BF155" s="1">
        <f t="shared" si="957"/>
        <v>998</v>
      </c>
      <c r="BG155" s="1">
        <f t="shared" si="957"/>
        <v>503</v>
      </c>
      <c r="BH155" s="1">
        <f t="shared" si="957"/>
        <v>1501</v>
      </c>
      <c r="BI155" s="3">
        <f t="shared" si="1006"/>
        <v>0.664890073284477</v>
      </c>
      <c r="BJ155" s="1">
        <f t="shared" si="958"/>
        <v>128</v>
      </c>
      <c r="BK155" s="1">
        <f t="shared" si="958"/>
        <v>88</v>
      </c>
      <c r="BL155" s="1">
        <f t="shared" si="958"/>
        <v>216</v>
      </c>
      <c r="BM155" s="8">
        <f t="shared" si="987"/>
        <v>0.5925925925925926</v>
      </c>
      <c r="BN155" s="1">
        <f t="shared" si="959"/>
        <v>152</v>
      </c>
      <c r="BO155" s="1">
        <f t="shared" si="959"/>
        <v>58</v>
      </c>
      <c r="BP155" s="1">
        <f t="shared" si="959"/>
        <v>210</v>
      </c>
      <c r="BQ155" s="8">
        <f t="shared" si="988"/>
        <v>0.7238095238095238</v>
      </c>
      <c r="BR155" s="1">
        <f t="shared" si="960"/>
        <v>168</v>
      </c>
      <c r="BS155" s="1">
        <f t="shared" si="960"/>
        <v>52</v>
      </c>
      <c r="BT155" s="1">
        <f t="shared" si="960"/>
        <v>220</v>
      </c>
      <c r="BU155" s="8">
        <f t="shared" si="989"/>
        <v>0.7636363636363637</v>
      </c>
      <c r="BV155" s="1">
        <f t="shared" si="961"/>
        <v>155</v>
      </c>
      <c r="BW155" s="1">
        <f t="shared" si="961"/>
        <v>41</v>
      </c>
      <c r="BX155" s="1">
        <f t="shared" si="961"/>
        <v>196</v>
      </c>
      <c r="BY155" s="8">
        <f t="shared" si="990"/>
        <v>0.7908163265306123</v>
      </c>
      <c r="BZ155" s="1">
        <f t="shared" si="962"/>
        <v>135</v>
      </c>
      <c r="CA155" s="1">
        <f t="shared" si="962"/>
        <v>59</v>
      </c>
      <c r="CB155" s="1">
        <f t="shared" si="962"/>
        <v>194</v>
      </c>
      <c r="CC155" s="8">
        <f t="shared" si="991"/>
        <v>0.6958762886597938</v>
      </c>
      <c r="CD155" s="1">
        <f t="shared" si="963"/>
        <v>186</v>
      </c>
      <c r="CE155" s="1">
        <f t="shared" si="963"/>
        <v>43</v>
      </c>
      <c r="CF155" s="1">
        <f t="shared" si="963"/>
        <v>229</v>
      </c>
      <c r="CG155" s="8">
        <f t="shared" si="992"/>
        <v>0.8122270742358079</v>
      </c>
      <c r="CH155" s="1">
        <f t="shared" si="964"/>
        <v>924</v>
      </c>
      <c r="CI155" s="1">
        <f t="shared" si="964"/>
        <v>341</v>
      </c>
      <c r="CJ155" s="1">
        <f t="shared" si="964"/>
        <v>1265</v>
      </c>
      <c r="CK155" s="3">
        <f t="shared" si="1007"/>
        <v>0.7304347826086957</v>
      </c>
      <c r="CL155" s="1">
        <f t="shared" si="965"/>
        <v>140</v>
      </c>
      <c r="CM155" s="1">
        <f t="shared" si="965"/>
        <v>43</v>
      </c>
      <c r="CN155" s="1">
        <f t="shared" si="965"/>
        <v>183</v>
      </c>
      <c r="CO155" s="8">
        <f t="shared" si="993"/>
        <v>0.7650273224043715</v>
      </c>
      <c r="CP155" s="1">
        <f t="shared" si="966"/>
        <v>197</v>
      </c>
      <c r="CQ155" s="1">
        <f t="shared" si="966"/>
        <v>51</v>
      </c>
      <c r="CR155" s="1">
        <f t="shared" si="966"/>
        <v>248</v>
      </c>
      <c r="CS155" s="8">
        <f t="shared" si="994"/>
        <v>0.7943548387096774</v>
      </c>
      <c r="CT155" s="1">
        <f t="shared" si="967"/>
        <v>233</v>
      </c>
      <c r="CU155" s="1">
        <f t="shared" si="967"/>
        <v>50</v>
      </c>
      <c r="CV155" s="1">
        <f t="shared" si="967"/>
        <v>283</v>
      </c>
      <c r="CW155" s="8">
        <f t="shared" si="995"/>
        <v>0.823321554770318</v>
      </c>
      <c r="CX155" s="1">
        <f t="shared" si="968"/>
        <v>248</v>
      </c>
      <c r="CY155" s="1">
        <f t="shared" si="968"/>
        <v>43</v>
      </c>
      <c r="CZ155" s="1">
        <f t="shared" si="968"/>
        <v>291</v>
      </c>
      <c r="DA155" s="8">
        <f t="shared" si="1008"/>
        <v>0.852233676975945</v>
      </c>
      <c r="DB155" s="1">
        <f t="shared" si="969"/>
        <v>306</v>
      </c>
      <c r="DC155" s="1">
        <f t="shared" si="969"/>
        <v>51</v>
      </c>
      <c r="DD155" s="1">
        <f t="shared" si="969"/>
        <v>357</v>
      </c>
      <c r="DE155" s="8">
        <f t="shared" si="996"/>
        <v>0.8571428571428571</v>
      </c>
      <c r="DF155" s="1">
        <f t="shared" si="970"/>
        <v>314</v>
      </c>
      <c r="DG155" s="1">
        <f t="shared" si="970"/>
        <v>40</v>
      </c>
      <c r="DH155" s="1">
        <f t="shared" si="970"/>
        <v>354</v>
      </c>
      <c r="DI155" s="8">
        <f t="shared" si="997"/>
        <v>0.8870056497175142</v>
      </c>
      <c r="DJ155" s="1">
        <f t="shared" si="971"/>
        <v>292</v>
      </c>
      <c r="DK155" s="1">
        <f t="shared" si="971"/>
        <v>39</v>
      </c>
      <c r="DL155" s="1">
        <f t="shared" si="971"/>
        <v>331</v>
      </c>
      <c r="DM155" s="8">
        <f t="shared" si="1009"/>
        <v>0.8821752265861027</v>
      </c>
      <c r="DN155" s="1">
        <f t="shared" si="972"/>
        <v>1730</v>
      </c>
      <c r="DO155" s="1">
        <f t="shared" si="972"/>
        <v>317</v>
      </c>
      <c r="DP155" s="1">
        <f t="shared" si="972"/>
        <v>2047</v>
      </c>
      <c r="DQ155" s="3">
        <f t="shared" si="1010"/>
        <v>0.8451392281387397</v>
      </c>
      <c r="DR155" s="1">
        <f t="shared" si="973"/>
        <v>4338</v>
      </c>
      <c r="DS155" s="1">
        <f t="shared" si="973"/>
        <v>1431</v>
      </c>
      <c r="DT155" s="1">
        <f t="shared" si="973"/>
        <v>5769</v>
      </c>
      <c r="DU155" s="3">
        <f t="shared" si="1011"/>
        <v>0.7519500780031201</v>
      </c>
      <c r="DV155" s="1">
        <f t="shared" si="974"/>
        <v>2076</v>
      </c>
      <c r="DW155" s="1">
        <f t="shared" si="974"/>
        <v>2048</v>
      </c>
      <c r="DX155" s="1">
        <f t="shared" si="974"/>
        <v>4124</v>
      </c>
      <c r="DY155" s="3">
        <f t="shared" si="998"/>
        <v>0.5033947623666344</v>
      </c>
      <c r="DZ155" s="1">
        <f t="shared" si="999"/>
        <v>2262</v>
      </c>
      <c r="EA155" s="8">
        <f t="shared" si="1012"/>
        <v>1.0895953757225434</v>
      </c>
      <c r="EB155" s="1">
        <f t="shared" si="1000"/>
        <v>-617</v>
      </c>
      <c r="EC155" s="8">
        <f t="shared" si="1001"/>
        <v>-0.30126953125</v>
      </c>
      <c r="ED155" s="1">
        <f t="shared" si="1002"/>
        <v>1645</v>
      </c>
      <c r="EE155" s="8">
        <f t="shared" si="1013"/>
        <v>0.3988845780795344</v>
      </c>
      <c r="EF155" s="8">
        <f t="shared" si="1003"/>
        <v>0.6907107976430089</v>
      </c>
    </row>
    <row r="156" spans="1:136" ht="12.75" customHeight="1" hidden="1" outlineLevel="2">
      <c r="A156" s="5" t="s">
        <v>37</v>
      </c>
      <c r="B156" s="1">
        <f t="shared" si="943"/>
        <v>80</v>
      </c>
      <c r="C156" s="1">
        <f t="shared" si="943"/>
        <v>15</v>
      </c>
      <c r="D156" s="1">
        <f t="shared" si="943"/>
        <v>95</v>
      </c>
      <c r="E156" s="8">
        <f t="shared" si="1004"/>
        <v>0.8421052631578947</v>
      </c>
      <c r="F156" s="1">
        <f t="shared" si="944"/>
        <v>125</v>
      </c>
      <c r="G156" s="1">
        <f t="shared" si="944"/>
        <v>18</v>
      </c>
      <c r="H156" s="1">
        <f t="shared" si="944"/>
        <v>143</v>
      </c>
      <c r="I156" s="8">
        <f t="shared" si="975"/>
        <v>0.8741258741258742</v>
      </c>
      <c r="J156" s="1">
        <f t="shared" si="945"/>
        <v>139</v>
      </c>
      <c r="K156" s="1">
        <f t="shared" si="945"/>
        <v>26</v>
      </c>
      <c r="L156" s="1">
        <f t="shared" si="945"/>
        <v>165</v>
      </c>
      <c r="M156" s="8">
        <f t="shared" si="976"/>
        <v>0.8424242424242424</v>
      </c>
      <c r="N156" s="1">
        <f t="shared" si="946"/>
        <v>108</v>
      </c>
      <c r="O156" s="1">
        <f t="shared" si="946"/>
        <v>28</v>
      </c>
      <c r="P156" s="1">
        <f t="shared" si="946"/>
        <v>136</v>
      </c>
      <c r="Q156" s="8">
        <f t="shared" si="977"/>
        <v>0.7941176470588235</v>
      </c>
      <c r="R156" s="1">
        <f t="shared" si="947"/>
        <v>110</v>
      </c>
      <c r="S156" s="1">
        <f t="shared" si="947"/>
        <v>19</v>
      </c>
      <c r="T156" s="1">
        <f t="shared" si="947"/>
        <v>129</v>
      </c>
      <c r="U156" s="8">
        <f t="shared" si="978"/>
        <v>0.8527131782945736</v>
      </c>
      <c r="V156" s="1">
        <f t="shared" si="948"/>
        <v>113</v>
      </c>
      <c r="W156" s="1">
        <f t="shared" si="948"/>
        <v>21</v>
      </c>
      <c r="X156" s="1">
        <f t="shared" si="948"/>
        <v>134</v>
      </c>
      <c r="Y156" s="8">
        <f t="shared" si="979"/>
        <v>0.8432835820895522</v>
      </c>
      <c r="Z156" s="1">
        <f t="shared" si="949"/>
        <v>675</v>
      </c>
      <c r="AA156" s="1">
        <f t="shared" si="949"/>
        <v>127</v>
      </c>
      <c r="AB156" s="1">
        <f t="shared" si="949"/>
        <v>802</v>
      </c>
      <c r="AC156" s="3">
        <f t="shared" si="1005"/>
        <v>0.8416458852867831</v>
      </c>
      <c r="AD156" s="1">
        <f t="shared" si="950"/>
        <v>114</v>
      </c>
      <c r="AE156" s="1">
        <f t="shared" si="950"/>
        <v>33</v>
      </c>
      <c r="AF156" s="1">
        <f t="shared" si="950"/>
        <v>147</v>
      </c>
      <c r="AG156" s="8">
        <f t="shared" si="980"/>
        <v>0.7755102040816326</v>
      </c>
      <c r="AH156" s="1">
        <f t="shared" si="951"/>
        <v>106</v>
      </c>
      <c r="AI156" s="1">
        <f t="shared" si="951"/>
        <v>26</v>
      </c>
      <c r="AJ156" s="1">
        <f t="shared" si="951"/>
        <v>132</v>
      </c>
      <c r="AK156" s="8">
        <f t="shared" si="981"/>
        <v>0.803030303030303</v>
      </c>
      <c r="AL156" s="1">
        <f t="shared" si="952"/>
        <v>95</v>
      </c>
      <c r="AM156" s="1">
        <f t="shared" si="952"/>
        <v>23</v>
      </c>
      <c r="AN156" s="1">
        <f t="shared" si="952"/>
        <v>118</v>
      </c>
      <c r="AO156" s="8">
        <f t="shared" si="982"/>
        <v>0.8050847457627118</v>
      </c>
      <c r="AP156" s="1">
        <f t="shared" si="953"/>
        <v>136</v>
      </c>
      <c r="AQ156" s="1">
        <f t="shared" si="953"/>
        <v>17</v>
      </c>
      <c r="AR156" s="1">
        <f t="shared" si="953"/>
        <v>153</v>
      </c>
      <c r="AS156" s="8">
        <f t="shared" si="983"/>
        <v>0.8888888888888888</v>
      </c>
      <c r="AT156" s="1">
        <f t="shared" si="954"/>
        <v>209</v>
      </c>
      <c r="AU156" s="1">
        <f t="shared" si="954"/>
        <v>54</v>
      </c>
      <c r="AV156" s="1">
        <f t="shared" si="954"/>
        <v>263</v>
      </c>
      <c r="AW156" s="8">
        <f t="shared" si="984"/>
        <v>0.7946768060836502</v>
      </c>
      <c r="AX156" s="1">
        <f t="shared" si="955"/>
        <v>197</v>
      </c>
      <c r="AY156" s="1">
        <f t="shared" si="955"/>
        <v>60</v>
      </c>
      <c r="AZ156" s="1">
        <f t="shared" si="955"/>
        <v>257</v>
      </c>
      <c r="BA156" s="8">
        <f t="shared" si="985"/>
        <v>0.7665369649805448</v>
      </c>
      <c r="BB156" s="1">
        <f t="shared" si="956"/>
        <v>146</v>
      </c>
      <c r="BC156" s="1">
        <f t="shared" si="956"/>
        <v>134</v>
      </c>
      <c r="BD156" s="1">
        <f t="shared" si="956"/>
        <v>280</v>
      </c>
      <c r="BE156" s="3">
        <f t="shared" si="986"/>
        <v>0.5214285714285715</v>
      </c>
      <c r="BF156" s="1">
        <f t="shared" si="957"/>
        <v>1003</v>
      </c>
      <c r="BG156" s="1">
        <f t="shared" si="957"/>
        <v>347</v>
      </c>
      <c r="BH156" s="1">
        <f t="shared" si="957"/>
        <v>1350</v>
      </c>
      <c r="BI156" s="3">
        <f t="shared" si="1006"/>
        <v>0.7429629629629629</v>
      </c>
      <c r="BJ156" s="1">
        <f t="shared" si="958"/>
        <v>113</v>
      </c>
      <c r="BK156" s="1">
        <f t="shared" si="958"/>
        <v>60</v>
      </c>
      <c r="BL156" s="1">
        <f t="shared" si="958"/>
        <v>173</v>
      </c>
      <c r="BM156" s="8">
        <f t="shared" si="987"/>
        <v>0.653179190751445</v>
      </c>
      <c r="BN156" s="1">
        <f t="shared" si="959"/>
        <v>131</v>
      </c>
      <c r="BO156" s="1">
        <f t="shared" si="959"/>
        <v>53</v>
      </c>
      <c r="BP156" s="1">
        <f t="shared" si="959"/>
        <v>184</v>
      </c>
      <c r="BQ156" s="8">
        <f t="shared" si="988"/>
        <v>0.7119565217391305</v>
      </c>
      <c r="BR156" s="1">
        <f t="shared" si="960"/>
        <v>156</v>
      </c>
      <c r="BS156" s="1">
        <f t="shared" si="960"/>
        <v>40</v>
      </c>
      <c r="BT156" s="1">
        <f t="shared" si="960"/>
        <v>196</v>
      </c>
      <c r="BU156" s="8">
        <f t="shared" si="989"/>
        <v>0.7959183673469388</v>
      </c>
      <c r="BV156" s="1">
        <f t="shared" si="961"/>
        <v>128</v>
      </c>
      <c r="BW156" s="1">
        <f t="shared" si="961"/>
        <v>39</v>
      </c>
      <c r="BX156" s="1">
        <f t="shared" si="961"/>
        <v>167</v>
      </c>
      <c r="BY156" s="8">
        <f t="shared" si="990"/>
        <v>0.7664670658682635</v>
      </c>
      <c r="BZ156" s="1">
        <f t="shared" si="962"/>
        <v>108</v>
      </c>
      <c r="CA156" s="1">
        <f t="shared" si="962"/>
        <v>29</v>
      </c>
      <c r="CB156" s="1">
        <f t="shared" si="962"/>
        <v>137</v>
      </c>
      <c r="CC156" s="8">
        <f t="shared" si="991"/>
        <v>0.7883211678832117</v>
      </c>
      <c r="CD156" s="1">
        <f t="shared" si="963"/>
        <v>152</v>
      </c>
      <c r="CE156" s="1">
        <f t="shared" si="963"/>
        <v>27</v>
      </c>
      <c r="CF156" s="1">
        <f t="shared" si="963"/>
        <v>179</v>
      </c>
      <c r="CG156" s="8">
        <f t="shared" si="992"/>
        <v>0.8491620111731844</v>
      </c>
      <c r="CH156" s="1">
        <f t="shared" si="964"/>
        <v>788</v>
      </c>
      <c r="CI156" s="1">
        <f t="shared" si="964"/>
        <v>248</v>
      </c>
      <c r="CJ156" s="1">
        <f t="shared" si="964"/>
        <v>1036</v>
      </c>
      <c r="CK156" s="3">
        <f t="shared" si="1007"/>
        <v>0.7606177606177607</v>
      </c>
      <c r="CL156" s="1">
        <f t="shared" si="965"/>
        <v>170</v>
      </c>
      <c r="CM156" s="1">
        <f t="shared" si="965"/>
        <v>18</v>
      </c>
      <c r="CN156" s="1">
        <f t="shared" si="965"/>
        <v>188</v>
      </c>
      <c r="CO156" s="8">
        <f t="shared" si="993"/>
        <v>0.9042553191489362</v>
      </c>
      <c r="CP156" s="1">
        <f t="shared" si="966"/>
        <v>175</v>
      </c>
      <c r="CQ156" s="1">
        <f t="shared" si="966"/>
        <v>26</v>
      </c>
      <c r="CR156" s="1">
        <f t="shared" si="966"/>
        <v>201</v>
      </c>
      <c r="CS156" s="8">
        <f t="shared" si="994"/>
        <v>0.8706467661691543</v>
      </c>
      <c r="CT156" s="1">
        <f t="shared" si="967"/>
        <v>188</v>
      </c>
      <c r="CU156" s="1">
        <f t="shared" si="967"/>
        <v>13</v>
      </c>
      <c r="CV156" s="1">
        <f t="shared" si="967"/>
        <v>201</v>
      </c>
      <c r="CW156" s="8">
        <f t="shared" si="995"/>
        <v>0.9353233830845771</v>
      </c>
      <c r="CX156" s="1">
        <f t="shared" si="968"/>
        <v>234</v>
      </c>
      <c r="CY156" s="1">
        <f t="shared" si="968"/>
        <v>17</v>
      </c>
      <c r="CZ156" s="1">
        <f t="shared" si="968"/>
        <v>251</v>
      </c>
      <c r="DA156" s="8">
        <f t="shared" si="1008"/>
        <v>0.9322709163346613</v>
      </c>
      <c r="DB156" s="1">
        <f t="shared" si="969"/>
        <v>263</v>
      </c>
      <c r="DC156" s="1">
        <f t="shared" si="969"/>
        <v>18</v>
      </c>
      <c r="DD156" s="1">
        <f t="shared" si="969"/>
        <v>281</v>
      </c>
      <c r="DE156" s="8">
        <f t="shared" si="996"/>
        <v>0.9359430604982206</v>
      </c>
      <c r="DF156" s="1">
        <f t="shared" si="970"/>
        <v>264</v>
      </c>
      <c r="DG156" s="1">
        <f t="shared" si="970"/>
        <v>12</v>
      </c>
      <c r="DH156" s="1">
        <f t="shared" si="970"/>
        <v>276</v>
      </c>
      <c r="DI156" s="8">
        <f t="shared" si="997"/>
        <v>0.9565217391304348</v>
      </c>
      <c r="DJ156" s="1">
        <f t="shared" si="971"/>
        <v>271</v>
      </c>
      <c r="DK156" s="1">
        <f t="shared" si="971"/>
        <v>12</v>
      </c>
      <c r="DL156" s="1">
        <f t="shared" si="971"/>
        <v>283</v>
      </c>
      <c r="DM156" s="8">
        <f t="shared" si="1009"/>
        <v>0.9575971731448764</v>
      </c>
      <c r="DN156" s="1">
        <f t="shared" si="972"/>
        <v>1565</v>
      </c>
      <c r="DO156" s="1">
        <f t="shared" si="972"/>
        <v>116</v>
      </c>
      <c r="DP156" s="1">
        <f t="shared" si="972"/>
        <v>1681</v>
      </c>
      <c r="DQ156" s="3">
        <f t="shared" si="1010"/>
        <v>0.9309934562760261</v>
      </c>
      <c r="DR156" s="1">
        <f t="shared" si="973"/>
        <v>4031</v>
      </c>
      <c r="DS156" s="1">
        <f t="shared" si="973"/>
        <v>838</v>
      </c>
      <c r="DT156" s="1">
        <f t="shared" si="973"/>
        <v>4869</v>
      </c>
      <c r="DU156" s="3">
        <f t="shared" si="1011"/>
        <v>0.8278907373177243</v>
      </c>
      <c r="DV156" s="1">
        <f t="shared" si="974"/>
        <v>2174</v>
      </c>
      <c r="DW156" s="1">
        <f t="shared" si="974"/>
        <v>1421</v>
      </c>
      <c r="DX156" s="1">
        <f t="shared" si="974"/>
        <v>3595</v>
      </c>
      <c r="DY156" s="3">
        <f t="shared" si="998"/>
        <v>0.6047287899860918</v>
      </c>
      <c r="DZ156" s="1">
        <f t="shared" si="999"/>
        <v>1857</v>
      </c>
      <c r="EA156" s="8">
        <f t="shared" si="1012"/>
        <v>0.8541858325666973</v>
      </c>
      <c r="EB156" s="1">
        <f t="shared" si="1000"/>
        <v>-583</v>
      </c>
      <c r="EC156" s="8">
        <f t="shared" si="1001"/>
        <v>-0.41027445460942996</v>
      </c>
      <c r="ED156" s="1">
        <f t="shared" si="1002"/>
        <v>1274</v>
      </c>
      <c r="EE156" s="8">
        <f t="shared" si="1013"/>
        <v>0.35438108484005565</v>
      </c>
      <c r="EF156" s="8">
        <f t="shared" si="1003"/>
        <v>0.4998047477266417</v>
      </c>
    </row>
    <row r="157" spans="1:136" ht="12.75" customHeight="1" outlineLevel="1" collapsed="1">
      <c r="A157" s="5" t="s">
        <v>35</v>
      </c>
      <c r="B157" s="1">
        <f t="shared" si="943"/>
        <v>164</v>
      </c>
      <c r="C157" s="1">
        <f t="shared" si="943"/>
        <v>68</v>
      </c>
      <c r="D157" s="1">
        <f t="shared" si="943"/>
        <v>232</v>
      </c>
      <c r="E157" s="8">
        <f t="shared" si="1004"/>
        <v>0.7068965517241379</v>
      </c>
      <c r="F157" s="1">
        <f t="shared" si="944"/>
        <v>263</v>
      </c>
      <c r="G157" s="1">
        <f t="shared" si="944"/>
        <v>58</v>
      </c>
      <c r="H157" s="1">
        <f t="shared" si="944"/>
        <v>321</v>
      </c>
      <c r="I157" s="8">
        <f t="shared" si="975"/>
        <v>0.8193146417445483</v>
      </c>
      <c r="J157" s="1">
        <f t="shared" si="945"/>
        <v>255</v>
      </c>
      <c r="K157" s="1">
        <f t="shared" si="945"/>
        <v>68</v>
      </c>
      <c r="L157" s="1">
        <f t="shared" si="945"/>
        <v>323</v>
      </c>
      <c r="M157" s="8">
        <f t="shared" si="976"/>
        <v>0.7894736842105263</v>
      </c>
      <c r="N157" s="1">
        <f t="shared" si="946"/>
        <v>264</v>
      </c>
      <c r="O157" s="1">
        <f t="shared" si="946"/>
        <v>80</v>
      </c>
      <c r="P157" s="1">
        <f t="shared" si="946"/>
        <v>344</v>
      </c>
      <c r="Q157" s="8">
        <f t="shared" si="977"/>
        <v>0.7674418604651163</v>
      </c>
      <c r="R157" s="1">
        <f t="shared" si="947"/>
        <v>202</v>
      </c>
      <c r="S157" s="1">
        <f t="shared" si="947"/>
        <v>55</v>
      </c>
      <c r="T157" s="1">
        <f t="shared" si="947"/>
        <v>257</v>
      </c>
      <c r="U157" s="8">
        <f t="shared" si="978"/>
        <v>0.7859922178988327</v>
      </c>
      <c r="V157" s="1">
        <f t="shared" si="948"/>
        <v>213</v>
      </c>
      <c r="W157" s="1">
        <f t="shared" si="948"/>
        <v>68</v>
      </c>
      <c r="X157" s="1">
        <f t="shared" si="948"/>
        <v>281</v>
      </c>
      <c r="Y157" s="8">
        <f t="shared" si="979"/>
        <v>0.7580071174377224</v>
      </c>
      <c r="Z157" s="1">
        <f t="shared" si="949"/>
        <v>1361</v>
      </c>
      <c r="AA157" s="1">
        <f t="shared" si="949"/>
        <v>397</v>
      </c>
      <c r="AB157" s="1">
        <f t="shared" si="949"/>
        <v>1758</v>
      </c>
      <c r="AC157" s="3">
        <f t="shared" si="1005"/>
        <v>0.7741751990898749</v>
      </c>
      <c r="AD157" s="1">
        <f t="shared" si="950"/>
        <v>200</v>
      </c>
      <c r="AE157" s="1">
        <f t="shared" si="950"/>
        <v>68</v>
      </c>
      <c r="AF157" s="1">
        <f t="shared" si="950"/>
        <v>268</v>
      </c>
      <c r="AG157" s="8">
        <f t="shared" si="980"/>
        <v>0.746268656716418</v>
      </c>
      <c r="AH157" s="1">
        <f t="shared" si="951"/>
        <v>199</v>
      </c>
      <c r="AI157" s="1">
        <f t="shared" si="951"/>
        <v>72</v>
      </c>
      <c r="AJ157" s="1">
        <f t="shared" si="951"/>
        <v>271</v>
      </c>
      <c r="AK157" s="8">
        <f t="shared" si="981"/>
        <v>0.7343173431734318</v>
      </c>
      <c r="AL157" s="1">
        <f t="shared" si="952"/>
        <v>179</v>
      </c>
      <c r="AM157" s="1">
        <f t="shared" si="952"/>
        <v>58</v>
      </c>
      <c r="AN157" s="1">
        <f t="shared" si="952"/>
        <v>237</v>
      </c>
      <c r="AO157" s="8">
        <f t="shared" si="982"/>
        <v>0.7552742616033755</v>
      </c>
      <c r="AP157" s="1">
        <f t="shared" si="953"/>
        <v>264</v>
      </c>
      <c r="AQ157" s="1">
        <f t="shared" si="953"/>
        <v>67</v>
      </c>
      <c r="AR157" s="1">
        <f t="shared" si="953"/>
        <v>331</v>
      </c>
      <c r="AS157" s="8">
        <f t="shared" si="983"/>
        <v>0.797583081570997</v>
      </c>
      <c r="AT157" s="1">
        <f t="shared" si="954"/>
        <v>429</v>
      </c>
      <c r="AU157" s="1">
        <f t="shared" si="954"/>
        <v>126</v>
      </c>
      <c r="AV157" s="1">
        <f t="shared" si="954"/>
        <v>555</v>
      </c>
      <c r="AW157" s="8">
        <f t="shared" si="984"/>
        <v>0.772972972972973</v>
      </c>
      <c r="AX157" s="1">
        <f t="shared" si="955"/>
        <v>402</v>
      </c>
      <c r="AY157" s="1">
        <f t="shared" si="955"/>
        <v>141</v>
      </c>
      <c r="AZ157" s="1">
        <f t="shared" si="955"/>
        <v>543</v>
      </c>
      <c r="BA157" s="8">
        <f t="shared" si="985"/>
        <v>0.7403314917127072</v>
      </c>
      <c r="BB157" s="1">
        <f t="shared" si="956"/>
        <v>328</v>
      </c>
      <c r="BC157" s="1">
        <f t="shared" si="956"/>
        <v>318</v>
      </c>
      <c r="BD157" s="1">
        <f t="shared" si="956"/>
        <v>646</v>
      </c>
      <c r="BE157" s="3">
        <f t="shared" si="986"/>
        <v>0.5077399380804953</v>
      </c>
      <c r="BF157" s="1">
        <f t="shared" si="957"/>
        <v>2001</v>
      </c>
      <c r="BG157" s="1">
        <f t="shared" si="957"/>
        <v>850</v>
      </c>
      <c r="BH157" s="1">
        <f t="shared" si="957"/>
        <v>2851</v>
      </c>
      <c r="BI157" s="3">
        <f t="shared" si="1006"/>
        <v>0.701858996843213</v>
      </c>
      <c r="BJ157" s="1">
        <f t="shared" si="958"/>
        <v>241</v>
      </c>
      <c r="BK157" s="1">
        <f t="shared" si="958"/>
        <v>148</v>
      </c>
      <c r="BL157" s="1">
        <f t="shared" si="958"/>
        <v>389</v>
      </c>
      <c r="BM157" s="8">
        <f t="shared" si="987"/>
        <v>0.6195372750642674</v>
      </c>
      <c r="BN157" s="1">
        <f t="shared" si="959"/>
        <v>283</v>
      </c>
      <c r="BO157" s="1">
        <f t="shared" si="959"/>
        <v>111</v>
      </c>
      <c r="BP157" s="1">
        <f t="shared" si="959"/>
        <v>394</v>
      </c>
      <c r="BQ157" s="8">
        <f t="shared" si="988"/>
        <v>0.7182741116751269</v>
      </c>
      <c r="BR157" s="1">
        <f t="shared" si="960"/>
        <v>324</v>
      </c>
      <c r="BS157" s="1">
        <f t="shared" si="960"/>
        <v>92</v>
      </c>
      <c r="BT157" s="1">
        <f t="shared" si="960"/>
        <v>416</v>
      </c>
      <c r="BU157" s="8">
        <f t="shared" si="989"/>
        <v>0.7788461538461539</v>
      </c>
      <c r="BV157" s="1">
        <f t="shared" si="961"/>
        <v>283</v>
      </c>
      <c r="BW157" s="1">
        <f t="shared" si="961"/>
        <v>80</v>
      </c>
      <c r="BX157" s="1">
        <f t="shared" si="961"/>
        <v>363</v>
      </c>
      <c r="BY157" s="8">
        <f t="shared" si="990"/>
        <v>0.7796143250688705</v>
      </c>
      <c r="BZ157" s="1">
        <f t="shared" si="962"/>
        <v>243</v>
      </c>
      <c r="CA157" s="1">
        <f t="shared" si="962"/>
        <v>88</v>
      </c>
      <c r="CB157" s="1">
        <f t="shared" si="962"/>
        <v>331</v>
      </c>
      <c r="CC157" s="8">
        <f t="shared" si="991"/>
        <v>0.7341389728096677</v>
      </c>
      <c r="CD157" s="1">
        <f t="shared" si="963"/>
        <v>338</v>
      </c>
      <c r="CE157" s="1">
        <f t="shared" si="963"/>
        <v>70</v>
      </c>
      <c r="CF157" s="1">
        <f t="shared" si="963"/>
        <v>408</v>
      </c>
      <c r="CG157" s="8">
        <f t="shared" si="992"/>
        <v>0.8284313725490197</v>
      </c>
      <c r="CH157" s="1">
        <f t="shared" si="964"/>
        <v>1712</v>
      </c>
      <c r="CI157" s="1">
        <f t="shared" si="964"/>
        <v>589</v>
      </c>
      <c r="CJ157" s="1">
        <f t="shared" si="964"/>
        <v>2301</v>
      </c>
      <c r="CK157" s="3">
        <f t="shared" si="1007"/>
        <v>0.7440243372446762</v>
      </c>
      <c r="CL157" s="1">
        <f t="shared" si="965"/>
        <v>310</v>
      </c>
      <c r="CM157" s="1">
        <f t="shared" si="965"/>
        <v>61</v>
      </c>
      <c r="CN157" s="1">
        <f t="shared" si="965"/>
        <v>371</v>
      </c>
      <c r="CO157" s="8">
        <f t="shared" si="993"/>
        <v>0.8355795148247979</v>
      </c>
      <c r="CP157" s="1">
        <f t="shared" si="966"/>
        <v>372</v>
      </c>
      <c r="CQ157" s="1">
        <f t="shared" si="966"/>
        <v>77</v>
      </c>
      <c r="CR157" s="1">
        <f t="shared" si="966"/>
        <v>449</v>
      </c>
      <c r="CS157" s="8">
        <f t="shared" si="994"/>
        <v>0.8285077951002228</v>
      </c>
      <c r="CT157" s="1">
        <f t="shared" si="967"/>
        <v>421</v>
      </c>
      <c r="CU157" s="1">
        <f t="shared" si="967"/>
        <v>63</v>
      </c>
      <c r="CV157" s="1">
        <f t="shared" si="967"/>
        <v>484</v>
      </c>
      <c r="CW157" s="8">
        <f t="shared" si="995"/>
        <v>0.8698347107438017</v>
      </c>
      <c r="CX157" s="1">
        <f t="shared" si="968"/>
        <v>482</v>
      </c>
      <c r="CY157" s="1">
        <f t="shared" si="968"/>
        <v>60</v>
      </c>
      <c r="CZ157" s="1">
        <f t="shared" si="968"/>
        <v>542</v>
      </c>
      <c r="DA157" s="8">
        <f t="shared" si="1008"/>
        <v>0.8892988929889298</v>
      </c>
      <c r="DB157" s="1">
        <f t="shared" si="969"/>
        <v>569</v>
      </c>
      <c r="DC157" s="1">
        <f t="shared" si="969"/>
        <v>69</v>
      </c>
      <c r="DD157" s="1">
        <f t="shared" si="969"/>
        <v>638</v>
      </c>
      <c r="DE157" s="8">
        <f t="shared" si="996"/>
        <v>0.8918495297805643</v>
      </c>
      <c r="DF157" s="1">
        <f t="shared" si="970"/>
        <v>578</v>
      </c>
      <c r="DG157" s="1">
        <f t="shared" si="970"/>
        <v>52</v>
      </c>
      <c r="DH157" s="1">
        <f t="shared" si="970"/>
        <v>630</v>
      </c>
      <c r="DI157" s="8">
        <f t="shared" si="997"/>
        <v>0.9174603174603174</v>
      </c>
      <c r="DJ157" s="1">
        <f t="shared" si="971"/>
        <v>563</v>
      </c>
      <c r="DK157" s="1">
        <f t="shared" si="971"/>
        <v>51</v>
      </c>
      <c r="DL157" s="1">
        <f t="shared" si="971"/>
        <v>614</v>
      </c>
      <c r="DM157" s="8">
        <f t="shared" si="1009"/>
        <v>0.9169381107491856</v>
      </c>
      <c r="DN157" s="1">
        <f t="shared" si="972"/>
        <v>3295</v>
      </c>
      <c r="DO157" s="1">
        <f t="shared" si="972"/>
        <v>433</v>
      </c>
      <c r="DP157" s="1">
        <f t="shared" si="972"/>
        <v>3728</v>
      </c>
      <c r="DQ157" s="3">
        <f t="shared" si="1010"/>
        <v>0.8838519313304721</v>
      </c>
      <c r="DR157" s="1">
        <f t="shared" si="973"/>
        <v>8369</v>
      </c>
      <c r="DS157" s="1">
        <f t="shared" si="973"/>
        <v>2269</v>
      </c>
      <c r="DT157" s="1">
        <f t="shared" si="973"/>
        <v>10638</v>
      </c>
      <c r="DU157" s="3">
        <f t="shared" si="1011"/>
        <v>0.7867080278247791</v>
      </c>
      <c r="DV157" s="1">
        <f t="shared" si="974"/>
        <v>4250</v>
      </c>
      <c r="DW157" s="1">
        <f t="shared" si="974"/>
        <v>3469</v>
      </c>
      <c r="DX157" s="1">
        <f t="shared" si="974"/>
        <v>7719</v>
      </c>
      <c r="DY157" s="3">
        <f t="shared" si="998"/>
        <v>0.5505894545925638</v>
      </c>
      <c r="DZ157" s="1">
        <f t="shared" si="999"/>
        <v>4119</v>
      </c>
      <c r="EA157" s="8">
        <f t="shared" si="1012"/>
        <v>0.9691764705882353</v>
      </c>
      <c r="EB157" s="1">
        <f t="shared" si="1000"/>
        <v>-1200</v>
      </c>
      <c r="EC157" s="8">
        <f t="shared" si="1001"/>
        <v>-0.3459210147016431</v>
      </c>
      <c r="ED157" s="1">
        <f t="shared" si="1002"/>
        <v>2919</v>
      </c>
      <c r="EE157" s="8">
        <f t="shared" si="1013"/>
        <v>0.37815779246016323</v>
      </c>
      <c r="EF157" s="8">
        <f t="shared" si="1003"/>
        <v>0.5910186781280721</v>
      </c>
    </row>
    <row r="158" spans="1:136" ht="12.75" customHeight="1" outlineLevel="1">
      <c r="A158" s="5" t="s">
        <v>24</v>
      </c>
      <c r="B158" s="1">
        <f t="shared" si="943"/>
        <v>0</v>
      </c>
      <c r="C158" s="1">
        <f t="shared" si="943"/>
        <v>0</v>
      </c>
      <c r="D158" s="1">
        <f t="shared" si="943"/>
        <v>0</v>
      </c>
      <c r="E158" s="8">
        <f t="shared" si="1004"/>
        <v>0</v>
      </c>
      <c r="F158" s="1">
        <f t="shared" si="944"/>
        <v>4062</v>
      </c>
      <c r="G158" s="1">
        <f t="shared" si="944"/>
        <v>3297</v>
      </c>
      <c r="H158" s="1">
        <f t="shared" si="944"/>
        <v>7359</v>
      </c>
      <c r="I158" s="8">
        <f t="shared" si="975"/>
        <v>0.5519771708112515</v>
      </c>
      <c r="J158" s="1">
        <f t="shared" si="945"/>
        <v>0</v>
      </c>
      <c r="K158" s="1">
        <f t="shared" si="945"/>
        <v>0</v>
      </c>
      <c r="L158" s="1">
        <f t="shared" si="945"/>
        <v>0</v>
      </c>
      <c r="M158" s="8">
        <f t="shared" si="976"/>
        <v>0</v>
      </c>
      <c r="N158" s="1">
        <f t="shared" si="946"/>
        <v>0</v>
      </c>
      <c r="O158" s="1">
        <f t="shared" si="946"/>
        <v>0</v>
      </c>
      <c r="P158" s="1">
        <f t="shared" si="946"/>
        <v>0</v>
      </c>
      <c r="Q158" s="8">
        <f t="shared" si="977"/>
        <v>0</v>
      </c>
      <c r="R158" s="1">
        <f t="shared" si="947"/>
        <v>0</v>
      </c>
      <c r="S158" s="1">
        <f t="shared" si="947"/>
        <v>0</v>
      </c>
      <c r="T158" s="1">
        <f t="shared" si="947"/>
        <v>0</v>
      </c>
      <c r="U158" s="8">
        <f t="shared" si="978"/>
        <v>0</v>
      </c>
      <c r="V158" s="1">
        <f t="shared" si="948"/>
        <v>0</v>
      </c>
      <c r="W158" s="1">
        <f t="shared" si="948"/>
        <v>0</v>
      </c>
      <c r="X158" s="1">
        <f t="shared" si="948"/>
        <v>0</v>
      </c>
      <c r="Y158" s="8">
        <f t="shared" si="979"/>
        <v>0</v>
      </c>
      <c r="Z158" s="1">
        <f t="shared" si="949"/>
        <v>4062</v>
      </c>
      <c r="AA158" s="1">
        <f t="shared" si="949"/>
        <v>3297</v>
      </c>
      <c r="AB158" s="1">
        <f t="shared" si="949"/>
        <v>7359</v>
      </c>
      <c r="AC158" s="3">
        <f t="shared" si="1005"/>
        <v>0.5519771708112515</v>
      </c>
      <c r="AD158" s="1">
        <f t="shared" si="950"/>
        <v>0</v>
      </c>
      <c r="AE158" s="1">
        <f t="shared" si="950"/>
        <v>0</v>
      </c>
      <c r="AF158" s="1">
        <f t="shared" si="950"/>
        <v>0</v>
      </c>
      <c r="AG158" s="8">
        <f t="shared" si="980"/>
        <v>0</v>
      </c>
      <c r="AH158" s="1">
        <f t="shared" si="951"/>
        <v>4062</v>
      </c>
      <c r="AI158" s="1">
        <f t="shared" si="951"/>
        <v>3297</v>
      </c>
      <c r="AJ158" s="1">
        <f t="shared" si="951"/>
        <v>7359</v>
      </c>
      <c r="AK158" s="8">
        <f t="shared" si="981"/>
        <v>0.5519771708112515</v>
      </c>
      <c r="AL158" s="1">
        <f t="shared" si="952"/>
        <v>0</v>
      </c>
      <c r="AM158" s="1">
        <f t="shared" si="952"/>
        <v>0</v>
      </c>
      <c r="AN158" s="1">
        <f t="shared" si="952"/>
        <v>0</v>
      </c>
      <c r="AO158" s="8">
        <f t="shared" si="982"/>
        <v>0</v>
      </c>
      <c r="AP158" s="1">
        <f t="shared" si="953"/>
        <v>0</v>
      </c>
      <c r="AQ158" s="1">
        <f t="shared" si="953"/>
        <v>0</v>
      </c>
      <c r="AR158" s="1">
        <f t="shared" si="953"/>
        <v>0</v>
      </c>
      <c r="AS158" s="8">
        <f t="shared" si="983"/>
        <v>0</v>
      </c>
      <c r="AT158" s="1">
        <f t="shared" si="954"/>
        <v>0</v>
      </c>
      <c r="AU158" s="1">
        <f t="shared" si="954"/>
        <v>0</v>
      </c>
      <c r="AV158" s="1">
        <f t="shared" si="954"/>
        <v>0</v>
      </c>
      <c r="AW158" s="8">
        <f t="shared" si="984"/>
        <v>0</v>
      </c>
      <c r="AX158" s="1">
        <f t="shared" si="955"/>
        <v>0</v>
      </c>
      <c r="AY158" s="1">
        <f t="shared" si="955"/>
        <v>0</v>
      </c>
      <c r="AZ158" s="1">
        <f t="shared" si="955"/>
        <v>0</v>
      </c>
      <c r="BA158" s="8">
        <f t="shared" si="985"/>
        <v>0</v>
      </c>
      <c r="BB158" s="1">
        <f t="shared" si="956"/>
        <v>0</v>
      </c>
      <c r="BC158" s="1">
        <f t="shared" si="956"/>
        <v>0</v>
      </c>
      <c r="BD158" s="1">
        <f t="shared" si="956"/>
        <v>0</v>
      </c>
      <c r="BE158" s="3">
        <f t="shared" si="986"/>
        <v>0</v>
      </c>
      <c r="BF158" s="1">
        <f t="shared" si="957"/>
        <v>4062</v>
      </c>
      <c r="BG158" s="1">
        <f t="shared" si="957"/>
        <v>3297</v>
      </c>
      <c r="BH158" s="1">
        <f t="shared" si="957"/>
        <v>7359</v>
      </c>
      <c r="BI158" s="3">
        <f t="shared" si="1006"/>
        <v>0.5519771708112515</v>
      </c>
      <c r="BJ158" s="1">
        <f t="shared" si="958"/>
        <v>0</v>
      </c>
      <c r="BK158" s="1">
        <f t="shared" si="958"/>
        <v>0</v>
      </c>
      <c r="BL158" s="1">
        <f t="shared" si="958"/>
        <v>0</v>
      </c>
      <c r="BM158" s="8">
        <f t="shared" si="987"/>
        <v>0</v>
      </c>
      <c r="BN158" s="1">
        <f t="shared" si="959"/>
        <v>0</v>
      </c>
      <c r="BO158" s="1">
        <f t="shared" si="959"/>
        <v>0</v>
      </c>
      <c r="BP158" s="1">
        <f t="shared" si="959"/>
        <v>0</v>
      </c>
      <c r="BQ158" s="8">
        <f t="shared" si="988"/>
        <v>0</v>
      </c>
      <c r="BR158" s="1">
        <f t="shared" si="960"/>
        <v>0</v>
      </c>
      <c r="BS158" s="1">
        <f t="shared" si="960"/>
        <v>0</v>
      </c>
      <c r="BT158" s="1">
        <f t="shared" si="960"/>
        <v>0</v>
      </c>
      <c r="BU158" s="8">
        <f t="shared" si="989"/>
        <v>0</v>
      </c>
      <c r="BV158" s="1">
        <f t="shared" si="961"/>
        <v>0</v>
      </c>
      <c r="BW158" s="1">
        <f t="shared" si="961"/>
        <v>0</v>
      </c>
      <c r="BX158" s="1">
        <f t="shared" si="961"/>
        <v>0</v>
      </c>
      <c r="BY158" s="8">
        <f t="shared" si="990"/>
        <v>0</v>
      </c>
      <c r="BZ158" s="1">
        <f t="shared" si="962"/>
        <v>0</v>
      </c>
      <c r="CA158" s="1">
        <f t="shared" si="962"/>
        <v>0</v>
      </c>
      <c r="CB158" s="1">
        <f t="shared" si="962"/>
        <v>0</v>
      </c>
      <c r="CC158" s="8">
        <f t="shared" si="991"/>
        <v>0</v>
      </c>
      <c r="CD158" s="1">
        <f t="shared" si="963"/>
        <v>0</v>
      </c>
      <c r="CE158" s="1">
        <f t="shared" si="963"/>
        <v>0</v>
      </c>
      <c r="CF158" s="1">
        <f t="shared" si="963"/>
        <v>0</v>
      </c>
      <c r="CG158" s="8">
        <f t="shared" si="992"/>
        <v>0</v>
      </c>
      <c r="CH158" s="1">
        <f t="shared" si="964"/>
        <v>0</v>
      </c>
      <c r="CI158" s="1">
        <f t="shared" si="964"/>
        <v>0</v>
      </c>
      <c r="CJ158" s="1">
        <f t="shared" si="964"/>
        <v>0</v>
      </c>
      <c r="CK158" s="3">
        <f t="shared" si="1007"/>
        <v>0</v>
      </c>
      <c r="CL158" s="1">
        <f t="shared" si="965"/>
        <v>0</v>
      </c>
      <c r="CM158" s="1">
        <f t="shared" si="965"/>
        <v>0</v>
      </c>
      <c r="CN158" s="1">
        <f t="shared" si="965"/>
        <v>0</v>
      </c>
      <c r="CO158" s="8">
        <f t="shared" si="993"/>
        <v>0</v>
      </c>
      <c r="CP158" s="1">
        <f t="shared" si="966"/>
        <v>0</v>
      </c>
      <c r="CQ158" s="1">
        <f t="shared" si="966"/>
        <v>0</v>
      </c>
      <c r="CR158" s="1">
        <f t="shared" si="966"/>
        <v>0</v>
      </c>
      <c r="CS158" s="8">
        <f t="shared" si="994"/>
        <v>0</v>
      </c>
      <c r="CT158" s="1">
        <f t="shared" si="967"/>
        <v>0</v>
      </c>
      <c r="CU158" s="1">
        <f t="shared" si="967"/>
        <v>0</v>
      </c>
      <c r="CV158" s="1">
        <f t="shared" si="967"/>
        <v>0</v>
      </c>
      <c r="CW158" s="8">
        <f t="shared" si="995"/>
        <v>0</v>
      </c>
      <c r="CX158" s="1">
        <f t="shared" si="968"/>
        <v>0</v>
      </c>
      <c r="CY158" s="1">
        <f t="shared" si="968"/>
        <v>0</v>
      </c>
      <c r="CZ158" s="1">
        <f t="shared" si="968"/>
        <v>0</v>
      </c>
      <c r="DA158" s="8">
        <f t="shared" si="1008"/>
        <v>0</v>
      </c>
      <c r="DB158" s="1">
        <f t="shared" si="969"/>
        <v>0</v>
      </c>
      <c r="DC158" s="1">
        <f t="shared" si="969"/>
        <v>0</v>
      </c>
      <c r="DD158" s="1">
        <f t="shared" si="969"/>
        <v>0</v>
      </c>
      <c r="DE158" s="8">
        <f t="shared" si="996"/>
        <v>0</v>
      </c>
      <c r="DF158" s="1">
        <f t="shared" si="970"/>
        <v>0</v>
      </c>
      <c r="DG158" s="1">
        <f t="shared" si="970"/>
        <v>0</v>
      </c>
      <c r="DH158" s="1">
        <f t="shared" si="970"/>
        <v>0</v>
      </c>
      <c r="DI158" s="8">
        <f t="shared" si="997"/>
        <v>0</v>
      </c>
      <c r="DJ158" s="1">
        <f t="shared" si="971"/>
        <v>0</v>
      </c>
      <c r="DK158" s="1">
        <f t="shared" si="971"/>
        <v>0</v>
      </c>
      <c r="DL158" s="1">
        <f t="shared" si="971"/>
        <v>0</v>
      </c>
      <c r="DM158" s="8">
        <f t="shared" si="1009"/>
        <v>0</v>
      </c>
      <c r="DN158" s="1">
        <f t="shared" si="972"/>
        <v>0</v>
      </c>
      <c r="DO158" s="1">
        <f t="shared" si="972"/>
        <v>0</v>
      </c>
      <c r="DP158" s="1">
        <f t="shared" si="972"/>
        <v>0</v>
      </c>
      <c r="DQ158" s="3">
        <f t="shared" si="1010"/>
        <v>0</v>
      </c>
      <c r="DR158" s="1">
        <f t="shared" si="973"/>
        <v>8124</v>
      </c>
      <c r="DS158" s="1">
        <f t="shared" si="973"/>
        <v>6594</v>
      </c>
      <c r="DT158" s="1">
        <f t="shared" si="973"/>
        <v>14718</v>
      </c>
      <c r="DU158" s="3">
        <f t="shared" si="1011"/>
        <v>0.5519771708112515</v>
      </c>
      <c r="DV158" s="1">
        <f t="shared" si="974"/>
        <v>1739</v>
      </c>
      <c r="DW158" s="1">
        <f t="shared" si="974"/>
        <v>3650</v>
      </c>
      <c r="DX158" s="1">
        <f t="shared" si="974"/>
        <v>5389</v>
      </c>
      <c r="DY158" s="3">
        <f t="shared" si="998"/>
        <v>0.32269437743551677</v>
      </c>
      <c r="DZ158" s="1">
        <f t="shared" si="999"/>
        <v>6385</v>
      </c>
      <c r="EA158" s="8">
        <f t="shared" si="1012"/>
        <v>3.6716503737780335</v>
      </c>
      <c r="EB158" s="1">
        <f t="shared" si="1000"/>
        <v>2944</v>
      </c>
      <c r="EC158" s="8">
        <f t="shared" si="1001"/>
        <v>0.8065753424657535</v>
      </c>
      <c r="ED158" s="1">
        <f t="shared" si="1002"/>
        <v>9329</v>
      </c>
      <c r="EE158" s="8">
        <f t="shared" si="1013"/>
        <v>1.7311189460011134</v>
      </c>
      <c r="EF158" s="8">
        <f t="shared" si="1003"/>
        <v>1.9405314277769201</v>
      </c>
    </row>
    <row r="159" spans="1:136" ht="12.75" customHeight="1" outlineLevel="1">
      <c r="A159" s="5" t="s">
        <v>25</v>
      </c>
      <c r="B159" s="1">
        <f t="shared" si="943"/>
        <v>0</v>
      </c>
      <c r="C159" s="1">
        <f t="shared" si="943"/>
        <v>0</v>
      </c>
      <c r="D159" s="1">
        <f t="shared" si="943"/>
        <v>0</v>
      </c>
      <c r="E159" s="8">
        <f t="shared" si="1004"/>
        <v>0</v>
      </c>
      <c r="F159" s="1">
        <f t="shared" si="944"/>
        <v>14043</v>
      </c>
      <c r="G159" s="1">
        <f t="shared" si="944"/>
        <v>12782</v>
      </c>
      <c r="H159" s="1">
        <f t="shared" si="944"/>
        <v>26825</v>
      </c>
      <c r="I159" s="8">
        <f t="shared" si="975"/>
        <v>0.5235041938490215</v>
      </c>
      <c r="J159" s="1">
        <f t="shared" si="945"/>
        <v>0</v>
      </c>
      <c r="K159" s="1">
        <f t="shared" si="945"/>
        <v>0</v>
      </c>
      <c r="L159" s="1">
        <f t="shared" si="945"/>
        <v>0</v>
      </c>
      <c r="M159" s="8">
        <f t="shared" si="976"/>
        <v>0</v>
      </c>
      <c r="N159" s="1">
        <f t="shared" si="946"/>
        <v>0</v>
      </c>
      <c r="O159" s="1">
        <f t="shared" si="946"/>
        <v>0</v>
      </c>
      <c r="P159" s="1">
        <f t="shared" si="946"/>
        <v>0</v>
      </c>
      <c r="Q159" s="8">
        <f t="shared" si="977"/>
        <v>0</v>
      </c>
      <c r="R159" s="1">
        <f t="shared" si="947"/>
        <v>0</v>
      </c>
      <c r="S159" s="1">
        <f t="shared" si="947"/>
        <v>0</v>
      </c>
      <c r="T159" s="1">
        <f t="shared" si="947"/>
        <v>0</v>
      </c>
      <c r="U159" s="8">
        <f t="shared" si="978"/>
        <v>0</v>
      </c>
      <c r="V159" s="1">
        <f t="shared" si="948"/>
        <v>0</v>
      </c>
      <c r="W159" s="1">
        <f t="shared" si="948"/>
        <v>0</v>
      </c>
      <c r="X159" s="1">
        <f t="shared" si="948"/>
        <v>0</v>
      </c>
      <c r="Y159" s="8">
        <f t="shared" si="979"/>
        <v>0</v>
      </c>
      <c r="Z159" s="1">
        <f t="shared" si="949"/>
        <v>14043</v>
      </c>
      <c r="AA159" s="1">
        <f t="shared" si="949"/>
        <v>12734</v>
      </c>
      <c r="AB159" s="1">
        <f t="shared" si="949"/>
        <v>26777</v>
      </c>
      <c r="AC159" s="3">
        <f t="shared" si="1005"/>
        <v>0.5244426186652724</v>
      </c>
      <c r="AD159" s="1">
        <f t="shared" si="950"/>
        <v>0</v>
      </c>
      <c r="AE159" s="1">
        <f t="shared" si="950"/>
        <v>0</v>
      </c>
      <c r="AF159" s="1">
        <f t="shared" si="950"/>
        <v>0</v>
      </c>
      <c r="AG159" s="8">
        <f t="shared" si="980"/>
        <v>0</v>
      </c>
      <c r="AH159" s="1">
        <f t="shared" si="951"/>
        <v>0</v>
      </c>
      <c r="AI159" s="1">
        <f t="shared" si="951"/>
        <v>0</v>
      </c>
      <c r="AJ159" s="1">
        <f t="shared" si="951"/>
        <v>0</v>
      </c>
      <c r="AK159" s="8">
        <f t="shared" si="981"/>
        <v>0</v>
      </c>
      <c r="AL159" s="1">
        <f t="shared" si="952"/>
        <v>0</v>
      </c>
      <c r="AM159" s="1">
        <f t="shared" si="952"/>
        <v>0</v>
      </c>
      <c r="AN159" s="1">
        <f t="shared" si="952"/>
        <v>0</v>
      </c>
      <c r="AO159" s="8">
        <f t="shared" si="982"/>
        <v>0</v>
      </c>
      <c r="AP159" s="1">
        <f t="shared" si="953"/>
        <v>0</v>
      </c>
      <c r="AQ159" s="1">
        <f t="shared" si="953"/>
        <v>0</v>
      </c>
      <c r="AR159" s="1">
        <f t="shared" si="953"/>
        <v>0</v>
      </c>
      <c r="AS159" s="8">
        <f t="shared" si="983"/>
        <v>0</v>
      </c>
      <c r="AT159" s="1">
        <f t="shared" si="954"/>
        <v>0</v>
      </c>
      <c r="AU159" s="1">
        <f t="shared" si="954"/>
        <v>0</v>
      </c>
      <c r="AV159" s="1">
        <f t="shared" si="954"/>
        <v>0</v>
      </c>
      <c r="AW159" s="8">
        <f t="shared" si="984"/>
        <v>0</v>
      </c>
      <c r="AX159" s="1">
        <f t="shared" si="955"/>
        <v>0</v>
      </c>
      <c r="AY159" s="1">
        <f t="shared" si="955"/>
        <v>0</v>
      </c>
      <c r="AZ159" s="1">
        <f t="shared" si="955"/>
        <v>0</v>
      </c>
      <c r="BA159" s="8">
        <f t="shared" si="985"/>
        <v>0</v>
      </c>
      <c r="BB159" s="1">
        <f t="shared" si="956"/>
        <v>0</v>
      </c>
      <c r="BC159" s="1">
        <f t="shared" si="956"/>
        <v>0</v>
      </c>
      <c r="BD159" s="1">
        <f t="shared" si="956"/>
        <v>0</v>
      </c>
      <c r="BE159" s="3">
        <f t="shared" si="986"/>
        <v>0</v>
      </c>
      <c r="BF159" s="1">
        <f t="shared" si="957"/>
        <v>0</v>
      </c>
      <c r="BG159" s="1">
        <f t="shared" si="957"/>
        <v>0</v>
      </c>
      <c r="BH159" s="1">
        <f t="shared" si="957"/>
        <v>0</v>
      </c>
      <c r="BI159" s="3">
        <f t="shared" si="1006"/>
        <v>0</v>
      </c>
      <c r="BJ159" s="1">
        <f t="shared" si="958"/>
        <v>0</v>
      </c>
      <c r="BK159" s="1">
        <f t="shared" si="958"/>
        <v>0</v>
      </c>
      <c r="BL159" s="1">
        <f t="shared" si="958"/>
        <v>0</v>
      </c>
      <c r="BM159" s="8">
        <f t="shared" si="987"/>
        <v>0</v>
      </c>
      <c r="BN159" s="1">
        <f t="shared" si="959"/>
        <v>0</v>
      </c>
      <c r="BO159" s="1">
        <f t="shared" si="959"/>
        <v>0</v>
      </c>
      <c r="BP159" s="1">
        <f t="shared" si="959"/>
        <v>0</v>
      </c>
      <c r="BQ159" s="8">
        <f t="shared" si="988"/>
        <v>0</v>
      </c>
      <c r="BR159" s="1">
        <f t="shared" si="960"/>
        <v>0</v>
      </c>
      <c r="BS159" s="1">
        <f t="shared" si="960"/>
        <v>0</v>
      </c>
      <c r="BT159" s="1">
        <f t="shared" si="960"/>
        <v>0</v>
      </c>
      <c r="BU159" s="8">
        <f t="shared" si="989"/>
        <v>0</v>
      </c>
      <c r="BV159" s="1">
        <f t="shared" si="961"/>
        <v>5176</v>
      </c>
      <c r="BW159" s="1">
        <f t="shared" si="961"/>
        <v>5966</v>
      </c>
      <c r="BX159" s="1">
        <f t="shared" si="961"/>
        <v>11142</v>
      </c>
      <c r="BY159" s="8">
        <f t="shared" si="990"/>
        <v>0.4645485550170526</v>
      </c>
      <c r="BZ159" s="1">
        <f t="shared" si="962"/>
        <v>0</v>
      </c>
      <c r="CA159" s="1">
        <f t="shared" si="962"/>
        <v>0</v>
      </c>
      <c r="CB159" s="1">
        <f t="shared" si="962"/>
        <v>0</v>
      </c>
      <c r="CC159" s="8">
        <f t="shared" si="991"/>
        <v>0</v>
      </c>
      <c r="CD159" s="1">
        <f t="shared" si="963"/>
        <v>0</v>
      </c>
      <c r="CE159" s="1">
        <f t="shared" si="963"/>
        <v>0</v>
      </c>
      <c r="CF159" s="1">
        <f t="shared" si="963"/>
        <v>0</v>
      </c>
      <c r="CG159" s="8">
        <f t="shared" si="992"/>
        <v>0</v>
      </c>
      <c r="CH159" s="1">
        <f t="shared" si="964"/>
        <v>5176</v>
      </c>
      <c r="CI159" s="1">
        <f t="shared" si="964"/>
        <v>5966</v>
      </c>
      <c r="CJ159" s="1">
        <f t="shared" si="964"/>
        <v>11142</v>
      </c>
      <c r="CK159" s="3">
        <f t="shared" si="1007"/>
        <v>0.4645485550170526</v>
      </c>
      <c r="CL159" s="1">
        <f t="shared" si="965"/>
        <v>0</v>
      </c>
      <c r="CM159" s="1">
        <f t="shared" si="965"/>
        <v>0</v>
      </c>
      <c r="CN159" s="1">
        <f t="shared" si="965"/>
        <v>0</v>
      </c>
      <c r="CO159" s="8">
        <f t="shared" si="993"/>
        <v>0</v>
      </c>
      <c r="CP159" s="1">
        <f t="shared" si="966"/>
        <v>0</v>
      </c>
      <c r="CQ159" s="1">
        <f t="shared" si="966"/>
        <v>0</v>
      </c>
      <c r="CR159" s="1">
        <f t="shared" si="966"/>
        <v>0</v>
      </c>
      <c r="CS159" s="8">
        <f t="shared" si="994"/>
        <v>0</v>
      </c>
      <c r="CT159" s="1">
        <f t="shared" si="967"/>
        <v>0</v>
      </c>
      <c r="CU159" s="1">
        <f t="shared" si="967"/>
        <v>0</v>
      </c>
      <c r="CV159" s="1">
        <f t="shared" si="967"/>
        <v>0</v>
      </c>
      <c r="CW159" s="8">
        <f t="shared" si="995"/>
        <v>0</v>
      </c>
      <c r="CX159" s="1">
        <f t="shared" si="968"/>
        <v>0</v>
      </c>
      <c r="CY159" s="1">
        <f t="shared" si="968"/>
        <v>0</v>
      </c>
      <c r="CZ159" s="1">
        <f t="shared" si="968"/>
        <v>0</v>
      </c>
      <c r="DA159" s="8">
        <f t="shared" si="1008"/>
        <v>0</v>
      </c>
      <c r="DB159" s="1">
        <f t="shared" si="969"/>
        <v>0</v>
      </c>
      <c r="DC159" s="1">
        <f t="shared" si="969"/>
        <v>0</v>
      </c>
      <c r="DD159" s="1">
        <f t="shared" si="969"/>
        <v>0</v>
      </c>
      <c r="DE159" s="8">
        <f t="shared" si="996"/>
        <v>0</v>
      </c>
      <c r="DF159" s="1">
        <f t="shared" si="970"/>
        <v>0</v>
      </c>
      <c r="DG159" s="1">
        <f t="shared" si="970"/>
        <v>0</v>
      </c>
      <c r="DH159" s="1">
        <f t="shared" si="970"/>
        <v>0</v>
      </c>
      <c r="DI159" s="8">
        <f t="shared" si="997"/>
        <v>0</v>
      </c>
      <c r="DJ159" s="1">
        <f t="shared" si="971"/>
        <v>23227</v>
      </c>
      <c r="DK159" s="1">
        <f t="shared" si="971"/>
        <v>25387</v>
      </c>
      <c r="DL159" s="1">
        <f t="shared" si="971"/>
        <v>48614</v>
      </c>
      <c r="DM159" s="8">
        <f t="shared" si="1009"/>
        <v>0.47778417739745754</v>
      </c>
      <c r="DN159" s="1">
        <f t="shared" si="972"/>
        <v>23227</v>
      </c>
      <c r="DO159" s="1">
        <f t="shared" si="972"/>
        <v>25387</v>
      </c>
      <c r="DP159" s="1">
        <f t="shared" si="972"/>
        <v>48614</v>
      </c>
      <c r="DQ159" s="3">
        <f t="shared" si="1010"/>
        <v>0.47778417739745754</v>
      </c>
      <c r="DR159" s="1">
        <f t="shared" si="973"/>
        <v>42446</v>
      </c>
      <c r="DS159" s="1">
        <f t="shared" si="973"/>
        <v>44087</v>
      </c>
      <c r="DT159" s="1">
        <f t="shared" si="973"/>
        <v>86533</v>
      </c>
      <c r="DU159" s="3">
        <f t="shared" si="1011"/>
        <v>0.4905180682514185</v>
      </c>
      <c r="DV159" s="1">
        <f t="shared" si="974"/>
        <v>11412</v>
      </c>
      <c r="DW159" s="1">
        <f t="shared" si="974"/>
        <v>20007</v>
      </c>
      <c r="DX159" s="1">
        <f t="shared" si="974"/>
        <v>31419</v>
      </c>
      <c r="DY159" s="3">
        <f t="shared" si="998"/>
        <v>0.3632197078201089</v>
      </c>
      <c r="DZ159" s="1">
        <f t="shared" si="999"/>
        <v>31034</v>
      </c>
      <c r="EA159" s="8">
        <f t="shared" si="1012"/>
        <v>2.7194181563266735</v>
      </c>
      <c r="EB159" s="1">
        <f t="shared" si="1000"/>
        <v>24080</v>
      </c>
      <c r="EC159" s="8">
        <f t="shared" si="1001"/>
        <v>1.2035787474383965</v>
      </c>
      <c r="ED159" s="1">
        <f t="shared" si="1002"/>
        <v>55114</v>
      </c>
      <c r="EE159" s="8">
        <f t="shared" si="1013"/>
        <v>1.754161494637003</v>
      </c>
      <c r="EF159" s="8">
        <f t="shared" si="1003"/>
        <v>0.9652566616896705</v>
      </c>
    </row>
    <row r="160" spans="1:136" ht="13.5" outlineLevel="1" thickBot="1">
      <c r="A160" s="29" t="s">
        <v>1</v>
      </c>
      <c r="B160" s="6">
        <f>B150+B151+B152+B153+B154+B157+B158+B159</f>
        <v>2117</v>
      </c>
      <c r="C160" s="6">
        <f>C150+C151+C152+C153+C154+C157+C158+C159</f>
        <v>1667</v>
      </c>
      <c r="D160" s="6">
        <f>B160+C160</f>
        <v>3784</v>
      </c>
      <c r="E160" s="7">
        <f t="shared" si="1004"/>
        <v>0.5594608879492601</v>
      </c>
      <c r="F160" s="6">
        <f>F150+F151+F152+F153+F154+F157+F158+F159</f>
        <v>21459</v>
      </c>
      <c r="G160" s="6">
        <f>G150+G151+G152+G153+G154+G157+G158+G159</f>
        <v>18252</v>
      </c>
      <c r="H160" s="6">
        <f>F160+G160</f>
        <v>39711</v>
      </c>
      <c r="I160" s="7">
        <f t="shared" si="975"/>
        <v>0.5403792400090655</v>
      </c>
      <c r="J160" s="6">
        <f>J150+J151+J152+J153+J154+J157+J158+J159</f>
        <v>3215</v>
      </c>
      <c r="K160" s="6">
        <f>K150+K151+K152+K153+K154+K157+K158+K159</f>
        <v>2387</v>
      </c>
      <c r="L160" s="6">
        <f>J160+K160</f>
        <v>5602</v>
      </c>
      <c r="M160" s="7">
        <f t="shared" si="976"/>
        <v>0.5739021777936452</v>
      </c>
      <c r="N160" s="6">
        <f>N150+N151+N152+N153+N154+N157+N158+N159</f>
        <v>3651</v>
      </c>
      <c r="O160" s="6">
        <f>O150+O151+O152+O153+O154+O157+O158+O159</f>
        <v>2506</v>
      </c>
      <c r="P160" s="6">
        <f>N160+O160</f>
        <v>6157</v>
      </c>
      <c r="Q160" s="7">
        <f t="shared" si="977"/>
        <v>0.5929835959070976</v>
      </c>
      <c r="R160" s="6">
        <f>R150+R151+R152+R153+R154+R157+R158+R159</f>
        <v>3293</v>
      </c>
      <c r="S160" s="6">
        <f>S150+S151+S152+S153+S154+S157+S158+S159</f>
        <v>2913</v>
      </c>
      <c r="T160" s="6">
        <f>R160+S160</f>
        <v>6206</v>
      </c>
      <c r="U160" s="7">
        <f t="shared" si="978"/>
        <v>0.5306155333548179</v>
      </c>
      <c r="V160" s="6">
        <f>V150+V151+V152+V153+V154+V157+V158+V159</f>
        <v>3189</v>
      </c>
      <c r="W160" s="6">
        <f>W150+W151+W152+W153+W154+W157+W158+W159</f>
        <v>3281</v>
      </c>
      <c r="X160" s="6">
        <f>V160+W160</f>
        <v>6470</v>
      </c>
      <c r="Y160" s="7">
        <f t="shared" si="979"/>
        <v>0.4928902627511592</v>
      </c>
      <c r="Z160" s="6">
        <f>Z150+Z151+Z152+Z153+Z154+Z157+Z158+Z159</f>
        <v>36924</v>
      </c>
      <c r="AA160" s="6">
        <f>AA150+AA151+AA152+AA153+AA154+AA157+AA158+AA159</f>
        <v>30958</v>
      </c>
      <c r="AB160" s="6">
        <f>Z160+AA160</f>
        <v>67882</v>
      </c>
      <c r="AC160" s="7">
        <f t="shared" si="1005"/>
        <v>0.5439439026546066</v>
      </c>
      <c r="AD160" s="6">
        <f>AD150+AD151+AD152+AD153+AD154+AD157+AD158+AD159</f>
        <v>3050</v>
      </c>
      <c r="AE160" s="6">
        <f>AE150+AE151+AE152+AE153+AE154+AE157+AE158+AE159</f>
        <v>3064</v>
      </c>
      <c r="AF160" s="6">
        <f>AD160+AE160</f>
        <v>6114</v>
      </c>
      <c r="AG160" s="7">
        <f t="shared" si="980"/>
        <v>0.49885508668629375</v>
      </c>
      <c r="AH160" s="6">
        <f>AH150+AH151+AH152+AH153+AH154+AH157+AH158+AH159</f>
        <v>6839</v>
      </c>
      <c r="AI160" s="6">
        <f>AI150+AI151+AI152+AI153+AI154+AI157+AI158+AI159</f>
        <v>8986</v>
      </c>
      <c r="AJ160" s="6">
        <f>AH160+AI160</f>
        <v>15825</v>
      </c>
      <c r="AK160" s="7">
        <f t="shared" si="981"/>
        <v>0.43216429699842024</v>
      </c>
      <c r="AL160" s="6">
        <f>AL150+AL151+AL152+AL153+AL154+AL157+AL158+AL159</f>
        <v>2952</v>
      </c>
      <c r="AM160" s="6">
        <f>AM150+AM151+AM152+AM153+AM154+AM157+AM158+AM159</f>
        <v>4951</v>
      </c>
      <c r="AN160" s="6">
        <f>AL160+AM160</f>
        <v>7903</v>
      </c>
      <c r="AO160" s="7">
        <f t="shared" si="982"/>
        <v>0.3735290396052132</v>
      </c>
      <c r="AP160" s="6">
        <f>AP150+AP151+AP152+AP153+AP154+AP157+AP158+AP159</f>
        <v>2783</v>
      </c>
      <c r="AQ160" s="6">
        <f>AQ150+AQ151+AQ152+AQ153+AQ154+AQ157+AQ158+AQ159</f>
        <v>4784</v>
      </c>
      <c r="AR160" s="6">
        <f>AP160+AQ160</f>
        <v>7567</v>
      </c>
      <c r="AS160" s="7">
        <f t="shared" si="983"/>
        <v>0.3677811550151976</v>
      </c>
      <c r="AT160" s="6">
        <f>AT150+AT151+AT152+AT153+AT154+AT157+AT158+AT159</f>
        <v>2872</v>
      </c>
      <c r="AU160" s="6">
        <f>AU150+AU151+AU152+AU153+AU154+AU157+AU158+AU159</f>
        <v>4041</v>
      </c>
      <c r="AV160" s="6">
        <f>AT160+AU160</f>
        <v>6913</v>
      </c>
      <c r="AW160" s="7">
        <f t="shared" si="984"/>
        <v>0.4154491537682627</v>
      </c>
      <c r="AX160" s="6">
        <f>AX150+AX151+AX152+AX153+AX154+AX157+AX158+AX159</f>
        <v>2882</v>
      </c>
      <c r="AY160" s="6">
        <f>AY150+AY151+AY152+AY153+AY154+AY157+AY158+AY159</f>
        <v>5047</v>
      </c>
      <c r="AZ160" s="6">
        <f>AX160+AY160</f>
        <v>7929</v>
      </c>
      <c r="BA160" s="7">
        <f t="shared" si="985"/>
        <v>0.3634758481523521</v>
      </c>
      <c r="BB160" s="6">
        <f>BB150+BB151+BB152+BB153+BB154+BB157+BB158+BB159</f>
        <v>2789</v>
      </c>
      <c r="BC160" s="6">
        <f>BC150+BC151+BC152+BC153+BC154+BC157+BC158+BC159</f>
        <v>5270</v>
      </c>
      <c r="BD160" s="6">
        <f>BB160+BC160</f>
        <v>8059</v>
      </c>
      <c r="BE160" s="7">
        <f t="shared" si="986"/>
        <v>0.3460727137361956</v>
      </c>
      <c r="BF160" s="6">
        <f>BF150+BF151+BF152+BF153+BF154+BF157+BF158+BF159</f>
        <v>24167</v>
      </c>
      <c r="BG160" s="6">
        <f>BG150+BG151+BG152+BG153+BG154+BG157+BG158+BG159</f>
        <v>36143</v>
      </c>
      <c r="BH160" s="6">
        <f>BF160+BG160</f>
        <v>60310</v>
      </c>
      <c r="BI160" s="7">
        <f t="shared" si="1006"/>
        <v>0.40071298292157187</v>
      </c>
      <c r="BJ160" s="6">
        <f>BJ150+BJ151+BJ152+BJ153+BJ154+BJ157+BJ158+BJ159</f>
        <v>2621</v>
      </c>
      <c r="BK160" s="6">
        <f>BK150+BK151+BK152+BK153+BK154+BK157+BK158+BK159</f>
        <v>6549</v>
      </c>
      <c r="BL160" s="6">
        <f>BJ160+BK160</f>
        <v>9170</v>
      </c>
      <c r="BM160" s="7">
        <f t="shared" si="987"/>
        <v>0.28582333696837514</v>
      </c>
      <c r="BN160" s="6">
        <f>BN150+BN151+BN152+BN153+BN154+BN157+BN158+BN159</f>
        <v>2957</v>
      </c>
      <c r="BO160" s="6">
        <f>BO150+BO151+BO152+BO153+BO154+BO157+BO158+BO159</f>
        <v>4147</v>
      </c>
      <c r="BP160" s="6">
        <f>BN160+BO160</f>
        <v>7104</v>
      </c>
      <c r="BQ160" s="7">
        <f t="shared" si="988"/>
        <v>0.41624436936936937</v>
      </c>
      <c r="BR160" s="6">
        <f>BR150+BR151+BR152+BR153+BR154+BR157+BR158+BR159</f>
        <v>3106</v>
      </c>
      <c r="BS160" s="6">
        <f>BS150+BS151+BS152+BS153+BS154+BS157+BS158+BS159</f>
        <v>5256</v>
      </c>
      <c r="BT160" s="6">
        <f>BR160+BS160</f>
        <v>8362</v>
      </c>
      <c r="BU160" s="7">
        <f t="shared" si="989"/>
        <v>0.3714422386988759</v>
      </c>
      <c r="BV160" s="6">
        <f>BV150+BV151+BV152+BV153+BV154+BV157+BV158+BV159</f>
        <v>8246</v>
      </c>
      <c r="BW160" s="6">
        <f>BW150+BW151+BW152+BW153+BW154+BW157+BW158+BW159</f>
        <v>18730</v>
      </c>
      <c r="BX160" s="6">
        <f>BV160+BW160</f>
        <v>26976</v>
      </c>
      <c r="BY160" s="7">
        <f t="shared" si="990"/>
        <v>0.3056791221826809</v>
      </c>
      <c r="BZ160" s="6">
        <f>BZ150+BZ151+BZ152+BZ153+BZ154+BZ157+BZ158+BZ159</f>
        <v>3111</v>
      </c>
      <c r="CA160" s="6">
        <f>CA150+CA151+CA152+CA153+CA154+CA157+CA158+CA159</f>
        <v>16380</v>
      </c>
      <c r="CB160" s="6">
        <f>BZ160+CA160</f>
        <v>19491</v>
      </c>
      <c r="CC160" s="7">
        <f t="shared" si="991"/>
        <v>0.15961212867477298</v>
      </c>
      <c r="CD160" s="6">
        <f>CD150+CD151+CD152+CD153+CD154+CD157+CD158+CD159</f>
        <v>3950</v>
      </c>
      <c r="CE160" s="6">
        <f>CE150+CE151+CE152+CE153+CE154+CE157+CE158+CE159</f>
        <v>16143</v>
      </c>
      <c r="CF160" s="6">
        <f>CD160+CE160</f>
        <v>20093</v>
      </c>
      <c r="CG160" s="7">
        <f t="shared" si="992"/>
        <v>0.19658587567809685</v>
      </c>
      <c r="CH160" s="6">
        <f>CH150+CH151+CH152+CH153+CH154+CH157+CH158+CH159</f>
        <v>23991</v>
      </c>
      <c r="CI160" s="6">
        <f>CI150+CI151+CI152+CI153+CI154+CI157+CI158+CI159</f>
        <v>67205</v>
      </c>
      <c r="CJ160" s="6">
        <f>CH160+CI160</f>
        <v>91196</v>
      </c>
      <c r="CK160" s="7">
        <f t="shared" si="1007"/>
        <v>0.263070748717049</v>
      </c>
      <c r="CL160" s="6">
        <f>CL150+CL151+CL152+CL153+CL154+CL157+CL158+CL159</f>
        <v>3814</v>
      </c>
      <c r="CM160" s="6">
        <f>CM150+CM151+CM152+CM153+CM154+CM157+CM158+CM159</f>
        <v>26203</v>
      </c>
      <c r="CN160" s="6">
        <f>CL160+CM160</f>
        <v>30017</v>
      </c>
      <c r="CO160" s="7">
        <f t="shared" si="993"/>
        <v>0.12706133191191657</v>
      </c>
      <c r="CP160" s="6">
        <f>CP150+CP151+CP152+CP153+CP154+CP157+CP158+CP159</f>
        <v>4534</v>
      </c>
      <c r="CQ160" s="6">
        <f>CQ150+CQ151+CQ152+CQ153+CQ154+CQ157+CQ158+CQ159</f>
        <v>37408</v>
      </c>
      <c r="CR160" s="6">
        <f>CP160+CQ160</f>
        <v>41942</v>
      </c>
      <c r="CS160" s="7">
        <f t="shared" si="994"/>
        <v>0.10810166420294692</v>
      </c>
      <c r="CT160" s="6">
        <f>CT150+CT151+CT152+CT153+CT154+CT157+CT158+CT159</f>
        <v>4854</v>
      </c>
      <c r="CU160" s="6">
        <f>CU150+CU151+CU152+CU153+CU154+CU157+CU158+CU159</f>
        <v>36044</v>
      </c>
      <c r="CV160" s="6">
        <f>CT160+CU160</f>
        <v>40898</v>
      </c>
      <c r="CW160" s="7">
        <f t="shared" si="995"/>
        <v>0.1186855102939019</v>
      </c>
      <c r="CX160" s="6">
        <f>CX150+CX151+CX152+CX153+CX154+CX157+CX158+CX159</f>
        <v>6072</v>
      </c>
      <c r="CY160" s="6">
        <f>CY150+CY151+CY152+CY153+CY154+CY157+CY158+CY159</f>
        <v>41108</v>
      </c>
      <c r="CZ160" s="6">
        <f>CX160+CY160</f>
        <v>47180</v>
      </c>
      <c r="DA160" s="7">
        <f t="shared" si="1008"/>
        <v>0.12869860110216194</v>
      </c>
      <c r="DB160" s="6">
        <f>DB150+DB151+DB152+DB153+DB154+DB157+DB158+DB159</f>
        <v>6516</v>
      </c>
      <c r="DC160" s="6">
        <f>DC150+DC151+DC152+DC153+DC154+DC157+DC158+DC159</f>
        <v>29279</v>
      </c>
      <c r="DD160" s="6">
        <f>DB160+DC160</f>
        <v>35795</v>
      </c>
      <c r="DE160" s="7">
        <f t="shared" si="996"/>
        <v>0.1820365972901243</v>
      </c>
      <c r="DF160" s="6">
        <f>DF150+DF151+DF152+DF153+DF154+DF157+DF158+DF159</f>
        <v>6439</v>
      </c>
      <c r="DG160" s="6">
        <f>DG150+DG151+DG152+DG153+DG154+DG157+DG158+DG159</f>
        <v>23790</v>
      </c>
      <c r="DH160" s="6">
        <f>DF160+DG160</f>
        <v>30229</v>
      </c>
      <c r="DI160" s="7">
        <f t="shared" si="997"/>
        <v>0.2130073770220649</v>
      </c>
      <c r="DJ160" s="6">
        <f>DJ150+DJ151+DJ152+DJ153+DJ154+DJ157+DJ158+DJ159</f>
        <v>30065</v>
      </c>
      <c r="DK160" s="6">
        <f>DK150+DK151+DK152+DK153+DK154+DK157+DK158+DK159</f>
        <v>36986</v>
      </c>
      <c r="DL160" s="6">
        <f>DJ160+DK160</f>
        <v>67051</v>
      </c>
      <c r="DM160" s="7">
        <f t="shared" si="1009"/>
        <v>0.44839003146858364</v>
      </c>
      <c r="DN160" s="6">
        <f>DN150+DN151+DN152+DN153+DN154+DN157+DN158+DN159</f>
        <v>62294</v>
      </c>
      <c r="DO160" s="6">
        <f>DO150+DO151+DO152+DO153+DO154+DO157+DO158+DO159</f>
        <v>230818</v>
      </c>
      <c r="DP160" s="6">
        <f>DN160+DO160</f>
        <v>293112</v>
      </c>
      <c r="DQ160" s="7">
        <f t="shared" si="1010"/>
        <v>0.2125262698217746</v>
      </c>
      <c r="DR160" s="6">
        <f>DR150+DR151+DR152+DR153+DR154+DR157+DR158+DR159</f>
        <v>147376</v>
      </c>
      <c r="DS160" s="6">
        <f>DS150+DS151+DS152+DS153+DS154+DS157+DS158+DS159</f>
        <v>365124</v>
      </c>
      <c r="DT160" s="6">
        <f>DR160+DS160</f>
        <v>512500</v>
      </c>
      <c r="DU160" s="7">
        <f t="shared" si="1011"/>
        <v>0.2875629268292683</v>
      </c>
      <c r="DV160" s="6">
        <f>DV150+DV151+DV152+DV153+DV154+DV157+DV158+DV159</f>
        <v>60274</v>
      </c>
      <c r="DW160" s="6">
        <f>DW150+DW151+DW152+DW153+DW154+DW157+DW158+DW159</f>
        <v>90479</v>
      </c>
      <c r="DX160" s="6">
        <f>DW160+DV160</f>
        <v>150753</v>
      </c>
      <c r="DY160" s="7">
        <f t="shared" si="998"/>
        <v>0.39981957241315264</v>
      </c>
      <c r="DZ160" s="6">
        <f>DZ150+DZ151+DZ152+DZ153+DZ154+DZ157+DZ158+DZ159</f>
        <v>87102</v>
      </c>
      <c r="EA160" s="6">
        <f>EA150+EA151+EA152+EA153+EA154+EA157+EA158+EA159</f>
        <v>14.455846619631506</v>
      </c>
      <c r="EB160" s="6">
        <f t="shared" si="1000"/>
        <v>274645</v>
      </c>
      <c r="EC160" s="7">
        <f t="shared" si="1001"/>
        <v>3.035455741111197</v>
      </c>
      <c r="ED160" s="6">
        <f t="shared" si="1002"/>
        <v>361747</v>
      </c>
      <c r="EE160" s="7">
        <f t="shared" si="1013"/>
        <v>2.399600671296757</v>
      </c>
      <c r="EF160" s="7">
        <f t="shared" si="1003"/>
        <v>12.05624594833475</v>
      </c>
    </row>
    <row r="162" spans="6:27" ht="12.75">
      <c r="F162" s="1" t="s">
        <v>47</v>
      </c>
      <c r="AA162" s="1" t="s">
        <v>47</v>
      </c>
    </row>
  </sheetData>
  <mergeCells count="66">
    <mergeCell ref="DJ3:DM3"/>
    <mergeCell ref="CX2:DA2"/>
    <mergeCell ref="CX3:DA3"/>
    <mergeCell ref="DB2:DE2"/>
    <mergeCell ref="DB3:DE3"/>
    <mergeCell ref="DF2:DI2"/>
    <mergeCell ref="DF3:DI3"/>
    <mergeCell ref="DJ2:DM2"/>
    <mergeCell ref="CP2:CS2"/>
    <mergeCell ref="CP3:CS3"/>
    <mergeCell ref="CT2:CW2"/>
    <mergeCell ref="CT3:CW3"/>
    <mergeCell ref="CD2:CG2"/>
    <mergeCell ref="CD3:CG3"/>
    <mergeCell ref="CL2:CO2"/>
    <mergeCell ref="CL3:CO3"/>
    <mergeCell ref="CH2:CK2"/>
    <mergeCell ref="CH3:CK3"/>
    <mergeCell ref="BV2:BY2"/>
    <mergeCell ref="BV3:BY3"/>
    <mergeCell ref="BZ2:CC2"/>
    <mergeCell ref="BZ3:CC3"/>
    <mergeCell ref="BN2:BQ2"/>
    <mergeCell ref="BN3:BQ3"/>
    <mergeCell ref="BR2:BU2"/>
    <mergeCell ref="BR3:BU3"/>
    <mergeCell ref="BB2:BE2"/>
    <mergeCell ref="BB3:BE3"/>
    <mergeCell ref="BJ2:BM2"/>
    <mergeCell ref="BJ3:BM3"/>
    <mergeCell ref="BF2:BI2"/>
    <mergeCell ref="BF3:BI3"/>
    <mergeCell ref="AT2:AW2"/>
    <mergeCell ref="AT3:AW3"/>
    <mergeCell ref="AX2:BA2"/>
    <mergeCell ref="AX3:BA3"/>
    <mergeCell ref="AH2:AK2"/>
    <mergeCell ref="AL2:AO2"/>
    <mergeCell ref="AL3:AO3"/>
    <mergeCell ref="AP2:AS2"/>
    <mergeCell ref="AP3:AS3"/>
    <mergeCell ref="AH3:AK3"/>
    <mergeCell ref="B3:E3"/>
    <mergeCell ref="B2:E2"/>
    <mergeCell ref="AD2:AG2"/>
    <mergeCell ref="AD3:AG3"/>
    <mergeCell ref="Z2:AC2"/>
    <mergeCell ref="Z3:AC3"/>
    <mergeCell ref="F3:I3"/>
    <mergeCell ref="F2:I2"/>
    <mergeCell ref="R2:U2"/>
    <mergeCell ref="R3:U3"/>
    <mergeCell ref="J3:M3"/>
    <mergeCell ref="J2:M2"/>
    <mergeCell ref="DR2:DU2"/>
    <mergeCell ref="DR3:DU3"/>
    <mergeCell ref="DN2:DQ2"/>
    <mergeCell ref="DN3:DQ3"/>
    <mergeCell ref="N3:Q3"/>
    <mergeCell ref="N2:Q2"/>
    <mergeCell ref="V2:Y2"/>
    <mergeCell ref="V3:Y3"/>
    <mergeCell ref="DZ2:EF2"/>
    <mergeCell ref="DZ3:EF3"/>
    <mergeCell ref="DV2:DY2"/>
    <mergeCell ref="DV3:DY3"/>
  </mergeCells>
  <printOptions/>
  <pageMargins left="0.34" right="0.3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1"/>
  <sheetViews>
    <sheetView workbookViewId="0" topLeftCell="A1">
      <selection activeCell="C27" sqref="C27"/>
    </sheetView>
  </sheetViews>
  <sheetFormatPr defaultColWidth="9.140625" defaultRowHeight="12.75"/>
  <cols>
    <col min="1" max="1" width="13.7109375" style="0" customWidth="1"/>
    <col min="2" max="2" width="6.8515625" style="0" customWidth="1"/>
    <col min="3" max="3" width="8.7109375" style="0" bestFit="1" customWidth="1"/>
    <col min="4" max="4" width="7.140625" style="0" customWidth="1"/>
    <col min="5" max="5" width="12.7109375" style="0" customWidth="1"/>
    <col min="6" max="6" width="6.00390625" style="0" bestFit="1" customWidth="1"/>
    <col min="7" max="7" width="8.7109375" style="0" bestFit="1" customWidth="1"/>
    <col min="8" max="8" width="7.00390625" style="0" bestFit="1" customWidth="1"/>
    <col min="9" max="9" width="11.8515625" style="0" customWidth="1"/>
  </cols>
  <sheetData>
    <row r="1" ht="12.75">
      <c r="A1" s="66" t="str">
        <f>'YTD-By TransType'!A1</f>
        <v>DOT Employee Express Transaction Analysis-Calendar Year 2002</v>
      </c>
    </row>
    <row r="2" ht="13.5" thickBot="1">
      <c r="A2" t="s">
        <v>79</v>
      </c>
    </row>
    <row r="3" spans="2:9" ht="12.75">
      <c r="B3" s="87" t="str">
        <f>'YTD-By TransType'!B3</f>
        <v>This Year Totals</v>
      </c>
      <c r="C3" s="93"/>
      <c r="D3" s="93"/>
      <c r="E3" s="94"/>
      <c r="F3" s="87" t="str">
        <f>'YTD-By TransType'!F3</f>
        <v>Last Year Totals</v>
      </c>
      <c r="G3" s="93"/>
      <c r="H3" s="93"/>
      <c r="I3" s="94"/>
    </row>
    <row r="4" spans="2:9" ht="13.5" thickBot="1">
      <c r="B4" s="95" t="str">
        <f>'YTD-By TransType'!B4</f>
        <v>This Year (Year-to-Date thru pp26)</v>
      </c>
      <c r="C4" s="96"/>
      <c r="D4" s="96"/>
      <c r="E4" s="97"/>
      <c r="F4" s="95" t="str">
        <f>'YTD-By TransType'!F4</f>
        <v>(All Year)</v>
      </c>
      <c r="G4" s="96"/>
      <c r="H4" s="96"/>
      <c r="I4" s="97"/>
    </row>
    <row r="5" spans="1:9" ht="39" thickBot="1">
      <c r="A5" s="66" t="s">
        <v>80</v>
      </c>
      <c r="B5" s="63" t="str">
        <f>'YTD-By TransType'!B5</f>
        <v>E.E.</v>
      </c>
      <c r="C5" s="58" t="str">
        <f>'YTD-By TransType'!C5</f>
        <v>MANUAL</v>
      </c>
      <c r="D5" s="58" t="str">
        <f>'YTD-By TransType'!D5</f>
        <v>TOTAL</v>
      </c>
      <c r="E5" s="67" t="str">
        <f>'YTD-By TransType'!E5</f>
        <v>This Year (Year-to-Date thru pp26)</v>
      </c>
      <c r="F5" s="64" t="str">
        <f>'YTD-By TransType'!F5</f>
        <v>E.E.</v>
      </c>
      <c r="G5" s="57" t="str">
        <f>'YTD-By TransType'!G5</f>
        <v>MANUAL</v>
      </c>
      <c r="H5" s="57" t="str">
        <f>'YTD-By TransType'!H5</f>
        <v>TOTAL</v>
      </c>
      <c r="I5" s="68" t="str">
        <f>'YTD-By TransType'!I5</f>
        <v>Last Year Total E.E. %</v>
      </c>
    </row>
    <row r="6" spans="1:9" ht="12.75">
      <c r="A6" s="43" t="str">
        <f>'YTD-By TransType'!A6</f>
        <v>RSPA Hq</v>
      </c>
      <c r="B6" s="44">
        <f>'YTD-By TransType'!B17</f>
        <v>755</v>
      </c>
      <c r="C6" s="44">
        <f>'YTD-By TransType'!C17</f>
        <v>793</v>
      </c>
      <c r="D6" s="56">
        <f>'YTD-By TransType'!D17</f>
        <v>1548</v>
      </c>
      <c r="E6" s="61">
        <f>'YTD-By TransType'!E17</f>
        <v>0.4877260981912145</v>
      </c>
      <c r="F6" s="45">
        <f>'YTD-By TransType'!F17</f>
        <v>269</v>
      </c>
      <c r="G6" s="41">
        <f>'YTD-By TransType'!G17</f>
        <v>848</v>
      </c>
      <c r="H6" s="48">
        <f>'YTD-By TransType'!H17</f>
        <v>1117</v>
      </c>
      <c r="I6" s="62">
        <f>'YTD-By TransType'!I17</f>
        <v>0.24082363473589974</v>
      </c>
    </row>
    <row r="7" spans="1:9" ht="12.75">
      <c r="A7" s="45" t="str">
        <f>'YTD-By TransType'!A18:I18</f>
        <v>OIG</v>
      </c>
      <c r="B7" s="41">
        <f>'YTD-By TransType'!B29:I29</f>
        <v>1202</v>
      </c>
      <c r="C7" s="41">
        <f>'YTD-By TransType'!C29:J29</f>
        <v>488</v>
      </c>
      <c r="D7" s="48">
        <f>'YTD-By TransType'!D29:K29</f>
        <v>1690</v>
      </c>
      <c r="E7" s="62">
        <f>'YTD-By TransType'!E29:L29</f>
        <v>0.7112426035502959</v>
      </c>
      <c r="F7" s="45">
        <f>'YTD-By TransType'!F29:M29</f>
        <v>1058</v>
      </c>
      <c r="G7" s="41">
        <f>'YTD-By TransType'!G29:N29</f>
        <v>480</v>
      </c>
      <c r="H7" s="48">
        <f>'YTD-By TransType'!H29:O29</f>
        <v>1538</v>
      </c>
      <c r="I7" s="62">
        <f>'YTD-By TransType'!I29:P29</f>
        <v>0.6879063719115734</v>
      </c>
    </row>
    <row r="8" spans="1:9" ht="12.75">
      <c r="A8" s="45" t="str">
        <f>'YTD-By TransType'!A30:I30</f>
        <v>MARAD</v>
      </c>
      <c r="B8" s="41">
        <f>'YTD-By TransType'!B41</f>
        <v>839</v>
      </c>
      <c r="C8" s="41">
        <f>'YTD-By TransType'!C41</f>
        <v>1237</v>
      </c>
      <c r="D8" s="48">
        <f>'YTD-By TransType'!D41</f>
        <v>2076</v>
      </c>
      <c r="E8" s="62">
        <f>'YTD-By TransType'!E41</f>
        <v>0.40414258188824664</v>
      </c>
      <c r="F8" s="45">
        <f>'YTD-By TransType'!F41</f>
        <v>451</v>
      </c>
      <c r="G8" s="41">
        <f>'YTD-By TransType'!G41</f>
        <v>1188</v>
      </c>
      <c r="H8" s="48">
        <f>'YTD-By TransType'!H41</f>
        <v>1639</v>
      </c>
      <c r="I8" s="62">
        <f>'YTD-By TransType'!I41</f>
        <v>0.2751677852348993</v>
      </c>
    </row>
    <row r="9" spans="1:9" ht="12.75">
      <c r="A9" s="45" t="str">
        <f>'YTD-By TransType'!A42:I42</f>
        <v>FAA</v>
      </c>
      <c r="B9" s="41">
        <f>'YTD-By TransType'!B53</f>
        <v>89431</v>
      </c>
      <c r="C9" s="41">
        <f>'YTD-By TransType'!C53</f>
        <v>82708</v>
      </c>
      <c r="D9" s="48">
        <f>'YTD-By TransType'!D53</f>
        <v>172139</v>
      </c>
      <c r="E9" s="62">
        <f>'YTD-By TransType'!E53</f>
        <v>0.5195278234450067</v>
      </c>
      <c r="F9" s="45">
        <f>'YTD-By TransType'!F53</f>
        <v>49057</v>
      </c>
      <c r="G9" s="41">
        <f>'YTD-By TransType'!G53</f>
        <v>67673</v>
      </c>
      <c r="H9" s="48">
        <f>'YTD-By TransType'!H53</f>
        <v>116730</v>
      </c>
      <c r="I9" s="62">
        <f>'YTD-By TransType'!I53</f>
        <v>0.4202604300522573</v>
      </c>
    </row>
    <row r="10" spans="1:9" ht="12.75">
      <c r="A10" s="45" t="str">
        <f>'YTD-By TransType'!A54:I54</f>
        <v>USCG</v>
      </c>
      <c r="B10" s="41">
        <f>'YTD-By TransType'!B65</f>
        <v>11117</v>
      </c>
      <c r="C10" s="41">
        <f>'YTD-By TransType'!C65</f>
        <v>6604</v>
      </c>
      <c r="D10" s="48">
        <f>'YTD-By TransType'!D65</f>
        <v>17721</v>
      </c>
      <c r="E10" s="62">
        <f>'YTD-By TransType'!E65</f>
        <v>0.627334800519158</v>
      </c>
      <c r="F10" s="45">
        <f>'YTD-By TransType'!F65</f>
        <v>4388</v>
      </c>
      <c r="G10" s="41">
        <f>'YTD-By TransType'!G65</f>
        <v>8573</v>
      </c>
      <c r="H10" s="48">
        <f>'YTD-By TransType'!H65</f>
        <v>12961</v>
      </c>
      <c r="I10" s="62">
        <f>'YTD-By TransType'!I65</f>
        <v>0.33855412391019213</v>
      </c>
    </row>
    <row r="11" spans="1:9" ht="12.75">
      <c r="A11" s="45" t="str">
        <f>'YTD-By TransType'!A66:I66</f>
        <v>Volpe</v>
      </c>
      <c r="B11" s="41">
        <f>'YTD-By TransType'!B77</f>
        <v>525</v>
      </c>
      <c r="C11" s="41">
        <f>'YTD-By TransType'!C77</f>
        <v>518</v>
      </c>
      <c r="D11" s="48">
        <f>'YTD-By TransType'!D77</f>
        <v>1043</v>
      </c>
      <c r="E11" s="62">
        <f>'YTD-By TransType'!E77</f>
        <v>0.5033557046979866</v>
      </c>
      <c r="F11" s="45">
        <f>'YTD-By TransType'!F77</f>
        <v>302</v>
      </c>
      <c r="G11" s="41">
        <f>'YTD-By TransType'!G77</f>
        <v>752</v>
      </c>
      <c r="H11" s="48">
        <f>'YTD-By TransType'!H77</f>
        <v>1054</v>
      </c>
      <c r="I11" s="62">
        <f>'YTD-By TransType'!I77</f>
        <v>0.286527514231499</v>
      </c>
    </row>
    <row r="12" spans="1:9" ht="12.75">
      <c r="A12" s="45" t="str">
        <f>'YTD-By TransType'!A78:I78</f>
        <v>FHWA</v>
      </c>
      <c r="B12" s="41">
        <f>'YTD-By TransType'!B89</f>
        <v>5523</v>
      </c>
      <c r="C12" s="41">
        <f>'YTD-By TransType'!C89</f>
        <v>6033</v>
      </c>
      <c r="D12" s="48">
        <f>'YTD-By TransType'!D89</f>
        <v>11556</v>
      </c>
      <c r="E12" s="62">
        <f>'YTD-By TransType'!E89</f>
        <v>0.4779335410176532</v>
      </c>
      <c r="F12" s="45">
        <f>'YTD-By TransType'!F89</f>
        <v>2038</v>
      </c>
      <c r="G12" s="41">
        <f>'YTD-By TransType'!G89</f>
        <v>6391</v>
      </c>
      <c r="H12" s="48">
        <f>'YTD-By TransType'!H89</f>
        <v>8429</v>
      </c>
      <c r="I12" s="62">
        <f>'YTD-By TransType'!I89</f>
        <v>0.24178431605172618</v>
      </c>
    </row>
    <row r="13" spans="1:9" ht="12.75">
      <c r="A13" s="45" t="str">
        <f>'YTD-By TransType'!A90:I90</f>
        <v>FRA</v>
      </c>
      <c r="B13" s="41">
        <f>'YTD-By TransType'!B101</f>
        <v>1153</v>
      </c>
      <c r="C13" s="41">
        <f>'YTD-By TransType'!C101</f>
        <v>784</v>
      </c>
      <c r="D13" s="48">
        <f>'YTD-By TransType'!D101</f>
        <v>1937</v>
      </c>
      <c r="E13" s="62">
        <f>'YTD-By TransType'!E101</f>
        <v>0.5952503871966959</v>
      </c>
      <c r="F13" s="45">
        <f>'YTD-By TransType'!F101</f>
        <v>588</v>
      </c>
      <c r="G13" s="41">
        <f>'YTD-By TransType'!G101</f>
        <v>1150</v>
      </c>
      <c r="H13" s="48">
        <f>'YTD-By TransType'!H101</f>
        <v>1738</v>
      </c>
      <c r="I13" s="62">
        <f>'YTD-By TransType'!I101</f>
        <v>0.3383199079401611</v>
      </c>
    </row>
    <row r="14" spans="1:9" ht="12.75">
      <c r="A14" s="45" t="str">
        <f>'YTD-By TransType'!A102:I102</f>
        <v>OST/TASC/BTS</v>
      </c>
      <c r="B14" s="41">
        <f>'YTD-By TransType'!B113</f>
        <v>2251</v>
      </c>
      <c r="C14" s="41">
        <f>'YTD-By TransType'!C113</f>
        <v>1717</v>
      </c>
      <c r="D14" s="48">
        <f>'YTD-By TransType'!D113</f>
        <v>3968</v>
      </c>
      <c r="E14" s="62">
        <f>'YTD-By TransType'!E113</f>
        <v>0.5672883064516129</v>
      </c>
      <c r="F14" s="45">
        <f>'YTD-By TransType'!F113</f>
        <v>1399</v>
      </c>
      <c r="G14" s="41">
        <f>'YTD-By TransType'!G113</f>
        <v>1541</v>
      </c>
      <c r="H14" s="48">
        <f>'YTD-By TransType'!H113</f>
        <v>2940</v>
      </c>
      <c r="I14" s="62">
        <f>'YTD-By TransType'!I113</f>
        <v>0.47585034013605443</v>
      </c>
    </row>
    <row r="15" spans="1:9" ht="12.75">
      <c r="A15" s="45" t="str">
        <f>'YTD-By TransType'!A114:I114</f>
        <v>TSA</v>
      </c>
      <c r="B15" s="41">
        <f>'YTD-By TransType'!B125</f>
        <v>33049</v>
      </c>
      <c r="C15" s="41">
        <f>'YTD-By TransType'!C125</f>
        <v>262389</v>
      </c>
      <c r="D15" s="48">
        <f>'YTD-By TransType'!D125</f>
        <v>295438</v>
      </c>
      <c r="E15" s="62">
        <f>'YTD-By TransType'!E125</f>
        <v>0.11186441825357604</v>
      </c>
      <c r="F15" s="45">
        <f>'YTD-By TransType'!F125</f>
        <v>0</v>
      </c>
      <c r="G15" s="41">
        <f>'YTD-By TransType'!G125</f>
        <v>0</v>
      </c>
      <c r="H15" s="48">
        <f>'YTD-By TransType'!H125</f>
        <v>0</v>
      </c>
      <c r="I15" s="62">
        <f>'YTD-By TransType'!I125</f>
        <v>0</v>
      </c>
    </row>
    <row r="16" spans="1:9" ht="12.75">
      <c r="A16" s="45" t="str">
        <f>'YTD-By TransType'!A126:I126</f>
        <v>NHTSA</v>
      </c>
      <c r="B16" s="41">
        <f>'YTD-By TransType'!B137</f>
        <v>902</v>
      </c>
      <c r="C16" s="41">
        <f>'YTD-By TransType'!C137</f>
        <v>873</v>
      </c>
      <c r="D16" s="48">
        <f>'YTD-By TransType'!D137</f>
        <v>1775</v>
      </c>
      <c r="E16" s="62">
        <f>'YTD-By TransType'!E137</f>
        <v>0.508169014084507</v>
      </c>
      <c r="F16" s="45">
        <f>'YTD-By TransType'!F137</f>
        <v>379</v>
      </c>
      <c r="G16" s="41">
        <f>'YTD-By TransType'!G137</f>
        <v>1092</v>
      </c>
      <c r="H16" s="48">
        <f>'YTD-By TransType'!H137</f>
        <v>1471</v>
      </c>
      <c r="I16" s="62">
        <f>'YTD-By TransType'!I137</f>
        <v>0.2576478585995921</v>
      </c>
    </row>
    <row r="17" spans="1:9" ht="12.75">
      <c r="A17" s="45" t="str">
        <f>'YTD-By TransType'!A138:I138</f>
        <v>FTA</v>
      </c>
      <c r="B17" s="41">
        <f>'YTD-By TransType'!B149</f>
        <v>629</v>
      </c>
      <c r="C17" s="41">
        <f>'YTD-By TransType'!C149</f>
        <v>980</v>
      </c>
      <c r="D17" s="48">
        <f>'YTD-By TransType'!D149</f>
        <v>1609</v>
      </c>
      <c r="E17" s="62">
        <f>'YTD-By TransType'!E149</f>
        <v>0.39092604101926665</v>
      </c>
      <c r="F17" s="45">
        <f>'YTD-By TransType'!F149</f>
        <v>345</v>
      </c>
      <c r="G17" s="41">
        <f>'YTD-By TransType'!G149</f>
        <v>791</v>
      </c>
      <c r="H17" s="48">
        <f>'YTD-By TransType'!H149</f>
        <v>1136</v>
      </c>
      <c r="I17" s="62">
        <f>'YTD-By TransType'!I149</f>
        <v>0.30369718309859156</v>
      </c>
    </row>
    <row r="18" spans="1:9" ht="13.5" thickBot="1">
      <c r="A18" s="52" t="str">
        <f>'YTD-By TransType'!A150:I150</f>
        <v>DOT Totals</v>
      </c>
      <c r="B18" s="53">
        <f>'YTD-By TransType'!B161</f>
        <v>147376</v>
      </c>
      <c r="C18" s="53">
        <f>'YTD-By TransType'!C161</f>
        <v>365124</v>
      </c>
      <c r="D18" s="53">
        <f>'YTD-By TransType'!D161</f>
        <v>512500</v>
      </c>
      <c r="E18" s="65">
        <f>'YTD-By TransType'!E161</f>
        <v>0.2875629268292683</v>
      </c>
      <c r="F18" s="52">
        <f>'YTD-By TransType'!F161</f>
        <v>60274</v>
      </c>
      <c r="G18" s="53">
        <f>'YTD-By TransType'!G161</f>
        <v>90479</v>
      </c>
      <c r="H18" s="53">
        <f>'YTD-By TransType'!H161</f>
        <v>150753</v>
      </c>
      <c r="I18" s="65">
        <f>'YTD-By TransType'!I161</f>
        <v>0.39981957241315264</v>
      </c>
    </row>
    <row r="19" ht="12.75">
      <c r="A19" s="70" t="s">
        <v>83</v>
      </c>
    </row>
    <row r="20" ht="12.75">
      <c r="A20" s="70" t="s">
        <v>84</v>
      </c>
    </row>
    <row r="21" ht="12.75">
      <c r="A21" t="s">
        <v>85</v>
      </c>
    </row>
  </sheetData>
  <mergeCells count="4">
    <mergeCell ref="B3:E3"/>
    <mergeCell ref="B4:E4"/>
    <mergeCell ref="F3:I3"/>
    <mergeCell ref="F4:I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161"/>
  <sheetViews>
    <sheetView workbookViewId="0" topLeftCell="A1">
      <pane ySplit="5" topLeftCell="BM6" activePane="bottomLeft" state="frozen"/>
      <selection pane="topLeft" activeCell="A1" sqref="A1"/>
      <selection pane="bottomLeft" activeCell="K4" sqref="K4"/>
    </sheetView>
  </sheetViews>
  <sheetFormatPr defaultColWidth="9.140625" defaultRowHeight="12.75"/>
  <cols>
    <col min="1" max="1" width="11.28125" style="1" customWidth="1"/>
    <col min="2" max="2" width="6.00390625" style="0" bestFit="1" customWidth="1"/>
    <col min="3" max="3" width="8.8515625" style="0" bestFit="1" customWidth="1"/>
    <col min="4" max="4" width="6.8515625" style="12" customWidth="1"/>
    <col min="5" max="5" width="7.00390625" style="1" customWidth="1"/>
    <col min="6" max="6" width="6.00390625" style="0" bestFit="1" customWidth="1"/>
    <col min="7" max="7" width="8.8515625" style="0" bestFit="1" customWidth="1"/>
    <col min="8" max="8" width="7.140625" style="0" bestFit="1" customWidth="1"/>
    <col min="9" max="9" width="6.421875" style="0" bestFit="1" customWidth="1"/>
  </cols>
  <sheetData>
    <row r="1" ht="12.75">
      <c r="A1" s="12" t="s">
        <v>49</v>
      </c>
    </row>
    <row r="2" ht="13.5" thickBot="1">
      <c r="A2" s="12"/>
    </row>
    <row r="3" spans="1:9" ht="12.75">
      <c r="A3" s="32"/>
      <c r="B3" s="105" t="s">
        <v>46</v>
      </c>
      <c r="C3" s="106"/>
      <c r="D3" s="106"/>
      <c r="E3" s="106"/>
      <c r="F3" s="107" t="s">
        <v>26</v>
      </c>
      <c r="G3" s="108"/>
      <c r="H3" s="108"/>
      <c r="I3" s="109"/>
    </row>
    <row r="4" spans="1:9" ht="13.5" thickBot="1">
      <c r="A4" s="32"/>
      <c r="B4" s="95" t="s">
        <v>82</v>
      </c>
      <c r="C4" s="96"/>
      <c r="D4" s="96"/>
      <c r="E4" s="96"/>
      <c r="F4" s="110" t="s">
        <v>78</v>
      </c>
      <c r="G4" s="111"/>
      <c r="H4" s="111"/>
      <c r="I4" s="112"/>
    </row>
    <row r="5" spans="1:9" ht="90" thickBot="1">
      <c r="A5" s="36"/>
      <c r="B5" s="38" t="s">
        <v>8</v>
      </c>
      <c r="C5" s="39" t="s">
        <v>0</v>
      </c>
      <c r="D5" s="39" t="s">
        <v>1</v>
      </c>
      <c r="E5" s="40" t="str">
        <f>B4</f>
        <v>This Year (Year-to-Date thru pp26)</v>
      </c>
      <c r="F5" s="49" t="s">
        <v>8</v>
      </c>
      <c r="G5" s="50" t="s">
        <v>0</v>
      </c>
      <c r="H5" s="50" t="s">
        <v>1</v>
      </c>
      <c r="I5" s="51" t="s">
        <v>81</v>
      </c>
    </row>
    <row r="6" spans="1:9" ht="12.75">
      <c r="A6" s="73" t="s">
        <v>23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45" t="s">
        <v>2</v>
      </c>
      <c r="B7" s="41">
        <f>'cy2002'!DR6</f>
        <v>31</v>
      </c>
      <c r="C7" s="41">
        <f>'cy2002'!DS6</f>
        <v>102</v>
      </c>
      <c r="D7" s="48">
        <f>'cy2002'!DT6</f>
        <v>133</v>
      </c>
      <c r="E7" s="42">
        <f>'cy2002'!DU6</f>
        <v>0.23308270676691728</v>
      </c>
      <c r="F7" s="41">
        <f>'cy2002'!DV6</f>
        <v>26</v>
      </c>
      <c r="G7" s="41">
        <f>'cy2002'!DW6</f>
        <v>92</v>
      </c>
      <c r="H7" s="48">
        <f>'cy2002'!DX6</f>
        <v>118</v>
      </c>
      <c r="I7" s="46">
        <f>'cy2002'!DY6</f>
        <v>0.22033898305084745</v>
      </c>
    </row>
    <row r="8" spans="1:9" ht="12.75">
      <c r="A8" s="45" t="s">
        <v>3</v>
      </c>
      <c r="B8" s="41">
        <f>'cy2002'!DR7</f>
        <v>19</v>
      </c>
      <c r="C8" s="41">
        <f>'cy2002'!DS7</f>
        <v>85</v>
      </c>
      <c r="D8" s="48">
        <f>'cy2002'!DT7</f>
        <v>104</v>
      </c>
      <c r="E8" s="42">
        <f>'cy2002'!DU7</f>
        <v>0.18269230769230768</v>
      </c>
      <c r="F8" s="41">
        <f>'cy2002'!DV7</f>
        <v>7</v>
      </c>
      <c r="G8" s="41">
        <f>'cy2002'!DW7</f>
        <v>75</v>
      </c>
      <c r="H8" s="48">
        <f>'cy2002'!DX7</f>
        <v>82</v>
      </c>
      <c r="I8" s="46">
        <f>'cy2002'!DY7</f>
        <v>0.08536585365853659</v>
      </c>
    </row>
    <row r="9" spans="1:9" ht="12.75">
      <c r="A9" s="45" t="s">
        <v>4</v>
      </c>
      <c r="B9" s="41">
        <f>'cy2002'!DR8</f>
        <v>76</v>
      </c>
      <c r="C9" s="41">
        <f>'cy2002'!DS8</f>
        <v>91</v>
      </c>
      <c r="D9" s="48">
        <f>'cy2002'!DT8</f>
        <v>167</v>
      </c>
      <c r="E9" s="42">
        <f>'cy2002'!DU8</f>
        <v>0.4550898203592814</v>
      </c>
      <c r="F9" s="41">
        <f>'cy2002'!DV8</f>
        <v>42</v>
      </c>
      <c r="G9" s="41">
        <f>'cy2002'!DW8</f>
        <v>101</v>
      </c>
      <c r="H9" s="48">
        <f>'cy2002'!DX8</f>
        <v>143</v>
      </c>
      <c r="I9" s="46">
        <f>'cy2002'!DY8</f>
        <v>0.2937062937062937</v>
      </c>
    </row>
    <row r="10" spans="1:9" ht="12.75">
      <c r="A10" s="45" t="s">
        <v>5</v>
      </c>
      <c r="B10" s="41">
        <f>'cy2002'!DR9</f>
        <v>32</v>
      </c>
      <c r="C10" s="41">
        <f>'cy2002'!DS9</f>
        <v>79</v>
      </c>
      <c r="D10" s="48">
        <f>'cy2002'!DT9</f>
        <v>111</v>
      </c>
      <c r="E10" s="42">
        <f>'cy2002'!DU9</f>
        <v>0.2882882882882883</v>
      </c>
      <c r="F10" s="41">
        <f>'cy2002'!DV9</f>
        <v>19</v>
      </c>
      <c r="G10" s="41">
        <f>'cy2002'!DW9</f>
        <v>72</v>
      </c>
      <c r="H10" s="48">
        <f>'cy2002'!DX9</f>
        <v>91</v>
      </c>
      <c r="I10" s="46">
        <f>'cy2002'!DY9</f>
        <v>0.2087912087912088</v>
      </c>
    </row>
    <row r="11" spans="1:9" ht="12.75">
      <c r="A11" s="45" t="s">
        <v>6</v>
      </c>
      <c r="B11" s="41">
        <f>'cy2002'!DR10</f>
        <v>71</v>
      </c>
      <c r="C11" s="41">
        <f>'cy2002'!DS10</f>
        <v>47</v>
      </c>
      <c r="D11" s="48">
        <f>'cy2002'!DT10</f>
        <v>118</v>
      </c>
      <c r="E11" s="42">
        <f>'cy2002'!DU10</f>
        <v>0.6016949152542372</v>
      </c>
      <c r="F11" s="41">
        <f>'cy2002'!DV10</f>
        <v>39</v>
      </c>
      <c r="G11" s="41">
        <f>'cy2002'!DW10</f>
        <v>69</v>
      </c>
      <c r="H11" s="48">
        <f>'cy2002'!DX10</f>
        <v>108</v>
      </c>
      <c r="I11" s="46">
        <f>'cy2002'!DY10</f>
        <v>0.3611111111111111</v>
      </c>
    </row>
    <row r="12" spans="1:9" ht="12.75">
      <c r="A12" s="45" t="s">
        <v>36</v>
      </c>
      <c r="B12" s="41">
        <f>'cy2002'!DR11</f>
        <v>10</v>
      </c>
      <c r="C12" s="41">
        <f>'cy2002'!DS11</f>
        <v>2</v>
      </c>
      <c r="D12" s="48">
        <f>'cy2002'!DT11</f>
        <v>12</v>
      </c>
      <c r="E12" s="42">
        <f>'cy2002'!DU11</f>
        <v>0.8333333333333334</v>
      </c>
      <c r="F12" s="41">
        <f>'cy2002'!DV11</f>
        <v>4</v>
      </c>
      <c r="G12" s="41">
        <f>'cy2002'!DW11</f>
        <v>11</v>
      </c>
      <c r="H12" s="48">
        <f>'cy2002'!DX11</f>
        <v>15</v>
      </c>
      <c r="I12" s="46">
        <f>'cy2002'!DY11</f>
        <v>0.26666666666666666</v>
      </c>
    </row>
    <row r="13" spans="1:9" ht="12.75">
      <c r="A13" s="45" t="s">
        <v>37</v>
      </c>
      <c r="B13" s="41">
        <f>'cy2002'!DR12</f>
        <v>8</v>
      </c>
      <c r="C13" s="41">
        <f>'cy2002'!DS12</f>
        <v>3</v>
      </c>
      <c r="D13" s="48">
        <f>'cy2002'!DT12</f>
        <v>11</v>
      </c>
      <c r="E13" s="42">
        <f>'cy2002'!DU12</f>
        <v>0.7272727272727273</v>
      </c>
      <c r="F13" s="41">
        <f>'cy2002'!DV12</f>
        <v>4</v>
      </c>
      <c r="G13" s="41">
        <f>'cy2002'!DW12</f>
        <v>11</v>
      </c>
      <c r="H13" s="48">
        <f>'cy2002'!DX12</f>
        <v>15</v>
      </c>
      <c r="I13" s="46">
        <f>'cy2002'!DY12</f>
        <v>0.26666666666666666</v>
      </c>
    </row>
    <row r="14" spans="1:9" ht="12.75">
      <c r="A14" s="47" t="s">
        <v>35</v>
      </c>
      <c r="B14" s="41">
        <f>'cy2002'!DR13</f>
        <v>18</v>
      </c>
      <c r="C14" s="41">
        <f>'cy2002'!DS13</f>
        <v>5</v>
      </c>
      <c r="D14" s="48">
        <f>'cy2002'!DT13</f>
        <v>23</v>
      </c>
      <c r="E14" s="42">
        <f>'cy2002'!DU13</f>
        <v>0.782608695652174</v>
      </c>
      <c r="F14" s="41">
        <f>'cy2002'!DV13</f>
        <v>8</v>
      </c>
      <c r="G14" s="41">
        <f>'cy2002'!DW13</f>
        <v>22</v>
      </c>
      <c r="H14" s="48">
        <f>'cy2002'!DX13</f>
        <v>30</v>
      </c>
      <c r="I14" s="46">
        <f>'cy2002'!DY13</f>
        <v>0.26666666666666666</v>
      </c>
    </row>
    <row r="15" spans="1:9" ht="12.75">
      <c r="A15" s="45" t="s">
        <v>24</v>
      </c>
      <c r="B15" s="41">
        <f>'cy2002'!DR14</f>
        <v>80</v>
      </c>
      <c r="C15" s="41">
        <f>'cy2002'!DS14</f>
        <v>44</v>
      </c>
      <c r="D15" s="48">
        <f>'cy2002'!DT14</f>
        <v>124</v>
      </c>
      <c r="E15" s="42">
        <f>'cy2002'!DU14</f>
        <v>0.6451612903225806</v>
      </c>
      <c r="F15" s="41">
        <f>'cy2002'!DV14</f>
        <v>19</v>
      </c>
      <c r="G15" s="41">
        <f>'cy2002'!DW14</f>
        <v>69</v>
      </c>
      <c r="H15" s="48">
        <f>'cy2002'!DX14</f>
        <v>88</v>
      </c>
      <c r="I15" s="46">
        <f>'cy2002'!DY14</f>
        <v>0.2159090909090909</v>
      </c>
    </row>
    <row r="16" spans="1:9" ht="12.75">
      <c r="A16" s="45" t="s">
        <v>25</v>
      </c>
      <c r="B16" s="41">
        <f>'cy2002'!DR15</f>
        <v>428</v>
      </c>
      <c r="C16" s="41">
        <f>'cy2002'!DS15</f>
        <v>340</v>
      </c>
      <c r="D16" s="48">
        <f>'cy2002'!DT15</f>
        <v>768</v>
      </c>
      <c r="E16" s="42">
        <f>'cy2002'!DU15</f>
        <v>0.5572916666666666</v>
      </c>
      <c r="F16" s="41">
        <f>'cy2002'!DV15</f>
        <v>109</v>
      </c>
      <c r="G16" s="41">
        <f>'cy2002'!DW15</f>
        <v>348</v>
      </c>
      <c r="H16" s="48">
        <f>'cy2002'!DX15</f>
        <v>457</v>
      </c>
      <c r="I16" s="46">
        <f>'cy2002'!DY15</f>
        <v>0.23851203501094093</v>
      </c>
    </row>
    <row r="17" spans="1:9" ht="13.5" thickBot="1">
      <c r="A17" s="37" t="s">
        <v>1</v>
      </c>
      <c r="B17" s="58">
        <f>'cy2002'!DR16</f>
        <v>755</v>
      </c>
      <c r="C17" s="58">
        <f>'cy2002'!DS16</f>
        <v>793</v>
      </c>
      <c r="D17" s="58">
        <f>'cy2002'!DT16</f>
        <v>1548</v>
      </c>
      <c r="E17" s="59">
        <f>'cy2002'!DU16</f>
        <v>0.4877260981912145</v>
      </c>
      <c r="F17" s="58">
        <f>'cy2002'!DV16</f>
        <v>269</v>
      </c>
      <c r="G17" s="58">
        <f>'cy2002'!DW16</f>
        <v>848</v>
      </c>
      <c r="H17" s="58">
        <f>'cy2002'!DX16</f>
        <v>1117</v>
      </c>
      <c r="I17" s="60">
        <f>'cy2002'!DY16</f>
        <v>0.24082363473589974</v>
      </c>
    </row>
    <row r="18" spans="1:9" ht="12.75">
      <c r="A18" s="102" t="s">
        <v>13</v>
      </c>
      <c r="B18" s="103"/>
      <c r="C18" s="103"/>
      <c r="D18" s="103"/>
      <c r="E18" s="103"/>
      <c r="F18" s="103"/>
      <c r="G18" s="103"/>
      <c r="H18" s="103"/>
      <c r="I18" s="104"/>
    </row>
    <row r="19" spans="1:9" ht="12.75">
      <c r="A19" s="45" t="s">
        <v>2</v>
      </c>
      <c r="B19" s="41">
        <f>'cy2002'!DR18</f>
        <v>48</v>
      </c>
      <c r="C19" s="41">
        <f>'cy2002'!DS18</f>
        <v>108</v>
      </c>
      <c r="D19" s="48">
        <f>'cy2002'!DT18</f>
        <v>156</v>
      </c>
      <c r="E19" s="42">
        <f>'cy2002'!DU18</f>
        <v>0.3076923076923077</v>
      </c>
      <c r="F19" s="41">
        <f>'cy2002'!DV18</f>
        <v>80</v>
      </c>
      <c r="G19" s="41">
        <f>'cy2002'!DW18</f>
        <v>101</v>
      </c>
      <c r="H19" s="48">
        <f>'cy2002'!DX18</f>
        <v>181</v>
      </c>
      <c r="I19" s="46">
        <f>'cy2002'!DY18</f>
        <v>0.4419889502762431</v>
      </c>
    </row>
    <row r="20" spans="1:9" ht="12.75">
      <c r="A20" s="45" t="s">
        <v>3</v>
      </c>
      <c r="B20" s="41">
        <f>'cy2002'!DR19</f>
        <v>42</v>
      </c>
      <c r="C20" s="41">
        <f>'cy2002'!DS19</f>
        <v>110</v>
      </c>
      <c r="D20" s="48">
        <f>'cy2002'!DT19</f>
        <v>152</v>
      </c>
      <c r="E20" s="42">
        <f>'cy2002'!DU19</f>
        <v>0.27631578947368424</v>
      </c>
      <c r="F20" s="41">
        <f>'cy2002'!DV19</f>
        <v>45</v>
      </c>
      <c r="G20" s="41">
        <f>'cy2002'!DW19</f>
        <v>97</v>
      </c>
      <c r="H20" s="48">
        <f>'cy2002'!DX19</f>
        <v>142</v>
      </c>
      <c r="I20" s="46">
        <f>'cy2002'!DY19</f>
        <v>0.31690140845070425</v>
      </c>
    </row>
    <row r="21" spans="1:9" ht="12.75">
      <c r="A21" s="45" t="s">
        <v>4</v>
      </c>
      <c r="B21" s="41">
        <f>'cy2002'!DR20</f>
        <v>165</v>
      </c>
      <c r="C21" s="41">
        <f>'cy2002'!DS20</f>
        <v>92</v>
      </c>
      <c r="D21" s="48">
        <f>'cy2002'!DT20</f>
        <v>257</v>
      </c>
      <c r="E21" s="42">
        <f>'cy2002'!DU20</f>
        <v>0.642023346303502</v>
      </c>
      <c r="F21" s="41">
        <f>'cy2002'!DV20</f>
        <v>200</v>
      </c>
      <c r="G21" s="41">
        <f>'cy2002'!DW20</f>
        <v>82</v>
      </c>
      <c r="H21" s="48">
        <f>'cy2002'!DX20</f>
        <v>282</v>
      </c>
      <c r="I21" s="46">
        <f>'cy2002'!DY20</f>
        <v>0.7092198581560284</v>
      </c>
    </row>
    <row r="22" spans="1:9" ht="12.75">
      <c r="A22" s="45" t="s">
        <v>5</v>
      </c>
      <c r="B22" s="41">
        <f>'cy2002'!DR21</f>
        <v>77</v>
      </c>
      <c r="C22" s="41">
        <f>'cy2002'!DS21</f>
        <v>94</v>
      </c>
      <c r="D22" s="48">
        <f>'cy2002'!DT21</f>
        <v>171</v>
      </c>
      <c r="E22" s="42">
        <f>'cy2002'!DU21</f>
        <v>0.4502923976608187</v>
      </c>
      <c r="F22" s="41">
        <f>'cy2002'!DV21</f>
        <v>79</v>
      </c>
      <c r="G22" s="41">
        <f>'cy2002'!DW21</f>
        <v>87</v>
      </c>
      <c r="H22" s="48">
        <f>'cy2002'!DX21</f>
        <v>166</v>
      </c>
      <c r="I22" s="46">
        <f>'cy2002'!DY21</f>
        <v>0.4759036144578313</v>
      </c>
    </row>
    <row r="23" spans="1:9" ht="12.75">
      <c r="A23" s="45" t="s">
        <v>6</v>
      </c>
      <c r="B23" s="41">
        <f>'cy2002'!DR22</f>
        <v>257</v>
      </c>
      <c r="C23" s="41">
        <f>'cy2002'!DS22</f>
        <v>38</v>
      </c>
      <c r="D23" s="48">
        <f>'cy2002'!DT22</f>
        <v>295</v>
      </c>
      <c r="E23" s="42">
        <f>'cy2002'!DU22</f>
        <v>0.8711864406779661</v>
      </c>
      <c r="F23" s="41">
        <f>'cy2002'!DV22</f>
        <v>253</v>
      </c>
      <c r="G23" s="41">
        <f>'cy2002'!DW22</f>
        <v>50</v>
      </c>
      <c r="H23" s="48">
        <f>'cy2002'!DX22</f>
        <v>303</v>
      </c>
      <c r="I23" s="46">
        <f>'cy2002'!DY22</f>
        <v>0.834983498349835</v>
      </c>
    </row>
    <row r="24" spans="1:9" ht="12.75">
      <c r="A24" s="45" t="s">
        <v>36</v>
      </c>
      <c r="B24" s="41">
        <f>'cy2002'!DR23</f>
        <v>38</v>
      </c>
      <c r="C24" s="41">
        <f>'cy2002'!DS23</f>
        <v>11</v>
      </c>
      <c r="D24" s="48">
        <f>'cy2002'!DT23</f>
        <v>49</v>
      </c>
      <c r="E24" s="42">
        <f>'cy2002'!DU23</f>
        <v>0.7755102040816326</v>
      </c>
      <c r="F24" s="41">
        <f>'cy2002'!DV23</f>
        <v>54</v>
      </c>
      <c r="G24" s="41">
        <f>'cy2002'!DW23</f>
        <v>12</v>
      </c>
      <c r="H24" s="48">
        <f>'cy2002'!DX23</f>
        <v>66</v>
      </c>
      <c r="I24" s="46">
        <f>'cy2002'!DY23</f>
        <v>0.8181818181818182</v>
      </c>
    </row>
    <row r="25" spans="1:9" ht="12.75">
      <c r="A25" s="45" t="s">
        <v>37</v>
      </c>
      <c r="B25" s="41">
        <f>'cy2002'!DR24</f>
        <v>56</v>
      </c>
      <c r="C25" s="41">
        <f>'cy2002'!DS24</f>
        <v>8</v>
      </c>
      <c r="D25" s="48">
        <f>'cy2002'!DT24</f>
        <v>64</v>
      </c>
      <c r="E25" s="42">
        <f>'cy2002'!DU24</f>
        <v>0.875</v>
      </c>
      <c r="F25" s="41">
        <f>'cy2002'!DV24</f>
        <v>80</v>
      </c>
      <c r="G25" s="41">
        <f>'cy2002'!DW24</f>
        <v>4</v>
      </c>
      <c r="H25" s="48">
        <f>'cy2002'!DX24</f>
        <v>84</v>
      </c>
      <c r="I25" s="46">
        <f>'cy2002'!DY24</f>
        <v>0.9523809523809523</v>
      </c>
    </row>
    <row r="26" spans="1:9" ht="12.75">
      <c r="A26" s="45" t="s">
        <v>35</v>
      </c>
      <c r="B26" s="41">
        <f>'cy2002'!DR25</f>
        <v>94</v>
      </c>
      <c r="C26" s="41">
        <f>'cy2002'!DS25</f>
        <v>19</v>
      </c>
      <c r="D26" s="48">
        <f>'cy2002'!DT25</f>
        <v>113</v>
      </c>
      <c r="E26" s="42">
        <f>'cy2002'!DU25</f>
        <v>0.831858407079646</v>
      </c>
      <c r="F26" s="41">
        <f>'cy2002'!DV25</f>
        <v>134</v>
      </c>
      <c r="G26" s="41">
        <f>'cy2002'!DW25</f>
        <v>16</v>
      </c>
      <c r="H26" s="48">
        <f>'cy2002'!DX25</f>
        <v>150</v>
      </c>
      <c r="I26" s="46">
        <f>'cy2002'!DY25</f>
        <v>0.8933333333333333</v>
      </c>
    </row>
    <row r="27" spans="1:9" ht="12.75">
      <c r="A27" s="45" t="s">
        <v>24</v>
      </c>
      <c r="B27" s="41">
        <f>'cy2002'!DR26</f>
        <v>106</v>
      </c>
      <c r="C27" s="41">
        <f>'cy2002'!DS26</f>
        <v>0</v>
      </c>
      <c r="D27" s="48">
        <f>'cy2002'!DT26</f>
        <v>106</v>
      </c>
      <c r="E27" s="42">
        <f>'cy2002'!DU26</f>
        <v>1</v>
      </c>
      <c r="F27" s="41">
        <f>'cy2002'!DV26</f>
        <v>34</v>
      </c>
      <c r="G27" s="41">
        <f>'cy2002'!DW26</f>
        <v>5</v>
      </c>
      <c r="H27" s="48">
        <f>'cy2002'!DX26</f>
        <v>39</v>
      </c>
      <c r="I27" s="46">
        <f>'cy2002'!DY26</f>
        <v>0.8717948717948718</v>
      </c>
    </row>
    <row r="28" spans="1:9" ht="12.75">
      <c r="A28" s="45" t="s">
        <v>25</v>
      </c>
      <c r="B28" s="41">
        <f>'cy2002'!DR27</f>
        <v>413</v>
      </c>
      <c r="C28" s="41">
        <f>'cy2002'!DS27</f>
        <v>27</v>
      </c>
      <c r="D28" s="48">
        <f>'cy2002'!DT27</f>
        <v>440</v>
      </c>
      <c r="E28" s="42">
        <f>'cy2002'!DU27</f>
        <v>0.9386363636363636</v>
      </c>
      <c r="F28" s="41">
        <f>'cy2002'!DV27</f>
        <v>233</v>
      </c>
      <c r="G28" s="41">
        <f>'cy2002'!DW27</f>
        <v>42</v>
      </c>
      <c r="H28" s="48">
        <f>'cy2002'!DX27</f>
        <v>275</v>
      </c>
      <c r="I28" s="46">
        <f>'cy2002'!DY27</f>
        <v>0.8472727272727273</v>
      </c>
    </row>
    <row r="29" spans="1:9" ht="13.5" thickBot="1">
      <c r="A29" s="52" t="s">
        <v>1</v>
      </c>
      <c r="B29" s="53">
        <f>'cy2002'!DR28</f>
        <v>1202</v>
      </c>
      <c r="C29" s="53">
        <f>'cy2002'!DS28</f>
        <v>488</v>
      </c>
      <c r="D29" s="53">
        <f>'cy2002'!DT28</f>
        <v>1690</v>
      </c>
      <c r="E29" s="54">
        <f>'cy2002'!DU28</f>
        <v>0.7112426035502959</v>
      </c>
      <c r="F29" s="53">
        <f>'cy2002'!DV28</f>
        <v>1058</v>
      </c>
      <c r="G29" s="53">
        <f>'cy2002'!DW28</f>
        <v>480</v>
      </c>
      <c r="H29" s="53">
        <f>'cy2002'!DX28</f>
        <v>1538</v>
      </c>
      <c r="I29" s="55">
        <f>'cy2002'!DY28</f>
        <v>0.6879063719115734</v>
      </c>
    </row>
    <row r="30" spans="1:9" ht="12.75">
      <c r="A30" s="102" t="s">
        <v>14</v>
      </c>
      <c r="B30" s="103"/>
      <c r="C30" s="103"/>
      <c r="D30" s="103"/>
      <c r="E30" s="103"/>
      <c r="F30" s="103"/>
      <c r="G30" s="103"/>
      <c r="H30" s="103"/>
      <c r="I30" s="104"/>
    </row>
    <row r="31" spans="1:9" ht="12.75">
      <c r="A31" s="45" t="s">
        <v>2</v>
      </c>
      <c r="B31" s="41">
        <f>'cy2002'!DR30</f>
        <v>29</v>
      </c>
      <c r="C31" s="41">
        <f>'cy2002'!DS30</f>
        <v>129</v>
      </c>
      <c r="D31" s="48">
        <f>'cy2002'!DT30</f>
        <v>158</v>
      </c>
      <c r="E31" s="42">
        <f>'cy2002'!DU30</f>
        <v>0.18354430379746836</v>
      </c>
      <c r="F31" s="41">
        <f>'cy2002'!DV30</f>
        <v>22</v>
      </c>
      <c r="G31" s="41">
        <f>'cy2002'!DW30</f>
        <v>149</v>
      </c>
      <c r="H31" s="48">
        <f>'cy2002'!DX30</f>
        <v>171</v>
      </c>
      <c r="I31" s="46">
        <f>'cy2002'!DY30</f>
        <v>0.1286549707602339</v>
      </c>
    </row>
    <row r="32" spans="1:9" ht="12.75">
      <c r="A32" s="45" t="s">
        <v>3</v>
      </c>
      <c r="B32" s="41">
        <f>'cy2002'!DR31</f>
        <v>42</v>
      </c>
      <c r="C32" s="41">
        <f>'cy2002'!DS31</f>
        <v>135</v>
      </c>
      <c r="D32" s="48">
        <f>'cy2002'!DT31</f>
        <v>177</v>
      </c>
      <c r="E32" s="42">
        <f>'cy2002'!DU31</f>
        <v>0.23728813559322035</v>
      </c>
      <c r="F32" s="41">
        <f>'cy2002'!DV31</f>
        <v>14</v>
      </c>
      <c r="G32" s="41">
        <f>'cy2002'!DW31</f>
        <v>166</v>
      </c>
      <c r="H32" s="48">
        <f>'cy2002'!DX31</f>
        <v>180</v>
      </c>
      <c r="I32" s="46">
        <f>'cy2002'!DY31</f>
        <v>0.07777777777777778</v>
      </c>
    </row>
    <row r="33" spans="1:9" ht="12.75">
      <c r="A33" s="45" t="s">
        <v>4</v>
      </c>
      <c r="B33" s="41">
        <f>'cy2002'!DR32</f>
        <v>156</v>
      </c>
      <c r="C33" s="41">
        <f>'cy2002'!DS32</f>
        <v>123</v>
      </c>
      <c r="D33" s="48">
        <f>'cy2002'!DT32</f>
        <v>279</v>
      </c>
      <c r="E33" s="42">
        <f>'cy2002'!DU32</f>
        <v>0.5591397849462365</v>
      </c>
      <c r="F33" s="41">
        <f>'cy2002'!DV32</f>
        <v>99</v>
      </c>
      <c r="G33" s="41">
        <f>'cy2002'!DW32</f>
        <v>154</v>
      </c>
      <c r="H33" s="48">
        <f>'cy2002'!DX32</f>
        <v>253</v>
      </c>
      <c r="I33" s="46">
        <f>'cy2002'!DY32</f>
        <v>0.391304347826087</v>
      </c>
    </row>
    <row r="34" spans="1:9" ht="12.75">
      <c r="A34" s="45" t="s">
        <v>5</v>
      </c>
      <c r="B34" s="41">
        <f>'cy2002'!DR33</f>
        <v>85</v>
      </c>
      <c r="C34" s="41">
        <f>'cy2002'!DS33</f>
        <v>98</v>
      </c>
      <c r="D34" s="48">
        <f>'cy2002'!DT33</f>
        <v>183</v>
      </c>
      <c r="E34" s="42">
        <f>'cy2002'!DU33</f>
        <v>0.4644808743169399</v>
      </c>
      <c r="F34" s="41">
        <f>'cy2002'!DV33</f>
        <v>47</v>
      </c>
      <c r="G34" s="41">
        <f>'cy2002'!DW33</f>
        <v>85</v>
      </c>
      <c r="H34" s="48">
        <f>'cy2002'!DX33</f>
        <v>132</v>
      </c>
      <c r="I34" s="46">
        <f>'cy2002'!DY33</f>
        <v>0.3560606060606061</v>
      </c>
    </row>
    <row r="35" spans="1:9" ht="12.75">
      <c r="A35" s="45" t="s">
        <v>6</v>
      </c>
      <c r="B35" s="41">
        <f>'cy2002'!DR34</f>
        <v>230</v>
      </c>
      <c r="C35" s="41">
        <f>'cy2002'!DS34</f>
        <v>142</v>
      </c>
      <c r="D35" s="48">
        <f>'cy2002'!DT34</f>
        <v>372</v>
      </c>
      <c r="E35" s="42">
        <f>'cy2002'!DU34</f>
        <v>0.6182795698924731</v>
      </c>
      <c r="F35" s="41">
        <f>'cy2002'!DV34</f>
        <v>146</v>
      </c>
      <c r="G35" s="41">
        <f>'cy2002'!DW34</f>
        <v>139</v>
      </c>
      <c r="H35" s="48">
        <f>'cy2002'!DX34</f>
        <v>285</v>
      </c>
      <c r="I35" s="46">
        <f>'cy2002'!DY34</f>
        <v>0.512280701754386</v>
      </c>
    </row>
    <row r="36" spans="1:9" ht="12.75">
      <c r="A36" s="45" t="s">
        <v>36</v>
      </c>
      <c r="B36" s="41">
        <f>'cy2002'!DR35</f>
        <v>37</v>
      </c>
      <c r="C36" s="41">
        <f>'cy2002'!DS35</f>
        <v>20</v>
      </c>
      <c r="D36" s="48">
        <f>'cy2002'!DT35</f>
        <v>57</v>
      </c>
      <c r="E36" s="42">
        <f>'cy2002'!DU35</f>
        <v>0.6491228070175439</v>
      </c>
      <c r="F36" s="41">
        <f>'cy2002'!DV35</f>
        <v>42</v>
      </c>
      <c r="G36" s="41">
        <f>'cy2002'!DW35</f>
        <v>66</v>
      </c>
      <c r="H36" s="48">
        <f>'cy2002'!DX35</f>
        <v>108</v>
      </c>
      <c r="I36" s="46">
        <f>'cy2002'!DY35</f>
        <v>0.3888888888888889</v>
      </c>
    </row>
    <row r="37" spans="1:9" ht="12.75">
      <c r="A37" s="45" t="s">
        <v>37</v>
      </c>
      <c r="B37" s="41">
        <f>'cy2002'!DR36</f>
        <v>39</v>
      </c>
      <c r="C37" s="41">
        <f>'cy2002'!DS36</f>
        <v>30</v>
      </c>
      <c r="D37" s="48">
        <f>'cy2002'!DT36</f>
        <v>69</v>
      </c>
      <c r="E37" s="42">
        <f>'cy2002'!DU36</f>
        <v>0.5652173913043478</v>
      </c>
      <c r="F37" s="41">
        <f>'cy2002'!DV36</f>
        <v>20</v>
      </c>
      <c r="G37" s="41">
        <f>'cy2002'!DW36</f>
        <v>56</v>
      </c>
      <c r="H37" s="48">
        <f>'cy2002'!DX36</f>
        <v>76</v>
      </c>
      <c r="I37" s="46">
        <f>'cy2002'!DY36</f>
        <v>0.2631578947368421</v>
      </c>
    </row>
    <row r="38" spans="1:9" ht="12.75">
      <c r="A38" s="45" t="s">
        <v>35</v>
      </c>
      <c r="B38" s="41">
        <f>'cy2002'!DR37</f>
        <v>76</v>
      </c>
      <c r="C38" s="41">
        <f>'cy2002'!DS37</f>
        <v>50</v>
      </c>
      <c r="D38" s="48">
        <f>'cy2002'!DT37</f>
        <v>126</v>
      </c>
      <c r="E38" s="42">
        <f>'cy2002'!DU37</f>
        <v>0.6031746031746031</v>
      </c>
      <c r="F38" s="41">
        <f>'cy2002'!DV37</f>
        <v>62</v>
      </c>
      <c r="G38" s="41">
        <f>'cy2002'!DW37</f>
        <v>122</v>
      </c>
      <c r="H38" s="48">
        <f>'cy2002'!DX37</f>
        <v>184</v>
      </c>
      <c r="I38" s="46">
        <f>'cy2002'!DY37</f>
        <v>0.33695652173913043</v>
      </c>
    </row>
    <row r="39" spans="1:9" ht="12.75">
      <c r="A39" s="45" t="s">
        <v>24</v>
      </c>
      <c r="B39" s="41">
        <f>'cy2002'!DR38</f>
        <v>38</v>
      </c>
      <c r="C39" s="41">
        <f>'cy2002'!DS38</f>
        <v>126</v>
      </c>
      <c r="D39" s="48">
        <f>'cy2002'!DT38</f>
        <v>164</v>
      </c>
      <c r="E39" s="42">
        <f>'cy2002'!DU38</f>
        <v>0.23170731707317074</v>
      </c>
      <c r="F39" s="41">
        <f>'cy2002'!DV38</f>
        <v>11</v>
      </c>
      <c r="G39" s="41">
        <f>'cy2002'!DW38</f>
        <v>42</v>
      </c>
      <c r="H39" s="48">
        <f>'cy2002'!DX38</f>
        <v>53</v>
      </c>
      <c r="I39" s="46">
        <f>'cy2002'!DY38</f>
        <v>0.20754716981132076</v>
      </c>
    </row>
    <row r="40" spans="1:9" ht="12.75">
      <c r="A40" s="45" t="s">
        <v>25</v>
      </c>
      <c r="B40" s="41">
        <f>'cy2002'!DR39</f>
        <v>183</v>
      </c>
      <c r="C40" s="41">
        <f>'cy2002'!DS39</f>
        <v>434</v>
      </c>
      <c r="D40" s="48">
        <f>'cy2002'!DT39</f>
        <v>617</v>
      </c>
      <c r="E40" s="42">
        <f>'cy2002'!DU39</f>
        <v>0.2965964343598055</v>
      </c>
      <c r="F40" s="41">
        <f>'cy2002'!DV39</f>
        <v>50</v>
      </c>
      <c r="G40" s="41">
        <f>'cy2002'!DW39</f>
        <v>331</v>
      </c>
      <c r="H40" s="48">
        <f>'cy2002'!DX39</f>
        <v>381</v>
      </c>
      <c r="I40" s="46">
        <f>'cy2002'!DY39</f>
        <v>0.13123359580052493</v>
      </c>
    </row>
    <row r="41" spans="1:9" ht="13.5" thickBot="1">
      <c r="A41" s="52" t="s">
        <v>1</v>
      </c>
      <c r="B41" s="53">
        <f>'cy2002'!DR40</f>
        <v>839</v>
      </c>
      <c r="C41" s="53">
        <f>'cy2002'!DS40</f>
        <v>1237</v>
      </c>
      <c r="D41" s="53">
        <f>'cy2002'!DT40</f>
        <v>2076</v>
      </c>
      <c r="E41" s="54">
        <f>'cy2002'!DU40</f>
        <v>0.40414258188824664</v>
      </c>
      <c r="F41" s="53">
        <f>'cy2002'!DV40</f>
        <v>451</v>
      </c>
      <c r="G41" s="53">
        <f>'cy2002'!DW40</f>
        <v>1188</v>
      </c>
      <c r="H41" s="53">
        <f>'cy2002'!DX40</f>
        <v>1639</v>
      </c>
      <c r="I41" s="55">
        <f>'cy2002'!DY40</f>
        <v>0.2751677852348993</v>
      </c>
    </row>
    <row r="42" spans="1:9" ht="12.75">
      <c r="A42" s="101" t="s">
        <v>15</v>
      </c>
      <c r="B42" s="71"/>
      <c r="C42" s="71"/>
      <c r="D42" s="71"/>
      <c r="E42" s="71"/>
      <c r="F42" s="71"/>
      <c r="G42" s="71"/>
      <c r="H42" s="71"/>
      <c r="I42" s="72"/>
    </row>
    <row r="43" spans="1:9" ht="12.75">
      <c r="A43" s="45" t="s">
        <v>2</v>
      </c>
      <c r="B43" s="41">
        <f>'cy2002'!DR42</f>
        <v>6508</v>
      </c>
      <c r="C43" s="41">
        <f>'cy2002'!DS42</f>
        <v>13459</v>
      </c>
      <c r="D43" s="48">
        <f>'cy2002'!DT42</f>
        <v>19967</v>
      </c>
      <c r="E43" s="42">
        <f>'cy2002'!DU42</f>
        <v>0.3259377973656533</v>
      </c>
      <c r="F43" s="41">
        <f>'cy2002'!DV42</f>
        <v>3663</v>
      </c>
      <c r="G43" s="41">
        <f>'cy2002'!DW42</f>
        <v>11611</v>
      </c>
      <c r="H43" s="48">
        <f>'cy2002'!DX42</f>
        <v>15274</v>
      </c>
      <c r="I43" s="46">
        <f>'cy2002'!DY42</f>
        <v>0.23981930077255467</v>
      </c>
    </row>
    <row r="44" spans="1:9" ht="12.75">
      <c r="A44" s="45" t="s">
        <v>3</v>
      </c>
      <c r="B44" s="41">
        <f>'cy2002'!DR43</f>
        <v>3966</v>
      </c>
      <c r="C44" s="41">
        <f>'cy2002'!DS43</f>
        <v>12267</v>
      </c>
      <c r="D44" s="48">
        <f>'cy2002'!DT43</f>
        <v>16233</v>
      </c>
      <c r="E44" s="42">
        <f>'cy2002'!DU43</f>
        <v>0.24431713176861947</v>
      </c>
      <c r="F44" s="41">
        <f>'cy2002'!DV43</f>
        <v>2324</v>
      </c>
      <c r="G44" s="41">
        <f>'cy2002'!DW43</f>
        <v>10064</v>
      </c>
      <c r="H44" s="48">
        <f>'cy2002'!DX43</f>
        <v>12388</v>
      </c>
      <c r="I44" s="46">
        <f>'cy2002'!DY43</f>
        <v>0.18760090410074265</v>
      </c>
    </row>
    <row r="45" spans="1:9" ht="12.75">
      <c r="A45" s="45" t="s">
        <v>4</v>
      </c>
      <c r="B45" s="41">
        <f>'cy2002'!DR44</f>
        <v>12771</v>
      </c>
      <c r="C45" s="41">
        <f>'cy2002'!DS44</f>
        <v>11204</v>
      </c>
      <c r="D45" s="48">
        <f>'cy2002'!DT44</f>
        <v>23975</v>
      </c>
      <c r="E45" s="42">
        <f>'cy2002'!DU44</f>
        <v>0.5326798748696558</v>
      </c>
      <c r="F45" s="41">
        <f>'cy2002'!DV44</f>
        <v>9003</v>
      </c>
      <c r="G45" s="41">
        <f>'cy2002'!DW44</f>
        <v>9510</v>
      </c>
      <c r="H45" s="48">
        <f>'cy2002'!DX44</f>
        <v>18513</v>
      </c>
      <c r="I45" s="46">
        <f>'cy2002'!DY44</f>
        <v>0.48630691946199966</v>
      </c>
    </row>
    <row r="46" spans="1:9" ht="12.75">
      <c r="A46" s="45" t="s">
        <v>5</v>
      </c>
      <c r="B46" s="41">
        <f>'cy2002'!DR45</f>
        <v>4033</v>
      </c>
      <c r="C46" s="41">
        <f>'cy2002'!DS45</f>
        <v>8815</v>
      </c>
      <c r="D46" s="48">
        <f>'cy2002'!DT45</f>
        <v>12848</v>
      </c>
      <c r="E46" s="42">
        <f>'cy2002'!DU45</f>
        <v>0.31390099626400997</v>
      </c>
      <c r="F46" s="41">
        <f>'cy2002'!DV45</f>
        <v>2787</v>
      </c>
      <c r="G46" s="41">
        <f>'cy2002'!DW45</f>
        <v>5810</v>
      </c>
      <c r="H46" s="48">
        <f>'cy2002'!DX45</f>
        <v>8597</v>
      </c>
      <c r="I46" s="46">
        <f>'cy2002'!DY45</f>
        <v>0.3241828544841224</v>
      </c>
    </row>
    <row r="47" spans="1:9" ht="12.75">
      <c r="A47" s="45" t="s">
        <v>6</v>
      </c>
      <c r="B47" s="41">
        <f>'cy2002'!DR46</f>
        <v>25292</v>
      </c>
      <c r="C47" s="41">
        <f>'cy2002'!DS46</f>
        <v>9904</v>
      </c>
      <c r="D47" s="48">
        <f>'cy2002'!DT46</f>
        <v>35196</v>
      </c>
      <c r="E47" s="42">
        <f>'cy2002'!DU46</f>
        <v>0.7186043868621435</v>
      </c>
      <c r="F47" s="41">
        <f>'cy2002'!DV46</f>
        <v>17205</v>
      </c>
      <c r="G47" s="41">
        <f>'cy2002'!DW46</f>
        <v>9973</v>
      </c>
      <c r="H47" s="48">
        <f>'cy2002'!DX46</f>
        <v>27178</v>
      </c>
      <c r="I47" s="46">
        <f>'cy2002'!DY46</f>
        <v>0.6330487894620649</v>
      </c>
    </row>
    <row r="48" spans="1:9" ht="12.75">
      <c r="A48" s="45" t="s">
        <v>36</v>
      </c>
      <c r="B48" s="41">
        <f>'cy2002'!DR47</f>
        <v>2485</v>
      </c>
      <c r="C48" s="41">
        <f>'cy2002'!DS47</f>
        <v>1030</v>
      </c>
      <c r="D48" s="48">
        <f>'cy2002'!DT47</f>
        <v>3515</v>
      </c>
      <c r="E48" s="42">
        <f>'cy2002'!DU47</f>
        <v>0.7069701280227596</v>
      </c>
      <c r="F48" s="41">
        <f>'cy2002'!DV47</f>
        <v>1610</v>
      </c>
      <c r="G48" s="41">
        <f>'cy2002'!DW47</f>
        <v>1460</v>
      </c>
      <c r="H48" s="48">
        <f>'cy2002'!DX47</f>
        <v>3070</v>
      </c>
      <c r="I48" s="46">
        <f>'cy2002'!DY47</f>
        <v>0.5244299674267101</v>
      </c>
    </row>
    <row r="49" spans="1:9" ht="12.75">
      <c r="A49" s="45" t="s">
        <v>37</v>
      </c>
      <c r="B49" s="41">
        <f>'cy2002'!DR48</f>
        <v>2301</v>
      </c>
      <c r="C49" s="41">
        <f>'cy2002'!DS48</f>
        <v>511</v>
      </c>
      <c r="D49" s="48">
        <f>'cy2002'!DT48</f>
        <v>2812</v>
      </c>
      <c r="E49" s="42">
        <f>'cy2002'!DU48</f>
        <v>0.8182788051209103</v>
      </c>
      <c r="F49" s="41">
        <f>'cy2002'!DV48</f>
        <v>1596</v>
      </c>
      <c r="G49" s="41">
        <f>'cy2002'!DW48</f>
        <v>862</v>
      </c>
      <c r="H49" s="48">
        <f>'cy2002'!DX48</f>
        <v>2458</v>
      </c>
      <c r="I49" s="46">
        <f>'cy2002'!DY48</f>
        <v>0.6493083807973963</v>
      </c>
    </row>
    <row r="50" spans="1:9" ht="12.75">
      <c r="A50" s="45" t="s">
        <v>35</v>
      </c>
      <c r="B50" s="41">
        <f>'cy2002'!DR49</f>
        <v>4786</v>
      </c>
      <c r="C50" s="41">
        <f>'cy2002'!DS49</f>
        <v>1541</v>
      </c>
      <c r="D50" s="48">
        <f>'cy2002'!DT49</f>
        <v>6327</v>
      </c>
      <c r="E50" s="42">
        <f>'cy2002'!DU49</f>
        <v>0.7564406511774933</v>
      </c>
      <c r="F50" s="41">
        <f>'cy2002'!DV49</f>
        <v>3206</v>
      </c>
      <c r="G50" s="41">
        <f>'cy2002'!DW49</f>
        <v>2322</v>
      </c>
      <c r="H50" s="48">
        <f>'cy2002'!DX49</f>
        <v>5528</v>
      </c>
      <c r="I50" s="46">
        <f>'cy2002'!DY49</f>
        <v>0.5799565846599132</v>
      </c>
    </row>
    <row r="51" spans="1:9" ht="12.75">
      <c r="A51" s="45" t="s">
        <v>24</v>
      </c>
      <c r="B51" s="41">
        <f>'cy2002'!DR50</f>
        <v>6176</v>
      </c>
      <c r="C51" s="41">
        <f>'cy2002'!DS50</f>
        <v>5578</v>
      </c>
      <c r="D51" s="48">
        <f>'cy2002'!DT50</f>
        <v>11754</v>
      </c>
      <c r="E51" s="42">
        <f>'cy2002'!DU50</f>
        <v>0.5254381487153309</v>
      </c>
      <c r="F51" s="41">
        <f>'cy2002'!DV50</f>
        <v>1437</v>
      </c>
      <c r="G51" s="41">
        <f>'cy2002'!DW50</f>
        <v>3010</v>
      </c>
      <c r="H51" s="48">
        <f>'cy2002'!DX50</f>
        <v>4447</v>
      </c>
      <c r="I51" s="46">
        <f>'cy2002'!DY50</f>
        <v>0.32313919496289634</v>
      </c>
    </row>
    <row r="52" spans="1:9" ht="12.75">
      <c r="A52" s="45" t="s">
        <v>25</v>
      </c>
      <c r="B52" s="41">
        <f>'cy2002'!DR51</f>
        <v>25899</v>
      </c>
      <c r="C52" s="41">
        <f>'cy2002'!DS51</f>
        <v>19940</v>
      </c>
      <c r="D52" s="48">
        <f>'cy2002'!DT51</f>
        <v>45839</v>
      </c>
      <c r="E52" s="42">
        <f>'cy2002'!DU51</f>
        <v>0.564999236458038</v>
      </c>
      <c r="F52" s="41">
        <f>'cy2002'!DV51</f>
        <v>9432</v>
      </c>
      <c r="G52" s="41">
        <f>'cy2002'!DW51</f>
        <v>15373</v>
      </c>
      <c r="H52" s="48">
        <f>'cy2002'!DX51</f>
        <v>24805</v>
      </c>
      <c r="I52" s="46">
        <f>'cy2002'!DY51</f>
        <v>0.380245918161661</v>
      </c>
    </row>
    <row r="53" spans="1:9" ht="13.5" thickBot="1">
      <c r="A53" s="52" t="s">
        <v>1</v>
      </c>
      <c r="B53" s="53">
        <f>'cy2002'!DR52</f>
        <v>89431</v>
      </c>
      <c r="C53" s="53">
        <f>'cy2002'!DS52</f>
        <v>82708</v>
      </c>
      <c r="D53" s="53">
        <f>'cy2002'!DT52</f>
        <v>172139</v>
      </c>
      <c r="E53" s="54">
        <f>'cy2002'!DU52</f>
        <v>0.5195278234450067</v>
      </c>
      <c r="F53" s="53">
        <f>'cy2002'!DV52</f>
        <v>49057</v>
      </c>
      <c r="G53" s="53">
        <f>'cy2002'!DW52</f>
        <v>67673</v>
      </c>
      <c r="H53" s="53">
        <f>'cy2002'!DX52</f>
        <v>116730</v>
      </c>
      <c r="I53" s="55">
        <f>'cy2002'!DY52</f>
        <v>0.4202604300522573</v>
      </c>
    </row>
    <row r="54" spans="1:9" ht="12.75">
      <c r="A54" s="101" t="s">
        <v>16</v>
      </c>
      <c r="B54" s="71"/>
      <c r="C54" s="71"/>
      <c r="D54" s="71"/>
      <c r="E54" s="71"/>
      <c r="F54" s="71"/>
      <c r="G54" s="71"/>
      <c r="H54" s="71"/>
      <c r="I54" s="72"/>
    </row>
    <row r="55" spans="1:9" ht="12.75">
      <c r="A55" s="45" t="s">
        <v>2</v>
      </c>
      <c r="B55" s="41">
        <f>'cy2002'!DR54</f>
        <v>671</v>
      </c>
      <c r="C55" s="41">
        <f>'cy2002'!DS54</f>
        <v>1422</v>
      </c>
      <c r="D55" s="48">
        <f>'cy2002'!DT54</f>
        <v>2093</v>
      </c>
      <c r="E55" s="42">
        <f>'cy2002'!DU54</f>
        <v>0.32059245102723366</v>
      </c>
      <c r="F55" s="41">
        <f>'cy2002'!DV54</f>
        <v>457</v>
      </c>
      <c r="G55" s="41">
        <f>'cy2002'!DW54</f>
        <v>1422</v>
      </c>
      <c r="H55" s="48">
        <f>'cy2002'!DX54</f>
        <v>1879</v>
      </c>
      <c r="I55" s="46">
        <f>'cy2002'!DY54</f>
        <v>0.24321447578499203</v>
      </c>
    </row>
    <row r="56" spans="1:9" ht="12.75">
      <c r="A56" s="45" t="s">
        <v>3</v>
      </c>
      <c r="B56" s="41">
        <f>'cy2002'!DR55</f>
        <v>551</v>
      </c>
      <c r="C56" s="41">
        <f>'cy2002'!DS55</f>
        <v>1571</v>
      </c>
      <c r="D56" s="48">
        <f>'cy2002'!DT55</f>
        <v>2122</v>
      </c>
      <c r="E56" s="42">
        <f>'cy2002'!DU55</f>
        <v>0.2596606974552309</v>
      </c>
      <c r="F56" s="41">
        <f>'cy2002'!DV55</f>
        <v>267</v>
      </c>
      <c r="G56" s="41">
        <f>'cy2002'!DW55</f>
        <v>1534</v>
      </c>
      <c r="H56" s="48">
        <f>'cy2002'!DX55</f>
        <v>1801</v>
      </c>
      <c r="I56" s="46">
        <f>'cy2002'!DY55</f>
        <v>0.14825097168239867</v>
      </c>
    </row>
    <row r="57" spans="1:9" ht="12.75">
      <c r="A57" s="45" t="s">
        <v>4</v>
      </c>
      <c r="B57" s="41">
        <f>'cy2002'!DR56</f>
        <v>1627</v>
      </c>
      <c r="C57" s="41">
        <f>'cy2002'!DS56</f>
        <v>1258</v>
      </c>
      <c r="D57" s="48">
        <f>'cy2002'!DT56</f>
        <v>2885</v>
      </c>
      <c r="E57" s="42">
        <f>'cy2002'!DU56</f>
        <v>0.5639514731369151</v>
      </c>
      <c r="F57" s="41">
        <f>'cy2002'!DV56</f>
        <v>925</v>
      </c>
      <c r="G57" s="41">
        <f>'cy2002'!DW56</f>
        <v>1353</v>
      </c>
      <c r="H57" s="48">
        <f>'cy2002'!DX56</f>
        <v>2278</v>
      </c>
      <c r="I57" s="46">
        <f>'cy2002'!DY56</f>
        <v>0.4060579455662862</v>
      </c>
    </row>
    <row r="58" spans="1:9" ht="12.75">
      <c r="A58" s="45" t="s">
        <v>5</v>
      </c>
      <c r="B58" s="41">
        <f>'cy2002'!DR57</f>
        <v>806</v>
      </c>
      <c r="C58" s="41">
        <f>'cy2002'!DS57</f>
        <v>965</v>
      </c>
      <c r="D58" s="48">
        <f>'cy2002'!DT57</f>
        <v>1771</v>
      </c>
      <c r="E58" s="42">
        <f>'cy2002'!DU57</f>
        <v>0.45511010728402035</v>
      </c>
      <c r="F58" s="41">
        <f>'cy2002'!DV57</f>
        <v>474</v>
      </c>
      <c r="G58" s="41">
        <f>'cy2002'!DW57</f>
        <v>1014</v>
      </c>
      <c r="H58" s="48">
        <f>'cy2002'!DX57</f>
        <v>1488</v>
      </c>
      <c r="I58" s="46">
        <f>'cy2002'!DY57</f>
        <v>0.3185483870967742</v>
      </c>
    </row>
    <row r="59" spans="1:9" ht="12.75">
      <c r="A59" s="45" t="s">
        <v>6</v>
      </c>
      <c r="B59" s="41">
        <f>'cy2002'!DR58</f>
        <v>2308</v>
      </c>
      <c r="C59" s="41">
        <f>'cy2002'!DS58</f>
        <v>415</v>
      </c>
      <c r="D59" s="48">
        <f>'cy2002'!DT58</f>
        <v>2723</v>
      </c>
      <c r="E59" s="42">
        <f>'cy2002'!DU58</f>
        <v>0.8475945648182152</v>
      </c>
      <c r="F59" s="41">
        <f>'cy2002'!DV58</f>
        <v>1179</v>
      </c>
      <c r="G59" s="41">
        <f>'cy2002'!DW58</f>
        <v>964</v>
      </c>
      <c r="H59" s="48">
        <f>'cy2002'!DX58</f>
        <v>2143</v>
      </c>
      <c r="I59" s="46">
        <f>'cy2002'!DY58</f>
        <v>0.5501633224451703</v>
      </c>
    </row>
    <row r="60" spans="1:9" ht="12.75">
      <c r="A60" s="45" t="s">
        <v>36</v>
      </c>
      <c r="B60" s="41">
        <f>'cy2002'!DR59</f>
        <v>300</v>
      </c>
      <c r="C60" s="41">
        <f>'cy2002'!DS59</f>
        <v>97</v>
      </c>
      <c r="D60" s="48">
        <f>'cy2002'!DT59</f>
        <v>397</v>
      </c>
      <c r="E60" s="42">
        <f>'cy2002'!DU59</f>
        <v>0.7556675062972292</v>
      </c>
      <c r="F60" s="41">
        <f>'cy2002'!DV59</f>
        <v>155</v>
      </c>
      <c r="G60" s="41">
        <f>'cy2002'!DW59</f>
        <v>125</v>
      </c>
      <c r="H60" s="48">
        <f>'cy2002'!DX59</f>
        <v>280</v>
      </c>
      <c r="I60" s="46">
        <f>'cy2002'!DY59</f>
        <v>0.5535714285714286</v>
      </c>
    </row>
    <row r="61" spans="1:9" ht="12.75">
      <c r="A61" s="45" t="s">
        <v>37</v>
      </c>
      <c r="B61" s="41">
        <f>'cy2002'!DR60</f>
        <v>389</v>
      </c>
      <c r="C61" s="41">
        <f>'cy2002'!DS60</f>
        <v>106</v>
      </c>
      <c r="D61" s="48">
        <f>'cy2002'!DT60</f>
        <v>495</v>
      </c>
      <c r="E61" s="42">
        <f>'cy2002'!DU60</f>
        <v>0.7858585858585858</v>
      </c>
      <c r="F61" s="41">
        <f>'cy2002'!DV60</f>
        <v>219</v>
      </c>
      <c r="G61" s="41">
        <f>'cy2002'!DW60</f>
        <v>171</v>
      </c>
      <c r="H61" s="48">
        <f>'cy2002'!DX60</f>
        <v>390</v>
      </c>
      <c r="I61" s="46">
        <f>'cy2002'!DY60</f>
        <v>0.5615384615384615</v>
      </c>
    </row>
    <row r="62" spans="1:9" ht="12.75">
      <c r="A62" s="45" t="s">
        <v>35</v>
      </c>
      <c r="B62" s="41">
        <f>'cy2002'!DR61</f>
        <v>689</v>
      </c>
      <c r="C62" s="41">
        <f>'cy2002'!DS61</f>
        <v>203</v>
      </c>
      <c r="D62" s="48">
        <f>'cy2002'!DT61</f>
        <v>892</v>
      </c>
      <c r="E62" s="42">
        <f>'cy2002'!DU61</f>
        <v>0.7724215246636771</v>
      </c>
      <c r="F62" s="41">
        <f>'cy2002'!DV61</f>
        <v>374</v>
      </c>
      <c r="G62" s="41">
        <f>'cy2002'!DW61</f>
        <v>296</v>
      </c>
      <c r="H62" s="48">
        <f>'cy2002'!DX61</f>
        <v>670</v>
      </c>
      <c r="I62" s="46">
        <f>'cy2002'!DY61</f>
        <v>0.5582089552238806</v>
      </c>
    </row>
    <row r="63" spans="1:9" ht="12.75">
      <c r="A63" s="45" t="s">
        <v>24</v>
      </c>
      <c r="B63" s="41">
        <f>'cy2002'!DR62</f>
        <v>1034</v>
      </c>
      <c r="C63" s="41">
        <f>'cy2002'!DS62</f>
        <v>238</v>
      </c>
      <c r="D63" s="48">
        <f>'cy2002'!DT62</f>
        <v>1272</v>
      </c>
      <c r="E63" s="42">
        <f>'cy2002'!DU62</f>
        <v>0.8128930817610063</v>
      </c>
      <c r="F63" s="41">
        <f>'cy2002'!DV62</f>
        <v>92</v>
      </c>
      <c r="G63" s="41">
        <f>'cy2002'!DW62</f>
        <v>231</v>
      </c>
      <c r="H63" s="48">
        <f>'cy2002'!DX62</f>
        <v>323</v>
      </c>
      <c r="I63" s="46">
        <f>'cy2002'!DY62</f>
        <v>0.2848297213622291</v>
      </c>
    </row>
    <row r="64" spans="1:9" ht="12.75">
      <c r="A64" s="45" t="s">
        <v>25</v>
      </c>
      <c r="B64" s="41">
        <f>'cy2002'!DR63</f>
        <v>3431</v>
      </c>
      <c r="C64" s="41">
        <f>'cy2002'!DS63</f>
        <v>532</v>
      </c>
      <c r="D64" s="48">
        <f>'cy2002'!DT63</f>
        <v>3963</v>
      </c>
      <c r="E64" s="42">
        <f>'cy2002'!DU63</f>
        <v>0.8657582639414585</v>
      </c>
      <c r="F64" s="41">
        <f>'cy2002'!DV63</f>
        <v>620</v>
      </c>
      <c r="G64" s="41">
        <f>'cy2002'!DW63</f>
        <v>1759</v>
      </c>
      <c r="H64" s="48">
        <f>'cy2002'!DX63</f>
        <v>2379</v>
      </c>
      <c r="I64" s="46">
        <f>'cy2002'!DY63</f>
        <v>0.26061370323665406</v>
      </c>
    </row>
    <row r="65" spans="1:9" ht="13.5" thickBot="1">
      <c r="A65" s="52" t="s">
        <v>1</v>
      </c>
      <c r="B65" s="53">
        <f>'cy2002'!DR64</f>
        <v>11117</v>
      </c>
      <c r="C65" s="53">
        <f>'cy2002'!DS64</f>
        <v>6604</v>
      </c>
      <c r="D65" s="53">
        <f>'cy2002'!DT64</f>
        <v>17721</v>
      </c>
      <c r="E65" s="54">
        <f>'cy2002'!DU64</f>
        <v>0.627334800519158</v>
      </c>
      <c r="F65" s="53">
        <f>'cy2002'!DV64</f>
        <v>4388</v>
      </c>
      <c r="G65" s="53">
        <f>'cy2002'!DW64</f>
        <v>8573</v>
      </c>
      <c r="H65" s="53">
        <f>'cy2002'!DX64</f>
        <v>12961</v>
      </c>
      <c r="I65" s="55">
        <f>'cy2002'!DY64</f>
        <v>0.33855412391019213</v>
      </c>
    </row>
    <row r="66" spans="1:9" ht="12.75">
      <c r="A66" s="101" t="s">
        <v>17</v>
      </c>
      <c r="B66" s="71"/>
      <c r="C66" s="71"/>
      <c r="D66" s="71"/>
      <c r="E66" s="71"/>
      <c r="F66" s="71"/>
      <c r="G66" s="71"/>
      <c r="H66" s="71"/>
      <c r="I66" s="72"/>
    </row>
    <row r="67" spans="1:9" ht="12.75">
      <c r="A67" s="45" t="s">
        <v>2</v>
      </c>
      <c r="B67" s="41">
        <f>'cy2002'!DR66</f>
        <v>51</v>
      </c>
      <c r="C67" s="41">
        <f>'cy2002'!DS66</f>
        <v>120</v>
      </c>
      <c r="D67" s="48">
        <f>'cy2002'!DT66</f>
        <v>171</v>
      </c>
      <c r="E67" s="42">
        <f>'cy2002'!DU66</f>
        <v>0.2982456140350877</v>
      </c>
      <c r="F67" s="41">
        <f>'cy2002'!DV66</f>
        <v>20</v>
      </c>
      <c r="G67" s="41">
        <f>'cy2002'!DW66</f>
        <v>160</v>
      </c>
      <c r="H67" s="48">
        <f>'cy2002'!DX66</f>
        <v>180</v>
      </c>
      <c r="I67" s="46">
        <f>'cy2002'!DY66</f>
        <v>0.1111111111111111</v>
      </c>
    </row>
    <row r="68" spans="1:9" ht="12.75">
      <c r="A68" s="45" t="s">
        <v>3</v>
      </c>
      <c r="B68" s="41">
        <f>'cy2002'!DR67</f>
        <v>33</v>
      </c>
      <c r="C68" s="41">
        <f>'cy2002'!DS67</f>
        <v>118</v>
      </c>
      <c r="D68" s="48">
        <f>'cy2002'!DT67</f>
        <v>151</v>
      </c>
      <c r="E68" s="42">
        <f>'cy2002'!DU67</f>
        <v>0.2185430463576159</v>
      </c>
      <c r="F68" s="41">
        <f>'cy2002'!DV67</f>
        <v>12</v>
      </c>
      <c r="G68" s="41">
        <f>'cy2002'!DW67</f>
        <v>152</v>
      </c>
      <c r="H68" s="48">
        <f>'cy2002'!DX67</f>
        <v>164</v>
      </c>
      <c r="I68" s="46">
        <f>'cy2002'!DY67</f>
        <v>0.07317073170731707</v>
      </c>
    </row>
    <row r="69" spans="1:9" ht="12.75">
      <c r="A69" s="45" t="s">
        <v>4</v>
      </c>
      <c r="B69" s="41">
        <f>'cy2002'!DR68</f>
        <v>93</v>
      </c>
      <c r="C69" s="41">
        <f>'cy2002'!DS68</f>
        <v>96</v>
      </c>
      <c r="D69" s="48">
        <f>'cy2002'!DT68</f>
        <v>189</v>
      </c>
      <c r="E69" s="42">
        <f>'cy2002'!DU68</f>
        <v>0.49206349206349204</v>
      </c>
      <c r="F69" s="41">
        <f>'cy2002'!DV68</f>
        <v>59</v>
      </c>
      <c r="G69" s="41">
        <f>'cy2002'!DW68</f>
        <v>149</v>
      </c>
      <c r="H69" s="48">
        <f>'cy2002'!DX68</f>
        <v>208</v>
      </c>
      <c r="I69" s="46">
        <f>'cy2002'!DY68</f>
        <v>0.28365384615384615</v>
      </c>
    </row>
    <row r="70" spans="1:9" ht="12.75">
      <c r="A70" s="45" t="s">
        <v>5</v>
      </c>
      <c r="B70" s="41">
        <f>'cy2002'!DR69</f>
        <v>51</v>
      </c>
      <c r="C70" s="41">
        <f>'cy2002'!DS69</f>
        <v>82</v>
      </c>
      <c r="D70" s="48">
        <f>'cy2002'!DT69</f>
        <v>133</v>
      </c>
      <c r="E70" s="42">
        <f>'cy2002'!DU69</f>
        <v>0.38345864661654133</v>
      </c>
      <c r="F70" s="41">
        <f>'cy2002'!DV69</f>
        <v>35</v>
      </c>
      <c r="G70" s="41">
        <f>'cy2002'!DW69</f>
        <v>119</v>
      </c>
      <c r="H70" s="48">
        <f>'cy2002'!DX69</f>
        <v>154</v>
      </c>
      <c r="I70" s="46">
        <f>'cy2002'!DY69</f>
        <v>0.22727272727272727</v>
      </c>
    </row>
    <row r="71" spans="1:9" ht="12.75">
      <c r="A71" s="45" t="s">
        <v>6</v>
      </c>
      <c r="B71" s="41">
        <f>'cy2002'!DR70</f>
        <v>134</v>
      </c>
      <c r="C71" s="41">
        <f>'cy2002'!DS70</f>
        <v>46</v>
      </c>
      <c r="D71" s="48">
        <f>'cy2002'!DT70</f>
        <v>180</v>
      </c>
      <c r="E71" s="42">
        <f>'cy2002'!DU70</f>
        <v>0.7444444444444445</v>
      </c>
      <c r="F71" s="41">
        <f>'cy2002'!DV70</f>
        <v>86</v>
      </c>
      <c r="G71" s="41">
        <f>'cy2002'!DW70</f>
        <v>47</v>
      </c>
      <c r="H71" s="48">
        <f>'cy2002'!DX70</f>
        <v>133</v>
      </c>
      <c r="I71" s="46">
        <f>'cy2002'!DY70</f>
        <v>0.6466165413533834</v>
      </c>
    </row>
    <row r="72" spans="1:9" ht="12.75">
      <c r="A72" s="45" t="s">
        <v>36</v>
      </c>
      <c r="B72" s="41">
        <f>'cy2002'!DR71</f>
        <v>79</v>
      </c>
      <c r="C72" s="41">
        <f>'cy2002'!DS71</f>
        <v>27</v>
      </c>
      <c r="D72" s="48">
        <f>'cy2002'!DT71</f>
        <v>106</v>
      </c>
      <c r="E72" s="42">
        <f>'cy2002'!DU71</f>
        <v>0.7452830188679245</v>
      </c>
      <c r="F72" s="41">
        <f>'cy2002'!DV71</f>
        <v>42</v>
      </c>
      <c r="G72" s="41">
        <f>'cy2002'!DW71</f>
        <v>52</v>
      </c>
      <c r="H72" s="48">
        <f>'cy2002'!DX71</f>
        <v>94</v>
      </c>
      <c r="I72" s="46">
        <f>'cy2002'!DY71</f>
        <v>0.44680851063829785</v>
      </c>
    </row>
    <row r="73" spans="1:9" ht="12.75">
      <c r="A73" s="45" t="s">
        <v>37</v>
      </c>
      <c r="B73" s="41">
        <f>'cy2002'!DR72</f>
        <v>84</v>
      </c>
      <c r="C73" s="41">
        <f>'cy2002'!DS72</f>
        <v>29</v>
      </c>
      <c r="D73" s="48">
        <f>'cy2002'!DT72</f>
        <v>113</v>
      </c>
      <c r="E73" s="42">
        <f>'cy2002'!DU72</f>
        <v>0.7433628318584071</v>
      </c>
      <c r="F73" s="41">
        <f>'cy2002'!DV72</f>
        <v>48</v>
      </c>
      <c r="G73" s="41">
        <f>'cy2002'!DW72</f>
        <v>73</v>
      </c>
      <c r="H73" s="48">
        <f>'cy2002'!DX72</f>
        <v>121</v>
      </c>
      <c r="I73" s="46">
        <f>'cy2002'!DY72</f>
        <v>0.39669421487603307</v>
      </c>
    </row>
    <row r="74" spans="1:9" ht="12.75">
      <c r="A74" s="45" t="s">
        <v>35</v>
      </c>
      <c r="B74" s="41">
        <f>'cy2002'!DR73</f>
        <v>163</v>
      </c>
      <c r="C74" s="41">
        <f>'cy2002'!DS73</f>
        <v>56</v>
      </c>
      <c r="D74" s="48">
        <f>'cy2002'!DT73</f>
        <v>219</v>
      </c>
      <c r="E74" s="42">
        <f>'cy2002'!DU73</f>
        <v>0.7442922374429224</v>
      </c>
      <c r="F74" s="41">
        <f>'cy2002'!DV73</f>
        <v>90</v>
      </c>
      <c r="G74" s="41">
        <f>'cy2002'!DW73</f>
        <v>125</v>
      </c>
      <c r="H74" s="48">
        <f>'cy2002'!DX73</f>
        <v>215</v>
      </c>
      <c r="I74" s="46">
        <f>'cy2002'!DY73</f>
        <v>0.4186046511627907</v>
      </c>
    </row>
    <row r="75" spans="1:9" ht="12.75">
      <c r="A75" s="45" t="s">
        <v>24</v>
      </c>
      <c r="B75" s="41">
        <f>'cy2002'!DR74</f>
        <v>0</v>
      </c>
      <c r="C75" s="41">
        <f>'cy2002'!DS74</f>
        <v>0</v>
      </c>
      <c r="D75" s="48">
        <f>'cy2002'!DT74</f>
        <v>0</v>
      </c>
      <c r="E75" s="42">
        <f>'cy2002'!DU74</f>
        <v>0</v>
      </c>
      <c r="F75" s="41">
        <f>'cy2002'!DV74</f>
        <v>0</v>
      </c>
      <c r="G75" s="41">
        <f>'cy2002'!DW74</f>
        <v>0</v>
      </c>
      <c r="H75" s="48">
        <f>'cy2002'!DX74</f>
        <v>0</v>
      </c>
      <c r="I75" s="46">
        <f>'cy2002'!DY74</f>
        <v>0</v>
      </c>
    </row>
    <row r="76" spans="1:9" ht="12.75">
      <c r="A76" s="45" t="s">
        <v>25</v>
      </c>
      <c r="B76" s="41">
        <f>'cy2002'!DR75</f>
        <v>0</v>
      </c>
      <c r="C76" s="41">
        <f>'cy2002'!DS75</f>
        <v>0</v>
      </c>
      <c r="D76" s="48">
        <f>'cy2002'!DT75</f>
        <v>0</v>
      </c>
      <c r="E76" s="42">
        <f>'cy2002'!DU75</f>
        <v>0</v>
      </c>
      <c r="F76" s="41">
        <f>'cy2002'!DV75</f>
        <v>0</v>
      </c>
      <c r="G76" s="41">
        <f>'cy2002'!DW75</f>
        <v>0</v>
      </c>
      <c r="H76" s="48">
        <f>'cy2002'!DX75</f>
        <v>0</v>
      </c>
      <c r="I76" s="46">
        <f>'cy2002'!DY75</f>
        <v>0</v>
      </c>
    </row>
    <row r="77" spans="1:9" ht="13.5" thickBot="1">
      <c r="A77" s="52" t="s">
        <v>1</v>
      </c>
      <c r="B77" s="53">
        <f>'cy2002'!DR76</f>
        <v>525</v>
      </c>
      <c r="C77" s="53">
        <f>'cy2002'!DS76</f>
        <v>518</v>
      </c>
      <c r="D77" s="53">
        <f>'cy2002'!DT76</f>
        <v>1043</v>
      </c>
      <c r="E77" s="54">
        <f>'cy2002'!DU76</f>
        <v>0.5033557046979866</v>
      </c>
      <c r="F77" s="53">
        <f>'cy2002'!DV76</f>
        <v>302</v>
      </c>
      <c r="G77" s="53">
        <f>'cy2002'!DW76</f>
        <v>752</v>
      </c>
      <c r="H77" s="53">
        <f>'cy2002'!DX76</f>
        <v>1054</v>
      </c>
      <c r="I77" s="55">
        <f>'cy2002'!DY76</f>
        <v>0.286527514231499</v>
      </c>
    </row>
    <row r="78" spans="1:9" ht="12.75">
      <c r="A78" s="101" t="s">
        <v>18</v>
      </c>
      <c r="B78" s="71"/>
      <c r="C78" s="71"/>
      <c r="D78" s="71"/>
      <c r="E78" s="71"/>
      <c r="F78" s="71"/>
      <c r="G78" s="71"/>
      <c r="H78" s="71"/>
      <c r="I78" s="72"/>
    </row>
    <row r="79" spans="1:9" ht="12.75">
      <c r="A79" s="45" t="s">
        <v>2</v>
      </c>
      <c r="B79" s="41">
        <f>'cy2002'!DR78</f>
        <v>407</v>
      </c>
      <c r="C79" s="41">
        <f>'cy2002'!DS78</f>
        <v>1026</v>
      </c>
      <c r="D79" s="48">
        <f>'cy2002'!DT78</f>
        <v>1433</v>
      </c>
      <c r="E79" s="42">
        <f>'cy2002'!DU78</f>
        <v>0.2840195394277739</v>
      </c>
      <c r="F79" s="41">
        <f>'cy2002'!DV78</f>
        <v>193</v>
      </c>
      <c r="G79" s="41">
        <f>'cy2002'!DW78</f>
        <v>1184</v>
      </c>
      <c r="H79" s="48">
        <f>'cy2002'!DX78</f>
        <v>1377</v>
      </c>
      <c r="I79" s="46">
        <f>'cy2002'!DY78</f>
        <v>0.140159767610748</v>
      </c>
    </row>
    <row r="80" spans="1:9" ht="12.75">
      <c r="A80" s="45" t="s">
        <v>3</v>
      </c>
      <c r="B80" s="41">
        <f>'cy2002'!DR79</f>
        <v>245</v>
      </c>
      <c r="C80" s="41">
        <f>'cy2002'!DS79</f>
        <v>957</v>
      </c>
      <c r="D80" s="48">
        <f>'cy2002'!DT79</f>
        <v>1202</v>
      </c>
      <c r="E80" s="42">
        <f>'cy2002'!DU79</f>
        <v>0.20382695507487522</v>
      </c>
      <c r="F80" s="41">
        <f>'cy2002'!DV79</f>
        <v>114</v>
      </c>
      <c r="G80" s="41">
        <f>'cy2002'!DW79</f>
        <v>1025</v>
      </c>
      <c r="H80" s="48">
        <f>'cy2002'!DX79</f>
        <v>1139</v>
      </c>
      <c r="I80" s="46">
        <f>'cy2002'!DY79</f>
        <v>0.10008779631255488</v>
      </c>
    </row>
    <row r="81" spans="1:9" ht="12.75">
      <c r="A81" s="45" t="s">
        <v>4</v>
      </c>
      <c r="B81" s="41">
        <f>'cy2002'!DR80</f>
        <v>802</v>
      </c>
      <c r="C81" s="41">
        <f>'cy2002'!DS80</f>
        <v>956</v>
      </c>
      <c r="D81" s="48">
        <f>'cy2002'!DT80</f>
        <v>1758</v>
      </c>
      <c r="E81" s="42">
        <f>'cy2002'!DU80</f>
        <v>0.45620022753128553</v>
      </c>
      <c r="F81" s="41">
        <f>'cy2002'!DV80</f>
        <v>383</v>
      </c>
      <c r="G81" s="41">
        <f>'cy2002'!DW80</f>
        <v>1063</v>
      </c>
      <c r="H81" s="48">
        <f>'cy2002'!DX80</f>
        <v>1446</v>
      </c>
      <c r="I81" s="46">
        <f>'cy2002'!DY80</f>
        <v>0.2648686030428769</v>
      </c>
    </row>
    <row r="82" spans="1:9" ht="12.75">
      <c r="A82" s="45" t="s">
        <v>5</v>
      </c>
      <c r="B82" s="41">
        <f>'cy2002'!DR81</f>
        <v>304</v>
      </c>
      <c r="C82" s="41">
        <f>'cy2002'!DS81</f>
        <v>494</v>
      </c>
      <c r="D82" s="48">
        <f>'cy2002'!DT81</f>
        <v>798</v>
      </c>
      <c r="E82" s="42">
        <f>'cy2002'!DU81</f>
        <v>0.38095238095238093</v>
      </c>
      <c r="F82" s="41">
        <f>'cy2002'!DV81</f>
        <v>151</v>
      </c>
      <c r="G82" s="41">
        <f>'cy2002'!DW81</f>
        <v>719</v>
      </c>
      <c r="H82" s="48">
        <f>'cy2002'!DX81</f>
        <v>870</v>
      </c>
      <c r="I82" s="46">
        <f>'cy2002'!DY81</f>
        <v>0.1735632183908046</v>
      </c>
    </row>
    <row r="83" spans="1:9" ht="12.75">
      <c r="A83" s="45" t="s">
        <v>6</v>
      </c>
      <c r="B83" s="41">
        <f>'cy2002'!DR82</f>
        <v>1228</v>
      </c>
      <c r="C83" s="41">
        <f>'cy2002'!DS82</f>
        <v>380</v>
      </c>
      <c r="D83" s="48">
        <f>'cy2002'!DT82</f>
        <v>1608</v>
      </c>
      <c r="E83" s="42">
        <f>'cy2002'!DU82</f>
        <v>0.763681592039801</v>
      </c>
      <c r="F83" s="41">
        <f>'cy2002'!DV82</f>
        <v>551</v>
      </c>
      <c r="G83" s="41">
        <f>'cy2002'!DW82</f>
        <v>536</v>
      </c>
      <c r="H83" s="48">
        <f>'cy2002'!DX82</f>
        <v>1087</v>
      </c>
      <c r="I83" s="46">
        <f>'cy2002'!DY82</f>
        <v>0.5068997240110396</v>
      </c>
    </row>
    <row r="84" spans="1:9" ht="12.75">
      <c r="A84" s="45" t="s">
        <v>36</v>
      </c>
      <c r="B84" s="41">
        <f>'cy2002'!DR83</f>
        <v>198</v>
      </c>
      <c r="C84" s="41">
        <f>'cy2002'!DS83</f>
        <v>108</v>
      </c>
      <c r="D84" s="48">
        <f>'cy2002'!DT83</f>
        <v>306</v>
      </c>
      <c r="E84" s="42">
        <f>'cy2002'!DU83</f>
        <v>0.6470588235294118</v>
      </c>
      <c r="F84" s="41">
        <f>'cy2002'!DV83</f>
        <v>71</v>
      </c>
      <c r="G84" s="41">
        <f>'cy2002'!DW83</f>
        <v>178</v>
      </c>
      <c r="H84" s="48">
        <f>'cy2002'!DX83</f>
        <v>249</v>
      </c>
      <c r="I84" s="46">
        <f>'cy2002'!DY83</f>
        <v>0.285140562248996</v>
      </c>
    </row>
    <row r="85" spans="1:9" ht="12.75">
      <c r="A85" s="45" t="s">
        <v>37</v>
      </c>
      <c r="B85" s="41">
        <f>'cy2002'!DR84</f>
        <v>174</v>
      </c>
      <c r="C85" s="41">
        <f>'cy2002'!DS84</f>
        <v>67</v>
      </c>
      <c r="D85" s="48">
        <f>'cy2002'!DT84</f>
        <v>241</v>
      </c>
      <c r="E85" s="42">
        <f>'cy2002'!DU84</f>
        <v>0.7219917012448133</v>
      </c>
      <c r="F85" s="41">
        <f>'cy2002'!DV84</f>
        <v>90</v>
      </c>
      <c r="G85" s="41">
        <f>'cy2002'!DW84</f>
        <v>128</v>
      </c>
      <c r="H85" s="48">
        <f>'cy2002'!DX84</f>
        <v>218</v>
      </c>
      <c r="I85" s="46">
        <f>'cy2002'!DY84</f>
        <v>0.41284403669724773</v>
      </c>
    </row>
    <row r="86" spans="1:9" ht="12.75">
      <c r="A86" s="45" t="s">
        <v>35</v>
      </c>
      <c r="B86" s="41">
        <f>'cy2002'!DR85</f>
        <v>372</v>
      </c>
      <c r="C86" s="41">
        <f>'cy2002'!DS85</f>
        <v>175</v>
      </c>
      <c r="D86" s="48">
        <f>'cy2002'!DT85</f>
        <v>547</v>
      </c>
      <c r="E86" s="42">
        <f>'cy2002'!DU85</f>
        <v>0.680073126142596</v>
      </c>
      <c r="F86" s="41">
        <f>'cy2002'!DV85</f>
        <v>161</v>
      </c>
      <c r="G86" s="41">
        <f>'cy2002'!DW85</f>
        <v>306</v>
      </c>
      <c r="H86" s="48">
        <f>'cy2002'!DX85</f>
        <v>467</v>
      </c>
      <c r="I86" s="46">
        <f>'cy2002'!DY85</f>
        <v>0.34475374732334046</v>
      </c>
    </row>
    <row r="87" spans="1:9" ht="12.75">
      <c r="A87" s="45" t="s">
        <v>24</v>
      </c>
      <c r="B87" s="41">
        <f>'cy2002'!DR86</f>
        <v>350</v>
      </c>
      <c r="C87" s="41">
        <f>'cy2002'!DS86</f>
        <v>368</v>
      </c>
      <c r="D87" s="48">
        <f>'cy2002'!DT86</f>
        <v>718</v>
      </c>
      <c r="E87" s="42">
        <f>'cy2002'!DU86</f>
        <v>0.48746518105849584</v>
      </c>
      <c r="F87" s="41">
        <f>'cy2002'!DV86</f>
        <v>53</v>
      </c>
      <c r="G87" s="41">
        <f>'cy2002'!DW86</f>
        <v>162</v>
      </c>
      <c r="H87" s="48">
        <f>'cy2002'!DX86</f>
        <v>215</v>
      </c>
      <c r="I87" s="46">
        <f>'cy2002'!DY86</f>
        <v>0.24651162790697675</v>
      </c>
    </row>
    <row r="88" spans="1:9" ht="12.75">
      <c r="A88" s="45" t="s">
        <v>25</v>
      </c>
      <c r="B88" s="41">
        <f>'cy2002'!DR87</f>
        <v>1815</v>
      </c>
      <c r="C88" s="41">
        <f>'cy2002'!DS87</f>
        <v>1677</v>
      </c>
      <c r="D88" s="48">
        <f>'cy2002'!DT87</f>
        <v>3492</v>
      </c>
      <c r="E88" s="42">
        <f>'cy2002'!DU87</f>
        <v>0.5197594501718213</v>
      </c>
      <c r="F88" s="41">
        <f>'cy2002'!DV87</f>
        <v>432</v>
      </c>
      <c r="G88" s="41">
        <f>'cy2002'!DW87</f>
        <v>1396</v>
      </c>
      <c r="H88" s="48">
        <f>'cy2002'!DX87</f>
        <v>1828</v>
      </c>
      <c r="I88" s="46">
        <f>'cy2002'!DY87</f>
        <v>0.2363238512035011</v>
      </c>
    </row>
    <row r="89" spans="1:9" ht="13.5" thickBot="1">
      <c r="A89" s="52" t="s">
        <v>1</v>
      </c>
      <c r="B89" s="53">
        <f>'cy2002'!DR88</f>
        <v>5523</v>
      </c>
      <c r="C89" s="53">
        <f>'cy2002'!DS88</f>
        <v>6033</v>
      </c>
      <c r="D89" s="53">
        <f>'cy2002'!DT88</f>
        <v>11556</v>
      </c>
      <c r="E89" s="54">
        <f>'cy2002'!DU88</f>
        <v>0.4779335410176532</v>
      </c>
      <c r="F89" s="53">
        <f>'cy2002'!DV88</f>
        <v>2038</v>
      </c>
      <c r="G89" s="53">
        <f>'cy2002'!DW88</f>
        <v>6391</v>
      </c>
      <c r="H89" s="53">
        <f>'cy2002'!DX88</f>
        <v>8429</v>
      </c>
      <c r="I89" s="55">
        <f>'cy2002'!DY88</f>
        <v>0.24178431605172618</v>
      </c>
    </row>
    <row r="90" spans="1:9" ht="12.75">
      <c r="A90" s="101" t="s">
        <v>19</v>
      </c>
      <c r="B90" s="71"/>
      <c r="C90" s="71"/>
      <c r="D90" s="71"/>
      <c r="E90" s="71"/>
      <c r="F90" s="71"/>
      <c r="G90" s="71"/>
      <c r="H90" s="71"/>
      <c r="I90" s="72"/>
    </row>
    <row r="91" spans="1:9" ht="12.75">
      <c r="A91" s="45" t="s">
        <v>2</v>
      </c>
      <c r="B91" s="41">
        <f>'cy2002'!DR90</f>
        <v>67</v>
      </c>
      <c r="C91" s="41">
        <f>'cy2002'!DS90</f>
        <v>157</v>
      </c>
      <c r="D91" s="48">
        <f>'cy2002'!DT90</f>
        <v>224</v>
      </c>
      <c r="E91" s="42">
        <f>'cy2002'!DU90</f>
        <v>0.29910714285714285</v>
      </c>
      <c r="F91" s="41">
        <f>'cy2002'!DV90</f>
        <v>41</v>
      </c>
      <c r="G91" s="41">
        <f>'cy2002'!DW90</f>
        <v>224</v>
      </c>
      <c r="H91" s="48">
        <f>'cy2002'!DX90</f>
        <v>265</v>
      </c>
      <c r="I91" s="46">
        <f>'cy2002'!DY90</f>
        <v>0.15471698113207547</v>
      </c>
    </row>
    <row r="92" spans="1:9" ht="12.75">
      <c r="A92" s="45" t="s">
        <v>3</v>
      </c>
      <c r="B92" s="41">
        <f>'cy2002'!DR91</f>
        <v>51</v>
      </c>
      <c r="C92" s="41">
        <f>'cy2002'!DS91</f>
        <v>134</v>
      </c>
      <c r="D92" s="48">
        <f>'cy2002'!DT91</f>
        <v>185</v>
      </c>
      <c r="E92" s="42">
        <f>'cy2002'!DU91</f>
        <v>0.2756756756756757</v>
      </c>
      <c r="F92" s="41">
        <f>'cy2002'!DV91</f>
        <v>38</v>
      </c>
      <c r="G92" s="41">
        <f>'cy2002'!DW91</f>
        <v>212</v>
      </c>
      <c r="H92" s="48">
        <f>'cy2002'!DX91</f>
        <v>250</v>
      </c>
      <c r="I92" s="46">
        <f>'cy2002'!DY91</f>
        <v>0.152</v>
      </c>
    </row>
    <row r="93" spans="1:9" ht="12.75">
      <c r="A93" s="45" t="s">
        <v>4</v>
      </c>
      <c r="B93" s="41">
        <f>'cy2002'!DR92</f>
        <v>160</v>
      </c>
      <c r="C93" s="41">
        <f>'cy2002'!DS92</f>
        <v>125</v>
      </c>
      <c r="D93" s="48">
        <f>'cy2002'!DT92</f>
        <v>285</v>
      </c>
      <c r="E93" s="42">
        <f>'cy2002'!DU92</f>
        <v>0.5614035087719298</v>
      </c>
      <c r="F93" s="41">
        <f>'cy2002'!DV92</f>
        <v>103</v>
      </c>
      <c r="G93" s="41">
        <f>'cy2002'!DW92</f>
        <v>163</v>
      </c>
      <c r="H93" s="48">
        <f>'cy2002'!DX92</f>
        <v>266</v>
      </c>
      <c r="I93" s="46">
        <f>'cy2002'!DY92</f>
        <v>0.38721804511278196</v>
      </c>
    </row>
    <row r="94" spans="1:9" ht="12.75">
      <c r="A94" s="45" t="s">
        <v>5</v>
      </c>
      <c r="B94" s="41">
        <f>'cy2002'!DR93</f>
        <v>56</v>
      </c>
      <c r="C94" s="41">
        <f>'cy2002'!DS93</f>
        <v>95</v>
      </c>
      <c r="D94" s="48">
        <f>'cy2002'!DT93</f>
        <v>151</v>
      </c>
      <c r="E94" s="42">
        <f>'cy2002'!DU93</f>
        <v>0.3708609271523179</v>
      </c>
      <c r="F94" s="41">
        <f>'cy2002'!DV93</f>
        <v>46</v>
      </c>
      <c r="G94" s="41">
        <f>'cy2002'!DW93</f>
        <v>110</v>
      </c>
      <c r="H94" s="48">
        <f>'cy2002'!DX93</f>
        <v>156</v>
      </c>
      <c r="I94" s="46">
        <f>'cy2002'!DY93</f>
        <v>0.2948717948717949</v>
      </c>
    </row>
    <row r="95" spans="1:9" ht="12.75">
      <c r="A95" s="45" t="s">
        <v>6</v>
      </c>
      <c r="B95" s="41">
        <f>'cy2002'!DR94</f>
        <v>194</v>
      </c>
      <c r="C95" s="41">
        <f>'cy2002'!DS94</f>
        <v>86</v>
      </c>
      <c r="D95" s="48">
        <f>'cy2002'!DT94</f>
        <v>280</v>
      </c>
      <c r="E95" s="42">
        <f>'cy2002'!DU94</f>
        <v>0.6928571428571428</v>
      </c>
      <c r="F95" s="41">
        <f>'cy2002'!DV94</f>
        <v>186</v>
      </c>
      <c r="G95" s="41">
        <f>'cy2002'!DW94</f>
        <v>85</v>
      </c>
      <c r="H95" s="48">
        <f>'cy2002'!DX94</f>
        <v>271</v>
      </c>
      <c r="I95" s="46">
        <f>'cy2002'!DY94</f>
        <v>0.6863468634686347</v>
      </c>
    </row>
    <row r="96" spans="1:9" ht="12.75">
      <c r="A96" s="45" t="s">
        <v>36</v>
      </c>
      <c r="B96" s="41">
        <f>'cy2002'!DR95</f>
        <v>49</v>
      </c>
      <c r="C96" s="41">
        <f>'cy2002'!DS95</f>
        <v>25</v>
      </c>
      <c r="D96" s="48">
        <f>'cy2002'!DT95</f>
        <v>74</v>
      </c>
      <c r="E96" s="42">
        <f>'cy2002'!DU95</f>
        <v>0.6621621621621622</v>
      </c>
      <c r="F96" s="41">
        <f>'cy2002'!DV95</f>
        <v>19</v>
      </c>
      <c r="G96" s="41">
        <f>'cy2002'!DW95</f>
        <v>44</v>
      </c>
      <c r="H96" s="48">
        <f>'cy2002'!DX95</f>
        <v>63</v>
      </c>
      <c r="I96" s="46">
        <f>'cy2002'!DY95</f>
        <v>0.30158730158730157</v>
      </c>
    </row>
    <row r="97" spans="1:9" ht="12.75">
      <c r="A97" s="45" t="s">
        <v>37</v>
      </c>
      <c r="B97" s="41">
        <f>'cy2002'!DR96</f>
        <v>29</v>
      </c>
      <c r="C97" s="41">
        <f>'cy2002'!DS96</f>
        <v>17</v>
      </c>
      <c r="D97" s="48">
        <f>'cy2002'!DT96</f>
        <v>46</v>
      </c>
      <c r="E97" s="42">
        <f>'cy2002'!DU96</f>
        <v>0.6304347826086957</v>
      </c>
      <c r="F97" s="41">
        <f>'cy2002'!DV96</f>
        <v>31</v>
      </c>
      <c r="G97" s="41">
        <f>'cy2002'!DW96</f>
        <v>23</v>
      </c>
      <c r="H97" s="48">
        <f>'cy2002'!DX96</f>
        <v>54</v>
      </c>
      <c r="I97" s="46">
        <f>'cy2002'!DY96</f>
        <v>0.5740740740740741</v>
      </c>
    </row>
    <row r="98" spans="1:9" ht="12.75">
      <c r="A98" s="45" t="s">
        <v>35</v>
      </c>
      <c r="B98" s="41">
        <f>'cy2002'!DR97</f>
        <v>78</v>
      </c>
      <c r="C98" s="41">
        <f>'cy2002'!DS97</f>
        <v>42</v>
      </c>
      <c r="D98" s="48">
        <f>'cy2002'!DT97</f>
        <v>120</v>
      </c>
      <c r="E98" s="42">
        <f>'cy2002'!DU97</f>
        <v>0.65</v>
      </c>
      <c r="F98" s="41">
        <f>'cy2002'!DV97</f>
        <v>50</v>
      </c>
      <c r="G98" s="41">
        <f>'cy2002'!DW97</f>
        <v>67</v>
      </c>
      <c r="H98" s="48">
        <f>'cy2002'!DX97</f>
        <v>117</v>
      </c>
      <c r="I98" s="46">
        <f>'cy2002'!DY97</f>
        <v>0.42735042735042733</v>
      </c>
    </row>
    <row r="99" spans="1:9" ht="12.75">
      <c r="A99" s="45" t="s">
        <v>24</v>
      </c>
      <c r="B99" s="41">
        <f>'cy2002'!DR98</f>
        <v>110</v>
      </c>
      <c r="C99" s="41">
        <f>'cy2002'!DS98</f>
        <v>0</v>
      </c>
      <c r="D99" s="48">
        <f>'cy2002'!DT98</f>
        <v>110</v>
      </c>
      <c r="E99" s="42">
        <f>'cy2002'!DU98</f>
        <v>1</v>
      </c>
      <c r="F99" s="41">
        <f>'cy2002'!DV98</f>
        <v>23</v>
      </c>
      <c r="G99" s="41">
        <f>'cy2002'!DW98</f>
        <v>51</v>
      </c>
      <c r="H99" s="48">
        <f>'cy2002'!DX98</f>
        <v>74</v>
      </c>
      <c r="I99" s="46">
        <f>'cy2002'!DY98</f>
        <v>0.3108108108108108</v>
      </c>
    </row>
    <row r="100" spans="1:9" ht="12.75">
      <c r="A100" s="45" t="s">
        <v>25</v>
      </c>
      <c r="B100" s="41">
        <f>'cy2002'!DR99</f>
        <v>437</v>
      </c>
      <c r="C100" s="41">
        <f>'cy2002'!DS99</f>
        <v>145</v>
      </c>
      <c r="D100" s="48">
        <f>'cy2002'!DT99</f>
        <v>582</v>
      </c>
      <c r="E100" s="42">
        <f>'cy2002'!DU99</f>
        <v>0.7508591065292096</v>
      </c>
      <c r="F100" s="41">
        <f>'cy2002'!DV99</f>
        <v>101</v>
      </c>
      <c r="G100" s="41">
        <f>'cy2002'!DW99</f>
        <v>238</v>
      </c>
      <c r="H100" s="48">
        <f>'cy2002'!DX99</f>
        <v>339</v>
      </c>
      <c r="I100" s="46">
        <f>'cy2002'!DY99</f>
        <v>0.29793510324483774</v>
      </c>
    </row>
    <row r="101" spans="1:9" ht="13.5" thickBot="1">
      <c r="A101" s="52" t="s">
        <v>1</v>
      </c>
      <c r="B101" s="53">
        <f>'cy2002'!DR100</f>
        <v>1153</v>
      </c>
      <c r="C101" s="53">
        <f>'cy2002'!DS100</f>
        <v>784</v>
      </c>
      <c r="D101" s="53">
        <f>'cy2002'!DT100</f>
        <v>1937</v>
      </c>
      <c r="E101" s="54">
        <f>'cy2002'!DU100</f>
        <v>0.5952503871966959</v>
      </c>
      <c r="F101" s="53">
        <f>'cy2002'!DV100</f>
        <v>588</v>
      </c>
      <c r="G101" s="53">
        <f>'cy2002'!DW100</f>
        <v>1150</v>
      </c>
      <c r="H101" s="53">
        <f>'cy2002'!DX100</f>
        <v>1738</v>
      </c>
      <c r="I101" s="55">
        <f>'cy2002'!DY100</f>
        <v>0.3383199079401611</v>
      </c>
    </row>
    <row r="102" spans="1:9" ht="12.75">
      <c r="A102" s="101" t="s">
        <v>20</v>
      </c>
      <c r="B102" s="71"/>
      <c r="C102" s="71"/>
      <c r="D102" s="71"/>
      <c r="E102" s="71"/>
      <c r="F102" s="71"/>
      <c r="G102" s="71"/>
      <c r="H102" s="71"/>
      <c r="I102" s="72"/>
    </row>
    <row r="103" spans="1:9" ht="12.75">
      <c r="A103" s="45" t="s">
        <v>2</v>
      </c>
      <c r="B103" s="41">
        <f>'cy2002'!DR102</f>
        <v>116</v>
      </c>
      <c r="C103" s="41">
        <f>'cy2002'!DS102</f>
        <v>397</v>
      </c>
      <c r="D103" s="48">
        <f>'cy2002'!DT102</f>
        <v>513</v>
      </c>
      <c r="E103" s="42">
        <f>'cy2002'!DU102</f>
        <v>0.22612085769980506</v>
      </c>
      <c r="F103" s="41">
        <f>'cy2002'!DV102</f>
        <v>82</v>
      </c>
      <c r="G103" s="41">
        <f>'cy2002'!DW102</f>
        <v>349</v>
      </c>
      <c r="H103" s="48">
        <f>'cy2002'!DX102</f>
        <v>431</v>
      </c>
      <c r="I103" s="46">
        <f>'cy2002'!DY102</f>
        <v>0.1902552204176334</v>
      </c>
    </row>
    <row r="104" spans="1:9" ht="12.75">
      <c r="A104" s="45" t="s">
        <v>3</v>
      </c>
      <c r="B104" s="41">
        <f>'cy2002'!DR103</f>
        <v>95</v>
      </c>
      <c r="C104" s="41">
        <f>'cy2002'!DS103</f>
        <v>381</v>
      </c>
      <c r="D104" s="48">
        <f>'cy2002'!DT103</f>
        <v>476</v>
      </c>
      <c r="E104" s="42">
        <f>'cy2002'!DU103</f>
        <v>0.19957983193277312</v>
      </c>
      <c r="F104" s="41">
        <f>'cy2002'!DV103</f>
        <v>70</v>
      </c>
      <c r="G104" s="41">
        <f>'cy2002'!DW103</f>
        <v>309</v>
      </c>
      <c r="H104" s="48">
        <f>'cy2002'!DX103</f>
        <v>379</v>
      </c>
      <c r="I104" s="46">
        <f>'cy2002'!DY103</f>
        <v>0.18469656992084432</v>
      </c>
    </row>
    <row r="105" spans="1:9" ht="12.75">
      <c r="A105" s="45" t="s">
        <v>4</v>
      </c>
      <c r="B105" s="41">
        <f>'cy2002'!DR104</f>
        <v>415</v>
      </c>
      <c r="C105" s="41">
        <f>'cy2002'!DS104</f>
        <v>313</v>
      </c>
      <c r="D105" s="48">
        <f>'cy2002'!DT104</f>
        <v>728</v>
      </c>
      <c r="E105" s="42">
        <f>'cy2002'!DU104</f>
        <v>0.570054945054945</v>
      </c>
      <c r="F105" s="41">
        <f>'cy2002'!DV104</f>
        <v>289</v>
      </c>
      <c r="G105" s="41">
        <f>'cy2002'!DW104</f>
        <v>282</v>
      </c>
      <c r="H105" s="48">
        <f>'cy2002'!DX104</f>
        <v>571</v>
      </c>
      <c r="I105" s="46">
        <f>'cy2002'!DY104</f>
        <v>0.5061295971978984</v>
      </c>
    </row>
    <row r="106" spans="1:9" ht="12.75">
      <c r="A106" s="45" t="s">
        <v>5</v>
      </c>
      <c r="B106" s="41">
        <f>'cy2002'!DR105</f>
        <v>222</v>
      </c>
      <c r="C106" s="41">
        <f>'cy2002'!DS105</f>
        <v>324</v>
      </c>
      <c r="D106" s="48">
        <f>'cy2002'!DT105</f>
        <v>546</v>
      </c>
      <c r="E106" s="42">
        <f>'cy2002'!DU105</f>
        <v>0.4065934065934066</v>
      </c>
      <c r="F106" s="41">
        <f>'cy2002'!DV105</f>
        <v>136</v>
      </c>
      <c r="G106" s="41">
        <f>'cy2002'!DW105</f>
        <v>279</v>
      </c>
      <c r="H106" s="48">
        <f>'cy2002'!DX105</f>
        <v>415</v>
      </c>
      <c r="I106" s="46">
        <f>'cy2002'!DY105</f>
        <v>0.327710843373494</v>
      </c>
    </row>
    <row r="107" spans="1:9" ht="12.75">
      <c r="A107" s="45" t="s">
        <v>6</v>
      </c>
      <c r="B107" s="41">
        <f>'cy2002'!DR106</f>
        <v>545</v>
      </c>
      <c r="C107" s="41">
        <f>'cy2002'!DS106</f>
        <v>159</v>
      </c>
      <c r="D107" s="48">
        <f>'cy2002'!DT106</f>
        <v>704</v>
      </c>
      <c r="E107" s="42">
        <f>'cy2002'!DU106</f>
        <v>0.7741477272727273</v>
      </c>
      <c r="F107" s="41">
        <f>'cy2002'!DV106</f>
        <v>348</v>
      </c>
      <c r="G107" s="41">
        <f>'cy2002'!DW106</f>
        <v>143</v>
      </c>
      <c r="H107" s="48">
        <f>'cy2002'!DX106</f>
        <v>491</v>
      </c>
      <c r="I107" s="46">
        <f>'cy2002'!DY106</f>
        <v>0.7087576374745418</v>
      </c>
    </row>
    <row r="108" spans="1:9" ht="12.75">
      <c r="A108" s="45" t="s">
        <v>36</v>
      </c>
      <c r="B108" s="41">
        <f>'cy2002'!DR107</f>
        <v>63</v>
      </c>
      <c r="C108" s="41">
        <f>'cy2002'!DS107</f>
        <v>16</v>
      </c>
      <c r="D108" s="48">
        <f>'cy2002'!DT107</f>
        <v>79</v>
      </c>
      <c r="E108" s="42">
        <f>'cy2002'!DU107</f>
        <v>0.7974683544303798</v>
      </c>
      <c r="F108" s="41">
        <f>'cy2002'!DV107</f>
        <v>51</v>
      </c>
      <c r="G108" s="41">
        <f>'cy2002'!DW107</f>
        <v>44</v>
      </c>
      <c r="H108" s="48">
        <f>'cy2002'!DX107</f>
        <v>95</v>
      </c>
      <c r="I108" s="46">
        <f>'cy2002'!DY107</f>
        <v>0.5368421052631579</v>
      </c>
    </row>
    <row r="109" spans="1:9" ht="12.75">
      <c r="A109" s="45" t="s">
        <v>37</v>
      </c>
      <c r="B109" s="41">
        <f>'cy2002'!DR108</f>
        <v>42</v>
      </c>
      <c r="C109" s="41">
        <f>'cy2002'!DS108</f>
        <v>7</v>
      </c>
      <c r="D109" s="48">
        <f>'cy2002'!DT108</f>
        <v>49</v>
      </c>
      <c r="E109" s="42">
        <f>'cy2002'!DU108</f>
        <v>0.8571428571428571</v>
      </c>
      <c r="F109" s="41">
        <f>'cy2002'!DV108</f>
        <v>48</v>
      </c>
      <c r="G109" s="41">
        <f>'cy2002'!DW108</f>
        <v>30</v>
      </c>
      <c r="H109" s="48">
        <f>'cy2002'!DX108</f>
        <v>78</v>
      </c>
      <c r="I109" s="46">
        <f>'cy2002'!DY108</f>
        <v>0.6153846153846154</v>
      </c>
    </row>
    <row r="110" spans="1:9" ht="12.75">
      <c r="A110" s="45" t="s">
        <v>35</v>
      </c>
      <c r="B110" s="41">
        <f>'cy2002'!DR109</f>
        <v>105</v>
      </c>
      <c r="C110" s="41">
        <f>'cy2002'!DS109</f>
        <v>23</v>
      </c>
      <c r="D110" s="48">
        <f>'cy2002'!DT109</f>
        <v>128</v>
      </c>
      <c r="E110" s="42">
        <f>'cy2002'!DU109</f>
        <v>0.8203125</v>
      </c>
      <c r="F110" s="41">
        <f>'cy2002'!DV109</f>
        <v>99</v>
      </c>
      <c r="G110" s="41">
        <f>'cy2002'!DW109</f>
        <v>74</v>
      </c>
      <c r="H110" s="48">
        <f>'cy2002'!DX109</f>
        <v>173</v>
      </c>
      <c r="I110" s="46">
        <f>'cy2002'!DY109</f>
        <v>0.5722543352601156</v>
      </c>
    </row>
    <row r="111" spans="1:9" ht="12.75">
      <c r="A111" s="45" t="s">
        <v>24</v>
      </c>
      <c r="B111" s="41">
        <f>'cy2002'!DR110</f>
        <v>154</v>
      </c>
      <c r="C111" s="41">
        <f>'cy2002'!DS110</f>
        <v>46</v>
      </c>
      <c r="D111" s="48">
        <f>'cy2002'!DT110</f>
        <v>200</v>
      </c>
      <c r="E111" s="42">
        <f>'cy2002'!DU110</f>
        <v>0.77</v>
      </c>
      <c r="F111" s="41">
        <f>'cy2002'!DV110</f>
        <v>50</v>
      </c>
      <c r="G111" s="41">
        <f>'cy2002'!DW110</f>
        <v>18</v>
      </c>
      <c r="H111" s="48">
        <f>'cy2002'!DX110</f>
        <v>68</v>
      </c>
      <c r="I111" s="46">
        <f>'cy2002'!DY110</f>
        <v>0.7352941176470589</v>
      </c>
    </row>
    <row r="112" spans="1:9" ht="12.75">
      <c r="A112" s="45" t="s">
        <v>25</v>
      </c>
      <c r="B112" s="41">
        <f>'cy2002'!DR111</f>
        <v>599</v>
      </c>
      <c r="C112" s="41">
        <f>'cy2002'!DS111</f>
        <v>74</v>
      </c>
      <c r="D112" s="48">
        <f>'cy2002'!DT111</f>
        <v>673</v>
      </c>
      <c r="E112" s="42">
        <f>'cy2002'!DU111</f>
        <v>0.8900445765230312</v>
      </c>
      <c r="F112" s="41">
        <f>'cy2002'!DV111</f>
        <v>325</v>
      </c>
      <c r="G112" s="41">
        <f>'cy2002'!DW111</f>
        <v>87</v>
      </c>
      <c r="H112" s="48">
        <f>'cy2002'!DX111</f>
        <v>412</v>
      </c>
      <c r="I112" s="46">
        <f>'cy2002'!DY111</f>
        <v>0.7888349514563107</v>
      </c>
    </row>
    <row r="113" spans="1:9" ht="13.5" thickBot="1">
      <c r="A113" s="52" t="s">
        <v>1</v>
      </c>
      <c r="B113" s="53">
        <f>'cy2002'!DR112</f>
        <v>2251</v>
      </c>
      <c r="C113" s="53">
        <f>'cy2002'!DS112</f>
        <v>1717</v>
      </c>
      <c r="D113" s="53">
        <f>'cy2002'!DT112</f>
        <v>3968</v>
      </c>
      <c r="E113" s="54">
        <f>'cy2002'!DU112</f>
        <v>0.5672883064516129</v>
      </c>
      <c r="F113" s="53">
        <f>'cy2002'!DV112</f>
        <v>1399</v>
      </c>
      <c r="G113" s="53">
        <f>'cy2002'!DW112</f>
        <v>1541</v>
      </c>
      <c r="H113" s="53">
        <f>'cy2002'!DX112</f>
        <v>2940</v>
      </c>
      <c r="I113" s="55">
        <f>'cy2002'!DY112</f>
        <v>0.47585034013605443</v>
      </c>
    </row>
    <row r="114" spans="1:9" ht="12.75">
      <c r="A114" s="101" t="s">
        <v>76</v>
      </c>
      <c r="B114" s="71"/>
      <c r="C114" s="71"/>
      <c r="D114" s="71"/>
      <c r="E114" s="71"/>
      <c r="F114" s="71"/>
      <c r="G114" s="71"/>
      <c r="H114" s="71"/>
      <c r="I114" s="72"/>
    </row>
    <row r="115" spans="1:9" ht="12.75">
      <c r="A115" s="45" t="s">
        <v>2</v>
      </c>
      <c r="B115" s="41">
        <f>'cy2002'!DR114</f>
        <v>4631</v>
      </c>
      <c r="C115" s="41">
        <f>'cy2002'!DS114</f>
        <v>72894</v>
      </c>
      <c r="D115" s="48">
        <f>'cy2002'!DT114</f>
        <v>77525</v>
      </c>
      <c r="E115" s="42">
        <f>'cy2002'!DU114</f>
        <v>0.059735569171235084</v>
      </c>
      <c r="F115" s="41">
        <f>'cy2002'!DV114</f>
        <v>0</v>
      </c>
      <c r="G115" s="41">
        <f>'cy2002'!DW114</f>
        <v>0</v>
      </c>
      <c r="H115" s="48">
        <f>'cy2002'!DX114</f>
        <v>0</v>
      </c>
      <c r="I115" s="46">
        <f>'cy2002'!DY114</f>
        <v>0</v>
      </c>
    </row>
    <row r="116" spans="1:9" ht="12.75">
      <c r="A116" s="45" t="s">
        <v>3</v>
      </c>
      <c r="B116" s="41">
        <f>'cy2002'!DR115</f>
        <v>5329</v>
      </c>
      <c r="C116" s="41">
        <f>'cy2002'!DS115</f>
        <v>75969</v>
      </c>
      <c r="D116" s="48">
        <f>'cy2002'!DT115</f>
        <v>81298</v>
      </c>
      <c r="E116" s="42">
        <f>'cy2002'!DU115</f>
        <v>0.0655489679942926</v>
      </c>
      <c r="F116" s="41">
        <f>'cy2002'!DV115</f>
        <v>0</v>
      </c>
      <c r="G116" s="41">
        <f>'cy2002'!DW115</f>
        <v>0</v>
      </c>
      <c r="H116" s="48">
        <f>'cy2002'!DX115</f>
        <v>0</v>
      </c>
      <c r="I116" s="46">
        <f>'cy2002'!DY115</f>
        <v>0</v>
      </c>
    </row>
    <row r="117" spans="1:9" ht="12.75">
      <c r="A117" s="45" t="s">
        <v>4</v>
      </c>
      <c r="B117" s="41">
        <f>'cy2002'!DR116</f>
        <v>8301</v>
      </c>
      <c r="C117" s="41">
        <f>'cy2002'!DS116</f>
        <v>69864</v>
      </c>
      <c r="D117" s="48">
        <f>'cy2002'!DT116</f>
        <v>78165</v>
      </c>
      <c r="E117" s="42">
        <f>'cy2002'!DU116</f>
        <v>0.1061984264056803</v>
      </c>
      <c r="F117" s="41">
        <f>'cy2002'!DV116</f>
        <v>0</v>
      </c>
      <c r="G117" s="41">
        <f>'cy2002'!DW116</f>
        <v>0</v>
      </c>
      <c r="H117" s="48">
        <f>'cy2002'!DX116</f>
        <v>0</v>
      </c>
      <c r="I117" s="46">
        <f>'cy2002'!DY116</f>
        <v>0</v>
      </c>
    </row>
    <row r="118" spans="1:9" ht="12.75">
      <c r="A118" s="45" t="s">
        <v>5</v>
      </c>
      <c r="B118" s="41">
        <f>'cy2002'!DR117</f>
        <v>1790</v>
      </c>
      <c r="C118" s="41">
        <f>'cy2002'!DS117</f>
        <v>22344</v>
      </c>
      <c r="D118" s="48">
        <f>'cy2002'!DT117</f>
        <v>24134</v>
      </c>
      <c r="E118" s="42">
        <f>'cy2002'!DU117</f>
        <v>0.07416922184470043</v>
      </c>
      <c r="F118" s="41">
        <f>'cy2002'!DV117</f>
        <v>0</v>
      </c>
      <c r="G118" s="41">
        <f>'cy2002'!DW117</f>
        <v>0</v>
      </c>
      <c r="H118" s="48">
        <f>'cy2002'!DX117</f>
        <v>0</v>
      </c>
      <c r="I118" s="46">
        <f>'cy2002'!DY117</f>
        <v>0</v>
      </c>
    </row>
    <row r="119" spans="1:9" ht="12.75">
      <c r="A119" s="45" t="s">
        <v>6</v>
      </c>
      <c r="B119" s="41">
        <f>'cy2002'!DR118</f>
        <v>2334</v>
      </c>
      <c r="C119" s="41">
        <f>'cy2002'!DS118</f>
        <v>821</v>
      </c>
      <c r="D119" s="48">
        <f>'cy2002'!DT118</f>
        <v>3155</v>
      </c>
      <c r="E119" s="42">
        <f>'cy2002'!DU118</f>
        <v>0.7397781299524564</v>
      </c>
      <c r="F119" s="41">
        <f>'cy2002'!DV118</f>
        <v>0</v>
      </c>
      <c r="G119" s="41">
        <f>'cy2002'!DW118</f>
        <v>0</v>
      </c>
      <c r="H119" s="48">
        <f>'cy2002'!DX118</f>
        <v>0</v>
      </c>
      <c r="I119" s="46">
        <f>'cy2002'!DY118</f>
        <v>0</v>
      </c>
    </row>
    <row r="120" spans="1:9" ht="12.75">
      <c r="A120" s="45" t="s">
        <v>36</v>
      </c>
      <c r="B120" s="41">
        <f>'cy2002'!DR119</f>
        <v>1030</v>
      </c>
      <c r="C120" s="41">
        <f>'cy2002'!DS119</f>
        <v>47</v>
      </c>
      <c r="D120" s="48">
        <f>'cy2002'!DT119</f>
        <v>1077</v>
      </c>
      <c r="E120" s="42">
        <f>'cy2002'!DU119</f>
        <v>0.9563602599814299</v>
      </c>
      <c r="F120" s="41">
        <f>'cy2002'!DV119</f>
        <v>0</v>
      </c>
      <c r="G120" s="41">
        <f>'cy2002'!DW119</f>
        <v>0</v>
      </c>
      <c r="H120" s="48">
        <f>'cy2002'!DX119</f>
        <v>0</v>
      </c>
      <c r="I120" s="46">
        <f>'cy2002'!DY119</f>
        <v>0</v>
      </c>
    </row>
    <row r="121" spans="1:9" ht="12.75">
      <c r="A121" s="45" t="s">
        <v>37</v>
      </c>
      <c r="B121" s="41">
        <f>'cy2002'!DR120</f>
        <v>849</v>
      </c>
      <c r="C121" s="41">
        <f>'cy2002'!DS120</f>
        <v>25</v>
      </c>
      <c r="D121" s="48">
        <f>'cy2002'!DT120</f>
        <v>874</v>
      </c>
      <c r="E121" s="42">
        <f>'cy2002'!DU120</f>
        <v>0.971395881006865</v>
      </c>
      <c r="F121" s="41">
        <f>'cy2002'!DV120</f>
        <v>0</v>
      </c>
      <c r="G121" s="41">
        <f>'cy2002'!DW120</f>
        <v>0</v>
      </c>
      <c r="H121" s="48">
        <f>'cy2002'!DX120</f>
        <v>0</v>
      </c>
      <c r="I121" s="46">
        <f>'cy2002'!DY120</f>
        <v>0</v>
      </c>
    </row>
    <row r="122" spans="1:9" ht="12.75">
      <c r="A122" s="45" t="s">
        <v>35</v>
      </c>
      <c r="B122" s="41">
        <f>'cy2002'!DR121</f>
        <v>1879</v>
      </c>
      <c r="C122" s="41">
        <f>'cy2002'!DS121</f>
        <v>72</v>
      </c>
      <c r="D122" s="48">
        <f>'cy2002'!DT121</f>
        <v>1951</v>
      </c>
      <c r="E122" s="42">
        <f>'cy2002'!DU121</f>
        <v>0.9630958482829318</v>
      </c>
      <c r="F122" s="41">
        <f>'cy2002'!DV121</f>
        <v>0</v>
      </c>
      <c r="G122" s="41">
        <f>'cy2002'!DW121</f>
        <v>0</v>
      </c>
      <c r="H122" s="48">
        <f>'cy2002'!DX121</f>
        <v>0</v>
      </c>
      <c r="I122" s="46">
        <f>'cy2002'!DY121</f>
        <v>0</v>
      </c>
    </row>
    <row r="123" spans="1:9" ht="12.75">
      <c r="A123" s="45" t="s">
        <v>24</v>
      </c>
      <c r="B123" s="41">
        <f>'cy2002'!DR122</f>
        <v>0</v>
      </c>
      <c r="C123" s="41">
        <f>'cy2002'!DS122</f>
        <v>0</v>
      </c>
      <c r="D123" s="48">
        <f>'cy2002'!DT122</f>
        <v>0</v>
      </c>
      <c r="E123" s="42">
        <f>'cy2002'!DU122</f>
        <v>0</v>
      </c>
      <c r="F123" s="41">
        <f>'cy2002'!DV122</f>
        <v>0</v>
      </c>
      <c r="G123" s="41">
        <f>'cy2002'!DW122</f>
        <v>0</v>
      </c>
      <c r="H123" s="48">
        <f>'cy2002'!DX122</f>
        <v>0</v>
      </c>
      <c r="I123" s="46">
        <f>'cy2002'!DY122</f>
        <v>0</v>
      </c>
    </row>
    <row r="124" spans="1:9" ht="12.75">
      <c r="A124" s="45" t="s">
        <v>25</v>
      </c>
      <c r="B124" s="41">
        <f>'cy2002'!DR123</f>
        <v>8785</v>
      </c>
      <c r="C124" s="41">
        <f>'cy2002'!DS123</f>
        <v>20425</v>
      </c>
      <c r="D124" s="48">
        <f>'cy2002'!DT123</f>
        <v>29210</v>
      </c>
      <c r="E124" s="42">
        <f>'cy2002'!DU123</f>
        <v>0.30075316672372476</v>
      </c>
      <c r="F124" s="41">
        <f>'cy2002'!DV123</f>
        <v>0</v>
      </c>
      <c r="G124" s="41">
        <f>'cy2002'!DW123</f>
        <v>0</v>
      </c>
      <c r="H124" s="48">
        <f>'cy2002'!DX123</f>
        <v>0</v>
      </c>
      <c r="I124" s="46">
        <f>'cy2002'!DY123</f>
        <v>0</v>
      </c>
    </row>
    <row r="125" spans="1:9" ht="13.5" thickBot="1">
      <c r="A125" s="52" t="s">
        <v>1</v>
      </c>
      <c r="B125" s="53">
        <f>'cy2002'!DR124</f>
        <v>33049</v>
      </c>
      <c r="C125" s="53">
        <f>'cy2002'!DS124</f>
        <v>262389</v>
      </c>
      <c r="D125" s="53">
        <f>'cy2002'!DT124</f>
        <v>295438</v>
      </c>
      <c r="E125" s="54">
        <f>'cy2002'!DU124</f>
        <v>0.11186441825357604</v>
      </c>
      <c r="F125" s="53">
        <f>'cy2002'!DV124</f>
        <v>0</v>
      </c>
      <c r="G125" s="53">
        <f>'cy2002'!DW124</f>
        <v>0</v>
      </c>
      <c r="H125" s="53">
        <f>'cy2002'!DX124</f>
        <v>0</v>
      </c>
      <c r="I125" s="55">
        <f>'cy2002'!DY124</f>
        <v>0</v>
      </c>
    </row>
    <row r="126" spans="1:9" ht="12.75">
      <c r="A126" s="101" t="s">
        <v>38</v>
      </c>
      <c r="B126" s="71"/>
      <c r="C126" s="71"/>
      <c r="D126" s="71"/>
      <c r="E126" s="71"/>
      <c r="F126" s="71"/>
      <c r="G126" s="71"/>
      <c r="H126" s="71"/>
      <c r="I126" s="72"/>
    </row>
    <row r="127" spans="1:9" ht="12.75">
      <c r="A127" s="45" t="s">
        <v>2</v>
      </c>
      <c r="B127" s="41">
        <f>'cy2002'!DR126</f>
        <v>62</v>
      </c>
      <c r="C127" s="41">
        <f>'cy2002'!DS126</f>
        <v>116</v>
      </c>
      <c r="D127" s="48">
        <f>'cy2002'!DT126</f>
        <v>178</v>
      </c>
      <c r="E127" s="42">
        <f>'cy2002'!DU126</f>
        <v>0.34831460674157305</v>
      </c>
      <c r="F127" s="41">
        <f>'cy2002'!DV126</f>
        <v>29</v>
      </c>
      <c r="G127" s="41">
        <f>'cy2002'!DW126</f>
        <v>171</v>
      </c>
      <c r="H127" s="48">
        <f>'cy2002'!DX126</f>
        <v>200</v>
      </c>
      <c r="I127" s="46">
        <f>'cy2002'!DY126</f>
        <v>0.145</v>
      </c>
    </row>
    <row r="128" spans="1:9" ht="12.75">
      <c r="A128" s="45" t="s">
        <v>3</v>
      </c>
      <c r="B128" s="41">
        <f>'cy2002'!DR127</f>
        <v>27</v>
      </c>
      <c r="C128" s="41">
        <f>'cy2002'!DS127</f>
        <v>103</v>
      </c>
      <c r="D128" s="48">
        <f>'cy2002'!DT127</f>
        <v>130</v>
      </c>
      <c r="E128" s="42">
        <f>'cy2002'!DU127</f>
        <v>0.2076923076923077</v>
      </c>
      <c r="F128" s="41">
        <f>'cy2002'!DV127</f>
        <v>21</v>
      </c>
      <c r="G128" s="41">
        <f>'cy2002'!DW127</f>
        <v>163</v>
      </c>
      <c r="H128" s="48">
        <f>'cy2002'!DX127</f>
        <v>184</v>
      </c>
      <c r="I128" s="46">
        <f>'cy2002'!DY127</f>
        <v>0.11413043478260869</v>
      </c>
    </row>
    <row r="129" spans="1:9" ht="12.75">
      <c r="A129" s="45" t="s">
        <v>4</v>
      </c>
      <c r="B129" s="41">
        <f>'cy2002'!DR128</f>
        <v>195</v>
      </c>
      <c r="C129" s="41">
        <f>'cy2002'!DS128</f>
        <v>112</v>
      </c>
      <c r="D129" s="48">
        <f>'cy2002'!DT128</f>
        <v>307</v>
      </c>
      <c r="E129" s="42">
        <f>'cy2002'!DU128</f>
        <v>0.6351791530944625</v>
      </c>
      <c r="F129" s="41">
        <f>'cy2002'!DV128</f>
        <v>109</v>
      </c>
      <c r="G129" s="41">
        <f>'cy2002'!DW128</f>
        <v>178</v>
      </c>
      <c r="H129" s="48">
        <f>'cy2002'!DX128</f>
        <v>287</v>
      </c>
      <c r="I129" s="46">
        <f>'cy2002'!DY128</f>
        <v>0.3797909407665505</v>
      </c>
    </row>
    <row r="130" spans="1:9" ht="12.75">
      <c r="A130" s="45" t="s">
        <v>5</v>
      </c>
      <c r="B130" s="41">
        <f>'cy2002'!DR129</f>
        <v>91</v>
      </c>
      <c r="C130" s="41">
        <f>'cy2002'!DS129</f>
        <v>101</v>
      </c>
      <c r="D130" s="48">
        <f>'cy2002'!DT129</f>
        <v>192</v>
      </c>
      <c r="E130" s="42">
        <f>'cy2002'!DU129</f>
        <v>0.4739583333333333</v>
      </c>
      <c r="F130" s="41">
        <f>'cy2002'!DV129</f>
        <v>37</v>
      </c>
      <c r="G130" s="41">
        <f>'cy2002'!DW129</f>
        <v>155</v>
      </c>
      <c r="H130" s="48">
        <f>'cy2002'!DX129</f>
        <v>192</v>
      </c>
      <c r="I130" s="46">
        <f>'cy2002'!DY129</f>
        <v>0.19270833333333334</v>
      </c>
    </row>
    <row r="131" spans="1:9" ht="12.75">
      <c r="A131" s="45" t="s">
        <v>6</v>
      </c>
      <c r="B131" s="41">
        <f>'cy2002'!DR130</f>
        <v>161</v>
      </c>
      <c r="C131" s="41">
        <f>'cy2002'!DS130</f>
        <v>95</v>
      </c>
      <c r="D131" s="48">
        <f>'cy2002'!DT130</f>
        <v>256</v>
      </c>
      <c r="E131" s="42">
        <f>'cy2002'!DU130</f>
        <v>0.62890625</v>
      </c>
      <c r="F131" s="41">
        <f>'cy2002'!DV130</f>
        <v>90</v>
      </c>
      <c r="G131" s="41">
        <f>'cy2002'!DW130</f>
        <v>98</v>
      </c>
      <c r="H131" s="48">
        <f>'cy2002'!DX130</f>
        <v>188</v>
      </c>
      <c r="I131" s="46">
        <f>'cy2002'!DY130</f>
        <v>0.4787234042553192</v>
      </c>
    </row>
    <row r="132" spans="1:9" ht="12.75">
      <c r="A132" s="45" t="s">
        <v>36</v>
      </c>
      <c r="B132" s="41">
        <f>'cy2002'!DR131</f>
        <v>31</v>
      </c>
      <c r="C132" s="41">
        <f>'cy2002'!DS131</f>
        <v>15</v>
      </c>
      <c r="D132" s="48">
        <f>'cy2002'!DT131</f>
        <v>46</v>
      </c>
      <c r="E132" s="42">
        <f>'cy2002'!DU131</f>
        <v>0.6739130434782609</v>
      </c>
      <c r="F132" s="41">
        <f>'cy2002'!DV131</f>
        <v>18</v>
      </c>
      <c r="G132" s="41">
        <f>'cy2002'!DW131</f>
        <v>26</v>
      </c>
      <c r="H132" s="48">
        <f>'cy2002'!DX131</f>
        <v>44</v>
      </c>
      <c r="I132" s="46">
        <f>'cy2002'!DY131</f>
        <v>0.4090909090909091</v>
      </c>
    </row>
    <row r="133" spans="1:9" ht="12.75">
      <c r="A133" s="45" t="s">
        <v>37</v>
      </c>
      <c r="B133" s="41">
        <f>'cy2002'!DR132</f>
        <v>49</v>
      </c>
      <c r="C133" s="41">
        <f>'cy2002'!DS132</f>
        <v>11</v>
      </c>
      <c r="D133" s="48">
        <f>'cy2002'!DT132</f>
        <v>60</v>
      </c>
      <c r="E133" s="42">
        <f>'cy2002'!DU132</f>
        <v>0.8166666666666667</v>
      </c>
      <c r="F133" s="41">
        <f>'cy2002'!DV132</f>
        <v>30</v>
      </c>
      <c r="G133" s="41">
        <f>'cy2002'!DW132</f>
        <v>35</v>
      </c>
      <c r="H133" s="48">
        <f>'cy2002'!DX132</f>
        <v>65</v>
      </c>
      <c r="I133" s="46">
        <f>'cy2002'!DY132</f>
        <v>0.46153846153846156</v>
      </c>
    </row>
    <row r="134" spans="1:9" ht="12.75">
      <c r="A134" s="45" t="s">
        <v>35</v>
      </c>
      <c r="B134" s="41">
        <f>'cy2002'!DR133</f>
        <v>80</v>
      </c>
      <c r="C134" s="41">
        <f>'cy2002'!DS133</f>
        <v>26</v>
      </c>
      <c r="D134" s="48">
        <f>'cy2002'!DT133</f>
        <v>106</v>
      </c>
      <c r="E134" s="42">
        <f>'cy2002'!DU133</f>
        <v>0.7547169811320755</v>
      </c>
      <c r="F134" s="41">
        <f>'cy2002'!DV133</f>
        <v>48</v>
      </c>
      <c r="G134" s="41">
        <f>'cy2002'!DW133</f>
        <v>61</v>
      </c>
      <c r="H134" s="48">
        <f>'cy2002'!DX133</f>
        <v>109</v>
      </c>
      <c r="I134" s="46">
        <f>'cy2002'!DY133</f>
        <v>0.44036697247706424</v>
      </c>
    </row>
    <row r="135" spans="1:9" ht="12.75">
      <c r="A135" s="45" t="s">
        <v>24</v>
      </c>
      <c r="B135" s="41">
        <f>'cy2002'!DR134</f>
        <v>36</v>
      </c>
      <c r="C135" s="41">
        <f>'cy2002'!DS134</f>
        <v>100</v>
      </c>
      <c r="D135" s="48">
        <f>'cy2002'!DT134</f>
        <v>136</v>
      </c>
      <c r="E135" s="42">
        <f>'cy2002'!DU134</f>
        <v>0.2647058823529412</v>
      </c>
      <c r="F135" s="41">
        <f>'cy2002'!DV134</f>
        <v>10</v>
      </c>
      <c r="G135" s="41">
        <f>'cy2002'!DW134</f>
        <v>41</v>
      </c>
      <c r="H135" s="48">
        <f>'cy2002'!DX134</f>
        <v>51</v>
      </c>
      <c r="I135" s="46">
        <f>'cy2002'!DY134</f>
        <v>0.19607843137254902</v>
      </c>
    </row>
    <row r="136" spans="1:9" ht="12.75">
      <c r="A136" s="45" t="s">
        <v>25</v>
      </c>
      <c r="B136" s="41">
        <f>'cy2002'!DR135</f>
        <v>250</v>
      </c>
      <c r="C136" s="41">
        <f>'cy2002'!DS135</f>
        <v>220</v>
      </c>
      <c r="D136" s="48">
        <f>'cy2002'!DT135</f>
        <v>470</v>
      </c>
      <c r="E136" s="42">
        <f>'cy2002'!DU135</f>
        <v>0.5319148936170213</v>
      </c>
      <c r="F136" s="41">
        <f>'cy2002'!DV135</f>
        <v>35</v>
      </c>
      <c r="G136" s="41">
        <f>'cy2002'!DW135</f>
        <v>225</v>
      </c>
      <c r="H136" s="48">
        <f>'cy2002'!DX135</f>
        <v>260</v>
      </c>
      <c r="I136" s="46">
        <f>'cy2002'!DY135</f>
        <v>0.1346153846153846</v>
      </c>
    </row>
    <row r="137" spans="1:9" ht="13.5" thickBot="1">
      <c r="A137" s="52" t="s">
        <v>1</v>
      </c>
      <c r="B137" s="53">
        <f>'cy2002'!DR136</f>
        <v>902</v>
      </c>
      <c r="C137" s="53">
        <f>'cy2002'!DS136</f>
        <v>873</v>
      </c>
      <c r="D137" s="53">
        <f>'cy2002'!DT136</f>
        <v>1775</v>
      </c>
      <c r="E137" s="54">
        <f>'cy2002'!DU136</f>
        <v>0.508169014084507</v>
      </c>
      <c r="F137" s="53">
        <f>'cy2002'!DV136</f>
        <v>379</v>
      </c>
      <c r="G137" s="53">
        <f>'cy2002'!DW136</f>
        <v>1092</v>
      </c>
      <c r="H137" s="53">
        <f>'cy2002'!DX136</f>
        <v>1471</v>
      </c>
      <c r="I137" s="55">
        <f>'cy2002'!DY136</f>
        <v>0.2576478585995921</v>
      </c>
    </row>
    <row r="138" spans="1:9" ht="12.75">
      <c r="A138" s="101" t="s">
        <v>21</v>
      </c>
      <c r="B138" s="71"/>
      <c r="C138" s="71"/>
      <c r="D138" s="71"/>
      <c r="E138" s="71"/>
      <c r="F138" s="71"/>
      <c r="G138" s="71"/>
      <c r="H138" s="71"/>
      <c r="I138" s="72"/>
    </row>
    <row r="139" spans="1:9" ht="12.75">
      <c r="A139" s="45" t="s">
        <v>2</v>
      </c>
      <c r="B139" s="41">
        <f>'cy2002'!DR138</f>
        <v>38</v>
      </c>
      <c r="C139" s="41">
        <f>'cy2002'!DS138</f>
        <v>118</v>
      </c>
      <c r="D139" s="48">
        <f>'cy2002'!DT138</f>
        <v>156</v>
      </c>
      <c r="E139" s="42">
        <f>'cy2002'!DU138</f>
        <v>0.24358974358974358</v>
      </c>
      <c r="F139" s="41">
        <f>'cy2002'!DV138</f>
        <v>31</v>
      </c>
      <c r="G139" s="41">
        <f>'cy2002'!DW138</f>
        <v>95</v>
      </c>
      <c r="H139" s="48">
        <f>'cy2002'!DX138</f>
        <v>126</v>
      </c>
      <c r="I139" s="46">
        <f>'cy2002'!DY138</f>
        <v>0.24603174603174602</v>
      </c>
    </row>
    <row r="140" spans="1:9" ht="12.75">
      <c r="A140" s="45" t="s">
        <v>3</v>
      </c>
      <c r="B140" s="41">
        <f>'cy2002'!DR139</f>
        <v>41</v>
      </c>
      <c r="C140" s="41">
        <f>'cy2002'!DS139</f>
        <v>113</v>
      </c>
      <c r="D140" s="48">
        <f>'cy2002'!DT139</f>
        <v>154</v>
      </c>
      <c r="E140" s="42">
        <f>'cy2002'!DU139</f>
        <v>0.2662337662337662</v>
      </c>
      <c r="F140" s="41">
        <f>'cy2002'!DV139</f>
        <v>20</v>
      </c>
      <c r="G140" s="41">
        <f>'cy2002'!DW139</f>
        <v>84</v>
      </c>
      <c r="H140" s="48">
        <f>'cy2002'!DX139</f>
        <v>104</v>
      </c>
      <c r="I140" s="46">
        <f>'cy2002'!DY139</f>
        <v>0.19230769230769232</v>
      </c>
    </row>
    <row r="141" spans="1:9" ht="12.75">
      <c r="A141" s="45" t="s">
        <v>4</v>
      </c>
      <c r="B141" s="41">
        <f>'cy2002'!DR140</f>
        <v>102</v>
      </c>
      <c r="C141" s="41">
        <f>'cy2002'!DS140</f>
        <v>119</v>
      </c>
      <c r="D141" s="48">
        <f>'cy2002'!DT140</f>
        <v>221</v>
      </c>
      <c r="E141" s="42">
        <f>'cy2002'!DU140</f>
        <v>0.46153846153846156</v>
      </c>
      <c r="F141" s="41">
        <f>'cy2002'!DV140</f>
        <v>79</v>
      </c>
      <c r="G141" s="41">
        <f>'cy2002'!DW140</f>
        <v>122</v>
      </c>
      <c r="H141" s="48">
        <f>'cy2002'!DX140</f>
        <v>201</v>
      </c>
      <c r="I141" s="46">
        <f>'cy2002'!DY140</f>
        <v>0.39303482587064675</v>
      </c>
    </row>
    <row r="142" spans="1:9" ht="12.75">
      <c r="A142" s="45" t="s">
        <v>5</v>
      </c>
      <c r="B142" s="41">
        <f>'cy2002'!DR141</f>
        <v>67</v>
      </c>
      <c r="C142" s="41">
        <f>'cy2002'!DS141</f>
        <v>96</v>
      </c>
      <c r="D142" s="48">
        <f>'cy2002'!DT141</f>
        <v>163</v>
      </c>
      <c r="E142" s="42">
        <f>'cy2002'!DU141</f>
        <v>0.4110429447852761</v>
      </c>
      <c r="F142" s="41">
        <f>'cy2002'!DV141</f>
        <v>42</v>
      </c>
      <c r="G142" s="41">
        <f>'cy2002'!DW141</f>
        <v>87</v>
      </c>
      <c r="H142" s="48">
        <f>'cy2002'!DX141</f>
        <v>129</v>
      </c>
      <c r="I142" s="46">
        <f>'cy2002'!DY141</f>
        <v>0.32558139534883723</v>
      </c>
    </row>
    <row r="143" spans="1:9" ht="12.75">
      <c r="A143" s="45" t="s">
        <v>6</v>
      </c>
      <c r="B143" s="41">
        <f>'cy2002'!DR142</f>
        <v>106</v>
      </c>
      <c r="C143" s="41">
        <f>'cy2002'!DS142</f>
        <v>110</v>
      </c>
      <c r="D143" s="48">
        <f>'cy2002'!DT142</f>
        <v>216</v>
      </c>
      <c r="E143" s="42">
        <f>'cy2002'!DU142</f>
        <v>0.49074074074074076</v>
      </c>
      <c r="F143" s="41">
        <f>'cy2002'!DV142</f>
        <v>70</v>
      </c>
      <c r="G143" s="41">
        <f>'cy2002'!DW142</f>
        <v>116</v>
      </c>
      <c r="H143" s="48">
        <f>'cy2002'!DX142</f>
        <v>186</v>
      </c>
      <c r="I143" s="46">
        <f>'cy2002'!DY142</f>
        <v>0.3763440860215054</v>
      </c>
    </row>
    <row r="144" spans="1:9" ht="12.75">
      <c r="A144" s="45" t="s">
        <v>36</v>
      </c>
      <c r="B144" s="41">
        <f>'cy2002'!DR143</f>
        <v>18</v>
      </c>
      <c r="C144" s="41">
        <f>'cy2002'!DS143</f>
        <v>33</v>
      </c>
      <c r="D144" s="48">
        <f>'cy2002'!DT143</f>
        <v>51</v>
      </c>
      <c r="E144" s="42">
        <f>'cy2002'!DU143</f>
        <v>0.35294117647058826</v>
      </c>
      <c r="F144" s="41">
        <f>'cy2002'!DV143</f>
        <v>10</v>
      </c>
      <c r="G144" s="41">
        <f>'cy2002'!DW143</f>
        <v>30</v>
      </c>
      <c r="H144" s="48">
        <f>'cy2002'!DX143</f>
        <v>40</v>
      </c>
      <c r="I144" s="46">
        <f>'cy2002'!DY143</f>
        <v>0.25</v>
      </c>
    </row>
    <row r="145" spans="1:9" ht="12.75">
      <c r="A145" s="45" t="s">
        <v>37</v>
      </c>
      <c r="B145" s="41">
        <f>'cy2002'!DR144</f>
        <v>11</v>
      </c>
      <c r="C145" s="41">
        <f>'cy2002'!DS144</f>
        <v>24</v>
      </c>
      <c r="D145" s="48">
        <f>'cy2002'!DT144</f>
        <v>35</v>
      </c>
      <c r="E145" s="42">
        <f>'cy2002'!DU144</f>
        <v>0.3142857142857143</v>
      </c>
      <c r="F145" s="41">
        <f>'cy2002'!DV144</f>
        <v>8</v>
      </c>
      <c r="G145" s="41">
        <f>'cy2002'!DW144</f>
        <v>28</v>
      </c>
      <c r="H145" s="48">
        <f>'cy2002'!DX144</f>
        <v>36</v>
      </c>
      <c r="I145" s="46">
        <f>'cy2002'!DY144</f>
        <v>0.2222222222222222</v>
      </c>
    </row>
    <row r="146" spans="1:9" ht="12.75">
      <c r="A146" s="45" t="s">
        <v>35</v>
      </c>
      <c r="B146" s="41">
        <f>'cy2002'!DR145</f>
        <v>29</v>
      </c>
      <c r="C146" s="41">
        <f>'cy2002'!DS145</f>
        <v>57</v>
      </c>
      <c r="D146" s="48">
        <f>'cy2002'!DT145</f>
        <v>86</v>
      </c>
      <c r="E146" s="42">
        <f>'cy2002'!DU145</f>
        <v>0.3372093023255814</v>
      </c>
      <c r="F146" s="41">
        <f>'cy2002'!DV145</f>
        <v>18</v>
      </c>
      <c r="G146" s="41">
        <f>'cy2002'!DW145</f>
        <v>58</v>
      </c>
      <c r="H146" s="48">
        <f>'cy2002'!DX145</f>
        <v>76</v>
      </c>
      <c r="I146" s="46">
        <f>'cy2002'!DY145</f>
        <v>0.23684210526315788</v>
      </c>
    </row>
    <row r="147" spans="1:9" ht="12.75">
      <c r="A147" s="45" t="s">
        <v>24</v>
      </c>
      <c r="B147" s="41">
        <f>'cy2002'!DR146</f>
        <v>40</v>
      </c>
      <c r="C147" s="41">
        <f>'cy2002'!DS146</f>
        <v>94</v>
      </c>
      <c r="D147" s="48">
        <f>'cy2002'!DT146</f>
        <v>134</v>
      </c>
      <c r="E147" s="42">
        <f>'cy2002'!DU146</f>
        <v>0.29850746268656714</v>
      </c>
      <c r="F147" s="41">
        <f>'cy2002'!DV146</f>
        <v>10</v>
      </c>
      <c r="G147" s="41">
        <f>'cy2002'!DW146</f>
        <v>21</v>
      </c>
      <c r="H147" s="48">
        <f>'cy2002'!DX146</f>
        <v>31</v>
      </c>
      <c r="I147" s="46">
        <f>'cy2002'!DY146</f>
        <v>0.3225806451612903</v>
      </c>
    </row>
    <row r="148" spans="1:9" ht="12.75">
      <c r="A148" s="45" t="s">
        <v>25</v>
      </c>
      <c r="B148" s="41">
        <f>'cy2002'!DR147</f>
        <v>206</v>
      </c>
      <c r="C148" s="41">
        <f>'cy2002'!DS147</f>
        <v>273</v>
      </c>
      <c r="D148" s="48">
        <f>'cy2002'!DT147</f>
        <v>479</v>
      </c>
      <c r="E148" s="42">
        <f>'cy2002'!DU147</f>
        <v>0.430062630480167</v>
      </c>
      <c r="F148" s="41">
        <f>'cy2002'!DV147</f>
        <v>75</v>
      </c>
      <c r="G148" s="41">
        <f>'cy2002'!DW147</f>
        <v>208</v>
      </c>
      <c r="H148" s="48">
        <f>'cy2002'!DX147</f>
        <v>283</v>
      </c>
      <c r="I148" s="46">
        <f>'cy2002'!DY147</f>
        <v>0.26501766784452296</v>
      </c>
    </row>
    <row r="149" spans="1:9" ht="13.5" thickBot="1">
      <c r="A149" s="52" t="s">
        <v>1</v>
      </c>
      <c r="B149" s="53">
        <f>'cy2002'!DR148</f>
        <v>629</v>
      </c>
      <c r="C149" s="53">
        <f>'cy2002'!DS148</f>
        <v>980</v>
      </c>
      <c r="D149" s="53">
        <f>'cy2002'!DT148</f>
        <v>1609</v>
      </c>
      <c r="E149" s="54">
        <f>'cy2002'!DU148</f>
        <v>0.39092604101926665</v>
      </c>
      <c r="F149" s="53">
        <f>'cy2002'!DV148</f>
        <v>345</v>
      </c>
      <c r="G149" s="53">
        <f>'cy2002'!DW148</f>
        <v>791</v>
      </c>
      <c r="H149" s="53">
        <f>'cy2002'!DX148</f>
        <v>1136</v>
      </c>
      <c r="I149" s="55">
        <f>'cy2002'!DY148</f>
        <v>0.30369718309859156</v>
      </c>
    </row>
    <row r="150" spans="1:9" ht="12.75">
      <c r="A150" s="98" t="s">
        <v>22</v>
      </c>
      <c r="B150" s="99"/>
      <c r="C150" s="99"/>
      <c r="D150" s="99"/>
      <c r="E150" s="99"/>
      <c r="F150" s="99"/>
      <c r="G150" s="99"/>
      <c r="H150" s="99"/>
      <c r="I150" s="100"/>
    </row>
    <row r="151" spans="1:9" ht="12.75">
      <c r="A151" s="45" t="s">
        <v>2</v>
      </c>
      <c r="B151" s="41">
        <f>'cy2002'!DR150</f>
        <v>12659</v>
      </c>
      <c r="C151" s="41">
        <f>'cy2002'!DS150</f>
        <v>90048</v>
      </c>
      <c r="D151" s="48">
        <f>'cy2002'!DT150</f>
        <v>102707</v>
      </c>
      <c r="E151" s="42">
        <f>'cy2002'!DU150</f>
        <v>0.12325352702347454</v>
      </c>
      <c r="F151" s="41">
        <f>'cy2002'!DV150</f>
        <v>4644</v>
      </c>
      <c r="G151" s="41">
        <f>'cy2002'!DW150</f>
        <v>15558</v>
      </c>
      <c r="H151" s="48">
        <f>'cy2002'!DX150</f>
        <v>20202</v>
      </c>
      <c r="I151" s="46">
        <f>'cy2002'!DY150</f>
        <v>0.22987822987822987</v>
      </c>
    </row>
    <row r="152" spans="1:9" ht="12.75">
      <c r="A152" s="45" t="s">
        <v>3</v>
      </c>
      <c r="B152" s="41">
        <f>'cy2002'!DR151</f>
        <v>10441</v>
      </c>
      <c r="C152" s="41">
        <f>'cy2002'!DS151</f>
        <v>91943</v>
      </c>
      <c r="D152" s="48">
        <f>'cy2002'!DT151</f>
        <v>102384</v>
      </c>
      <c r="E152" s="42">
        <f>'cy2002'!DU151</f>
        <v>0.10197882481637756</v>
      </c>
      <c r="F152" s="41">
        <f>'cy2002'!DV151</f>
        <v>2932</v>
      </c>
      <c r="G152" s="41">
        <f>'cy2002'!DW151</f>
        <v>13881</v>
      </c>
      <c r="H152" s="48">
        <f>'cy2002'!DX151</f>
        <v>16813</v>
      </c>
      <c r="I152" s="46">
        <f>'cy2002'!DY151</f>
        <v>0.17438886575863916</v>
      </c>
    </row>
    <row r="153" spans="1:9" ht="12.75">
      <c r="A153" s="45" t="s">
        <v>4</v>
      </c>
      <c r="B153" s="41">
        <f>'cy2002'!DR152</f>
        <v>24863</v>
      </c>
      <c r="C153" s="41">
        <f>'cy2002'!DS152</f>
        <v>84353</v>
      </c>
      <c r="D153" s="48">
        <f>'cy2002'!DT152</f>
        <v>109216</v>
      </c>
      <c r="E153" s="42">
        <f>'cy2002'!DU152</f>
        <v>0.2276497949018459</v>
      </c>
      <c r="F153" s="41">
        <f>'cy2002'!DV152</f>
        <v>11291</v>
      </c>
      <c r="G153" s="41">
        <f>'cy2002'!DW152</f>
        <v>13157</v>
      </c>
      <c r="H153" s="48">
        <f>'cy2002'!DX152</f>
        <v>24448</v>
      </c>
      <c r="I153" s="46">
        <f>'cy2002'!DY152</f>
        <v>0.46183736910994766</v>
      </c>
    </row>
    <row r="154" spans="1:9" ht="12.75">
      <c r="A154" s="45" t="s">
        <v>5</v>
      </c>
      <c r="B154" s="41">
        <f>'cy2002'!DR153</f>
        <v>7614</v>
      </c>
      <c r="C154" s="41">
        <f>'cy2002'!DS153</f>
        <v>33587</v>
      </c>
      <c r="D154" s="48">
        <f>'cy2002'!DT153</f>
        <v>41201</v>
      </c>
      <c r="E154" s="42">
        <f>'cy2002'!DU153</f>
        <v>0.18480133977330648</v>
      </c>
      <c r="F154" s="41">
        <f>'cy2002'!DV153</f>
        <v>3853</v>
      </c>
      <c r="G154" s="41">
        <f>'cy2002'!DW153</f>
        <v>8537</v>
      </c>
      <c r="H154" s="48">
        <f>'cy2002'!DX153</f>
        <v>12390</v>
      </c>
      <c r="I154" s="46">
        <f>'cy2002'!DY153</f>
        <v>0.3109765940274415</v>
      </c>
    </row>
    <row r="155" spans="1:9" ht="12.75">
      <c r="A155" s="45" t="s">
        <v>6</v>
      </c>
      <c r="B155" s="41">
        <f>'cy2002'!DR154</f>
        <v>32860</v>
      </c>
      <c r="C155" s="41">
        <f>'cy2002'!DS154</f>
        <v>12243</v>
      </c>
      <c r="D155" s="48">
        <f>'cy2002'!DT154</f>
        <v>45103</v>
      </c>
      <c r="E155" s="42">
        <f>'cy2002'!DU154</f>
        <v>0.7285546415981199</v>
      </c>
      <c r="F155" s="41">
        <f>'cy2002'!DV154</f>
        <v>20153</v>
      </c>
      <c r="G155" s="41">
        <f>'cy2002'!DW154</f>
        <v>12220</v>
      </c>
      <c r="H155" s="48">
        <f>'cy2002'!DX154</f>
        <v>32373</v>
      </c>
      <c r="I155" s="46">
        <f>'cy2002'!DY154</f>
        <v>0.6225249436258611</v>
      </c>
    </row>
    <row r="156" spans="1:9" ht="12.75">
      <c r="A156" s="45" t="s">
        <v>36</v>
      </c>
      <c r="B156" s="41">
        <f>'cy2002'!DR155</f>
        <v>4338</v>
      </c>
      <c r="C156" s="41">
        <f>'cy2002'!DS155</f>
        <v>1431</v>
      </c>
      <c r="D156" s="48">
        <f>'cy2002'!DT155</f>
        <v>5769</v>
      </c>
      <c r="E156" s="42">
        <f>'cy2002'!DU155</f>
        <v>0.7519500780031201</v>
      </c>
      <c r="F156" s="41">
        <f>'cy2002'!DV155</f>
        <v>2076</v>
      </c>
      <c r="G156" s="41">
        <f>'cy2002'!DW155</f>
        <v>2048</v>
      </c>
      <c r="H156" s="48">
        <f>'cy2002'!DX155</f>
        <v>4124</v>
      </c>
      <c r="I156" s="46">
        <f>'cy2002'!DY155</f>
        <v>0.5033947623666344</v>
      </c>
    </row>
    <row r="157" spans="1:9" ht="12.75">
      <c r="A157" s="45" t="s">
        <v>37</v>
      </c>
      <c r="B157" s="41">
        <f>'cy2002'!DR156</f>
        <v>4031</v>
      </c>
      <c r="C157" s="41">
        <f>'cy2002'!DS156</f>
        <v>838</v>
      </c>
      <c r="D157" s="48">
        <f>'cy2002'!DT156</f>
        <v>4869</v>
      </c>
      <c r="E157" s="42">
        <f>'cy2002'!DU156</f>
        <v>0.8278907373177243</v>
      </c>
      <c r="F157" s="41">
        <f>'cy2002'!DV156</f>
        <v>2174</v>
      </c>
      <c r="G157" s="41">
        <f>'cy2002'!DW156</f>
        <v>1421</v>
      </c>
      <c r="H157" s="48">
        <f>'cy2002'!DX156</f>
        <v>3595</v>
      </c>
      <c r="I157" s="46">
        <f>'cy2002'!DY156</f>
        <v>0.6047287899860918</v>
      </c>
    </row>
    <row r="158" spans="1:9" ht="12.75">
      <c r="A158" s="45" t="s">
        <v>35</v>
      </c>
      <c r="B158" s="41">
        <f>'cy2002'!DR157</f>
        <v>8369</v>
      </c>
      <c r="C158" s="41">
        <f>'cy2002'!DS157</f>
        <v>2269</v>
      </c>
      <c r="D158" s="48">
        <f>'cy2002'!DT157</f>
        <v>10638</v>
      </c>
      <c r="E158" s="42">
        <f>'cy2002'!DU157</f>
        <v>0.7867080278247791</v>
      </c>
      <c r="F158" s="41">
        <f>'cy2002'!DV157</f>
        <v>4250</v>
      </c>
      <c r="G158" s="41">
        <f>'cy2002'!DW157</f>
        <v>3469</v>
      </c>
      <c r="H158" s="48">
        <f>'cy2002'!DX157</f>
        <v>7719</v>
      </c>
      <c r="I158" s="46">
        <f>'cy2002'!DY157</f>
        <v>0.5505894545925638</v>
      </c>
    </row>
    <row r="159" spans="1:9" ht="12.75">
      <c r="A159" s="45" t="s">
        <v>24</v>
      </c>
      <c r="B159" s="41">
        <f>'cy2002'!DR158</f>
        <v>8124</v>
      </c>
      <c r="C159" s="41">
        <f>'cy2002'!DS158</f>
        <v>6594</v>
      </c>
      <c r="D159" s="48">
        <f>'cy2002'!DT158</f>
        <v>14718</v>
      </c>
      <c r="E159" s="42">
        <f>'cy2002'!DU158</f>
        <v>0.5519771708112515</v>
      </c>
      <c r="F159" s="41">
        <f>'cy2002'!DV158</f>
        <v>1739</v>
      </c>
      <c r="G159" s="41">
        <f>'cy2002'!DW158</f>
        <v>3650</v>
      </c>
      <c r="H159" s="48">
        <f>'cy2002'!DX158</f>
        <v>5389</v>
      </c>
      <c r="I159" s="46">
        <f>'cy2002'!DY158</f>
        <v>0.32269437743551677</v>
      </c>
    </row>
    <row r="160" spans="1:9" ht="12.75">
      <c r="A160" s="45" t="s">
        <v>25</v>
      </c>
      <c r="B160" s="41">
        <f>'cy2002'!DR159</f>
        <v>42446</v>
      </c>
      <c r="C160" s="41">
        <f>'cy2002'!DS159</f>
        <v>44087</v>
      </c>
      <c r="D160" s="48">
        <f>'cy2002'!DT159</f>
        <v>86533</v>
      </c>
      <c r="E160" s="42">
        <f>'cy2002'!DU159</f>
        <v>0.4905180682514185</v>
      </c>
      <c r="F160" s="41">
        <f>'cy2002'!DV159</f>
        <v>11412</v>
      </c>
      <c r="G160" s="41">
        <f>'cy2002'!DW159</f>
        <v>20007</v>
      </c>
      <c r="H160" s="48">
        <f>'cy2002'!DX159</f>
        <v>31419</v>
      </c>
      <c r="I160" s="46">
        <f>'cy2002'!DY159</f>
        <v>0.3632197078201089</v>
      </c>
    </row>
    <row r="161" spans="1:9" ht="13.5" thickBot="1">
      <c r="A161" s="52" t="s">
        <v>1</v>
      </c>
      <c r="B161" s="53">
        <f>'cy2002'!DR160</f>
        <v>147376</v>
      </c>
      <c r="C161" s="53">
        <f>'cy2002'!DS160</f>
        <v>365124</v>
      </c>
      <c r="D161" s="53">
        <f>'cy2002'!DT160</f>
        <v>512500</v>
      </c>
      <c r="E161" s="54">
        <f>'cy2002'!DU160</f>
        <v>0.2875629268292683</v>
      </c>
      <c r="F161" s="53">
        <f>'cy2002'!DV160</f>
        <v>60274</v>
      </c>
      <c r="G161" s="53">
        <f>'cy2002'!DW160</f>
        <v>90479</v>
      </c>
      <c r="H161" s="53">
        <f>'cy2002'!DX160</f>
        <v>150753</v>
      </c>
      <c r="I161" s="55">
        <f>'cy2002'!DY160</f>
        <v>0.39981957241315264</v>
      </c>
    </row>
  </sheetData>
  <mergeCells count="17">
    <mergeCell ref="B3:E3"/>
    <mergeCell ref="F3:I3"/>
    <mergeCell ref="B4:E4"/>
    <mergeCell ref="F4:I4"/>
    <mergeCell ref="A6:I6"/>
    <mergeCell ref="A18:I18"/>
    <mergeCell ref="A30:I30"/>
    <mergeCell ref="A42:I42"/>
    <mergeCell ref="A54:I54"/>
    <mergeCell ref="A66:I66"/>
    <mergeCell ref="A78:I78"/>
    <mergeCell ref="A90:I90"/>
    <mergeCell ref="A150:I150"/>
    <mergeCell ref="A102:I102"/>
    <mergeCell ref="A114:I114"/>
    <mergeCell ref="A126:I126"/>
    <mergeCell ref="A138:I1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Woodmansee</dc:creator>
  <cp:keywords/>
  <dc:description/>
  <cp:lastModifiedBy>jwoodmansee</cp:lastModifiedBy>
  <cp:lastPrinted>2003-01-02T18:34:41Z</cp:lastPrinted>
  <dcterms:created xsi:type="dcterms:W3CDTF">1998-11-05T16:50:10Z</dcterms:created>
  <dcterms:modified xsi:type="dcterms:W3CDTF">2003-01-23T17:42:05Z</dcterms:modified>
  <cp:category/>
  <cp:version/>
  <cp:contentType/>
  <cp:contentStatus/>
</cp:coreProperties>
</file>