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480" windowHeight="11640" activeTab="0"/>
  </bookViews>
  <sheets>
    <sheet name="HUD Monthly Report AUG 2005" sheetId="1" r:id="rId1"/>
  </sheets>
  <externalReferences>
    <externalReference r:id="rId4"/>
  </externalReferences>
  <definedNames>
    <definedName name="Query_1_from_hud" localSheetId="0">'HUD Monthly Report AUG 2005'!$A$5:$Q$98</definedName>
    <definedName name="Query_1_from_hud_1" localSheetId="0">'HUD Monthly Report AUG 2005'!$A$5:$Q$98</definedName>
    <definedName name="Query_1_from_hud_2" localSheetId="0">'HUD Monthly Report AUG 2005'!$A$5:$Q$98</definedName>
  </definedNames>
  <calcPr fullCalcOnLoad="1"/>
</workbook>
</file>

<file path=xl/sharedStrings.xml><?xml version="1.0" encoding="utf-8"?>
<sst xmlns="http://schemas.openxmlformats.org/spreadsheetml/2006/main" count="111" uniqueCount="111">
  <si>
    <t xml:space="preserve"> </t>
  </si>
  <si>
    <t>Kiosk</t>
  </si>
  <si>
    <t>Total Number of Users</t>
  </si>
  <si>
    <t>Average Monthly Users</t>
  </si>
  <si>
    <t>HUD Page Prints</t>
  </si>
  <si>
    <t>DoEd Page Prints</t>
  </si>
  <si>
    <t>DoL Page Prints</t>
  </si>
  <si>
    <t>EPA Page Prints</t>
  </si>
  <si>
    <t>IRS Page Prints</t>
  </si>
  <si>
    <t>Total Pages</t>
  </si>
  <si>
    <t>Total Page Prints</t>
  </si>
  <si>
    <t>Downtime</t>
  </si>
  <si>
    <t>Uptime %</t>
  </si>
  <si>
    <t>ABQ01 - Albuquerque, NM (LAN)</t>
  </si>
  <si>
    <t>ALB01 - Albany, NY</t>
  </si>
  <si>
    <t>ANC01 - Anchorage, AK</t>
  </si>
  <si>
    <t>ATL01 - Atlanta, GA (City Hall)</t>
  </si>
  <si>
    <t>ATL02 - Atlanta, GA (LAN)</t>
  </si>
  <si>
    <t>BAK01 - Bakersfield, CA</t>
  </si>
  <si>
    <t>BAL01 - Baltimore, MD</t>
  </si>
  <si>
    <t>BIR01 - Birmingham, AL</t>
  </si>
  <si>
    <t>BOI01 - Boise, ID</t>
  </si>
  <si>
    <t>BRO01 - Brownsville, TX</t>
  </si>
  <si>
    <t>BRO02 - Brownsville, TX</t>
  </si>
  <si>
    <t>BUF01 - Buffalo, NY</t>
  </si>
  <si>
    <t>BUR01 - Burlington, VT</t>
  </si>
  <si>
    <t>CAL01 - Calexico, CA</t>
  </si>
  <si>
    <t>CAS01 - Casper, WY (LAN)</t>
  </si>
  <si>
    <t>CHA01 - Charleston, WV</t>
  </si>
  <si>
    <t>CHI01 - Chicago, IL (LAN)</t>
  </si>
  <si>
    <t>CIN01 - Cincinnati, OH (LAN)</t>
  </si>
  <si>
    <t>CLE01 - Cleveland, OH</t>
  </si>
  <si>
    <t>COL01 - Columbus, OH</t>
  </si>
  <si>
    <t>COR01 - Coralville, IA</t>
  </si>
  <si>
    <t>DAL01 - Dallas, TX</t>
  </si>
  <si>
    <t>DEL01 - Del Rio, TX</t>
  </si>
  <si>
    <t>DEN01 - Denver, CO</t>
  </si>
  <si>
    <t>DES01 - Des Moines, IA</t>
  </si>
  <si>
    <t>DET01 - Detroit, MI</t>
  </si>
  <si>
    <t>EAG01 - Eagle Pass, TX</t>
  </si>
  <si>
    <t>ECH01 - East Chicago, IN</t>
  </si>
  <si>
    <t>ELP01 - El Paso, TX</t>
  </si>
  <si>
    <t>EUG01 - Eugene, OR</t>
  </si>
  <si>
    <t>FAR01 - Fargo, ND</t>
  </si>
  <si>
    <t>FHI01 - Fairview Heights, IL</t>
  </si>
  <si>
    <t>FLI01 - Flint, MI</t>
  </si>
  <si>
    <t>FRE01 - Fresno, CA</t>
  </si>
  <si>
    <t>GRE01 - Greensboro, NC</t>
  </si>
  <si>
    <t>GRV01 - Greenville, SC</t>
  </si>
  <si>
    <t>HAR01 - Harrisburg, PA</t>
  </si>
  <si>
    <t>HON01 - Honolulu, HI (LAN)</t>
  </si>
  <si>
    <t>IND01 - Indianapolis, IN</t>
  </si>
  <si>
    <t>KAN01 - Kansas, KS</t>
  </si>
  <si>
    <t>KEL01 - Kelso, WA</t>
  </si>
  <si>
    <t>KNO01 - Knoxville, TN</t>
  </si>
  <si>
    <t>LAN01 - Los Angeles, CA</t>
  </si>
  <si>
    <t>LAR01 - Laredo, TX</t>
  </si>
  <si>
    <t>LBC01 - Long Beach, CA</t>
  </si>
  <si>
    <t>LEX01 - Lexington, KY</t>
  </si>
  <si>
    <t>LGO01 - Largo, MD</t>
  </si>
  <si>
    <t>LIN01 - Lincoln, NE</t>
  </si>
  <si>
    <t>LUB01 - Lubbock, TX</t>
  </si>
  <si>
    <t>MAN01 - Manchester, NH</t>
  </si>
  <si>
    <t>MCA01 - McAllen, TX</t>
  </si>
  <si>
    <t>MEM01 - Memphis, TN</t>
  </si>
  <si>
    <t>MIA01 - Miami, FL</t>
  </si>
  <si>
    <t>MIL01 - Milwaukee, WI</t>
  </si>
  <si>
    <t>MIN01 - Minneapolis, MN</t>
  </si>
  <si>
    <t>MOR01 - Morgantown, WV</t>
  </si>
  <si>
    <t>NEW01 - Newark, NJ</t>
  </si>
  <si>
    <t>NFK01 - Norfolk, VA</t>
  </si>
  <si>
    <t>NOG01 - Nogales, AZ</t>
  </si>
  <si>
    <t>NOR01 - New Orleans, LA</t>
  </si>
  <si>
    <t>NYN01 - Harlem, NY</t>
  </si>
  <si>
    <t>OAK01 - Oakland, CA</t>
  </si>
  <si>
    <t>OGD01 - Ogden, UT</t>
  </si>
  <si>
    <t>OMA01 - Omaha, NE</t>
  </si>
  <si>
    <t>PHI01 - Philladelphia, PA</t>
  </si>
  <si>
    <t>PHO01 - Phoenix, AZ</t>
  </si>
  <si>
    <t>PIT01 - Pittsburgh, PA</t>
  </si>
  <si>
    <t>PRO01 - Providence, RI</t>
  </si>
  <si>
    <t>REN01 - Reno, NV (LAN)</t>
  </si>
  <si>
    <t>REN02 - Reno, NV (Mall)</t>
  </si>
  <si>
    <t>ROC01 - Little Rock, AR</t>
  </si>
  <si>
    <t>SAC01 - Sacramento, CA (LAN)</t>
  </si>
  <si>
    <t>SAL01 - Salinas, CA</t>
  </si>
  <si>
    <t>SAN01 - San Antonio, TX</t>
  </si>
  <si>
    <t>SFC01 - San Francisco, CA</t>
  </si>
  <si>
    <t>SHR01 - Shreveport, LA</t>
  </si>
  <si>
    <t>SIO01 - Sioux Falls, SD</t>
  </si>
  <si>
    <t>SJU01 - San Juan, PR</t>
  </si>
  <si>
    <t>SLC01 - Salt Lake City, UT</t>
  </si>
  <si>
    <t>SPL01 - South Portland, ME</t>
  </si>
  <si>
    <t>SPO01 - Spokane, WA</t>
  </si>
  <si>
    <t>STL01 - St. Louis, MO</t>
  </si>
  <si>
    <t>SUM01 - Sumter, SC</t>
  </si>
  <si>
    <t>SUN01 - Sunnyside, WA</t>
  </si>
  <si>
    <t>SYR02 - Syracuse, NY</t>
  </si>
  <si>
    <t>TAM01 - Tampa, FL</t>
  </si>
  <si>
    <t>TUL01 - Tulsa, OK</t>
  </si>
  <si>
    <t>VAD01 - Vado, NM</t>
  </si>
  <si>
    <t>VEG01 - Las Vegas, NV</t>
  </si>
  <si>
    <t>WBY01 - Waterbury, CT</t>
  </si>
  <si>
    <t>WIL01 - Wilmington, DE</t>
  </si>
  <si>
    <t>WOR01 - Worchester, MA</t>
  </si>
  <si>
    <t>YSO01 - San Ysidro, CA</t>
  </si>
  <si>
    <t>YUM01 - Yuma, AZ</t>
  </si>
  <si>
    <t>Totals:</t>
  </si>
  <si>
    <t>NOTE:  This report has been generated with reported and other empirical data and in accordance with standard kiosk utilization reporting methods.  Kiosk downtime includes, but is not limited to, reboot and custodial maintenance time.  All hours are rounder to the nearest hour.</t>
  </si>
  <si>
    <t>HUD Usage Report for the month of August 2005</t>
  </si>
  <si>
    <t>Averages (95 In Service Units)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</si>
</sst>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Arial"/>
      <family val="0"/>
    </font>
    <font>
      <b/>
      <sz val="14"/>
      <name val="Arial"/>
      <family val="2"/>
    </font>
    <font>
      <b/>
      <sz val="10"/>
      <name val="Arial"/>
      <family val="2"/>
    </font>
    <font>
      <b/>
      <sz val="12"/>
      <color indexed="8"/>
      <name val="Arial"/>
      <family val="0"/>
    </font>
    <font>
      <b/>
      <sz val="12"/>
      <name val="Arial"/>
      <family val="0"/>
    </font>
    <font>
      <sz val="10"/>
      <color indexed="8"/>
      <name val="Arial"/>
      <family val="0"/>
    </font>
  </fonts>
  <fills count="4">
    <fill>
      <patternFill/>
    </fill>
    <fill>
      <patternFill patternType="gray125"/>
    </fill>
    <fill>
      <patternFill patternType="solid">
        <fgColor indexed="22"/>
        <bgColor indexed="64"/>
      </patternFill>
    </fill>
    <fill>
      <patternFill patternType="solid">
        <fgColor indexed="13"/>
        <bgColor indexed="64"/>
      </patternFill>
    </fill>
  </fills>
  <borders count="15">
    <border>
      <left/>
      <right/>
      <top/>
      <bottom/>
      <diagonal/>
    </border>
    <border>
      <left>
        <color indexed="63"/>
      </left>
      <right style="medium"/>
      <top style="medium"/>
      <bottom style="medium"/>
    </border>
    <border>
      <left style="medium"/>
      <right style="medium"/>
      <top style="medium"/>
      <bottom style="medium"/>
    </border>
    <border>
      <left>
        <color indexed="63"/>
      </left>
      <right>
        <color indexed="63"/>
      </right>
      <top style="medium"/>
      <bottom style="medium"/>
    </border>
    <border>
      <left>
        <color indexed="63"/>
      </left>
      <right style="thin"/>
      <top style="thin"/>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medium"/>
      <bottom style="thin"/>
    </border>
    <border>
      <left>
        <color indexed="63"/>
      </left>
      <right style="medium"/>
      <top>
        <color indexed="63"/>
      </top>
      <bottom style="thin"/>
    </border>
    <border>
      <left style="medium"/>
      <right>
        <color indexed="63"/>
      </right>
      <top>
        <color indexed="63"/>
      </top>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style="thin"/>
      <right style="medium"/>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0" fontId="0" fillId="0" borderId="0" xfId="0" applyFill="1" applyAlignment="1">
      <alignment/>
    </xf>
    <xf numFmtId="1" fontId="0" fillId="0" borderId="0" xfId="0" applyNumberFormat="1" applyFill="1" applyAlignment="1">
      <alignment/>
    </xf>
    <xf numFmtId="2" fontId="0" fillId="0" borderId="0" xfId="0" applyNumberFormat="1" applyFont="1" applyFill="1" applyAlignment="1">
      <alignment/>
    </xf>
    <xf numFmtId="10" fontId="0" fillId="0" borderId="0" xfId="0" applyNumberFormat="1" applyFill="1" applyAlignment="1">
      <alignment/>
    </xf>
    <xf numFmtId="0" fontId="2" fillId="0" borderId="1" xfId="0" applyFont="1" applyFill="1" applyBorder="1" applyAlignment="1">
      <alignment wrapText="1"/>
    </xf>
    <xf numFmtId="0" fontId="2" fillId="0" borderId="2" xfId="0" applyFont="1" applyFill="1" applyBorder="1" applyAlignment="1">
      <alignment horizontal="center" wrapText="1"/>
    </xf>
    <xf numFmtId="1" fontId="2" fillId="0" borderId="3" xfId="0" applyNumberFormat="1" applyFont="1" applyFill="1" applyBorder="1" applyAlignment="1">
      <alignment horizontal="center" wrapText="1"/>
    </xf>
    <xf numFmtId="0" fontId="3" fillId="0" borderId="3" xfId="0" applyFont="1" applyBorder="1" applyAlignment="1">
      <alignment/>
    </xf>
    <xf numFmtId="0" fontId="4" fillId="0" borderId="3" xfId="0" applyFont="1" applyBorder="1" applyAlignment="1">
      <alignment/>
    </xf>
    <xf numFmtId="0" fontId="3" fillId="0" borderId="3" xfId="0" applyFont="1" applyBorder="1" applyAlignment="1">
      <alignment/>
    </xf>
    <xf numFmtId="0" fontId="4" fillId="0" borderId="3" xfId="0" applyFont="1" applyBorder="1" applyAlignment="1">
      <alignment/>
    </xf>
    <xf numFmtId="0" fontId="0" fillId="0" borderId="2" xfId="0" applyBorder="1" applyAlignment="1">
      <alignment/>
    </xf>
    <xf numFmtId="2" fontId="2" fillId="0" borderId="2" xfId="0" applyNumberFormat="1" applyFont="1" applyFill="1" applyBorder="1" applyAlignment="1">
      <alignment horizontal="center" wrapText="1"/>
    </xf>
    <xf numFmtId="10" fontId="2" fillId="0" borderId="2" xfId="0" applyNumberFormat="1" applyFont="1" applyFill="1" applyBorder="1" applyAlignment="1">
      <alignment horizontal="center" wrapText="1"/>
    </xf>
    <xf numFmtId="0" fontId="0" fillId="0" borderId="4" xfId="0" applyFill="1" applyBorder="1" applyAlignment="1">
      <alignment/>
    </xf>
    <xf numFmtId="0" fontId="0" fillId="0" borderId="5" xfId="0" applyFill="1" applyBorder="1" applyAlignment="1">
      <alignment/>
    </xf>
    <xf numFmtId="1" fontId="0" fillId="2" borderId="5" xfId="0" applyNumberFormat="1" applyFill="1" applyBorder="1" applyAlignment="1">
      <alignment/>
    </xf>
    <xf numFmtId="0" fontId="5" fillId="0" borderId="6" xfId="0" applyFont="1" applyFill="1" applyBorder="1" applyAlignment="1">
      <alignment/>
    </xf>
    <xf numFmtId="0" fontId="0" fillId="0" borderId="6" xfId="0" applyFill="1" applyBorder="1" applyAlignment="1">
      <alignment wrapText="1"/>
    </xf>
    <xf numFmtId="0" fontId="0" fillId="0" borderId="6" xfId="0" applyFont="1" applyFill="1" applyBorder="1" applyAlignment="1">
      <alignment wrapText="1"/>
    </xf>
    <xf numFmtId="1" fontId="0" fillId="0" borderId="7" xfId="0" applyNumberFormat="1" applyFont="1" applyFill="1" applyBorder="1" applyAlignment="1">
      <alignment horizontal="right"/>
    </xf>
    <xf numFmtId="4" fontId="0" fillId="0" borderId="8" xfId="0" applyNumberFormat="1" applyFill="1" applyBorder="1" applyAlignment="1">
      <alignment/>
    </xf>
    <xf numFmtId="10" fontId="0" fillId="0" borderId="9" xfId="19" applyNumberFormat="1" applyFill="1" applyBorder="1" applyAlignment="1">
      <alignment/>
    </xf>
    <xf numFmtId="0" fontId="0" fillId="0" borderId="10" xfId="0" applyFill="1" applyBorder="1" applyAlignment="1">
      <alignment/>
    </xf>
    <xf numFmtId="0" fontId="5" fillId="0" borderId="4" xfId="0" applyFont="1" applyFill="1" applyBorder="1" applyAlignment="1">
      <alignment/>
    </xf>
    <xf numFmtId="0" fontId="0" fillId="0" borderId="4" xfId="0" applyFill="1" applyBorder="1" applyAlignment="1">
      <alignment horizontal="right"/>
    </xf>
    <xf numFmtId="4" fontId="0" fillId="0" borderId="7" xfId="0" applyNumberFormat="1" applyFill="1" applyBorder="1" applyAlignment="1">
      <alignment/>
    </xf>
    <xf numFmtId="4" fontId="0" fillId="0" borderId="11" xfId="0" applyNumberFormat="1" applyFill="1" applyBorder="1" applyAlignment="1">
      <alignment horizontal="right"/>
    </xf>
    <xf numFmtId="4" fontId="0" fillId="0" borderId="7" xfId="0" applyNumberFormat="1" applyFill="1" applyBorder="1" applyAlignment="1">
      <alignment horizontal="right"/>
    </xf>
    <xf numFmtId="0" fontId="0" fillId="0" borderId="7" xfId="0" applyFill="1" applyBorder="1" applyAlignment="1">
      <alignment/>
    </xf>
    <xf numFmtId="1" fontId="0" fillId="0" borderId="12" xfId="0" applyNumberFormat="1" applyFont="1" applyFill="1" applyBorder="1" applyAlignment="1">
      <alignment horizontal="right"/>
    </xf>
    <xf numFmtId="0" fontId="5" fillId="0" borderId="4" xfId="0" applyFont="1" applyFill="1" applyBorder="1" applyAlignment="1">
      <alignment/>
    </xf>
    <xf numFmtId="4" fontId="5" fillId="0" borderId="7" xfId="0" applyNumberFormat="1" applyFont="1" applyFill="1" applyBorder="1" applyAlignment="1">
      <alignment/>
    </xf>
    <xf numFmtId="0" fontId="5" fillId="0" borderId="4" xfId="0" applyFont="1" applyFill="1" applyBorder="1" applyAlignment="1">
      <alignment horizontal="right"/>
    </xf>
    <xf numFmtId="1" fontId="2" fillId="2" borderId="2" xfId="0" applyNumberFormat="1" applyFont="1" applyFill="1" applyBorder="1" applyAlignment="1">
      <alignment/>
    </xf>
    <xf numFmtId="1" fontId="2" fillId="0" borderId="2" xfId="0" applyNumberFormat="1" applyFont="1" applyFill="1" applyBorder="1" applyAlignment="1">
      <alignment/>
    </xf>
    <xf numFmtId="1" fontId="2" fillId="0" borderId="1" xfId="0" applyNumberFormat="1" applyFont="1" applyFill="1" applyBorder="1" applyAlignment="1">
      <alignment/>
    </xf>
    <xf numFmtId="10" fontId="2" fillId="0" borderId="2" xfId="19" applyNumberFormat="1" applyFont="1" applyFill="1" applyBorder="1" applyAlignment="1">
      <alignment/>
    </xf>
    <xf numFmtId="0" fontId="0" fillId="0" borderId="0" xfId="0" applyFill="1" applyBorder="1" applyAlignment="1">
      <alignment/>
    </xf>
    <xf numFmtId="1" fontId="0" fillId="0" borderId="0" xfId="0" applyNumberFormat="1" applyAlignment="1">
      <alignment/>
    </xf>
    <xf numFmtId="2" fontId="0" fillId="0" borderId="0" xfId="0" applyNumberFormat="1" applyFont="1" applyAlignment="1">
      <alignment/>
    </xf>
    <xf numFmtId="10" fontId="0" fillId="0" borderId="0" xfId="0" applyNumberFormat="1" applyAlignment="1">
      <alignment/>
    </xf>
    <xf numFmtId="0" fontId="0" fillId="0" borderId="1" xfId="0" applyFill="1" applyBorder="1" applyAlignment="1">
      <alignment/>
    </xf>
    <xf numFmtId="0" fontId="2" fillId="0" borderId="4" xfId="0" applyFont="1" applyFill="1" applyBorder="1" applyAlignment="1">
      <alignment/>
    </xf>
    <xf numFmtId="0" fontId="0" fillId="0" borderId="2" xfId="0" applyFill="1" applyBorder="1" applyAlignment="1">
      <alignment/>
    </xf>
    <xf numFmtId="0" fontId="5" fillId="0" borderId="2" xfId="0" applyFont="1" applyFill="1" applyBorder="1" applyAlignment="1">
      <alignment/>
    </xf>
    <xf numFmtId="1" fontId="2" fillId="0" borderId="6" xfId="0" applyNumberFormat="1" applyFont="1" applyFill="1" applyBorder="1" applyAlignment="1">
      <alignment/>
    </xf>
    <xf numFmtId="0" fontId="0" fillId="0" borderId="2" xfId="0" applyFill="1" applyBorder="1" applyAlignment="1">
      <alignment wrapText="1"/>
    </xf>
    <xf numFmtId="0" fontId="2" fillId="0" borderId="6" xfId="0" applyFont="1" applyFill="1" applyBorder="1" applyAlignment="1">
      <alignment/>
    </xf>
    <xf numFmtId="0" fontId="0" fillId="0" borderId="13" xfId="0" applyFont="1" applyFill="1" applyBorder="1" applyAlignment="1">
      <alignment wrapText="1"/>
    </xf>
    <xf numFmtId="1" fontId="0" fillId="0" borderId="13" xfId="0" applyNumberFormat="1" applyFont="1" applyFill="1" applyBorder="1" applyAlignment="1">
      <alignment horizontal="right"/>
    </xf>
    <xf numFmtId="0" fontId="2" fillId="0" borderId="7" xfId="0" applyFont="1" applyFill="1" applyBorder="1" applyAlignment="1">
      <alignment/>
    </xf>
    <xf numFmtId="4" fontId="0" fillId="0" borderId="2" xfId="0" applyNumberFormat="1" applyFill="1" applyBorder="1" applyAlignment="1">
      <alignment/>
    </xf>
    <xf numFmtId="2" fontId="2" fillId="0" borderId="7" xfId="0" applyNumberFormat="1" applyFont="1" applyFill="1" applyBorder="1" applyAlignment="1">
      <alignment/>
    </xf>
    <xf numFmtId="10" fontId="0" fillId="0" borderId="2" xfId="19" applyNumberFormat="1" applyFill="1" applyBorder="1" applyAlignment="1">
      <alignment/>
    </xf>
    <xf numFmtId="9" fontId="2" fillId="0" borderId="9" xfId="19" applyNumberFormat="1" applyFont="1" applyFill="1" applyBorder="1" applyAlignment="1">
      <alignment/>
    </xf>
    <xf numFmtId="0" fontId="0" fillId="3" borderId="4" xfId="0" applyFill="1" applyBorder="1" applyAlignment="1">
      <alignment/>
    </xf>
    <xf numFmtId="1" fontId="0" fillId="3" borderId="5" xfId="0" applyNumberFormat="1" applyFill="1" applyBorder="1" applyAlignment="1">
      <alignment/>
    </xf>
    <xf numFmtId="0" fontId="5" fillId="3" borderId="6" xfId="0" applyFont="1" applyFill="1" applyBorder="1" applyAlignment="1">
      <alignment/>
    </xf>
    <xf numFmtId="0" fontId="0" fillId="3" borderId="6" xfId="0" applyFill="1" applyBorder="1" applyAlignment="1">
      <alignment wrapText="1"/>
    </xf>
    <xf numFmtId="0" fontId="0" fillId="3" borderId="6" xfId="0" applyFont="1" applyFill="1" applyBorder="1" applyAlignment="1">
      <alignment wrapText="1"/>
    </xf>
    <xf numFmtId="1" fontId="0" fillId="3" borderId="7" xfId="0" applyNumberFormat="1" applyFont="1" applyFill="1" applyBorder="1" applyAlignment="1">
      <alignment horizontal="right"/>
    </xf>
    <xf numFmtId="4" fontId="0" fillId="3" borderId="7" xfId="0" applyNumberFormat="1" applyFill="1" applyBorder="1" applyAlignment="1">
      <alignment/>
    </xf>
    <xf numFmtId="10" fontId="0" fillId="3" borderId="9" xfId="19" applyNumberFormat="1" applyFill="1" applyBorder="1" applyAlignment="1">
      <alignment/>
    </xf>
    <xf numFmtId="0" fontId="0" fillId="3" borderId="4" xfId="0" applyFill="1" applyBorder="1" applyAlignment="1">
      <alignment horizontal="right"/>
    </xf>
    <xf numFmtId="4" fontId="0" fillId="3" borderId="7" xfId="0" applyNumberFormat="1" applyFill="1" applyBorder="1" applyAlignment="1">
      <alignment horizontal="right"/>
    </xf>
    <xf numFmtId="1" fontId="0" fillId="0" borderId="5" xfId="0" applyNumberFormat="1" applyFill="1" applyBorder="1" applyAlignment="1">
      <alignment/>
    </xf>
    <xf numFmtId="10" fontId="0" fillId="3" borderId="14" xfId="19" applyNumberFormat="1" applyFill="1" applyBorder="1" applyAlignment="1">
      <alignment/>
    </xf>
    <xf numFmtId="1" fontId="2" fillId="0" borderId="4" xfId="0" applyNumberFormat="1" applyFont="1" applyFill="1" applyBorder="1" applyAlignment="1">
      <alignment/>
    </xf>
    <xf numFmtId="1" fontId="2" fillId="0" borderId="5" xfId="0" applyNumberFormat="1" applyFont="1" applyFill="1" applyBorder="1" applyAlignment="1">
      <alignment/>
    </xf>
    <xf numFmtId="1" fontId="0" fillId="0" borderId="2" xfId="0" applyNumberFormat="1" applyFill="1" applyBorder="1" applyAlignment="1">
      <alignment/>
    </xf>
    <xf numFmtId="0" fontId="1" fillId="0" borderId="0" xfId="0" applyFont="1" applyFill="1" applyAlignment="1">
      <alignment horizontal="center"/>
    </xf>
    <xf numFmtId="0" fontId="0" fillId="0" borderId="0" xfId="0" applyFill="1" applyAlignment="1">
      <alignment horizontal="center"/>
    </xf>
    <xf numFmtId="0" fontId="0" fillId="0" borderId="0" xfId="0" applyFill="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104775</xdr:colOff>
      <xdr:row>3</xdr:row>
      <xdr:rowOff>76200</xdr:rowOff>
    </xdr:from>
    <xdr:to>
      <xdr:col>5</xdr:col>
      <xdr:colOff>619125</xdr:colOff>
      <xdr:row>3</xdr:row>
      <xdr:rowOff>590550</xdr:rowOff>
    </xdr:to>
    <xdr:pic>
      <xdr:nvPicPr>
        <xdr:cNvPr id="1" name="Picture 6"/>
        <xdr:cNvPicPr preferRelativeResize="1">
          <a:picLocks noChangeAspect="1"/>
        </xdr:cNvPicPr>
      </xdr:nvPicPr>
      <xdr:blipFill>
        <a:blip r:embed="rId1"/>
        <a:stretch>
          <a:fillRect/>
        </a:stretch>
      </xdr:blipFill>
      <xdr:spPr>
        <a:xfrm>
          <a:off x="4962525" y="638175"/>
          <a:ext cx="514350" cy="514350"/>
        </a:xfrm>
        <a:prstGeom prst="rect">
          <a:avLst/>
        </a:prstGeom>
        <a:noFill/>
        <a:ln w="9525" cmpd="sng">
          <a:noFill/>
        </a:ln>
      </xdr:spPr>
    </xdr:pic>
    <xdr:clientData/>
  </xdr:twoCellAnchor>
  <xdr:twoCellAnchor editAs="oneCell">
    <xdr:from>
      <xdr:col>3</xdr:col>
      <xdr:colOff>104775</xdr:colOff>
      <xdr:row>3</xdr:row>
      <xdr:rowOff>66675</xdr:rowOff>
    </xdr:from>
    <xdr:to>
      <xdr:col>3</xdr:col>
      <xdr:colOff>619125</xdr:colOff>
      <xdr:row>3</xdr:row>
      <xdr:rowOff>581025</xdr:rowOff>
    </xdr:to>
    <xdr:pic>
      <xdr:nvPicPr>
        <xdr:cNvPr id="2" name="Picture 7"/>
        <xdr:cNvPicPr preferRelativeResize="1">
          <a:picLocks noChangeAspect="1"/>
        </xdr:cNvPicPr>
      </xdr:nvPicPr>
      <xdr:blipFill>
        <a:blip r:embed="rId2"/>
        <a:stretch>
          <a:fillRect/>
        </a:stretch>
      </xdr:blipFill>
      <xdr:spPr>
        <a:xfrm>
          <a:off x="3533775" y="628650"/>
          <a:ext cx="514350" cy="514350"/>
        </a:xfrm>
        <a:prstGeom prst="rect">
          <a:avLst/>
        </a:prstGeom>
        <a:noFill/>
        <a:ln w="9525" cmpd="sng">
          <a:noFill/>
        </a:ln>
      </xdr:spPr>
    </xdr:pic>
    <xdr:clientData/>
  </xdr:twoCellAnchor>
  <xdr:twoCellAnchor editAs="oneCell">
    <xdr:from>
      <xdr:col>7</xdr:col>
      <xdr:colOff>114300</xdr:colOff>
      <xdr:row>3</xdr:row>
      <xdr:rowOff>85725</xdr:rowOff>
    </xdr:from>
    <xdr:to>
      <xdr:col>7</xdr:col>
      <xdr:colOff>628650</xdr:colOff>
      <xdr:row>3</xdr:row>
      <xdr:rowOff>600075</xdr:rowOff>
    </xdr:to>
    <xdr:pic>
      <xdr:nvPicPr>
        <xdr:cNvPr id="3" name="Picture 8"/>
        <xdr:cNvPicPr preferRelativeResize="1">
          <a:picLocks noChangeAspect="1"/>
        </xdr:cNvPicPr>
      </xdr:nvPicPr>
      <xdr:blipFill>
        <a:blip r:embed="rId3"/>
        <a:stretch>
          <a:fillRect/>
        </a:stretch>
      </xdr:blipFill>
      <xdr:spPr>
        <a:xfrm>
          <a:off x="6400800" y="647700"/>
          <a:ext cx="514350" cy="514350"/>
        </a:xfrm>
        <a:prstGeom prst="rect">
          <a:avLst/>
        </a:prstGeom>
        <a:noFill/>
        <a:ln w="9525" cmpd="sng">
          <a:noFill/>
        </a:ln>
      </xdr:spPr>
    </xdr:pic>
    <xdr:clientData/>
  </xdr:twoCellAnchor>
  <xdr:twoCellAnchor editAs="oneCell">
    <xdr:from>
      <xdr:col>9</xdr:col>
      <xdr:colOff>85725</xdr:colOff>
      <xdr:row>3</xdr:row>
      <xdr:rowOff>76200</xdr:rowOff>
    </xdr:from>
    <xdr:to>
      <xdr:col>9</xdr:col>
      <xdr:colOff>628650</xdr:colOff>
      <xdr:row>3</xdr:row>
      <xdr:rowOff>600075</xdr:rowOff>
    </xdr:to>
    <xdr:pic>
      <xdr:nvPicPr>
        <xdr:cNvPr id="4" name="Picture 9"/>
        <xdr:cNvPicPr preferRelativeResize="1">
          <a:picLocks noChangeAspect="1"/>
        </xdr:cNvPicPr>
      </xdr:nvPicPr>
      <xdr:blipFill>
        <a:blip r:embed="rId4"/>
        <a:stretch>
          <a:fillRect/>
        </a:stretch>
      </xdr:blipFill>
      <xdr:spPr>
        <a:xfrm>
          <a:off x="7800975" y="638175"/>
          <a:ext cx="542925" cy="523875"/>
        </a:xfrm>
        <a:prstGeom prst="rect">
          <a:avLst/>
        </a:prstGeom>
        <a:noFill/>
        <a:ln w="9525" cmpd="sng">
          <a:noFill/>
        </a:ln>
      </xdr:spPr>
    </xdr:pic>
    <xdr:clientData/>
  </xdr:twoCellAnchor>
  <xdr:twoCellAnchor editAs="oneCell">
    <xdr:from>
      <xdr:col>11</xdr:col>
      <xdr:colOff>76200</xdr:colOff>
      <xdr:row>3</xdr:row>
      <xdr:rowOff>95250</xdr:rowOff>
    </xdr:from>
    <xdr:to>
      <xdr:col>11</xdr:col>
      <xdr:colOff>647700</xdr:colOff>
      <xdr:row>3</xdr:row>
      <xdr:rowOff>628650</xdr:rowOff>
    </xdr:to>
    <xdr:pic>
      <xdr:nvPicPr>
        <xdr:cNvPr id="5" name="Picture 10"/>
        <xdr:cNvPicPr preferRelativeResize="1">
          <a:picLocks noChangeAspect="1"/>
        </xdr:cNvPicPr>
      </xdr:nvPicPr>
      <xdr:blipFill>
        <a:blip r:embed="rId5"/>
        <a:stretch>
          <a:fillRect/>
        </a:stretch>
      </xdr:blipFill>
      <xdr:spPr>
        <a:xfrm>
          <a:off x="9220200" y="657225"/>
          <a:ext cx="571500" cy="533400"/>
        </a:xfrm>
        <a:prstGeom prst="rect">
          <a:avLst/>
        </a:prstGeom>
        <a:noFill/>
        <a:ln w="9525" cmpd="sng">
          <a:noFill/>
        </a:ln>
      </xdr:spPr>
    </xdr:pic>
    <xdr:clientData/>
  </xdr:twoCellAnchor>
  <xdr:twoCellAnchor editAs="oneCell">
    <xdr:from>
      <xdr:col>5</xdr:col>
      <xdr:colOff>104775</xdr:colOff>
      <xdr:row>3</xdr:row>
      <xdr:rowOff>76200</xdr:rowOff>
    </xdr:from>
    <xdr:to>
      <xdr:col>5</xdr:col>
      <xdr:colOff>619125</xdr:colOff>
      <xdr:row>3</xdr:row>
      <xdr:rowOff>590550</xdr:rowOff>
    </xdr:to>
    <xdr:pic>
      <xdr:nvPicPr>
        <xdr:cNvPr id="6" name="Picture 11"/>
        <xdr:cNvPicPr preferRelativeResize="1">
          <a:picLocks noChangeAspect="1"/>
        </xdr:cNvPicPr>
      </xdr:nvPicPr>
      <xdr:blipFill>
        <a:blip r:embed="rId1"/>
        <a:stretch>
          <a:fillRect/>
        </a:stretch>
      </xdr:blipFill>
      <xdr:spPr>
        <a:xfrm>
          <a:off x="4962525" y="638175"/>
          <a:ext cx="514350" cy="514350"/>
        </a:xfrm>
        <a:prstGeom prst="rect">
          <a:avLst/>
        </a:prstGeom>
        <a:noFill/>
        <a:ln w="9525" cmpd="sng">
          <a:noFill/>
        </a:ln>
      </xdr:spPr>
    </xdr:pic>
    <xdr:clientData/>
  </xdr:twoCellAnchor>
  <xdr:twoCellAnchor editAs="oneCell">
    <xdr:from>
      <xdr:col>3</xdr:col>
      <xdr:colOff>104775</xdr:colOff>
      <xdr:row>3</xdr:row>
      <xdr:rowOff>66675</xdr:rowOff>
    </xdr:from>
    <xdr:to>
      <xdr:col>3</xdr:col>
      <xdr:colOff>619125</xdr:colOff>
      <xdr:row>3</xdr:row>
      <xdr:rowOff>581025</xdr:rowOff>
    </xdr:to>
    <xdr:pic>
      <xdr:nvPicPr>
        <xdr:cNvPr id="7" name="Picture 12"/>
        <xdr:cNvPicPr preferRelativeResize="1">
          <a:picLocks noChangeAspect="1"/>
        </xdr:cNvPicPr>
      </xdr:nvPicPr>
      <xdr:blipFill>
        <a:blip r:embed="rId2"/>
        <a:stretch>
          <a:fillRect/>
        </a:stretch>
      </xdr:blipFill>
      <xdr:spPr>
        <a:xfrm>
          <a:off x="3533775" y="628650"/>
          <a:ext cx="514350" cy="514350"/>
        </a:xfrm>
        <a:prstGeom prst="rect">
          <a:avLst/>
        </a:prstGeom>
        <a:noFill/>
        <a:ln w="9525" cmpd="sng">
          <a:noFill/>
        </a:ln>
      </xdr:spPr>
    </xdr:pic>
    <xdr:clientData/>
  </xdr:twoCellAnchor>
  <xdr:twoCellAnchor editAs="oneCell">
    <xdr:from>
      <xdr:col>7</xdr:col>
      <xdr:colOff>114300</xdr:colOff>
      <xdr:row>3</xdr:row>
      <xdr:rowOff>85725</xdr:rowOff>
    </xdr:from>
    <xdr:to>
      <xdr:col>7</xdr:col>
      <xdr:colOff>628650</xdr:colOff>
      <xdr:row>3</xdr:row>
      <xdr:rowOff>600075</xdr:rowOff>
    </xdr:to>
    <xdr:pic>
      <xdr:nvPicPr>
        <xdr:cNvPr id="8" name="Picture 13"/>
        <xdr:cNvPicPr preferRelativeResize="1">
          <a:picLocks noChangeAspect="1"/>
        </xdr:cNvPicPr>
      </xdr:nvPicPr>
      <xdr:blipFill>
        <a:blip r:embed="rId3"/>
        <a:stretch>
          <a:fillRect/>
        </a:stretch>
      </xdr:blipFill>
      <xdr:spPr>
        <a:xfrm>
          <a:off x="6400800" y="647700"/>
          <a:ext cx="514350" cy="514350"/>
        </a:xfrm>
        <a:prstGeom prst="rect">
          <a:avLst/>
        </a:prstGeom>
        <a:noFill/>
        <a:ln w="9525" cmpd="sng">
          <a:noFill/>
        </a:ln>
      </xdr:spPr>
    </xdr:pic>
    <xdr:clientData/>
  </xdr:twoCellAnchor>
  <xdr:twoCellAnchor editAs="oneCell">
    <xdr:from>
      <xdr:col>9</xdr:col>
      <xdr:colOff>85725</xdr:colOff>
      <xdr:row>3</xdr:row>
      <xdr:rowOff>76200</xdr:rowOff>
    </xdr:from>
    <xdr:to>
      <xdr:col>9</xdr:col>
      <xdr:colOff>628650</xdr:colOff>
      <xdr:row>3</xdr:row>
      <xdr:rowOff>600075</xdr:rowOff>
    </xdr:to>
    <xdr:pic>
      <xdr:nvPicPr>
        <xdr:cNvPr id="9" name="Picture 14"/>
        <xdr:cNvPicPr preferRelativeResize="1">
          <a:picLocks noChangeAspect="1"/>
        </xdr:cNvPicPr>
      </xdr:nvPicPr>
      <xdr:blipFill>
        <a:blip r:embed="rId4"/>
        <a:stretch>
          <a:fillRect/>
        </a:stretch>
      </xdr:blipFill>
      <xdr:spPr>
        <a:xfrm>
          <a:off x="7800975" y="638175"/>
          <a:ext cx="542925" cy="523875"/>
        </a:xfrm>
        <a:prstGeom prst="rect">
          <a:avLst/>
        </a:prstGeom>
        <a:noFill/>
        <a:ln w="9525" cmpd="sng">
          <a:noFill/>
        </a:ln>
      </xdr:spPr>
    </xdr:pic>
    <xdr:clientData/>
  </xdr:twoCellAnchor>
  <xdr:twoCellAnchor editAs="oneCell">
    <xdr:from>
      <xdr:col>11</xdr:col>
      <xdr:colOff>76200</xdr:colOff>
      <xdr:row>3</xdr:row>
      <xdr:rowOff>95250</xdr:rowOff>
    </xdr:from>
    <xdr:to>
      <xdr:col>11</xdr:col>
      <xdr:colOff>647700</xdr:colOff>
      <xdr:row>3</xdr:row>
      <xdr:rowOff>628650</xdr:rowOff>
    </xdr:to>
    <xdr:pic>
      <xdr:nvPicPr>
        <xdr:cNvPr id="10" name="Picture 15"/>
        <xdr:cNvPicPr preferRelativeResize="1">
          <a:picLocks noChangeAspect="1"/>
        </xdr:cNvPicPr>
      </xdr:nvPicPr>
      <xdr:blipFill>
        <a:blip r:embed="rId5"/>
        <a:stretch>
          <a:fillRect/>
        </a:stretch>
      </xdr:blipFill>
      <xdr:spPr>
        <a:xfrm>
          <a:off x="9220200" y="657225"/>
          <a:ext cx="571500" cy="533400"/>
        </a:xfrm>
        <a:prstGeom prst="rect">
          <a:avLst/>
        </a:prstGeom>
        <a:noFill/>
        <a:ln w="9525" cmpd="sng">
          <a:noFill/>
        </a:ln>
      </xdr:spPr>
    </xdr:pic>
    <xdr:clientData/>
  </xdr:twoCellAnchor>
  <xdr:twoCellAnchor editAs="oneCell">
    <xdr:from>
      <xdr:col>5</xdr:col>
      <xdr:colOff>104775</xdr:colOff>
      <xdr:row>3</xdr:row>
      <xdr:rowOff>76200</xdr:rowOff>
    </xdr:from>
    <xdr:to>
      <xdr:col>5</xdr:col>
      <xdr:colOff>619125</xdr:colOff>
      <xdr:row>3</xdr:row>
      <xdr:rowOff>590550</xdr:rowOff>
    </xdr:to>
    <xdr:pic>
      <xdr:nvPicPr>
        <xdr:cNvPr id="11" name="Picture 16"/>
        <xdr:cNvPicPr preferRelativeResize="1">
          <a:picLocks noChangeAspect="1"/>
        </xdr:cNvPicPr>
      </xdr:nvPicPr>
      <xdr:blipFill>
        <a:blip r:embed="rId1"/>
        <a:stretch>
          <a:fillRect/>
        </a:stretch>
      </xdr:blipFill>
      <xdr:spPr>
        <a:xfrm>
          <a:off x="4962525" y="638175"/>
          <a:ext cx="514350" cy="514350"/>
        </a:xfrm>
        <a:prstGeom prst="rect">
          <a:avLst/>
        </a:prstGeom>
        <a:noFill/>
        <a:ln w="9525" cmpd="sng">
          <a:noFill/>
        </a:ln>
      </xdr:spPr>
    </xdr:pic>
    <xdr:clientData/>
  </xdr:twoCellAnchor>
  <xdr:twoCellAnchor editAs="oneCell">
    <xdr:from>
      <xdr:col>3</xdr:col>
      <xdr:colOff>104775</xdr:colOff>
      <xdr:row>3</xdr:row>
      <xdr:rowOff>66675</xdr:rowOff>
    </xdr:from>
    <xdr:to>
      <xdr:col>3</xdr:col>
      <xdr:colOff>619125</xdr:colOff>
      <xdr:row>3</xdr:row>
      <xdr:rowOff>581025</xdr:rowOff>
    </xdr:to>
    <xdr:pic>
      <xdr:nvPicPr>
        <xdr:cNvPr id="12" name="Picture 17"/>
        <xdr:cNvPicPr preferRelativeResize="1">
          <a:picLocks noChangeAspect="1"/>
        </xdr:cNvPicPr>
      </xdr:nvPicPr>
      <xdr:blipFill>
        <a:blip r:embed="rId2"/>
        <a:stretch>
          <a:fillRect/>
        </a:stretch>
      </xdr:blipFill>
      <xdr:spPr>
        <a:xfrm>
          <a:off x="3533775" y="628650"/>
          <a:ext cx="514350" cy="514350"/>
        </a:xfrm>
        <a:prstGeom prst="rect">
          <a:avLst/>
        </a:prstGeom>
        <a:noFill/>
        <a:ln w="9525" cmpd="sng">
          <a:noFill/>
        </a:ln>
      </xdr:spPr>
    </xdr:pic>
    <xdr:clientData/>
  </xdr:twoCellAnchor>
  <xdr:twoCellAnchor editAs="oneCell">
    <xdr:from>
      <xdr:col>7</xdr:col>
      <xdr:colOff>114300</xdr:colOff>
      <xdr:row>3</xdr:row>
      <xdr:rowOff>85725</xdr:rowOff>
    </xdr:from>
    <xdr:to>
      <xdr:col>7</xdr:col>
      <xdr:colOff>628650</xdr:colOff>
      <xdr:row>3</xdr:row>
      <xdr:rowOff>600075</xdr:rowOff>
    </xdr:to>
    <xdr:pic>
      <xdr:nvPicPr>
        <xdr:cNvPr id="13" name="Picture 18"/>
        <xdr:cNvPicPr preferRelativeResize="1">
          <a:picLocks noChangeAspect="1"/>
        </xdr:cNvPicPr>
      </xdr:nvPicPr>
      <xdr:blipFill>
        <a:blip r:embed="rId3"/>
        <a:stretch>
          <a:fillRect/>
        </a:stretch>
      </xdr:blipFill>
      <xdr:spPr>
        <a:xfrm>
          <a:off x="6400800" y="647700"/>
          <a:ext cx="514350" cy="514350"/>
        </a:xfrm>
        <a:prstGeom prst="rect">
          <a:avLst/>
        </a:prstGeom>
        <a:noFill/>
        <a:ln w="9525" cmpd="sng">
          <a:noFill/>
        </a:ln>
      </xdr:spPr>
    </xdr:pic>
    <xdr:clientData/>
  </xdr:twoCellAnchor>
  <xdr:twoCellAnchor editAs="oneCell">
    <xdr:from>
      <xdr:col>9</xdr:col>
      <xdr:colOff>85725</xdr:colOff>
      <xdr:row>3</xdr:row>
      <xdr:rowOff>76200</xdr:rowOff>
    </xdr:from>
    <xdr:to>
      <xdr:col>9</xdr:col>
      <xdr:colOff>628650</xdr:colOff>
      <xdr:row>3</xdr:row>
      <xdr:rowOff>600075</xdr:rowOff>
    </xdr:to>
    <xdr:pic>
      <xdr:nvPicPr>
        <xdr:cNvPr id="14" name="Picture 19"/>
        <xdr:cNvPicPr preferRelativeResize="1">
          <a:picLocks noChangeAspect="1"/>
        </xdr:cNvPicPr>
      </xdr:nvPicPr>
      <xdr:blipFill>
        <a:blip r:embed="rId4"/>
        <a:stretch>
          <a:fillRect/>
        </a:stretch>
      </xdr:blipFill>
      <xdr:spPr>
        <a:xfrm>
          <a:off x="7800975" y="638175"/>
          <a:ext cx="542925" cy="523875"/>
        </a:xfrm>
        <a:prstGeom prst="rect">
          <a:avLst/>
        </a:prstGeom>
        <a:noFill/>
        <a:ln w="9525" cmpd="sng">
          <a:noFill/>
        </a:ln>
      </xdr:spPr>
    </xdr:pic>
    <xdr:clientData/>
  </xdr:twoCellAnchor>
  <xdr:twoCellAnchor editAs="oneCell">
    <xdr:from>
      <xdr:col>11</xdr:col>
      <xdr:colOff>76200</xdr:colOff>
      <xdr:row>3</xdr:row>
      <xdr:rowOff>95250</xdr:rowOff>
    </xdr:from>
    <xdr:to>
      <xdr:col>11</xdr:col>
      <xdr:colOff>647700</xdr:colOff>
      <xdr:row>3</xdr:row>
      <xdr:rowOff>628650</xdr:rowOff>
    </xdr:to>
    <xdr:pic>
      <xdr:nvPicPr>
        <xdr:cNvPr id="15" name="Picture 20"/>
        <xdr:cNvPicPr preferRelativeResize="1">
          <a:picLocks noChangeAspect="1"/>
        </xdr:cNvPicPr>
      </xdr:nvPicPr>
      <xdr:blipFill>
        <a:blip r:embed="rId5"/>
        <a:stretch>
          <a:fillRect/>
        </a:stretch>
      </xdr:blipFill>
      <xdr:spPr>
        <a:xfrm>
          <a:off x="9220200" y="657225"/>
          <a:ext cx="571500" cy="533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delson\Local%20Settings\Temporary%20Internet%20Files\OLKD\HUD%20Usage%20Summary%20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UD Monthly Report FEB 2005"/>
      <sheetName val="HUD Monthly Report MAR 2005"/>
      <sheetName val="HUD Monthly Report APR 2005"/>
      <sheetName val="HUD Monthly Report MAY 2005"/>
      <sheetName val="HUD Monthly Report JUN 2005"/>
      <sheetName val="HUD Monthly Report JUL 2005"/>
      <sheetName val="HUD Monthly Report AUG 2005"/>
    </sheetNames>
    <sheetDataSet>
      <sheetData sheetId="0">
        <row r="5">
          <cell r="B5">
            <v>152</v>
          </cell>
        </row>
        <row r="6">
          <cell r="B6">
            <v>402</v>
          </cell>
        </row>
        <row r="7">
          <cell r="B7">
            <v>168</v>
          </cell>
        </row>
        <row r="8">
          <cell r="B8">
            <v>150</v>
          </cell>
        </row>
        <row r="9">
          <cell r="B9">
            <v>141</v>
          </cell>
        </row>
        <row r="10">
          <cell r="B10">
            <v>361</v>
          </cell>
        </row>
        <row r="11">
          <cell r="B11">
            <v>402</v>
          </cell>
        </row>
        <row r="12">
          <cell r="B12">
            <v>276</v>
          </cell>
        </row>
        <row r="13">
          <cell r="B13">
            <v>645</v>
          </cell>
        </row>
        <row r="14">
          <cell r="B14">
            <v>1270</v>
          </cell>
        </row>
        <row r="15">
          <cell r="B15">
            <v>457</v>
          </cell>
        </row>
        <row r="16">
          <cell r="B16">
            <v>207</v>
          </cell>
        </row>
        <row r="17">
          <cell r="B17">
            <v>132</v>
          </cell>
        </row>
        <row r="18">
          <cell r="B18">
            <v>156</v>
          </cell>
        </row>
        <row r="19">
          <cell r="B19">
            <v>149</v>
          </cell>
        </row>
        <row r="20">
          <cell r="B20">
            <v>178</v>
          </cell>
        </row>
        <row r="21">
          <cell r="B21">
            <v>146</v>
          </cell>
        </row>
        <row r="22">
          <cell r="B22">
            <v>632</v>
          </cell>
        </row>
        <row r="23">
          <cell r="B23">
            <v>315</v>
          </cell>
        </row>
        <row r="24">
          <cell r="B24">
            <v>213</v>
          </cell>
        </row>
        <row r="25">
          <cell r="B25">
            <v>361</v>
          </cell>
        </row>
        <row r="26">
          <cell r="B26">
            <v>316</v>
          </cell>
        </row>
        <row r="27">
          <cell r="B27">
            <v>73</v>
          </cell>
        </row>
        <row r="28">
          <cell r="B28">
            <v>148</v>
          </cell>
        </row>
        <row r="29">
          <cell r="B29">
            <v>259</v>
          </cell>
        </row>
        <row r="30">
          <cell r="B30">
            <v>248</v>
          </cell>
        </row>
        <row r="31">
          <cell r="B31">
            <v>160</v>
          </cell>
        </row>
        <row r="32">
          <cell r="B32">
            <v>435</v>
          </cell>
        </row>
        <row r="33">
          <cell r="B33">
            <v>380</v>
          </cell>
        </row>
        <row r="34">
          <cell r="B34">
            <v>288</v>
          </cell>
        </row>
        <row r="35">
          <cell r="B35">
            <v>121</v>
          </cell>
        </row>
        <row r="36">
          <cell r="B36">
            <v>66</v>
          </cell>
        </row>
        <row r="37">
          <cell r="B37">
            <v>763</v>
          </cell>
        </row>
        <row r="38">
          <cell r="B38">
            <v>93</v>
          </cell>
        </row>
        <row r="39">
          <cell r="B39">
            <v>82</v>
          </cell>
        </row>
        <row r="40">
          <cell r="B40">
            <v>284</v>
          </cell>
        </row>
        <row r="43">
          <cell r="B43">
            <v>150</v>
          </cell>
        </row>
        <row r="44">
          <cell r="B44">
            <v>86</v>
          </cell>
        </row>
        <row r="45">
          <cell r="B45">
            <v>357</v>
          </cell>
        </row>
        <row r="46">
          <cell r="B46">
            <v>160</v>
          </cell>
        </row>
        <row r="47">
          <cell r="B47">
            <v>1147</v>
          </cell>
        </row>
        <row r="48">
          <cell r="B48">
            <v>393</v>
          </cell>
        </row>
        <row r="49">
          <cell r="B49">
            <v>137</v>
          </cell>
        </row>
        <row r="50">
          <cell r="B50">
            <v>96</v>
          </cell>
        </row>
        <row r="51">
          <cell r="B51">
            <v>138</v>
          </cell>
        </row>
        <row r="53">
          <cell r="B53">
            <v>423</v>
          </cell>
        </row>
        <row r="54">
          <cell r="B54">
            <v>107</v>
          </cell>
        </row>
        <row r="55">
          <cell r="B55">
            <v>110</v>
          </cell>
        </row>
        <row r="56">
          <cell r="B56">
            <v>522</v>
          </cell>
        </row>
        <row r="57">
          <cell r="B57">
            <v>430</v>
          </cell>
        </row>
        <row r="58">
          <cell r="B58">
            <v>117</v>
          </cell>
        </row>
        <row r="59">
          <cell r="B59">
            <v>315</v>
          </cell>
        </row>
        <row r="60">
          <cell r="B60">
            <v>181</v>
          </cell>
        </row>
        <row r="62">
          <cell r="B62">
            <v>141</v>
          </cell>
        </row>
        <row r="63">
          <cell r="B63">
            <v>443</v>
          </cell>
        </row>
        <row r="64">
          <cell r="B64">
            <v>83</v>
          </cell>
        </row>
        <row r="65">
          <cell r="B65">
            <v>252</v>
          </cell>
        </row>
        <row r="66">
          <cell r="B66">
            <v>124</v>
          </cell>
        </row>
        <row r="67">
          <cell r="B67">
            <v>876</v>
          </cell>
        </row>
        <row r="68">
          <cell r="B68">
            <v>242</v>
          </cell>
        </row>
        <row r="69">
          <cell r="B69">
            <v>230</v>
          </cell>
        </row>
        <row r="70">
          <cell r="B70">
            <v>90</v>
          </cell>
        </row>
        <row r="71">
          <cell r="B71">
            <v>212</v>
          </cell>
        </row>
        <row r="72">
          <cell r="B72">
            <v>799</v>
          </cell>
        </row>
        <row r="73">
          <cell r="B73">
            <v>96</v>
          </cell>
        </row>
        <row r="74">
          <cell r="B74">
            <v>263</v>
          </cell>
        </row>
        <row r="75">
          <cell r="B75">
            <v>231</v>
          </cell>
        </row>
        <row r="76">
          <cell r="B76">
            <v>198</v>
          </cell>
        </row>
        <row r="77">
          <cell r="B77">
            <v>111</v>
          </cell>
        </row>
        <row r="78">
          <cell r="B78">
            <v>24</v>
          </cell>
        </row>
        <row r="79">
          <cell r="B79">
            <v>590</v>
          </cell>
        </row>
        <row r="81">
          <cell r="B81">
            <v>54</v>
          </cell>
        </row>
        <row r="82">
          <cell r="B82">
            <v>167</v>
          </cell>
        </row>
        <row r="83">
          <cell r="B83">
            <v>158</v>
          </cell>
        </row>
        <row r="85">
          <cell r="B85">
            <v>323</v>
          </cell>
        </row>
        <row r="86">
          <cell r="B86">
            <v>241</v>
          </cell>
        </row>
        <row r="87">
          <cell r="B87">
            <v>1066</v>
          </cell>
        </row>
        <row r="88">
          <cell r="B88">
            <v>400</v>
          </cell>
        </row>
        <row r="89">
          <cell r="B89">
            <v>228</v>
          </cell>
        </row>
        <row r="90">
          <cell r="B90">
            <v>91</v>
          </cell>
        </row>
        <row r="91">
          <cell r="B91">
            <v>149</v>
          </cell>
        </row>
        <row r="92">
          <cell r="B92">
            <v>713</v>
          </cell>
        </row>
        <row r="93">
          <cell r="B93">
            <v>337</v>
          </cell>
        </row>
        <row r="94">
          <cell r="B94">
            <v>292</v>
          </cell>
        </row>
        <row r="95">
          <cell r="B95">
            <v>179</v>
          </cell>
        </row>
        <row r="96">
          <cell r="B96">
            <v>684</v>
          </cell>
        </row>
        <row r="97">
          <cell r="B97">
            <v>122</v>
          </cell>
        </row>
        <row r="98">
          <cell r="B98">
            <v>153</v>
          </cell>
        </row>
        <row r="99">
          <cell r="B99">
            <v>212</v>
          </cell>
        </row>
        <row r="100">
          <cell r="B100">
            <v>220</v>
          </cell>
        </row>
        <row r="101">
          <cell r="B101">
            <v>129</v>
          </cell>
        </row>
      </sheetData>
      <sheetData sheetId="1">
        <row r="5">
          <cell r="B5">
            <v>183</v>
          </cell>
        </row>
        <row r="6">
          <cell r="B6">
            <v>387</v>
          </cell>
        </row>
        <row r="7">
          <cell r="B7">
            <v>203</v>
          </cell>
        </row>
        <row r="8">
          <cell r="B8">
            <v>8</v>
          </cell>
        </row>
        <row r="9">
          <cell r="B9">
            <v>263</v>
          </cell>
        </row>
        <row r="10">
          <cell r="B10">
            <v>544</v>
          </cell>
        </row>
        <row r="11">
          <cell r="B11">
            <v>438</v>
          </cell>
        </row>
        <row r="12">
          <cell r="B12">
            <v>351</v>
          </cell>
        </row>
        <row r="13">
          <cell r="B13">
            <v>690</v>
          </cell>
        </row>
        <row r="14">
          <cell r="B14">
            <v>1445</v>
          </cell>
        </row>
        <row r="15">
          <cell r="B15">
            <v>507</v>
          </cell>
        </row>
        <row r="16">
          <cell r="B16">
            <v>159</v>
          </cell>
        </row>
        <row r="17">
          <cell r="B17">
            <v>211</v>
          </cell>
        </row>
        <row r="18">
          <cell r="B18">
            <v>104</v>
          </cell>
        </row>
        <row r="19">
          <cell r="B19">
            <v>139</v>
          </cell>
        </row>
        <row r="20">
          <cell r="B20">
            <v>16</v>
          </cell>
        </row>
        <row r="21">
          <cell r="B21">
            <v>164</v>
          </cell>
        </row>
        <row r="22">
          <cell r="B22">
            <v>390</v>
          </cell>
        </row>
        <row r="23">
          <cell r="B23">
            <v>394</v>
          </cell>
        </row>
        <row r="24">
          <cell r="B24">
            <v>303</v>
          </cell>
        </row>
        <row r="25">
          <cell r="B25">
            <v>232</v>
          </cell>
        </row>
        <row r="26">
          <cell r="B26">
            <v>334</v>
          </cell>
        </row>
        <row r="27">
          <cell r="B27">
            <v>144</v>
          </cell>
        </row>
        <row r="28">
          <cell r="B28">
            <v>252</v>
          </cell>
        </row>
        <row r="29">
          <cell r="B29">
            <v>336</v>
          </cell>
        </row>
        <row r="30">
          <cell r="B30">
            <v>31</v>
          </cell>
        </row>
        <row r="31">
          <cell r="B31">
            <v>241</v>
          </cell>
        </row>
        <row r="32">
          <cell r="B32">
            <v>752</v>
          </cell>
        </row>
        <row r="33">
          <cell r="B33">
            <v>342</v>
          </cell>
        </row>
        <row r="34">
          <cell r="B34">
            <v>245</v>
          </cell>
        </row>
        <row r="35">
          <cell r="B35">
            <v>164</v>
          </cell>
        </row>
        <row r="37">
          <cell r="B37">
            <v>774</v>
          </cell>
        </row>
        <row r="38">
          <cell r="B38">
            <v>114</v>
          </cell>
        </row>
        <row r="39">
          <cell r="B39">
            <v>93</v>
          </cell>
        </row>
        <row r="40">
          <cell r="B40">
            <v>331</v>
          </cell>
        </row>
        <row r="41">
          <cell r="B41">
            <v>65</v>
          </cell>
        </row>
        <row r="43">
          <cell r="B43">
            <v>129</v>
          </cell>
        </row>
        <row r="44">
          <cell r="B44">
            <v>117</v>
          </cell>
        </row>
        <row r="45">
          <cell r="B45">
            <v>346</v>
          </cell>
        </row>
        <row r="46">
          <cell r="B46">
            <v>356</v>
          </cell>
        </row>
        <row r="47">
          <cell r="B47">
            <v>166</v>
          </cell>
        </row>
        <row r="48">
          <cell r="B48">
            <v>1198</v>
          </cell>
        </row>
        <row r="49">
          <cell r="B49">
            <v>517</v>
          </cell>
        </row>
        <row r="51">
          <cell r="B51">
            <v>104</v>
          </cell>
        </row>
        <row r="52">
          <cell r="B52">
            <v>134</v>
          </cell>
        </row>
        <row r="53">
          <cell r="B53">
            <v>386</v>
          </cell>
        </row>
        <row r="54">
          <cell r="B54">
            <v>152</v>
          </cell>
        </row>
        <row r="55">
          <cell r="B55">
            <v>119</v>
          </cell>
        </row>
        <row r="56">
          <cell r="B56">
            <v>333</v>
          </cell>
        </row>
        <row r="57">
          <cell r="B57">
            <v>433</v>
          </cell>
        </row>
        <row r="58">
          <cell r="B58">
            <v>132</v>
          </cell>
        </row>
        <row r="59">
          <cell r="B59">
            <v>327</v>
          </cell>
        </row>
        <row r="60">
          <cell r="B60">
            <v>212</v>
          </cell>
        </row>
        <row r="62">
          <cell r="B62">
            <v>186</v>
          </cell>
        </row>
        <row r="63">
          <cell r="B63">
            <v>482</v>
          </cell>
        </row>
        <row r="64">
          <cell r="B64">
            <v>88</v>
          </cell>
        </row>
        <row r="65">
          <cell r="B65">
            <v>126</v>
          </cell>
        </row>
        <row r="66">
          <cell r="B66">
            <v>231</v>
          </cell>
        </row>
        <row r="67">
          <cell r="B67">
            <v>945</v>
          </cell>
        </row>
        <row r="68">
          <cell r="B68">
            <v>186</v>
          </cell>
        </row>
        <row r="69">
          <cell r="B69">
            <v>314</v>
          </cell>
        </row>
        <row r="70">
          <cell r="B70">
            <v>88</v>
          </cell>
        </row>
        <row r="71">
          <cell r="B71">
            <v>227</v>
          </cell>
        </row>
        <row r="72">
          <cell r="B72">
            <v>780</v>
          </cell>
        </row>
        <row r="73">
          <cell r="B73">
            <v>112</v>
          </cell>
        </row>
        <row r="74">
          <cell r="B74">
            <v>142</v>
          </cell>
        </row>
        <row r="75">
          <cell r="B75">
            <v>261</v>
          </cell>
        </row>
        <row r="76">
          <cell r="B76">
            <v>199</v>
          </cell>
        </row>
        <row r="77">
          <cell r="B77">
            <v>134</v>
          </cell>
        </row>
        <row r="78">
          <cell r="B78">
            <v>43</v>
          </cell>
        </row>
        <row r="79">
          <cell r="B79">
            <v>568</v>
          </cell>
        </row>
        <row r="81">
          <cell r="B81">
            <v>96</v>
          </cell>
        </row>
        <row r="82">
          <cell r="B82">
            <v>217</v>
          </cell>
        </row>
        <row r="85">
          <cell r="B85">
            <v>242</v>
          </cell>
        </row>
        <row r="86">
          <cell r="B86">
            <v>249</v>
          </cell>
        </row>
        <row r="87">
          <cell r="B87">
            <v>842</v>
          </cell>
        </row>
        <row r="88">
          <cell r="B88">
            <v>395</v>
          </cell>
        </row>
        <row r="89">
          <cell r="B89">
            <v>198</v>
          </cell>
        </row>
        <row r="90">
          <cell r="B90">
            <v>92</v>
          </cell>
        </row>
        <row r="91">
          <cell r="B91">
            <v>276</v>
          </cell>
        </row>
        <row r="92">
          <cell r="B92">
            <v>122</v>
          </cell>
        </row>
        <row r="93">
          <cell r="B93">
            <v>422</v>
          </cell>
        </row>
        <row r="94">
          <cell r="B94">
            <v>359</v>
          </cell>
        </row>
        <row r="95">
          <cell r="B95">
            <v>263</v>
          </cell>
        </row>
        <row r="96">
          <cell r="B96">
            <v>674</v>
          </cell>
        </row>
        <row r="97">
          <cell r="B97">
            <v>624</v>
          </cell>
        </row>
        <row r="98">
          <cell r="B98">
            <v>206</v>
          </cell>
        </row>
        <row r="99">
          <cell r="B99">
            <v>188</v>
          </cell>
        </row>
        <row r="100">
          <cell r="B100">
            <v>348</v>
          </cell>
        </row>
        <row r="101">
          <cell r="B101">
            <v>182</v>
          </cell>
        </row>
      </sheetData>
      <sheetData sheetId="2">
        <row r="5">
          <cell r="B5">
            <v>124</v>
          </cell>
        </row>
        <row r="6">
          <cell r="B6">
            <v>258</v>
          </cell>
        </row>
        <row r="7">
          <cell r="B7">
            <v>73</v>
          </cell>
        </row>
        <row r="8">
          <cell r="B8">
            <v>179</v>
          </cell>
        </row>
        <row r="9">
          <cell r="B9">
            <v>263</v>
          </cell>
        </row>
        <row r="10">
          <cell r="B10">
            <v>430</v>
          </cell>
        </row>
        <row r="11">
          <cell r="B11">
            <v>436</v>
          </cell>
        </row>
        <row r="12">
          <cell r="B12">
            <v>335</v>
          </cell>
        </row>
        <row r="13">
          <cell r="B13">
            <v>483</v>
          </cell>
        </row>
        <row r="14">
          <cell r="B14">
            <v>1248</v>
          </cell>
        </row>
        <row r="15">
          <cell r="B15">
            <v>343</v>
          </cell>
        </row>
        <row r="16">
          <cell r="B16">
            <v>135</v>
          </cell>
        </row>
        <row r="17">
          <cell r="B17">
            <v>236</v>
          </cell>
        </row>
        <row r="18">
          <cell r="B18">
            <v>118</v>
          </cell>
        </row>
        <row r="19">
          <cell r="B19">
            <v>155</v>
          </cell>
        </row>
        <row r="20">
          <cell r="B20">
            <v>322</v>
          </cell>
        </row>
        <row r="21">
          <cell r="B21">
            <v>408</v>
          </cell>
        </row>
        <row r="22">
          <cell r="B22">
            <v>306</v>
          </cell>
        </row>
        <row r="23">
          <cell r="B23">
            <v>252</v>
          </cell>
        </row>
        <row r="24">
          <cell r="B24">
            <v>228</v>
          </cell>
        </row>
        <row r="25">
          <cell r="B25">
            <v>280</v>
          </cell>
        </row>
        <row r="26">
          <cell r="B26">
            <v>370</v>
          </cell>
        </row>
        <row r="27">
          <cell r="B27">
            <v>77</v>
          </cell>
        </row>
        <row r="28">
          <cell r="B28">
            <v>219</v>
          </cell>
        </row>
        <row r="29">
          <cell r="B29">
            <v>279</v>
          </cell>
        </row>
        <row r="30">
          <cell r="B30">
            <v>139</v>
          </cell>
        </row>
        <row r="31">
          <cell r="B31">
            <v>112</v>
          </cell>
        </row>
        <row r="32">
          <cell r="B32">
            <v>622</v>
          </cell>
        </row>
        <row r="33">
          <cell r="B33">
            <v>326</v>
          </cell>
        </row>
        <row r="34">
          <cell r="B34">
            <v>140</v>
          </cell>
        </row>
        <row r="35">
          <cell r="B35">
            <v>121</v>
          </cell>
        </row>
        <row r="36">
          <cell r="B36">
            <v>178</v>
          </cell>
        </row>
        <row r="37">
          <cell r="B37">
            <v>663</v>
          </cell>
        </row>
        <row r="38">
          <cell r="B38">
            <v>141</v>
          </cell>
        </row>
        <row r="39">
          <cell r="B39">
            <v>88</v>
          </cell>
        </row>
        <row r="40">
          <cell r="B40">
            <v>284</v>
          </cell>
        </row>
        <row r="42">
          <cell r="B42">
            <v>144</v>
          </cell>
        </row>
        <row r="43">
          <cell r="B43">
            <v>179</v>
          </cell>
        </row>
        <row r="44">
          <cell r="B44">
            <v>162</v>
          </cell>
        </row>
        <row r="45">
          <cell r="B45">
            <v>254</v>
          </cell>
        </row>
        <row r="46">
          <cell r="B46">
            <v>303</v>
          </cell>
        </row>
        <row r="47">
          <cell r="B47">
            <v>168</v>
          </cell>
        </row>
        <row r="48">
          <cell r="B48">
            <v>1101</v>
          </cell>
        </row>
        <row r="49">
          <cell r="B49">
            <v>443</v>
          </cell>
        </row>
        <row r="50">
          <cell r="B50">
            <v>115</v>
          </cell>
        </row>
        <row r="52">
          <cell r="B52">
            <v>215</v>
          </cell>
        </row>
        <row r="53">
          <cell r="B53">
            <v>265</v>
          </cell>
        </row>
        <row r="54">
          <cell r="B54">
            <v>153</v>
          </cell>
        </row>
        <row r="55">
          <cell r="B55">
            <v>76</v>
          </cell>
        </row>
        <row r="56">
          <cell r="B56">
            <v>469</v>
          </cell>
        </row>
        <row r="57">
          <cell r="B57">
            <v>476</v>
          </cell>
        </row>
        <row r="58">
          <cell r="B58">
            <v>100</v>
          </cell>
        </row>
        <row r="59">
          <cell r="B59">
            <v>123</v>
          </cell>
        </row>
        <row r="60">
          <cell r="B60">
            <v>175</v>
          </cell>
        </row>
        <row r="62">
          <cell r="B62">
            <v>125</v>
          </cell>
        </row>
        <row r="63">
          <cell r="B63">
            <v>198</v>
          </cell>
        </row>
        <row r="64">
          <cell r="B64">
            <v>33</v>
          </cell>
        </row>
        <row r="65">
          <cell r="B65">
            <v>304</v>
          </cell>
        </row>
        <row r="66">
          <cell r="B66">
            <v>54</v>
          </cell>
        </row>
        <row r="67">
          <cell r="B67">
            <v>828</v>
          </cell>
        </row>
        <row r="68">
          <cell r="B68">
            <v>13</v>
          </cell>
        </row>
        <row r="69">
          <cell r="B69">
            <v>241</v>
          </cell>
        </row>
        <row r="70">
          <cell r="B70">
            <v>42</v>
          </cell>
        </row>
        <row r="71">
          <cell r="B71">
            <v>233</v>
          </cell>
        </row>
        <row r="72">
          <cell r="B72">
            <v>595</v>
          </cell>
        </row>
        <row r="73">
          <cell r="B73">
            <v>75</v>
          </cell>
        </row>
        <row r="74">
          <cell r="B74">
            <v>40</v>
          </cell>
        </row>
        <row r="75">
          <cell r="B75">
            <v>156</v>
          </cell>
        </row>
        <row r="76">
          <cell r="B76">
            <v>190</v>
          </cell>
        </row>
        <row r="77">
          <cell r="B77">
            <v>74</v>
          </cell>
        </row>
        <row r="78">
          <cell r="B78">
            <v>21</v>
          </cell>
        </row>
        <row r="79">
          <cell r="B79">
            <v>495</v>
          </cell>
        </row>
        <row r="81">
          <cell r="B81">
            <v>40</v>
          </cell>
        </row>
        <row r="82">
          <cell r="B82">
            <v>263</v>
          </cell>
        </row>
        <row r="85">
          <cell r="B85">
            <v>335</v>
          </cell>
        </row>
        <row r="86">
          <cell r="B86">
            <v>285</v>
          </cell>
        </row>
        <row r="87">
          <cell r="B87">
            <v>830</v>
          </cell>
        </row>
        <row r="88">
          <cell r="B88">
            <v>153</v>
          </cell>
        </row>
        <row r="89">
          <cell r="B89">
            <v>128</v>
          </cell>
        </row>
        <row r="90">
          <cell r="B90">
            <v>79</v>
          </cell>
        </row>
        <row r="91">
          <cell r="B91">
            <v>645</v>
          </cell>
        </row>
        <row r="92">
          <cell r="B92">
            <v>109</v>
          </cell>
        </row>
        <row r="93">
          <cell r="B93">
            <v>510</v>
          </cell>
        </row>
        <row r="94">
          <cell r="B94">
            <v>234</v>
          </cell>
        </row>
        <row r="95">
          <cell r="B95">
            <v>227</v>
          </cell>
        </row>
        <row r="96">
          <cell r="B96">
            <v>720</v>
          </cell>
        </row>
        <row r="97">
          <cell r="B97">
            <v>811</v>
          </cell>
        </row>
        <row r="98">
          <cell r="B98">
            <v>221</v>
          </cell>
        </row>
        <row r="99">
          <cell r="B99">
            <v>203</v>
          </cell>
        </row>
        <row r="100">
          <cell r="B100">
            <v>253</v>
          </cell>
        </row>
        <row r="101">
          <cell r="B101">
            <v>207</v>
          </cell>
        </row>
      </sheetData>
      <sheetData sheetId="3">
        <row r="5">
          <cell r="B5">
            <v>59</v>
          </cell>
        </row>
        <row r="6">
          <cell r="B6">
            <v>471</v>
          </cell>
        </row>
        <row r="7">
          <cell r="B7">
            <v>51</v>
          </cell>
        </row>
        <row r="8">
          <cell r="B8">
            <v>196</v>
          </cell>
        </row>
        <row r="9">
          <cell r="B9">
            <v>169</v>
          </cell>
        </row>
        <row r="10">
          <cell r="B10">
            <v>424</v>
          </cell>
        </row>
        <row r="11">
          <cell r="B11">
            <v>482</v>
          </cell>
        </row>
        <row r="12">
          <cell r="B12">
            <v>293</v>
          </cell>
        </row>
        <row r="13">
          <cell r="B13">
            <v>423</v>
          </cell>
        </row>
        <row r="14">
          <cell r="B14">
            <v>1035</v>
          </cell>
        </row>
        <row r="15">
          <cell r="B15">
            <v>308</v>
          </cell>
        </row>
        <row r="16">
          <cell r="B16">
            <v>95</v>
          </cell>
        </row>
        <row r="17">
          <cell r="B17">
            <v>359</v>
          </cell>
        </row>
        <row r="18">
          <cell r="B18">
            <v>129</v>
          </cell>
        </row>
        <row r="19">
          <cell r="B19">
            <v>109</v>
          </cell>
        </row>
        <row r="20">
          <cell r="B20">
            <v>256</v>
          </cell>
        </row>
        <row r="21">
          <cell r="B21">
            <v>178</v>
          </cell>
        </row>
        <row r="22">
          <cell r="B22">
            <v>304</v>
          </cell>
        </row>
        <row r="23">
          <cell r="B23">
            <v>359</v>
          </cell>
        </row>
        <row r="24">
          <cell r="B24">
            <v>200</v>
          </cell>
        </row>
        <row r="25">
          <cell r="B25">
            <v>166</v>
          </cell>
        </row>
        <row r="26">
          <cell r="B26">
            <v>295</v>
          </cell>
        </row>
        <row r="27">
          <cell r="B27">
            <v>86</v>
          </cell>
        </row>
        <row r="28">
          <cell r="B28">
            <v>222</v>
          </cell>
        </row>
        <row r="29">
          <cell r="B29">
            <v>348</v>
          </cell>
        </row>
        <row r="30">
          <cell r="B30">
            <v>181</v>
          </cell>
        </row>
        <row r="31">
          <cell r="B31">
            <v>143</v>
          </cell>
        </row>
        <row r="32">
          <cell r="B32">
            <v>849</v>
          </cell>
        </row>
        <row r="33">
          <cell r="B33">
            <v>324</v>
          </cell>
        </row>
        <row r="34">
          <cell r="B34">
            <v>84</v>
          </cell>
        </row>
        <row r="35">
          <cell r="B35">
            <v>82</v>
          </cell>
        </row>
        <row r="36">
          <cell r="B36">
            <v>1021</v>
          </cell>
        </row>
        <row r="37">
          <cell r="B37">
            <v>883</v>
          </cell>
        </row>
        <row r="38">
          <cell r="B38">
            <v>121</v>
          </cell>
        </row>
        <row r="39">
          <cell r="B39">
            <v>25</v>
          </cell>
        </row>
        <row r="40">
          <cell r="B40">
            <v>179</v>
          </cell>
        </row>
        <row r="42">
          <cell r="B42">
            <v>156</v>
          </cell>
        </row>
        <row r="43">
          <cell r="B43">
            <v>190</v>
          </cell>
        </row>
        <row r="44">
          <cell r="B44">
            <v>128</v>
          </cell>
        </row>
        <row r="45">
          <cell r="B45">
            <v>176</v>
          </cell>
        </row>
        <row r="46">
          <cell r="B46">
            <v>11</v>
          </cell>
        </row>
        <row r="47">
          <cell r="B47">
            <v>174</v>
          </cell>
        </row>
        <row r="48">
          <cell r="B48">
            <v>1006</v>
          </cell>
        </row>
        <row r="49">
          <cell r="B49">
            <v>0</v>
          </cell>
        </row>
        <row r="50">
          <cell r="B50">
            <v>500</v>
          </cell>
        </row>
        <row r="51">
          <cell r="B51">
            <v>106</v>
          </cell>
        </row>
        <row r="52">
          <cell r="B52">
            <v>181</v>
          </cell>
        </row>
        <row r="53">
          <cell r="B53">
            <v>346</v>
          </cell>
        </row>
        <row r="54">
          <cell r="B54">
            <v>160</v>
          </cell>
        </row>
        <row r="55">
          <cell r="B55">
            <v>93</v>
          </cell>
        </row>
        <row r="56">
          <cell r="B56">
            <v>634</v>
          </cell>
        </row>
        <row r="57">
          <cell r="B57">
            <v>315</v>
          </cell>
        </row>
        <row r="58">
          <cell r="B58">
            <v>74</v>
          </cell>
        </row>
        <row r="59">
          <cell r="B59">
            <v>267</v>
          </cell>
        </row>
        <row r="60">
          <cell r="B60">
            <v>193</v>
          </cell>
        </row>
        <row r="62">
          <cell r="B62">
            <v>78</v>
          </cell>
        </row>
        <row r="63">
          <cell r="B63">
            <v>342</v>
          </cell>
        </row>
        <row r="64">
          <cell r="B64">
            <v>49</v>
          </cell>
        </row>
        <row r="65">
          <cell r="B65">
            <v>474</v>
          </cell>
        </row>
        <row r="66">
          <cell r="B66">
            <v>87</v>
          </cell>
        </row>
        <row r="67">
          <cell r="B67">
            <v>702</v>
          </cell>
        </row>
        <row r="68">
          <cell r="B68">
            <v>238</v>
          </cell>
        </row>
        <row r="69">
          <cell r="B69">
            <v>356</v>
          </cell>
        </row>
        <row r="70">
          <cell r="B70">
            <v>111</v>
          </cell>
        </row>
        <row r="71">
          <cell r="B71">
            <v>235</v>
          </cell>
        </row>
        <row r="72">
          <cell r="B72">
            <v>594</v>
          </cell>
        </row>
        <row r="73">
          <cell r="B73">
            <v>47</v>
          </cell>
        </row>
        <row r="74">
          <cell r="B74">
            <v>74</v>
          </cell>
        </row>
        <row r="75">
          <cell r="B75">
            <v>151</v>
          </cell>
        </row>
        <row r="76">
          <cell r="B76">
            <v>82</v>
          </cell>
        </row>
        <row r="77">
          <cell r="B77">
            <v>66</v>
          </cell>
        </row>
        <row r="78">
          <cell r="B78">
            <v>11</v>
          </cell>
        </row>
        <row r="79">
          <cell r="B79">
            <v>576</v>
          </cell>
        </row>
        <row r="81">
          <cell r="B81">
            <v>34</v>
          </cell>
        </row>
        <row r="82">
          <cell r="B82">
            <v>180</v>
          </cell>
        </row>
        <row r="83">
          <cell r="B83">
            <v>296</v>
          </cell>
        </row>
        <row r="85">
          <cell r="B85">
            <v>584</v>
          </cell>
        </row>
        <row r="86">
          <cell r="B86">
            <v>145</v>
          </cell>
        </row>
        <row r="87">
          <cell r="B87">
            <v>822</v>
          </cell>
        </row>
        <row r="88">
          <cell r="B88">
            <v>458</v>
          </cell>
        </row>
        <row r="89">
          <cell r="B89">
            <v>115</v>
          </cell>
        </row>
        <row r="90">
          <cell r="B90">
            <v>50</v>
          </cell>
        </row>
        <row r="91">
          <cell r="B91">
            <v>403</v>
          </cell>
        </row>
        <row r="92">
          <cell r="B92">
            <v>359</v>
          </cell>
        </row>
        <row r="93">
          <cell r="B93">
            <v>587</v>
          </cell>
        </row>
        <row r="94">
          <cell r="B94">
            <v>190</v>
          </cell>
        </row>
        <row r="95">
          <cell r="B95">
            <v>217</v>
          </cell>
        </row>
        <row r="96">
          <cell r="B96">
            <v>830</v>
          </cell>
        </row>
        <row r="97">
          <cell r="B97">
            <v>624</v>
          </cell>
        </row>
        <row r="98">
          <cell r="B98">
            <v>190</v>
          </cell>
        </row>
        <row r="99">
          <cell r="B99">
            <v>127</v>
          </cell>
        </row>
        <row r="100">
          <cell r="B100">
            <v>247</v>
          </cell>
        </row>
        <row r="101">
          <cell r="B101">
            <v>240</v>
          </cell>
        </row>
      </sheetData>
      <sheetData sheetId="4">
        <row r="5">
          <cell r="B5">
            <v>72</v>
          </cell>
        </row>
        <row r="6">
          <cell r="B6">
            <v>441</v>
          </cell>
        </row>
        <row r="7">
          <cell r="B7">
            <v>36</v>
          </cell>
        </row>
        <row r="8">
          <cell r="B8">
            <v>240</v>
          </cell>
        </row>
        <row r="9">
          <cell r="B9">
            <v>239</v>
          </cell>
        </row>
        <row r="10">
          <cell r="B10">
            <v>496</v>
          </cell>
        </row>
        <row r="11">
          <cell r="B11">
            <v>304</v>
          </cell>
        </row>
        <row r="12">
          <cell r="B12">
            <v>263</v>
          </cell>
        </row>
        <row r="13">
          <cell r="B13">
            <v>254</v>
          </cell>
        </row>
        <row r="14">
          <cell r="B14">
            <v>1232</v>
          </cell>
        </row>
        <row r="15">
          <cell r="B15">
            <v>271</v>
          </cell>
        </row>
        <row r="16">
          <cell r="B16">
            <v>89</v>
          </cell>
        </row>
        <row r="17">
          <cell r="B17">
            <v>310</v>
          </cell>
        </row>
        <row r="18">
          <cell r="B18">
            <v>143</v>
          </cell>
        </row>
        <row r="19">
          <cell r="B19">
            <v>142</v>
          </cell>
        </row>
        <row r="20">
          <cell r="B20">
            <v>291</v>
          </cell>
        </row>
        <row r="21">
          <cell r="B21">
            <v>345</v>
          </cell>
        </row>
        <row r="22">
          <cell r="B22">
            <v>522</v>
          </cell>
        </row>
        <row r="23">
          <cell r="B23">
            <v>263</v>
          </cell>
        </row>
        <row r="24">
          <cell r="B24">
            <v>400</v>
          </cell>
        </row>
        <row r="25">
          <cell r="B25">
            <v>171</v>
          </cell>
        </row>
        <row r="26">
          <cell r="B26">
            <v>387</v>
          </cell>
        </row>
        <row r="27">
          <cell r="B27">
            <v>71</v>
          </cell>
        </row>
        <row r="28">
          <cell r="B28">
            <v>361</v>
          </cell>
        </row>
        <row r="29">
          <cell r="B29">
            <v>335</v>
          </cell>
        </row>
        <row r="30">
          <cell r="B30">
            <v>568</v>
          </cell>
        </row>
        <row r="31">
          <cell r="B31">
            <v>128</v>
          </cell>
        </row>
        <row r="32">
          <cell r="B32">
            <v>778</v>
          </cell>
        </row>
        <row r="33">
          <cell r="B33">
            <v>292</v>
          </cell>
        </row>
        <row r="34">
          <cell r="B34">
            <v>237</v>
          </cell>
        </row>
        <row r="35">
          <cell r="B35">
            <v>105</v>
          </cell>
        </row>
        <row r="36">
          <cell r="B36">
            <v>760</v>
          </cell>
        </row>
        <row r="37">
          <cell r="B37">
            <v>861</v>
          </cell>
        </row>
        <row r="38">
          <cell r="B38">
            <v>230</v>
          </cell>
        </row>
        <row r="39">
          <cell r="B39">
            <v>34</v>
          </cell>
        </row>
        <row r="40">
          <cell r="B40">
            <v>215</v>
          </cell>
        </row>
        <row r="41">
          <cell r="B41">
            <v>160</v>
          </cell>
        </row>
        <row r="42">
          <cell r="B42">
            <v>217</v>
          </cell>
        </row>
        <row r="43">
          <cell r="B43">
            <v>124</v>
          </cell>
        </row>
        <row r="44">
          <cell r="B44">
            <v>184</v>
          </cell>
        </row>
        <row r="45">
          <cell r="B45">
            <v>68</v>
          </cell>
        </row>
        <row r="46">
          <cell r="B46">
            <v>245</v>
          </cell>
        </row>
        <row r="47">
          <cell r="B47">
            <v>1122</v>
          </cell>
        </row>
        <row r="48">
          <cell r="B48">
            <v>337</v>
          </cell>
        </row>
        <row r="49">
          <cell r="B49">
            <v>689</v>
          </cell>
        </row>
        <row r="50">
          <cell r="B50">
            <v>150</v>
          </cell>
        </row>
        <row r="51">
          <cell r="B51">
            <v>253</v>
          </cell>
        </row>
        <row r="52">
          <cell r="B52">
            <v>433</v>
          </cell>
        </row>
        <row r="53">
          <cell r="B53">
            <v>153</v>
          </cell>
        </row>
        <row r="54">
          <cell r="B54">
            <v>112</v>
          </cell>
        </row>
        <row r="55">
          <cell r="B55">
            <v>606</v>
          </cell>
        </row>
        <row r="56">
          <cell r="B56">
            <v>486</v>
          </cell>
        </row>
        <row r="57">
          <cell r="B57">
            <v>74</v>
          </cell>
        </row>
        <row r="58">
          <cell r="B58">
            <v>211</v>
          </cell>
        </row>
        <row r="59">
          <cell r="B59">
            <v>162</v>
          </cell>
        </row>
        <row r="60">
          <cell r="B60">
            <v>64</v>
          </cell>
        </row>
        <row r="61">
          <cell r="B61">
            <v>312</v>
          </cell>
        </row>
        <row r="62">
          <cell r="B62">
            <v>29</v>
          </cell>
        </row>
        <row r="63">
          <cell r="B63">
            <v>446</v>
          </cell>
        </row>
        <row r="64">
          <cell r="B64">
            <v>76</v>
          </cell>
        </row>
        <row r="65">
          <cell r="B65">
            <v>694</v>
          </cell>
        </row>
        <row r="66">
          <cell r="B66">
            <v>181</v>
          </cell>
        </row>
        <row r="67">
          <cell r="B67">
            <v>355</v>
          </cell>
        </row>
        <row r="68">
          <cell r="B68">
            <v>88</v>
          </cell>
        </row>
        <row r="69">
          <cell r="B69">
            <v>212</v>
          </cell>
        </row>
        <row r="70">
          <cell r="B70">
            <v>655</v>
          </cell>
        </row>
        <row r="71">
          <cell r="B71">
            <v>65</v>
          </cell>
        </row>
        <row r="72">
          <cell r="B72">
            <v>45</v>
          </cell>
        </row>
        <row r="73">
          <cell r="B73">
            <v>230</v>
          </cell>
        </row>
        <row r="74">
          <cell r="B74">
            <v>189</v>
          </cell>
        </row>
        <row r="75">
          <cell r="B75">
            <v>76</v>
          </cell>
        </row>
        <row r="76">
          <cell r="B76">
            <v>25</v>
          </cell>
        </row>
        <row r="77">
          <cell r="B77">
            <v>543</v>
          </cell>
        </row>
        <row r="79">
          <cell r="B79">
            <v>46</v>
          </cell>
        </row>
        <row r="80">
          <cell r="B80">
            <v>194</v>
          </cell>
        </row>
        <row r="81">
          <cell r="B81">
            <v>342</v>
          </cell>
        </row>
        <row r="82">
          <cell r="B82">
            <v>539</v>
          </cell>
        </row>
        <row r="83">
          <cell r="B83">
            <v>244</v>
          </cell>
        </row>
        <row r="84">
          <cell r="B84">
            <v>655</v>
          </cell>
        </row>
        <row r="85">
          <cell r="B85">
            <v>456</v>
          </cell>
        </row>
        <row r="86">
          <cell r="B86">
            <v>104</v>
          </cell>
        </row>
        <row r="87">
          <cell r="B87">
            <v>117</v>
          </cell>
        </row>
        <row r="88">
          <cell r="B88">
            <v>689</v>
          </cell>
        </row>
        <row r="89">
          <cell r="B89">
            <v>457</v>
          </cell>
        </row>
        <row r="90">
          <cell r="B90">
            <v>600</v>
          </cell>
        </row>
        <row r="91">
          <cell r="B91">
            <v>221</v>
          </cell>
        </row>
        <row r="92">
          <cell r="B92">
            <v>274</v>
          </cell>
        </row>
        <row r="93">
          <cell r="B93">
            <v>932</v>
          </cell>
        </row>
        <row r="94">
          <cell r="B94">
            <v>561</v>
          </cell>
        </row>
        <row r="95">
          <cell r="B95">
            <v>351</v>
          </cell>
        </row>
        <row r="96">
          <cell r="B96">
            <v>125</v>
          </cell>
        </row>
        <row r="97">
          <cell r="B97">
            <v>276</v>
          </cell>
        </row>
        <row r="98">
          <cell r="B98">
            <v>272</v>
          </cell>
        </row>
      </sheetData>
      <sheetData sheetId="5">
        <row r="5">
          <cell r="B5">
            <v>57</v>
          </cell>
        </row>
        <row r="6">
          <cell r="B6">
            <v>491</v>
          </cell>
        </row>
        <row r="7">
          <cell r="B7">
            <v>42</v>
          </cell>
        </row>
        <row r="8">
          <cell r="B8">
            <v>237</v>
          </cell>
        </row>
        <row r="9">
          <cell r="B9">
            <v>379</v>
          </cell>
        </row>
        <row r="10">
          <cell r="B10">
            <v>136</v>
          </cell>
        </row>
        <row r="11">
          <cell r="B11">
            <v>578</v>
          </cell>
        </row>
        <row r="12">
          <cell r="B12">
            <v>106</v>
          </cell>
        </row>
        <row r="13">
          <cell r="B13">
            <v>328</v>
          </cell>
        </row>
        <row r="14">
          <cell r="B14">
            <v>347</v>
          </cell>
        </row>
        <row r="15">
          <cell r="B15">
            <v>944</v>
          </cell>
        </row>
        <row r="16">
          <cell r="B16">
            <v>325</v>
          </cell>
        </row>
        <row r="17">
          <cell r="B17">
            <v>82</v>
          </cell>
        </row>
        <row r="18">
          <cell r="B18">
            <v>374</v>
          </cell>
        </row>
        <row r="19">
          <cell r="B19">
            <v>90</v>
          </cell>
        </row>
        <row r="20">
          <cell r="B20">
            <v>115</v>
          </cell>
        </row>
        <row r="21">
          <cell r="B21">
            <v>307</v>
          </cell>
        </row>
        <row r="22">
          <cell r="B22">
            <v>263</v>
          </cell>
        </row>
        <row r="23">
          <cell r="B23">
            <v>534</v>
          </cell>
        </row>
        <row r="24">
          <cell r="B24">
            <v>474</v>
          </cell>
        </row>
        <row r="25">
          <cell r="B25">
            <v>276</v>
          </cell>
        </row>
        <row r="26">
          <cell r="B26">
            <v>382</v>
          </cell>
        </row>
        <row r="27">
          <cell r="B27">
            <v>331</v>
          </cell>
        </row>
        <row r="28">
          <cell r="B28">
            <v>63</v>
          </cell>
        </row>
        <row r="29">
          <cell r="B29">
            <v>362</v>
          </cell>
        </row>
        <row r="30">
          <cell r="B30">
            <v>374</v>
          </cell>
        </row>
        <row r="31">
          <cell r="B31">
            <v>763</v>
          </cell>
        </row>
        <row r="32">
          <cell r="B32">
            <v>169</v>
          </cell>
        </row>
        <row r="33">
          <cell r="B33">
            <v>933</v>
          </cell>
        </row>
        <row r="34">
          <cell r="B34">
            <v>332</v>
          </cell>
        </row>
        <row r="35">
          <cell r="B35">
            <v>488</v>
          </cell>
        </row>
        <row r="36">
          <cell r="B36">
            <v>123</v>
          </cell>
        </row>
        <row r="37">
          <cell r="B37">
            <v>637</v>
          </cell>
        </row>
        <row r="38">
          <cell r="B38">
            <v>637</v>
          </cell>
        </row>
        <row r="39">
          <cell r="B39">
            <v>167</v>
          </cell>
        </row>
        <row r="40">
          <cell r="B40">
            <v>28</v>
          </cell>
        </row>
        <row r="41">
          <cell r="B41">
            <v>243</v>
          </cell>
        </row>
        <row r="42">
          <cell r="B42">
            <v>145</v>
          </cell>
        </row>
        <row r="43">
          <cell r="B43">
            <v>223</v>
          </cell>
        </row>
        <row r="44">
          <cell r="B44">
            <v>85</v>
          </cell>
        </row>
        <row r="45">
          <cell r="B45">
            <v>193</v>
          </cell>
        </row>
        <row r="46">
          <cell r="B46">
            <v>421</v>
          </cell>
        </row>
        <row r="47">
          <cell r="B47">
            <v>357</v>
          </cell>
        </row>
        <row r="48">
          <cell r="B48">
            <v>1122</v>
          </cell>
        </row>
        <row r="49">
          <cell r="B49">
            <v>474</v>
          </cell>
        </row>
        <row r="50">
          <cell r="B50">
            <v>707</v>
          </cell>
        </row>
        <row r="51">
          <cell r="B51">
            <v>121</v>
          </cell>
        </row>
        <row r="52">
          <cell r="B52">
            <v>173</v>
          </cell>
        </row>
        <row r="53">
          <cell r="B53">
            <v>388</v>
          </cell>
        </row>
        <row r="54">
          <cell r="B54">
            <v>180</v>
          </cell>
        </row>
        <row r="55">
          <cell r="B55">
            <v>299</v>
          </cell>
        </row>
        <row r="56">
          <cell r="B56">
            <v>646</v>
          </cell>
        </row>
        <row r="57">
          <cell r="B57">
            <v>351</v>
          </cell>
        </row>
        <row r="58">
          <cell r="B58">
            <v>93</v>
          </cell>
        </row>
        <row r="59">
          <cell r="B59">
            <v>217</v>
          </cell>
        </row>
        <row r="60">
          <cell r="B60">
            <v>202</v>
          </cell>
        </row>
        <row r="61">
          <cell r="B61">
            <v>78</v>
          </cell>
        </row>
        <row r="62">
          <cell r="B62">
            <v>405</v>
          </cell>
        </row>
        <row r="63">
          <cell r="B63">
            <v>27</v>
          </cell>
        </row>
        <row r="64">
          <cell r="B64">
            <v>489</v>
          </cell>
        </row>
        <row r="65">
          <cell r="B65">
            <v>48</v>
          </cell>
        </row>
        <row r="66">
          <cell r="B66">
            <v>607</v>
          </cell>
        </row>
        <row r="67">
          <cell r="B67">
            <v>251</v>
          </cell>
        </row>
        <row r="68">
          <cell r="B68">
            <v>419</v>
          </cell>
        </row>
        <row r="69">
          <cell r="B69">
            <v>54</v>
          </cell>
        </row>
        <row r="70">
          <cell r="B70">
            <v>239</v>
          </cell>
        </row>
        <row r="71">
          <cell r="B71">
            <v>732</v>
          </cell>
        </row>
        <row r="72">
          <cell r="B72">
            <v>40</v>
          </cell>
        </row>
        <row r="73">
          <cell r="B73">
            <v>47</v>
          </cell>
        </row>
        <row r="74">
          <cell r="B74">
            <v>256</v>
          </cell>
        </row>
        <row r="75">
          <cell r="B75">
            <v>198</v>
          </cell>
        </row>
        <row r="76">
          <cell r="B76">
            <v>90</v>
          </cell>
        </row>
        <row r="77">
          <cell r="B77">
            <v>7</v>
          </cell>
        </row>
        <row r="78">
          <cell r="B78">
            <v>599</v>
          </cell>
        </row>
        <row r="79">
          <cell r="B79">
            <v>35</v>
          </cell>
        </row>
        <row r="80">
          <cell r="B80">
            <v>200</v>
          </cell>
        </row>
        <row r="81">
          <cell r="B81">
            <v>368</v>
          </cell>
        </row>
        <row r="82">
          <cell r="B82">
            <v>469</v>
          </cell>
        </row>
        <row r="83">
          <cell r="B83">
            <v>305</v>
          </cell>
        </row>
        <row r="84">
          <cell r="B84">
            <v>1110</v>
          </cell>
        </row>
        <row r="85">
          <cell r="B85">
            <v>393</v>
          </cell>
        </row>
        <row r="86">
          <cell r="B86">
            <v>116</v>
          </cell>
        </row>
        <row r="87">
          <cell r="B87">
            <v>109</v>
          </cell>
        </row>
        <row r="88">
          <cell r="B88">
            <v>968</v>
          </cell>
        </row>
        <row r="89">
          <cell r="B89">
            <v>586</v>
          </cell>
        </row>
        <row r="90">
          <cell r="B90">
            <v>637</v>
          </cell>
        </row>
        <row r="91">
          <cell r="B91">
            <v>303</v>
          </cell>
        </row>
        <row r="92">
          <cell r="B92">
            <v>330</v>
          </cell>
        </row>
        <row r="93">
          <cell r="B93">
            <v>916</v>
          </cell>
        </row>
        <row r="94">
          <cell r="B94">
            <v>606</v>
          </cell>
        </row>
        <row r="95">
          <cell r="B95">
            <v>295</v>
          </cell>
        </row>
        <row r="96">
          <cell r="B96">
            <v>131</v>
          </cell>
        </row>
        <row r="97">
          <cell r="B97">
            <v>235</v>
          </cell>
        </row>
        <row r="98">
          <cell r="B98">
            <v>253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R103"/>
  <sheetViews>
    <sheetView tabSelected="1" workbookViewId="0" topLeftCell="A26">
      <selection activeCell="I77" sqref="I77"/>
    </sheetView>
  </sheetViews>
  <sheetFormatPr defaultColWidth="9.140625" defaultRowHeight="12.75"/>
  <cols>
    <col min="1" max="1" width="30.00390625" style="0" customWidth="1"/>
    <col min="2" max="2" width="10.7109375" style="0" customWidth="1"/>
    <col min="3" max="3" width="10.7109375" style="40" customWidth="1"/>
    <col min="4" max="13" width="10.7109375" style="0" customWidth="1"/>
    <col min="14" max="14" width="11.8515625" style="0" customWidth="1"/>
    <col min="15" max="15" width="10.7109375" style="0" customWidth="1"/>
    <col min="16" max="16" width="10.7109375" style="41" customWidth="1"/>
    <col min="17" max="17" width="10.7109375" style="42" customWidth="1"/>
    <col min="18" max="18" width="0.13671875" style="0" customWidth="1"/>
  </cols>
  <sheetData>
    <row r="1" spans="1:17" ht="12.75">
      <c r="A1" s="1" t="s">
        <v>0</v>
      </c>
      <c r="B1" s="1"/>
      <c r="C1" s="2"/>
      <c r="D1" s="1"/>
      <c r="E1" s="1"/>
      <c r="F1" s="1"/>
      <c r="G1" s="1"/>
      <c r="H1" s="1"/>
      <c r="I1" s="1"/>
      <c r="J1" s="1"/>
      <c r="K1" s="1"/>
      <c r="L1" s="1"/>
      <c r="M1" s="1"/>
      <c r="N1" s="1"/>
      <c r="O1" s="1"/>
      <c r="P1" s="3"/>
      <c r="Q1" s="4"/>
    </row>
    <row r="2" spans="1:17" ht="18">
      <c r="A2" s="72" t="s">
        <v>109</v>
      </c>
      <c r="B2" s="73"/>
      <c r="C2" s="73"/>
      <c r="D2" s="73"/>
      <c r="E2" s="73"/>
      <c r="F2" s="73"/>
      <c r="G2" s="73"/>
      <c r="H2" s="73"/>
      <c r="I2" s="73"/>
      <c r="J2" s="73"/>
      <c r="K2" s="73"/>
      <c r="L2" s="73"/>
      <c r="M2" s="73"/>
      <c r="N2" s="73"/>
      <c r="O2" s="73"/>
      <c r="P2" s="73"/>
      <c r="Q2" s="73"/>
    </row>
    <row r="3" spans="1:17" ht="13.5" thickBot="1">
      <c r="A3" s="1"/>
      <c r="B3" s="1"/>
      <c r="C3" s="2"/>
      <c r="D3" s="1"/>
      <c r="E3" s="1"/>
      <c r="F3" s="1"/>
      <c r="G3" s="1"/>
      <c r="H3" s="1"/>
      <c r="I3" s="1"/>
      <c r="J3" s="1"/>
      <c r="K3" s="1"/>
      <c r="L3" s="1"/>
      <c r="M3" s="1"/>
      <c r="N3" s="1"/>
      <c r="O3" s="1"/>
      <c r="P3" s="3"/>
      <c r="Q3" s="4"/>
    </row>
    <row r="4" spans="1:17" ht="52.5" customHeight="1" thickBot="1">
      <c r="A4" s="5" t="s">
        <v>1</v>
      </c>
      <c r="B4" s="6" t="s">
        <v>2</v>
      </c>
      <c r="C4" s="7" t="s">
        <v>3</v>
      </c>
      <c r="D4" s="8"/>
      <c r="E4" s="6" t="s">
        <v>4</v>
      </c>
      <c r="F4" s="9"/>
      <c r="G4" s="6" t="s">
        <v>5</v>
      </c>
      <c r="H4" s="10"/>
      <c r="I4" s="6" t="s">
        <v>6</v>
      </c>
      <c r="J4" s="11"/>
      <c r="K4" s="6" t="s">
        <v>7</v>
      </c>
      <c r="L4" s="12"/>
      <c r="M4" s="6" t="s">
        <v>8</v>
      </c>
      <c r="N4" s="6" t="s">
        <v>9</v>
      </c>
      <c r="O4" s="6" t="s">
        <v>10</v>
      </c>
      <c r="P4" s="13" t="s">
        <v>11</v>
      </c>
      <c r="Q4" s="14" t="s">
        <v>12</v>
      </c>
    </row>
    <row r="5" spans="1:18" s="1" customFormat="1" ht="12.75">
      <c r="A5" s="15" t="s">
        <v>13</v>
      </c>
      <c r="B5" s="16">
        <v>34</v>
      </c>
      <c r="C5" s="17">
        <f>SUM('[1]HUD Monthly Report FEB 2005'!B5+'[1]HUD Monthly Report MAR 2005'!B5+'[1]HUD Monthly Report APR 2005'!B5+'[1]HUD Monthly Report MAY 2005'!B5+'[1]HUD Monthly Report JUN 2005'!B5+'[1]HUD Monthly Report JUL 2005'!B5+B5)/7</f>
        <v>97.28571428571429</v>
      </c>
      <c r="D5" s="18">
        <v>236</v>
      </c>
      <c r="E5" s="19">
        <v>26</v>
      </c>
      <c r="F5" s="19">
        <v>6</v>
      </c>
      <c r="G5" s="19">
        <v>1</v>
      </c>
      <c r="H5" s="19">
        <v>7</v>
      </c>
      <c r="I5" s="19">
        <v>0</v>
      </c>
      <c r="J5" s="19">
        <v>9</v>
      </c>
      <c r="K5" s="19">
        <v>2</v>
      </c>
      <c r="L5" s="19">
        <v>32</v>
      </c>
      <c r="M5" s="19">
        <v>16</v>
      </c>
      <c r="N5" s="20">
        <v>238</v>
      </c>
      <c r="O5" s="21">
        <f>SUM(E5+G5+I5+K5+M5)</f>
        <v>45</v>
      </c>
      <c r="P5" s="22">
        <v>7</v>
      </c>
      <c r="Q5" s="23">
        <f aca="true" t="shared" si="0" ref="Q5:Q99">SUM(1-R5)</f>
        <v>0.9905913978494624</v>
      </c>
      <c r="R5" s="24">
        <f>SUM(P5/744)</f>
        <v>0.009408602150537635</v>
      </c>
    </row>
    <row r="6" spans="1:18" s="1" customFormat="1" ht="12.75">
      <c r="A6" s="25" t="s">
        <v>14</v>
      </c>
      <c r="B6" s="26">
        <v>549</v>
      </c>
      <c r="C6" s="17">
        <f>SUM('[1]HUD Monthly Report FEB 2005'!B6+'[1]HUD Monthly Report MAR 2005'!B6+'[1]HUD Monthly Report APR 2005'!B6+'[1]HUD Monthly Report MAY 2005'!B6+'[1]HUD Monthly Report JUN 2005'!B6+'[1]HUD Monthly Report JUL 2005'!B6+B6)/7</f>
        <v>428.42857142857144</v>
      </c>
      <c r="D6" s="18">
        <v>2331</v>
      </c>
      <c r="E6" s="19">
        <v>104</v>
      </c>
      <c r="F6" s="19">
        <v>167</v>
      </c>
      <c r="G6" s="19">
        <v>18</v>
      </c>
      <c r="H6" s="19">
        <v>184</v>
      </c>
      <c r="I6" s="19">
        <v>21</v>
      </c>
      <c r="J6" s="19">
        <v>79</v>
      </c>
      <c r="K6" s="19">
        <v>0</v>
      </c>
      <c r="L6" s="19">
        <v>60</v>
      </c>
      <c r="M6" s="19">
        <v>5</v>
      </c>
      <c r="N6" s="20">
        <v>2337</v>
      </c>
      <c r="O6" s="21">
        <f aca="true" t="shared" si="1" ref="O6:O76">SUM(E6+G6+I6+K6+M6)</f>
        <v>148</v>
      </c>
      <c r="P6" s="27">
        <v>9</v>
      </c>
      <c r="Q6" s="23">
        <f t="shared" si="0"/>
        <v>0.9879032258064516</v>
      </c>
      <c r="R6" s="24">
        <f aca="true" t="shared" si="2" ref="R6:R99">SUM(P6/744)</f>
        <v>0.012096774193548387</v>
      </c>
    </row>
    <row r="7" spans="1:18" s="1" customFormat="1" ht="12.75">
      <c r="A7" s="15" t="s">
        <v>15</v>
      </c>
      <c r="B7" s="26">
        <v>98</v>
      </c>
      <c r="C7" s="17">
        <f>SUM('[1]HUD Monthly Report FEB 2005'!B7+'[1]HUD Monthly Report MAR 2005'!B7+'[1]HUD Monthly Report APR 2005'!B7+'[1]HUD Monthly Report MAY 2005'!B7+'[1]HUD Monthly Report JUN 2005'!B7+'[1]HUD Monthly Report JUL 2005'!B7+B7)/7</f>
        <v>95.85714285714286</v>
      </c>
      <c r="D7" s="18">
        <v>325</v>
      </c>
      <c r="E7" s="19">
        <v>26</v>
      </c>
      <c r="F7" s="19">
        <v>20</v>
      </c>
      <c r="G7" s="19">
        <v>2</v>
      </c>
      <c r="H7" s="19">
        <v>25</v>
      </c>
      <c r="I7" s="19">
        <v>1</v>
      </c>
      <c r="J7" s="19">
        <v>18</v>
      </c>
      <c r="K7" s="19">
        <v>4</v>
      </c>
      <c r="L7" s="19">
        <v>18</v>
      </c>
      <c r="M7" s="19">
        <v>6</v>
      </c>
      <c r="N7" s="20">
        <v>325</v>
      </c>
      <c r="O7" s="21">
        <f>SUM(E7+G7+I7+K7+M7)</f>
        <v>39</v>
      </c>
      <c r="P7" s="28">
        <v>15</v>
      </c>
      <c r="Q7" s="23">
        <f t="shared" si="0"/>
        <v>0.9798387096774194</v>
      </c>
      <c r="R7" s="24">
        <f t="shared" si="2"/>
        <v>0.020161290322580645</v>
      </c>
    </row>
    <row r="8" spans="1:18" s="1" customFormat="1" ht="12.75">
      <c r="A8" s="57" t="s">
        <v>16</v>
      </c>
      <c r="B8" s="57">
        <v>150</v>
      </c>
      <c r="C8" s="58">
        <f>SUM('[1]HUD Monthly Report FEB 2005'!B8+'[1]HUD Monthly Report MAR 2005'!B8+'[1]HUD Monthly Report APR 2005'!B8+'[1]HUD Monthly Report MAY 2005'!B8+'[1]HUD Monthly Report JUN 2005'!B8+'[1]HUD Monthly Report JUL 2005'!B8+B8)/7</f>
        <v>165.71428571428572</v>
      </c>
      <c r="D8" s="59">
        <v>804</v>
      </c>
      <c r="E8" s="60">
        <v>51</v>
      </c>
      <c r="F8" s="60">
        <v>28</v>
      </c>
      <c r="G8" s="60">
        <v>3</v>
      </c>
      <c r="H8" s="60">
        <v>67</v>
      </c>
      <c r="I8" s="60">
        <v>11</v>
      </c>
      <c r="J8" s="60">
        <v>31</v>
      </c>
      <c r="K8" s="60">
        <v>4</v>
      </c>
      <c r="L8" s="60">
        <v>21</v>
      </c>
      <c r="M8" s="60">
        <v>2</v>
      </c>
      <c r="N8" s="61">
        <v>810</v>
      </c>
      <c r="O8" s="62">
        <f>SUM(E8,G8,I8,K8,M8)</f>
        <v>71</v>
      </c>
      <c r="P8" s="63">
        <v>72</v>
      </c>
      <c r="Q8" s="64">
        <f t="shared" si="0"/>
        <v>0.9032258064516129</v>
      </c>
      <c r="R8" s="24">
        <f t="shared" si="2"/>
        <v>0.0967741935483871</v>
      </c>
    </row>
    <row r="9" spans="1:18" s="1" customFormat="1" ht="12.75">
      <c r="A9" s="15" t="s">
        <v>17</v>
      </c>
      <c r="B9" s="15">
        <v>268</v>
      </c>
      <c r="C9" s="17">
        <f>SUM('[1]HUD Monthly Report FEB 2005'!B9+'[1]HUD Monthly Report MAR 2005'!B9+'[1]HUD Monthly Report APR 2005'!B9+'[1]HUD Monthly Report MAY 2005'!B9+'[1]HUD Monthly Report JUN 2005'!B9+'[1]HUD Monthly Report JUL 2005'!B9+B9)/7</f>
        <v>246</v>
      </c>
      <c r="D9" s="18">
        <v>1191</v>
      </c>
      <c r="E9" s="19">
        <v>127</v>
      </c>
      <c r="F9" s="19">
        <v>84</v>
      </c>
      <c r="G9" s="19">
        <v>17</v>
      </c>
      <c r="H9" s="19">
        <v>83</v>
      </c>
      <c r="I9" s="19">
        <v>15</v>
      </c>
      <c r="J9" s="19">
        <v>13</v>
      </c>
      <c r="K9" s="19">
        <v>1</v>
      </c>
      <c r="L9" s="19">
        <v>194</v>
      </c>
      <c r="M9" s="19">
        <v>55</v>
      </c>
      <c r="N9" s="20">
        <v>1197</v>
      </c>
      <c r="O9" s="21">
        <f t="shared" si="1"/>
        <v>215</v>
      </c>
      <c r="P9" s="27">
        <v>9</v>
      </c>
      <c r="Q9" s="23">
        <f>SUM(1-R9)</f>
        <v>0.9879032258064516</v>
      </c>
      <c r="R9" s="24">
        <f t="shared" si="2"/>
        <v>0.012096774193548387</v>
      </c>
    </row>
    <row r="10" spans="1:18" s="1" customFormat="1" ht="12.75">
      <c r="A10" s="15" t="s">
        <v>18</v>
      </c>
      <c r="B10" s="15">
        <v>831</v>
      </c>
      <c r="C10" s="17">
        <f>SUM('[1]HUD Monthly Report JUL 2005'!B10+B10)/2</f>
        <v>483.5</v>
      </c>
      <c r="D10" s="18">
        <v>3415</v>
      </c>
      <c r="E10" s="19">
        <v>111</v>
      </c>
      <c r="F10" s="19">
        <v>262</v>
      </c>
      <c r="G10" s="19">
        <v>20</v>
      </c>
      <c r="H10" s="19">
        <v>164</v>
      </c>
      <c r="I10" s="19">
        <v>11</v>
      </c>
      <c r="J10" s="19">
        <v>123</v>
      </c>
      <c r="K10" s="19">
        <v>9</v>
      </c>
      <c r="L10" s="19">
        <v>140</v>
      </c>
      <c r="M10" s="19">
        <v>17</v>
      </c>
      <c r="N10" s="20">
        <v>3425</v>
      </c>
      <c r="O10" s="21">
        <f>SUM(E10,G10,I10,K10,M10)</f>
        <v>168</v>
      </c>
      <c r="P10" s="27">
        <v>10</v>
      </c>
      <c r="Q10" s="23">
        <f>SUM(1-R10)</f>
        <v>0.9865591397849462</v>
      </c>
      <c r="R10" s="24">
        <f>SUM(P10/744)</f>
        <v>0.013440860215053764</v>
      </c>
    </row>
    <row r="11" spans="1:18" s="1" customFormat="1" ht="12.75">
      <c r="A11" s="15" t="s">
        <v>19</v>
      </c>
      <c r="B11" s="26">
        <v>640</v>
      </c>
      <c r="C11" s="17">
        <f>SUM('[1]HUD Monthly Report FEB 2005'!B10+'[1]HUD Monthly Report MAR 2005'!B10+'[1]HUD Monthly Report APR 2005'!B10+'[1]HUD Monthly Report MAY 2005'!B10+'[1]HUD Monthly Report JUN 2005'!B10+'[1]HUD Monthly Report JUL 2005'!B11+B11)/7</f>
        <v>496.14285714285717</v>
      </c>
      <c r="D11" s="18">
        <v>2694</v>
      </c>
      <c r="E11" s="19">
        <v>169</v>
      </c>
      <c r="F11" s="19">
        <v>116</v>
      </c>
      <c r="G11" s="19">
        <v>16</v>
      </c>
      <c r="H11" s="19">
        <v>146</v>
      </c>
      <c r="I11" s="19">
        <v>12</v>
      </c>
      <c r="J11" s="19">
        <v>43</v>
      </c>
      <c r="K11" s="19">
        <v>0</v>
      </c>
      <c r="L11" s="19">
        <v>93</v>
      </c>
      <c r="M11" s="19">
        <v>19</v>
      </c>
      <c r="N11" s="20">
        <v>2722</v>
      </c>
      <c r="O11" s="21">
        <f t="shared" si="1"/>
        <v>216</v>
      </c>
      <c r="P11" s="27">
        <v>10</v>
      </c>
      <c r="Q11" s="23">
        <f t="shared" si="0"/>
        <v>0.9865591397849462</v>
      </c>
      <c r="R11" s="24">
        <f t="shared" si="2"/>
        <v>0.013440860215053764</v>
      </c>
    </row>
    <row r="12" spans="1:18" s="1" customFormat="1" ht="12.75">
      <c r="A12" s="57" t="s">
        <v>20</v>
      </c>
      <c r="B12" s="65">
        <v>102</v>
      </c>
      <c r="C12" s="58">
        <f>SUM('[1]HUD Monthly Report FEB 2005'!B11+'[1]HUD Monthly Report MAR 2005'!B11+'[1]HUD Monthly Report APR 2005'!B11+'[1]HUD Monthly Report MAY 2005'!B11+'[1]HUD Monthly Report JUN 2005'!B11+'[1]HUD Monthly Report JUL 2005'!B12+B12)/7</f>
        <v>324.2857142857143</v>
      </c>
      <c r="D12" s="59">
        <v>407</v>
      </c>
      <c r="E12" s="60">
        <v>3</v>
      </c>
      <c r="F12" s="60">
        <v>13</v>
      </c>
      <c r="G12" s="60">
        <v>1</v>
      </c>
      <c r="H12" s="60">
        <v>12</v>
      </c>
      <c r="I12" s="60">
        <v>0</v>
      </c>
      <c r="J12" s="60">
        <v>8</v>
      </c>
      <c r="K12" s="60">
        <v>0</v>
      </c>
      <c r="L12" s="60">
        <v>5</v>
      </c>
      <c r="M12" s="60">
        <v>2</v>
      </c>
      <c r="N12" s="61">
        <v>448</v>
      </c>
      <c r="O12" s="62">
        <f t="shared" si="1"/>
        <v>6</v>
      </c>
      <c r="P12" s="63">
        <v>394</v>
      </c>
      <c r="Q12" s="64">
        <f t="shared" si="0"/>
        <v>0.47043010752688175</v>
      </c>
      <c r="R12" s="24">
        <f t="shared" si="2"/>
        <v>0.5295698924731183</v>
      </c>
    </row>
    <row r="13" spans="1:18" s="1" customFormat="1" ht="12.75">
      <c r="A13" s="15" t="s">
        <v>21</v>
      </c>
      <c r="B13" s="26">
        <v>405</v>
      </c>
      <c r="C13" s="17">
        <f>SUM('[1]HUD Monthly Report FEB 2005'!B12+'[1]HUD Monthly Report MAR 2005'!B12+'[1]HUD Monthly Report APR 2005'!B12+'[1]HUD Monthly Report MAY 2005'!B12+'[1]HUD Monthly Report JUN 2005'!B12+'[1]HUD Monthly Report JUL 2005'!B13+B13)/7</f>
        <v>321.57142857142856</v>
      </c>
      <c r="D13" s="18">
        <v>1804</v>
      </c>
      <c r="E13" s="19">
        <v>67</v>
      </c>
      <c r="F13" s="19">
        <v>92</v>
      </c>
      <c r="G13" s="19">
        <v>10</v>
      </c>
      <c r="H13" s="19">
        <v>99</v>
      </c>
      <c r="I13" s="19">
        <v>7</v>
      </c>
      <c r="J13" s="19">
        <v>77</v>
      </c>
      <c r="K13" s="19">
        <v>8</v>
      </c>
      <c r="L13" s="19">
        <v>88</v>
      </c>
      <c r="M13" s="19">
        <v>9</v>
      </c>
      <c r="N13" s="20">
        <v>1821</v>
      </c>
      <c r="O13" s="21">
        <f t="shared" si="1"/>
        <v>101</v>
      </c>
      <c r="P13" s="29">
        <v>8</v>
      </c>
      <c r="Q13" s="23">
        <f t="shared" si="0"/>
        <v>0.989247311827957</v>
      </c>
      <c r="R13" s="24">
        <f t="shared" si="2"/>
        <v>0.010752688172043012</v>
      </c>
    </row>
    <row r="14" spans="1:18" s="1" customFormat="1" ht="12.75">
      <c r="A14" s="15" t="s">
        <v>22</v>
      </c>
      <c r="B14" s="15">
        <v>253</v>
      </c>
      <c r="C14" s="17">
        <f>SUM('[1]HUD Monthly Report FEB 2005'!B13+'[1]HUD Monthly Report MAR 2005'!B13+'[1]HUD Monthly Report APR 2005'!B13+'[1]HUD Monthly Report MAY 2005'!B13+'[1]HUD Monthly Report JUN 2005'!B13+'[1]HUD Monthly Report JUL 2005'!B14+B14)/7</f>
        <v>442.14285714285717</v>
      </c>
      <c r="D14" s="18">
        <v>1130</v>
      </c>
      <c r="E14" s="19">
        <v>56</v>
      </c>
      <c r="F14" s="19">
        <v>39</v>
      </c>
      <c r="G14" s="19">
        <v>2</v>
      </c>
      <c r="H14" s="19">
        <v>145</v>
      </c>
      <c r="I14" s="19">
        <v>16</v>
      </c>
      <c r="J14" s="19">
        <v>33</v>
      </c>
      <c r="K14" s="19">
        <v>3</v>
      </c>
      <c r="L14" s="19">
        <v>76</v>
      </c>
      <c r="M14" s="19">
        <v>10</v>
      </c>
      <c r="N14" s="20">
        <v>1135</v>
      </c>
      <c r="O14" s="21">
        <f>SUM(E14+G14+I14+K14+M14)</f>
        <v>87</v>
      </c>
      <c r="P14" s="27">
        <v>25</v>
      </c>
      <c r="Q14" s="23">
        <f t="shared" si="0"/>
        <v>0.9663978494623656</v>
      </c>
      <c r="R14" s="24">
        <f t="shared" si="2"/>
        <v>0.033602150537634407</v>
      </c>
    </row>
    <row r="15" spans="1:18" s="1" customFormat="1" ht="12.75">
      <c r="A15" s="15" t="s">
        <v>23</v>
      </c>
      <c r="B15" s="30">
        <v>1159</v>
      </c>
      <c r="C15" s="17">
        <f>SUM('[1]HUD Monthly Report FEB 2005'!B14+'[1]HUD Monthly Report MAR 2005'!B14+'[1]HUD Monthly Report APR 2005'!B14+'[1]HUD Monthly Report MAY 2005'!B14+'[1]HUD Monthly Report JUN 2005'!B14+'[1]HUD Monthly Report JUL 2005'!B15+B15)/7</f>
        <v>1190.4285714285713</v>
      </c>
      <c r="D15" s="18">
        <v>4031</v>
      </c>
      <c r="E15" s="19">
        <v>246</v>
      </c>
      <c r="F15" s="19">
        <v>431</v>
      </c>
      <c r="G15" s="19">
        <v>41</v>
      </c>
      <c r="H15" s="19">
        <v>524</v>
      </c>
      <c r="I15" s="19">
        <v>51</v>
      </c>
      <c r="J15" s="19">
        <v>403</v>
      </c>
      <c r="K15" s="19">
        <v>42</v>
      </c>
      <c r="L15" s="19">
        <v>398</v>
      </c>
      <c r="M15" s="19">
        <v>45</v>
      </c>
      <c r="N15" s="20">
        <v>4049</v>
      </c>
      <c r="O15" s="31">
        <f>SUM(E15,G15,I15,K15,M15)</f>
        <v>425</v>
      </c>
      <c r="P15" s="27">
        <v>15</v>
      </c>
      <c r="Q15" s="23">
        <f>SUM(1-R15)</f>
        <v>0.9798387096774194</v>
      </c>
      <c r="R15" s="24">
        <f t="shared" si="2"/>
        <v>0.020161290322580645</v>
      </c>
    </row>
    <row r="16" spans="1:18" s="1" customFormat="1" ht="12.75">
      <c r="A16" s="15" t="s">
        <v>24</v>
      </c>
      <c r="B16" s="16">
        <v>301</v>
      </c>
      <c r="C16" s="17">
        <f>SUM('[1]HUD Monthly Report FEB 2005'!B15+'[1]HUD Monthly Report MAR 2005'!B15+'[1]HUD Monthly Report APR 2005'!B15+'[1]HUD Monthly Report MAY 2005'!B15+'[1]HUD Monthly Report JUN 2005'!B15+'[1]HUD Monthly Report JUL 2005'!B16+B16)/7</f>
        <v>358.85714285714283</v>
      </c>
      <c r="D16" s="18">
        <v>1413</v>
      </c>
      <c r="E16" s="19">
        <v>112</v>
      </c>
      <c r="F16" s="19">
        <v>49</v>
      </c>
      <c r="G16" s="19">
        <v>2</v>
      </c>
      <c r="H16" s="19">
        <v>172</v>
      </c>
      <c r="I16" s="19">
        <v>43</v>
      </c>
      <c r="J16" s="19">
        <v>64</v>
      </c>
      <c r="K16" s="19">
        <v>4</v>
      </c>
      <c r="L16" s="19">
        <v>45</v>
      </c>
      <c r="M16" s="19">
        <v>7</v>
      </c>
      <c r="N16" s="20">
        <v>1433</v>
      </c>
      <c r="O16" s="21">
        <f t="shared" si="1"/>
        <v>168</v>
      </c>
      <c r="P16" s="27">
        <v>7</v>
      </c>
      <c r="Q16" s="23">
        <f t="shared" si="0"/>
        <v>0.9905913978494624</v>
      </c>
      <c r="R16" s="24">
        <f t="shared" si="2"/>
        <v>0.009408602150537635</v>
      </c>
    </row>
    <row r="17" spans="1:18" s="1" customFormat="1" ht="12.75">
      <c r="A17" s="15" t="s">
        <v>25</v>
      </c>
      <c r="B17" s="26">
        <v>109</v>
      </c>
      <c r="C17" s="17">
        <f>SUM('[1]HUD Monthly Report FEB 2005'!B16+'[1]HUD Monthly Report MAR 2005'!B16+'[1]HUD Monthly Report APR 2005'!B16+'[1]HUD Monthly Report MAY 2005'!B16+'[1]HUD Monthly Report JUN 2005'!B16+'[1]HUD Monthly Report JUL 2005'!B17+B17)/7</f>
        <v>125.14285714285714</v>
      </c>
      <c r="D17" s="18">
        <v>618</v>
      </c>
      <c r="E17" s="19">
        <v>16</v>
      </c>
      <c r="F17" s="19">
        <v>32</v>
      </c>
      <c r="G17" s="19">
        <v>4</v>
      </c>
      <c r="H17" s="19">
        <v>39</v>
      </c>
      <c r="I17" s="19">
        <v>1</v>
      </c>
      <c r="J17" s="19">
        <v>24</v>
      </c>
      <c r="K17" s="19">
        <v>3</v>
      </c>
      <c r="L17" s="19">
        <v>19</v>
      </c>
      <c r="M17" s="19">
        <v>3</v>
      </c>
      <c r="N17" s="20">
        <v>622</v>
      </c>
      <c r="O17" s="21">
        <f t="shared" si="1"/>
        <v>27</v>
      </c>
      <c r="P17" s="27">
        <v>8</v>
      </c>
      <c r="Q17" s="23">
        <f t="shared" si="0"/>
        <v>0.989247311827957</v>
      </c>
      <c r="R17" s="24">
        <f t="shared" si="2"/>
        <v>0.010752688172043012</v>
      </c>
    </row>
    <row r="18" spans="1:18" s="1" customFormat="1" ht="12.75">
      <c r="A18" s="15" t="s">
        <v>26</v>
      </c>
      <c r="B18" s="26">
        <v>178</v>
      </c>
      <c r="C18" s="17">
        <f>SUM('[1]HUD Monthly Report FEB 2005'!B17+'[1]HUD Monthly Report MAR 2005'!B17+'[1]HUD Monthly Report APR 2005'!B17+'[1]HUD Monthly Report MAY 2005'!B17+'[1]HUD Monthly Report JUN 2005'!B17+'[1]HUD Monthly Report JUL 2005'!B18+B18)/7</f>
        <v>257.14285714285717</v>
      </c>
      <c r="D18" s="18">
        <v>774</v>
      </c>
      <c r="E18" s="19">
        <v>21</v>
      </c>
      <c r="F18" s="19">
        <v>45</v>
      </c>
      <c r="G18" s="19">
        <v>3</v>
      </c>
      <c r="H18" s="19">
        <v>58</v>
      </c>
      <c r="I18" s="19">
        <v>4</v>
      </c>
      <c r="J18" s="19">
        <v>26</v>
      </c>
      <c r="K18" s="19">
        <v>1</v>
      </c>
      <c r="L18" s="19">
        <v>37</v>
      </c>
      <c r="M18" s="19">
        <v>5</v>
      </c>
      <c r="N18" s="20">
        <v>774</v>
      </c>
      <c r="O18" s="21">
        <f t="shared" si="1"/>
        <v>34</v>
      </c>
      <c r="P18" s="29">
        <v>8</v>
      </c>
      <c r="Q18" s="23">
        <f t="shared" si="0"/>
        <v>0.989247311827957</v>
      </c>
      <c r="R18" s="24">
        <f t="shared" si="2"/>
        <v>0.010752688172043012</v>
      </c>
    </row>
    <row r="19" spans="1:18" s="1" customFormat="1" ht="12.75">
      <c r="A19" s="15" t="s">
        <v>27</v>
      </c>
      <c r="B19" s="15">
        <v>109</v>
      </c>
      <c r="C19" s="17">
        <f>SUM('[1]HUD Monthly Report FEB 2005'!B18+'[1]HUD Monthly Report MAR 2005'!B18+'[1]HUD Monthly Report APR 2005'!B18+'[1]HUD Monthly Report MAY 2005'!B18+'[1]HUD Monthly Report JUN 2005'!B18+'[1]HUD Monthly Report JUL 2005'!B19+B19)/7</f>
        <v>121.28571428571429</v>
      </c>
      <c r="D19" s="18">
        <v>624</v>
      </c>
      <c r="E19" s="19">
        <v>19</v>
      </c>
      <c r="F19" s="19">
        <v>11</v>
      </c>
      <c r="G19" s="19">
        <v>1</v>
      </c>
      <c r="H19" s="19">
        <v>19</v>
      </c>
      <c r="I19" s="19">
        <v>0</v>
      </c>
      <c r="J19" s="19">
        <v>11</v>
      </c>
      <c r="K19" s="19">
        <v>0</v>
      </c>
      <c r="L19" s="19">
        <v>11</v>
      </c>
      <c r="M19" s="19">
        <v>1</v>
      </c>
      <c r="N19" s="20">
        <v>624</v>
      </c>
      <c r="O19" s="21">
        <f t="shared" si="1"/>
        <v>21</v>
      </c>
      <c r="P19" s="27">
        <v>8</v>
      </c>
      <c r="Q19" s="23">
        <f t="shared" si="0"/>
        <v>0.989247311827957</v>
      </c>
      <c r="R19" s="24">
        <f t="shared" si="2"/>
        <v>0.010752688172043012</v>
      </c>
    </row>
    <row r="20" spans="1:18" s="1" customFormat="1" ht="12.75">
      <c r="A20" s="15" t="s">
        <v>28</v>
      </c>
      <c r="B20" s="26">
        <v>123</v>
      </c>
      <c r="C20" s="17">
        <f>SUM('[1]HUD Monthly Report FEB 2005'!B19+'[1]HUD Monthly Report MAR 2005'!B19+'[1]HUD Monthly Report APR 2005'!B19+'[1]HUD Monthly Report MAY 2005'!B19+'[1]HUD Monthly Report JUN 2005'!B19+'[1]HUD Monthly Report JUL 2005'!B20+B20)/7</f>
        <v>133.14285714285714</v>
      </c>
      <c r="D20" s="18">
        <v>591</v>
      </c>
      <c r="E20" s="19">
        <v>7</v>
      </c>
      <c r="F20" s="19">
        <v>14</v>
      </c>
      <c r="G20" s="19">
        <v>1</v>
      </c>
      <c r="H20" s="19">
        <v>43</v>
      </c>
      <c r="I20" s="19">
        <v>2</v>
      </c>
      <c r="J20" s="19">
        <v>13</v>
      </c>
      <c r="K20" s="19">
        <v>0</v>
      </c>
      <c r="L20" s="19">
        <v>18</v>
      </c>
      <c r="M20" s="19">
        <v>3</v>
      </c>
      <c r="N20" s="20">
        <v>593</v>
      </c>
      <c r="O20" s="21">
        <f t="shared" si="1"/>
        <v>13</v>
      </c>
      <c r="P20" s="27">
        <v>8</v>
      </c>
      <c r="Q20" s="23">
        <f t="shared" si="0"/>
        <v>0.989247311827957</v>
      </c>
      <c r="R20" s="24">
        <f t="shared" si="2"/>
        <v>0.010752688172043012</v>
      </c>
    </row>
    <row r="21" spans="1:18" s="1" customFormat="1" ht="12.75">
      <c r="A21" s="15" t="s">
        <v>29</v>
      </c>
      <c r="B21" s="26">
        <v>98</v>
      </c>
      <c r="C21" s="17">
        <f>SUM('[1]HUD Monthly Report FEB 2005'!B20+'[1]HUD Monthly Report MAR 2005'!B20+'[1]HUD Monthly Report APR 2005'!B20+'[1]HUD Monthly Report MAY 2005'!B20+'[1]HUD Monthly Report JUN 2005'!B20+'[1]HUD Monthly Report JUL 2005'!B21+B21)/7</f>
        <v>209.71428571428572</v>
      </c>
      <c r="D21" s="18">
        <v>504</v>
      </c>
      <c r="E21" s="19">
        <v>30</v>
      </c>
      <c r="F21" s="19">
        <v>24</v>
      </c>
      <c r="G21" s="19">
        <v>4</v>
      </c>
      <c r="H21" s="19">
        <v>17</v>
      </c>
      <c r="I21" s="19">
        <v>0</v>
      </c>
      <c r="J21" s="19">
        <v>12</v>
      </c>
      <c r="K21" s="19">
        <v>0</v>
      </c>
      <c r="L21" s="19">
        <v>5</v>
      </c>
      <c r="M21" s="19">
        <v>1</v>
      </c>
      <c r="N21" s="20">
        <v>512</v>
      </c>
      <c r="O21" s="21">
        <f t="shared" si="1"/>
        <v>35</v>
      </c>
      <c r="P21" s="27">
        <v>9</v>
      </c>
      <c r="Q21" s="23">
        <f t="shared" si="0"/>
        <v>0.9879032258064516</v>
      </c>
      <c r="R21" s="24">
        <f t="shared" si="2"/>
        <v>0.012096774193548387</v>
      </c>
    </row>
    <row r="22" spans="1:18" s="1" customFormat="1" ht="12.75">
      <c r="A22" s="15" t="s">
        <v>30</v>
      </c>
      <c r="B22" s="26">
        <v>493</v>
      </c>
      <c r="C22" s="17">
        <f>SUM('[1]HUD Monthly Report FEB 2005'!B21+'[1]HUD Monthly Report MAR 2005'!B21+'[1]HUD Monthly Report APR 2005'!B21+'[1]HUD Monthly Report MAY 2005'!B21+'[1]HUD Monthly Report JUN 2005'!B21+'[1]HUD Monthly Report JUL 2005'!B22+B22)/7</f>
        <v>285.2857142857143</v>
      </c>
      <c r="D22" s="18">
        <v>769</v>
      </c>
      <c r="E22" s="19">
        <v>58</v>
      </c>
      <c r="F22" s="19">
        <v>10</v>
      </c>
      <c r="G22" s="19">
        <v>1</v>
      </c>
      <c r="H22" s="19">
        <v>34</v>
      </c>
      <c r="I22" s="19">
        <v>6</v>
      </c>
      <c r="J22" s="19">
        <v>23</v>
      </c>
      <c r="K22" s="19">
        <v>1</v>
      </c>
      <c r="L22" s="19">
        <v>12</v>
      </c>
      <c r="M22" s="19">
        <v>1</v>
      </c>
      <c r="N22" s="20">
        <v>776</v>
      </c>
      <c r="O22" s="21">
        <f t="shared" si="1"/>
        <v>67</v>
      </c>
      <c r="P22" s="27">
        <v>7</v>
      </c>
      <c r="Q22" s="23">
        <f t="shared" si="0"/>
        <v>0.9905913978494624</v>
      </c>
      <c r="R22" s="24">
        <f t="shared" si="2"/>
        <v>0.009408602150537635</v>
      </c>
    </row>
    <row r="23" spans="1:18" s="1" customFormat="1" ht="12.75">
      <c r="A23" s="15" t="s">
        <v>31</v>
      </c>
      <c r="B23" s="15">
        <v>547</v>
      </c>
      <c r="C23" s="17">
        <f>SUM('[1]HUD Monthly Report FEB 2005'!B22+'[1]HUD Monthly Report MAR 2005'!B22+'[1]HUD Monthly Report APR 2005'!B22+'[1]HUD Monthly Report MAY 2005'!B22+'[1]HUD Monthly Report JUN 2005'!B22+'[1]HUD Monthly Report JUL 2005'!B23+B23)/7</f>
        <v>462.14285714285717</v>
      </c>
      <c r="D23" s="18">
        <v>2343</v>
      </c>
      <c r="E23" s="19">
        <v>103</v>
      </c>
      <c r="F23" s="19">
        <v>111</v>
      </c>
      <c r="G23" s="19">
        <v>11</v>
      </c>
      <c r="H23" s="19">
        <v>102</v>
      </c>
      <c r="I23" s="19">
        <v>10</v>
      </c>
      <c r="J23" s="19">
        <v>54</v>
      </c>
      <c r="K23" s="19">
        <v>1</v>
      </c>
      <c r="L23" s="19">
        <v>95</v>
      </c>
      <c r="M23" s="19">
        <v>13</v>
      </c>
      <c r="N23" s="20">
        <v>2362</v>
      </c>
      <c r="O23" s="21">
        <f t="shared" si="1"/>
        <v>138</v>
      </c>
      <c r="P23" s="27">
        <v>8</v>
      </c>
      <c r="Q23" s="23">
        <f t="shared" si="0"/>
        <v>0.989247311827957</v>
      </c>
      <c r="R23" s="24">
        <f t="shared" si="2"/>
        <v>0.010752688172043012</v>
      </c>
    </row>
    <row r="24" spans="1:18" s="1" customFormat="1" ht="12.75">
      <c r="A24" s="15" t="s">
        <v>32</v>
      </c>
      <c r="B24" s="15">
        <v>323</v>
      </c>
      <c r="C24" s="17">
        <f>SUM('[1]HUD Monthly Report FEB 2005'!B24+'[1]HUD Monthly Report MAR 2005'!B24+'[1]HUD Monthly Report APR 2005'!B24+'[1]HUD Monthly Report MAY 2005'!B24+'[1]HUD Monthly Report JUN 2005'!B23+'[1]HUD Monthly Report JUL 2005'!B24+B24)/7</f>
        <v>286.2857142857143</v>
      </c>
      <c r="D24" s="18">
        <v>1487</v>
      </c>
      <c r="E24" s="19">
        <v>84</v>
      </c>
      <c r="F24" s="19">
        <v>116</v>
      </c>
      <c r="G24" s="19">
        <v>11</v>
      </c>
      <c r="H24" s="19">
        <v>121</v>
      </c>
      <c r="I24" s="19">
        <v>12</v>
      </c>
      <c r="J24" s="19">
        <v>40</v>
      </c>
      <c r="K24" s="19">
        <v>2</v>
      </c>
      <c r="L24" s="19">
        <v>59</v>
      </c>
      <c r="M24" s="19">
        <v>12</v>
      </c>
      <c r="N24" s="20">
        <v>1489</v>
      </c>
      <c r="O24" s="21">
        <f>SUM(E24+G24+I24+K24+M24)</f>
        <v>121</v>
      </c>
      <c r="P24" s="27">
        <v>10</v>
      </c>
      <c r="Q24" s="23">
        <f>SUM(1-R24)</f>
        <v>0.9865591397849462</v>
      </c>
      <c r="R24" s="24">
        <f t="shared" si="2"/>
        <v>0.013440860215053764</v>
      </c>
    </row>
    <row r="25" spans="1:18" s="1" customFormat="1" ht="12.75">
      <c r="A25" s="15" t="s">
        <v>33</v>
      </c>
      <c r="B25" s="26">
        <v>414</v>
      </c>
      <c r="C25" s="17">
        <f>SUM('[1]HUD Monthly Report FEB 2005'!B23+'[1]HUD Monthly Report MAR 2005'!B23+'[1]HUD Monthly Report APR 2005'!B23+'[1]HUD Monthly Report MAY 2005'!B23+'[1]HUD Monthly Report JUN 2005'!B24+'[1]HUD Monthly Report JUL 2005'!B25+B25)/7</f>
        <v>344.2857142857143</v>
      </c>
      <c r="D25" s="18">
        <v>1819</v>
      </c>
      <c r="E25" s="19">
        <v>32</v>
      </c>
      <c r="F25" s="19">
        <v>91</v>
      </c>
      <c r="G25" s="19">
        <v>2</v>
      </c>
      <c r="H25" s="19">
        <v>73</v>
      </c>
      <c r="I25" s="19">
        <v>2</v>
      </c>
      <c r="J25" s="19">
        <v>79</v>
      </c>
      <c r="K25" s="19">
        <v>2</v>
      </c>
      <c r="L25" s="19">
        <v>80</v>
      </c>
      <c r="M25" s="19">
        <v>3</v>
      </c>
      <c r="N25" s="20">
        <v>1829</v>
      </c>
      <c r="O25" s="21">
        <f t="shared" si="1"/>
        <v>41</v>
      </c>
      <c r="P25" s="27">
        <v>12</v>
      </c>
      <c r="Q25" s="23">
        <f t="shared" si="0"/>
        <v>0.9838709677419355</v>
      </c>
      <c r="R25" s="24">
        <f t="shared" si="2"/>
        <v>0.016129032258064516</v>
      </c>
    </row>
    <row r="26" spans="1:18" s="1" customFormat="1" ht="12.75">
      <c r="A26" s="15" t="s">
        <v>34</v>
      </c>
      <c r="B26" s="15">
        <v>315</v>
      </c>
      <c r="C26" s="17">
        <f>SUM('[1]HUD Monthly Report FEB 2005'!B25+'[1]HUD Monthly Report MAR 2005'!B25+'[1]HUD Monthly Report APR 2005'!B25+'[1]HUD Monthly Report MAY 2005'!B25+'[1]HUD Monthly Report JUN 2005'!B25+'[1]HUD Monthly Report JUL 2005'!B26+B26)/7</f>
        <v>272.42857142857144</v>
      </c>
      <c r="D26" s="18">
        <v>1373</v>
      </c>
      <c r="E26" s="19">
        <v>71</v>
      </c>
      <c r="F26" s="19">
        <v>65</v>
      </c>
      <c r="G26" s="19">
        <v>5</v>
      </c>
      <c r="H26" s="19">
        <v>94</v>
      </c>
      <c r="I26" s="19">
        <v>6</v>
      </c>
      <c r="J26" s="19">
        <v>40</v>
      </c>
      <c r="K26" s="19">
        <v>2</v>
      </c>
      <c r="L26" s="19">
        <v>53</v>
      </c>
      <c r="M26" s="19">
        <v>6</v>
      </c>
      <c r="N26" s="20">
        <v>1374</v>
      </c>
      <c r="O26" s="21">
        <f t="shared" si="1"/>
        <v>90</v>
      </c>
      <c r="P26" s="27">
        <v>21</v>
      </c>
      <c r="Q26" s="23">
        <f t="shared" si="0"/>
        <v>0.9717741935483871</v>
      </c>
      <c r="R26" s="24">
        <f t="shared" si="2"/>
        <v>0.028225806451612902</v>
      </c>
    </row>
    <row r="27" spans="1:18" s="1" customFormat="1" ht="12.75">
      <c r="A27" s="15" t="s">
        <v>35</v>
      </c>
      <c r="B27" s="15">
        <v>442</v>
      </c>
      <c r="C27" s="17">
        <f>SUM('[1]HUD Monthly Report FEB 2005'!B26+'[1]HUD Monthly Report MAR 2005'!B26+'[1]HUD Monthly Report APR 2005'!B26+'[1]HUD Monthly Report MAY 2005'!B26+'[1]HUD Monthly Report JUN 2005'!B26+'[1]HUD Monthly Report JUL 2005'!B27+B27)/7</f>
        <v>353.57142857142856</v>
      </c>
      <c r="D27" s="18">
        <v>1982</v>
      </c>
      <c r="E27" s="19">
        <v>50</v>
      </c>
      <c r="F27" s="19">
        <v>67</v>
      </c>
      <c r="G27" s="19">
        <v>6</v>
      </c>
      <c r="H27" s="19">
        <v>125</v>
      </c>
      <c r="I27" s="19">
        <v>8</v>
      </c>
      <c r="J27" s="19">
        <v>74</v>
      </c>
      <c r="K27" s="19">
        <v>5</v>
      </c>
      <c r="L27" s="19">
        <v>79</v>
      </c>
      <c r="M27" s="19">
        <v>8</v>
      </c>
      <c r="N27" s="20">
        <v>1984</v>
      </c>
      <c r="O27" s="21">
        <f t="shared" si="1"/>
        <v>77</v>
      </c>
      <c r="P27" s="27">
        <v>9</v>
      </c>
      <c r="Q27" s="23">
        <f>SUM(1-R27)</f>
        <v>0.9879032258064516</v>
      </c>
      <c r="R27" s="24">
        <f t="shared" si="2"/>
        <v>0.012096774193548387</v>
      </c>
    </row>
    <row r="28" spans="1:18" s="1" customFormat="1" ht="12.75">
      <c r="A28" s="15" t="s">
        <v>36</v>
      </c>
      <c r="B28" s="15">
        <v>34</v>
      </c>
      <c r="C28" s="17">
        <f>SUM('[1]HUD Monthly Report FEB 2005'!B27+'[1]HUD Monthly Report MAR 2005'!B27+'[1]HUD Monthly Report APR 2005'!B27+'[1]HUD Monthly Report MAY 2005'!B27+'[1]HUD Monthly Report JUN 2005'!B27+'[1]HUD Monthly Report JUL 2005'!B28+B28)/7</f>
        <v>78.28571428571429</v>
      </c>
      <c r="D28" s="18">
        <v>220</v>
      </c>
      <c r="E28" s="19">
        <v>7</v>
      </c>
      <c r="F28" s="19">
        <v>16</v>
      </c>
      <c r="G28" s="19">
        <v>1</v>
      </c>
      <c r="H28" s="19">
        <v>13</v>
      </c>
      <c r="I28" s="19">
        <v>2</v>
      </c>
      <c r="J28" s="19">
        <v>10</v>
      </c>
      <c r="K28" s="19">
        <v>1</v>
      </c>
      <c r="L28" s="19">
        <v>24</v>
      </c>
      <c r="M28" s="19">
        <v>2</v>
      </c>
      <c r="N28" s="20">
        <v>220</v>
      </c>
      <c r="O28" s="21">
        <f t="shared" si="1"/>
        <v>13</v>
      </c>
      <c r="P28" s="27">
        <v>22</v>
      </c>
      <c r="Q28" s="23">
        <f t="shared" si="0"/>
        <v>0.9704301075268817</v>
      </c>
      <c r="R28" s="24">
        <f t="shared" si="2"/>
        <v>0.02956989247311828</v>
      </c>
    </row>
    <row r="29" spans="1:18" s="1" customFormat="1" ht="12.75">
      <c r="A29" s="15" t="s">
        <v>37</v>
      </c>
      <c r="B29" s="15">
        <v>389</v>
      </c>
      <c r="C29" s="17">
        <f>SUM('[1]HUD Monthly Report FEB 2005'!B28+'[1]HUD Monthly Report MAR 2005'!B28+'[1]HUD Monthly Report APR 2005'!B28+'[1]HUD Monthly Report MAY 2005'!B28+'[1]HUD Monthly Report JUN 2005'!B28+'[1]HUD Monthly Report JUL 2005'!B29+B29)/7</f>
        <v>279</v>
      </c>
      <c r="D29" s="18">
        <v>1728</v>
      </c>
      <c r="E29" s="19">
        <v>58</v>
      </c>
      <c r="F29" s="19">
        <v>54</v>
      </c>
      <c r="G29" s="19">
        <v>3</v>
      </c>
      <c r="H29" s="19">
        <v>103</v>
      </c>
      <c r="I29" s="19">
        <v>3</v>
      </c>
      <c r="J29" s="19">
        <v>59</v>
      </c>
      <c r="K29" s="19">
        <v>2</v>
      </c>
      <c r="L29" s="19">
        <v>75</v>
      </c>
      <c r="M29" s="19">
        <v>17</v>
      </c>
      <c r="N29" s="20">
        <v>1736</v>
      </c>
      <c r="O29" s="21">
        <f t="shared" si="1"/>
        <v>83</v>
      </c>
      <c r="P29" s="27">
        <v>8</v>
      </c>
      <c r="Q29" s="23">
        <f t="shared" si="0"/>
        <v>0.989247311827957</v>
      </c>
      <c r="R29" s="24">
        <f t="shared" si="2"/>
        <v>0.010752688172043012</v>
      </c>
    </row>
    <row r="30" spans="1:18" s="1" customFormat="1" ht="12.75">
      <c r="A30" s="15" t="s">
        <v>38</v>
      </c>
      <c r="B30" s="15">
        <v>515</v>
      </c>
      <c r="C30" s="17">
        <f>SUM('[1]HUD Monthly Report FEB 2005'!B29+'[1]HUD Monthly Report MAR 2005'!B29+'[1]HUD Monthly Report APR 2005'!B29+'[1]HUD Monthly Report MAY 2005'!B29+'[1]HUD Monthly Report JUN 2005'!B29+'[1]HUD Monthly Report JUL 2005'!B30+B30)/7</f>
        <v>349.42857142857144</v>
      </c>
      <c r="D30" s="18">
        <v>2112</v>
      </c>
      <c r="E30" s="19">
        <v>163</v>
      </c>
      <c r="F30" s="19">
        <v>40</v>
      </c>
      <c r="G30" s="19">
        <v>0</v>
      </c>
      <c r="H30" s="19">
        <v>38</v>
      </c>
      <c r="I30" s="19">
        <v>7</v>
      </c>
      <c r="J30" s="19">
        <v>3</v>
      </c>
      <c r="K30" s="19">
        <v>0</v>
      </c>
      <c r="L30" s="19">
        <v>11</v>
      </c>
      <c r="M30" s="19">
        <v>1</v>
      </c>
      <c r="N30" s="20">
        <v>2187</v>
      </c>
      <c r="O30" s="21">
        <f t="shared" si="1"/>
        <v>171</v>
      </c>
      <c r="P30" s="27">
        <v>8</v>
      </c>
      <c r="Q30" s="23">
        <f t="shared" si="0"/>
        <v>0.989247311827957</v>
      </c>
      <c r="R30" s="24">
        <f t="shared" si="2"/>
        <v>0.010752688172043012</v>
      </c>
    </row>
    <row r="31" spans="1:18" s="1" customFormat="1" ht="12.75">
      <c r="A31" s="15" t="s">
        <v>39</v>
      </c>
      <c r="B31" s="15">
        <v>559</v>
      </c>
      <c r="C31" s="17">
        <f>SUM('[1]HUD Monthly Report FEB 2005'!B30+'[1]HUD Monthly Report MAR 2005'!B30+'[1]HUD Monthly Report APR 2005'!B30+'[1]HUD Monthly Report MAY 2005'!B30+'[1]HUD Monthly Report JUN 2005'!B30+'[1]HUD Monthly Report JUL 2005'!B31+B31)/7</f>
        <v>355.57142857142856</v>
      </c>
      <c r="D31" s="18">
        <v>2413</v>
      </c>
      <c r="E31" s="19">
        <v>80</v>
      </c>
      <c r="F31" s="19">
        <v>244</v>
      </c>
      <c r="G31" s="19">
        <v>18</v>
      </c>
      <c r="H31" s="19">
        <v>210</v>
      </c>
      <c r="I31" s="19">
        <v>9</v>
      </c>
      <c r="J31" s="19">
        <v>143</v>
      </c>
      <c r="K31" s="19">
        <v>4</v>
      </c>
      <c r="L31" s="19">
        <v>190</v>
      </c>
      <c r="M31" s="19">
        <v>20</v>
      </c>
      <c r="N31" s="20">
        <v>2418</v>
      </c>
      <c r="O31" s="21">
        <f t="shared" si="1"/>
        <v>131</v>
      </c>
      <c r="P31" s="27">
        <v>27</v>
      </c>
      <c r="Q31" s="23">
        <f t="shared" si="0"/>
        <v>0.9637096774193549</v>
      </c>
      <c r="R31" s="24">
        <f t="shared" si="2"/>
        <v>0.036290322580645164</v>
      </c>
    </row>
    <row r="32" spans="1:18" s="1" customFormat="1" ht="12.75">
      <c r="A32" s="15" t="s">
        <v>40</v>
      </c>
      <c r="B32" s="32">
        <v>267</v>
      </c>
      <c r="C32" s="17">
        <f>SUM('[1]HUD Monthly Report FEB 2005'!B31+'[1]HUD Monthly Report MAR 2005'!B31+'[1]HUD Monthly Report APR 2005'!B31+'[1]HUD Monthly Report MAY 2005'!B31+'[1]HUD Monthly Report JUN 2005'!B31+'[1]HUD Monthly Report JUL 2005'!B32+B32)/7</f>
        <v>174.28571428571428</v>
      </c>
      <c r="D32" s="18">
        <v>1033</v>
      </c>
      <c r="E32" s="19">
        <v>36</v>
      </c>
      <c r="F32" s="19">
        <v>48</v>
      </c>
      <c r="G32" s="19">
        <v>4</v>
      </c>
      <c r="H32" s="19">
        <v>53</v>
      </c>
      <c r="I32" s="19">
        <v>6</v>
      </c>
      <c r="J32" s="19">
        <v>47</v>
      </c>
      <c r="K32" s="19">
        <v>1</v>
      </c>
      <c r="L32" s="19">
        <v>37</v>
      </c>
      <c r="M32" s="19">
        <v>2</v>
      </c>
      <c r="N32" s="20">
        <v>1033</v>
      </c>
      <c r="O32" s="21">
        <f t="shared" si="1"/>
        <v>49</v>
      </c>
      <c r="P32" s="33">
        <v>8</v>
      </c>
      <c r="Q32" s="23">
        <f t="shared" si="0"/>
        <v>0.989247311827957</v>
      </c>
      <c r="R32" s="24">
        <f t="shared" si="2"/>
        <v>0.010752688172043012</v>
      </c>
    </row>
    <row r="33" spans="1:18" s="1" customFormat="1" ht="12.75">
      <c r="A33" s="15" t="s">
        <v>41</v>
      </c>
      <c r="B33" s="32">
        <v>713</v>
      </c>
      <c r="C33" s="17">
        <f>SUM('[1]HUD Monthly Report FEB 2005'!B32+'[1]HUD Monthly Report MAR 2005'!B32+'[1]HUD Monthly Report APR 2005'!B32+'[1]HUD Monthly Report MAY 2005'!B32+'[1]HUD Monthly Report JUN 2005'!B32+'[1]HUD Monthly Report JUL 2005'!B33+B33)/7</f>
        <v>726</v>
      </c>
      <c r="D33" s="18">
        <v>3014</v>
      </c>
      <c r="E33" s="19">
        <v>79</v>
      </c>
      <c r="F33" s="19">
        <v>150</v>
      </c>
      <c r="G33" s="19">
        <v>12</v>
      </c>
      <c r="H33" s="19">
        <v>227</v>
      </c>
      <c r="I33" s="19">
        <v>15</v>
      </c>
      <c r="J33" s="19">
        <v>130</v>
      </c>
      <c r="K33" s="19">
        <v>5</v>
      </c>
      <c r="L33" s="19">
        <v>175</v>
      </c>
      <c r="M33" s="19">
        <v>11</v>
      </c>
      <c r="N33" s="20">
        <v>3018</v>
      </c>
      <c r="O33" s="21">
        <f t="shared" si="1"/>
        <v>122</v>
      </c>
      <c r="P33" s="27">
        <v>8</v>
      </c>
      <c r="Q33" s="23">
        <f t="shared" si="0"/>
        <v>0.989247311827957</v>
      </c>
      <c r="R33" s="24">
        <f t="shared" si="2"/>
        <v>0.010752688172043012</v>
      </c>
    </row>
    <row r="34" spans="1:18" s="1" customFormat="1" ht="12.75">
      <c r="A34" s="15" t="s">
        <v>42</v>
      </c>
      <c r="B34" s="34">
        <v>382</v>
      </c>
      <c r="C34" s="17">
        <f>SUM('[1]HUD Monthly Report FEB 2005'!B33+'[1]HUD Monthly Report MAR 2005'!B33+'[1]HUD Monthly Report APR 2005'!B33+'[1]HUD Monthly Report MAY 2005'!B33+'[1]HUD Monthly Report JUN 2005'!B33+'[1]HUD Monthly Report JUL 2005'!B34+B34)/7</f>
        <v>339.7142857142857</v>
      </c>
      <c r="D34" s="18">
        <v>1735</v>
      </c>
      <c r="E34" s="19">
        <v>58</v>
      </c>
      <c r="F34" s="19">
        <v>48</v>
      </c>
      <c r="G34" s="19">
        <v>5</v>
      </c>
      <c r="H34" s="19">
        <v>98</v>
      </c>
      <c r="I34" s="19">
        <v>4</v>
      </c>
      <c r="J34" s="19">
        <v>36</v>
      </c>
      <c r="K34" s="19">
        <v>3</v>
      </c>
      <c r="L34" s="19">
        <v>92</v>
      </c>
      <c r="M34" s="19">
        <v>20</v>
      </c>
      <c r="N34" s="20">
        <v>1742</v>
      </c>
      <c r="O34" s="21">
        <f t="shared" si="1"/>
        <v>90</v>
      </c>
      <c r="P34" s="29">
        <v>8</v>
      </c>
      <c r="Q34" s="23">
        <f t="shared" si="0"/>
        <v>0.989247311827957</v>
      </c>
      <c r="R34" s="24">
        <f t="shared" si="2"/>
        <v>0.010752688172043012</v>
      </c>
    </row>
    <row r="35" spans="1:18" s="1" customFormat="1" ht="12.75">
      <c r="A35" s="15" t="s">
        <v>43</v>
      </c>
      <c r="B35" s="15">
        <v>473</v>
      </c>
      <c r="C35" s="17">
        <f>SUM('[1]HUD Monthly Report FEB 2005'!B34+'[1]HUD Monthly Report MAR 2005'!B34+'[1]HUD Monthly Report APR 2005'!B34+'[1]HUD Monthly Report MAY 2005'!B34+'[1]HUD Monthly Report JUN 2005'!B34+'[1]HUD Monthly Report JUL 2005'!B35+B35)/7</f>
        <v>279.2857142857143</v>
      </c>
      <c r="D35" s="18">
        <v>2013</v>
      </c>
      <c r="E35" s="19">
        <v>41</v>
      </c>
      <c r="F35" s="19">
        <v>47</v>
      </c>
      <c r="G35" s="19">
        <v>0</v>
      </c>
      <c r="H35" s="19">
        <v>117</v>
      </c>
      <c r="I35" s="19">
        <v>8</v>
      </c>
      <c r="J35" s="19">
        <v>95</v>
      </c>
      <c r="K35" s="19">
        <v>3</v>
      </c>
      <c r="L35" s="19">
        <v>115</v>
      </c>
      <c r="M35" s="19">
        <v>17</v>
      </c>
      <c r="N35" s="20">
        <v>2014</v>
      </c>
      <c r="O35" s="21">
        <f>SUM(E35+G35+I35+K35+M35)</f>
        <v>69</v>
      </c>
      <c r="P35" s="27">
        <v>12</v>
      </c>
      <c r="Q35" s="23">
        <f t="shared" si="0"/>
        <v>0.9838709677419355</v>
      </c>
      <c r="R35" s="24">
        <f t="shared" si="2"/>
        <v>0.016129032258064516</v>
      </c>
    </row>
    <row r="36" spans="1:18" s="1" customFormat="1" ht="12.75">
      <c r="A36" s="15" t="s">
        <v>44</v>
      </c>
      <c r="B36" s="15">
        <v>176</v>
      </c>
      <c r="C36" s="17">
        <f>SUM('[1]HUD Monthly Report FEB 2005'!B35+'[1]HUD Monthly Report MAR 2005'!B35+'[1]HUD Monthly Report APR 2005'!B35+'[1]HUD Monthly Report MAY 2005'!B35+'[1]HUD Monthly Report JUN 2005'!B35+'[1]HUD Monthly Report JUL 2005'!B36+B36)/7</f>
        <v>127.42857142857143</v>
      </c>
      <c r="D36" s="18">
        <v>791</v>
      </c>
      <c r="E36" s="19">
        <v>21</v>
      </c>
      <c r="F36" s="19">
        <v>28</v>
      </c>
      <c r="G36" s="19">
        <v>1</v>
      </c>
      <c r="H36" s="19">
        <v>25</v>
      </c>
      <c r="I36" s="19">
        <v>2</v>
      </c>
      <c r="J36" s="19">
        <v>30</v>
      </c>
      <c r="K36" s="19">
        <v>1</v>
      </c>
      <c r="L36" s="19">
        <v>20</v>
      </c>
      <c r="M36" s="19">
        <v>5</v>
      </c>
      <c r="N36" s="20">
        <v>793</v>
      </c>
      <c r="O36" s="21">
        <f t="shared" si="1"/>
        <v>30</v>
      </c>
      <c r="P36" s="27">
        <v>8</v>
      </c>
      <c r="Q36" s="23">
        <f>SUM(1-R36)</f>
        <v>0.989247311827957</v>
      </c>
      <c r="R36" s="24">
        <f t="shared" si="2"/>
        <v>0.010752688172043012</v>
      </c>
    </row>
    <row r="37" spans="1:18" s="1" customFormat="1" ht="12.75">
      <c r="A37" s="15" t="s">
        <v>45</v>
      </c>
      <c r="B37" s="26">
        <v>583</v>
      </c>
      <c r="C37" s="17">
        <f>SUM('[1]HUD Monthly Report FEB 2005'!B36+'[1]HUD Monthly Report APR 2005'!B36+'[1]HUD Monthly Report MAY 2005'!B36+'[1]HUD Monthly Report JUN 2005'!B36+'[1]HUD Monthly Report JUL 2005'!B37+B37)/6</f>
        <v>540.8333333333334</v>
      </c>
      <c r="D37" s="18">
        <v>2162</v>
      </c>
      <c r="E37" s="19">
        <v>128</v>
      </c>
      <c r="F37" s="19">
        <v>87</v>
      </c>
      <c r="G37" s="19">
        <v>8</v>
      </c>
      <c r="H37" s="19">
        <v>105</v>
      </c>
      <c r="I37" s="19">
        <v>8</v>
      </c>
      <c r="J37" s="19">
        <v>83</v>
      </c>
      <c r="K37" s="19">
        <v>4</v>
      </c>
      <c r="L37" s="19">
        <v>87</v>
      </c>
      <c r="M37" s="19">
        <v>22</v>
      </c>
      <c r="N37" s="20">
        <v>2184</v>
      </c>
      <c r="O37" s="21">
        <f>SUM(E37,G37,I37,K37,M37)</f>
        <v>170</v>
      </c>
      <c r="P37" s="27">
        <v>8</v>
      </c>
      <c r="Q37" s="23">
        <f t="shared" si="0"/>
        <v>0.989247311827957</v>
      </c>
      <c r="R37" s="24">
        <f t="shared" si="2"/>
        <v>0.010752688172043012</v>
      </c>
    </row>
    <row r="38" spans="1:18" s="1" customFormat="1" ht="12.75">
      <c r="A38" s="15" t="s">
        <v>46</v>
      </c>
      <c r="B38" s="26">
        <v>690</v>
      </c>
      <c r="C38" s="17">
        <f>SUM('[1]HUD Monthly Report FEB 2005'!B37+'[1]HUD Monthly Report MAR 2005'!B37+'[1]HUD Monthly Report APR 2005'!B37+'[1]HUD Monthly Report MAY 2005'!B37+'[1]HUD Monthly Report JUN 2005'!B37+'[1]HUD Monthly Report JUL 2005'!B38+B38)/7</f>
        <v>753</v>
      </c>
      <c r="D38" s="18">
        <v>2873</v>
      </c>
      <c r="E38" s="19">
        <v>138</v>
      </c>
      <c r="F38" s="19">
        <v>171</v>
      </c>
      <c r="G38" s="19">
        <v>20</v>
      </c>
      <c r="H38" s="19">
        <v>166</v>
      </c>
      <c r="I38" s="19">
        <v>13</v>
      </c>
      <c r="J38" s="19">
        <v>100</v>
      </c>
      <c r="K38" s="19">
        <v>8</v>
      </c>
      <c r="L38" s="19">
        <v>96</v>
      </c>
      <c r="M38" s="19">
        <v>9</v>
      </c>
      <c r="N38" s="20">
        <v>2888</v>
      </c>
      <c r="O38" s="21">
        <f t="shared" si="1"/>
        <v>188</v>
      </c>
      <c r="P38" s="29">
        <v>8</v>
      </c>
      <c r="Q38" s="23">
        <f t="shared" si="0"/>
        <v>0.989247311827957</v>
      </c>
      <c r="R38" s="24">
        <f t="shared" si="2"/>
        <v>0.010752688172043012</v>
      </c>
    </row>
    <row r="39" spans="1:18" s="1" customFormat="1" ht="12.75">
      <c r="A39" s="15" t="s">
        <v>47</v>
      </c>
      <c r="B39" s="15">
        <v>162</v>
      </c>
      <c r="C39" s="17">
        <f>SUM('[1]HUD Monthly Report FEB 2005'!B38+'[1]HUD Monthly Report MAR 2005'!B38+'[1]HUD Monthly Report APR 2005'!B38+'[1]HUD Monthly Report MAY 2005'!B38+'[1]HUD Monthly Report JUN 2005'!B38+'[1]HUD Monthly Report JUL 2005'!B39+B39)/7</f>
        <v>146.85714285714286</v>
      </c>
      <c r="D39" s="18">
        <v>857</v>
      </c>
      <c r="E39" s="19">
        <v>44</v>
      </c>
      <c r="F39" s="19">
        <v>65</v>
      </c>
      <c r="G39" s="19">
        <v>6</v>
      </c>
      <c r="H39" s="19">
        <v>34</v>
      </c>
      <c r="I39" s="19">
        <v>3</v>
      </c>
      <c r="J39" s="19">
        <v>44</v>
      </c>
      <c r="K39" s="19">
        <v>8</v>
      </c>
      <c r="L39" s="19">
        <v>35</v>
      </c>
      <c r="M39" s="19">
        <v>3</v>
      </c>
      <c r="N39" s="20">
        <v>868</v>
      </c>
      <c r="O39" s="21">
        <f t="shared" si="1"/>
        <v>64</v>
      </c>
      <c r="P39" s="27">
        <v>8</v>
      </c>
      <c r="Q39" s="23">
        <f t="shared" si="0"/>
        <v>0.989247311827957</v>
      </c>
      <c r="R39" s="24">
        <f t="shared" si="2"/>
        <v>0.010752688172043012</v>
      </c>
    </row>
    <row r="40" spans="1:18" s="1" customFormat="1" ht="12.75">
      <c r="A40" s="15" t="s">
        <v>48</v>
      </c>
      <c r="B40" s="15">
        <v>38</v>
      </c>
      <c r="C40" s="17">
        <f>SUM('[1]HUD Monthly Report FEB 2005'!B39+'[1]HUD Monthly Report MAR 2005'!B39+'[1]HUD Monthly Report APR 2005'!B39+'[1]HUD Monthly Report MAY 2005'!B39+'[1]HUD Monthly Report JUN 2005'!B39+'[1]HUD Monthly Report JUL 2005'!B40+B40)/7</f>
        <v>55.42857142857143</v>
      </c>
      <c r="D40" s="18">
        <v>277</v>
      </c>
      <c r="E40" s="19">
        <v>20</v>
      </c>
      <c r="F40" s="19">
        <v>18</v>
      </c>
      <c r="G40" s="19">
        <v>4</v>
      </c>
      <c r="H40" s="19">
        <v>18</v>
      </c>
      <c r="I40" s="19">
        <v>5</v>
      </c>
      <c r="J40" s="19">
        <v>15</v>
      </c>
      <c r="K40" s="19">
        <v>2</v>
      </c>
      <c r="L40" s="19">
        <v>5</v>
      </c>
      <c r="M40" s="19">
        <v>2</v>
      </c>
      <c r="N40" s="20">
        <v>284</v>
      </c>
      <c r="O40" s="21">
        <f t="shared" si="1"/>
        <v>33</v>
      </c>
      <c r="P40" s="27">
        <v>22</v>
      </c>
      <c r="Q40" s="23">
        <f>SUM(1-R40)</f>
        <v>0.9704301075268817</v>
      </c>
      <c r="R40" s="24">
        <f t="shared" si="2"/>
        <v>0.02956989247311828</v>
      </c>
    </row>
    <row r="41" spans="1:18" s="1" customFormat="1" ht="12.75">
      <c r="A41" s="15" t="s">
        <v>49</v>
      </c>
      <c r="B41" s="15">
        <v>244</v>
      </c>
      <c r="C41" s="17">
        <f>SUM('[1]HUD Monthly Report FEB 2005'!B40+'[1]HUD Monthly Report MAR 2005'!B40+'[1]HUD Monthly Report APR 2005'!B40+'[1]HUD Monthly Report MAY 2005'!B40+'[1]HUD Monthly Report JUN 2005'!B40+'[1]HUD Monthly Report JUL 2005'!B41+B41)/7</f>
        <v>254.28571428571428</v>
      </c>
      <c r="D41" s="18">
        <v>1215</v>
      </c>
      <c r="E41" s="19">
        <v>143</v>
      </c>
      <c r="F41" s="19">
        <v>37</v>
      </c>
      <c r="G41" s="19">
        <v>2</v>
      </c>
      <c r="H41" s="19">
        <v>63</v>
      </c>
      <c r="I41" s="19">
        <v>15</v>
      </c>
      <c r="J41" s="19">
        <v>14</v>
      </c>
      <c r="K41" s="19">
        <v>1</v>
      </c>
      <c r="L41" s="19">
        <v>224</v>
      </c>
      <c r="M41" s="19">
        <v>101</v>
      </c>
      <c r="N41" s="20">
        <v>1224</v>
      </c>
      <c r="O41" s="21">
        <f t="shared" si="1"/>
        <v>262</v>
      </c>
      <c r="P41" s="27">
        <v>8</v>
      </c>
      <c r="Q41" s="23">
        <f t="shared" si="0"/>
        <v>0.989247311827957</v>
      </c>
      <c r="R41" s="24">
        <f t="shared" si="2"/>
        <v>0.010752688172043012</v>
      </c>
    </row>
    <row r="42" spans="1:18" s="1" customFormat="1" ht="12.75">
      <c r="A42" s="15" t="s">
        <v>50</v>
      </c>
      <c r="B42" s="26">
        <v>127</v>
      </c>
      <c r="C42" s="17">
        <f>SUM('[1]HUD Monthly Report MAR 2005'!B41+'[1]HUD Monthly Report APR 2005'!B42+'[1]HUD Monthly Report MAY 2005'!B42+'[1]HUD Monthly Report JUN 2005'!B41+'[1]HUD Monthly Report JUL 2005'!B42+B42)/6</f>
        <v>132.83333333333334</v>
      </c>
      <c r="D42" s="18">
        <v>626</v>
      </c>
      <c r="E42" s="19">
        <v>53</v>
      </c>
      <c r="F42" s="19">
        <v>61</v>
      </c>
      <c r="G42" s="19">
        <v>12</v>
      </c>
      <c r="H42" s="19">
        <v>69</v>
      </c>
      <c r="I42" s="19">
        <v>7</v>
      </c>
      <c r="J42" s="19">
        <v>23</v>
      </c>
      <c r="K42" s="19">
        <v>3</v>
      </c>
      <c r="L42" s="19">
        <v>14</v>
      </c>
      <c r="M42" s="19">
        <v>2</v>
      </c>
      <c r="N42" s="20">
        <v>628</v>
      </c>
      <c r="O42" s="21">
        <f>SUM(E42+G42+I42+K42+M42)</f>
        <v>77</v>
      </c>
      <c r="P42" s="27">
        <v>9</v>
      </c>
      <c r="Q42" s="23">
        <f t="shared" si="0"/>
        <v>0.9879032258064516</v>
      </c>
      <c r="R42" s="24">
        <f t="shared" si="2"/>
        <v>0.012096774193548387</v>
      </c>
    </row>
    <row r="43" spans="1:18" s="1" customFormat="1" ht="12.75">
      <c r="A43" s="15" t="s">
        <v>51</v>
      </c>
      <c r="B43" s="15">
        <v>172</v>
      </c>
      <c r="C43" s="17">
        <f>SUM('[1]HUD Monthly Report FEB 2005'!B43+'[1]HUD Monthly Report MAR 2005'!B43+'[1]HUD Monthly Report APR 2005'!B43+'[1]HUD Monthly Report MAY 2005'!B43+'[1]HUD Monthly Report JUN 2005'!B42+'[1]HUD Monthly Report JUL 2005'!B43+B43)/7</f>
        <v>180</v>
      </c>
      <c r="D43" s="18">
        <v>693</v>
      </c>
      <c r="E43" s="19">
        <v>29</v>
      </c>
      <c r="F43" s="19">
        <v>7</v>
      </c>
      <c r="G43" s="19">
        <v>0</v>
      </c>
      <c r="H43" s="19">
        <v>18</v>
      </c>
      <c r="I43" s="19">
        <v>0</v>
      </c>
      <c r="J43" s="19">
        <v>0</v>
      </c>
      <c r="K43" s="19">
        <v>0</v>
      </c>
      <c r="L43" s="19">
        <v>10</v>
      </c>
      <c r="M43" s="19">
        <v>1</v>
      </c>
      <c r="N43" s="20">
        <v>701</v>
      </c>
      <c r="O43" s="21">
        <f t="shared" si="1"/>
        <v>30</v>
      </c>
      <c r="P43" s="27">
        <v>23</v>
      </c>
      <c r="Q43" s="23">
        <f t="shared" si="0"/>
        <v>0.9690860215053764</v>
      </c>
      <c r="R43" s="24">
        <f t="shared" si="2"/>
        <v>0.030913978494623656</v>
      </c>
    </row>
    <row r="44" spans="1:18" s="1" customFormat="1" ht="12.75">
      <c r="A44" s="15" t="s">
        <v>52</v>
      </c>
      <c r="B44" s="15">
        <v>117</v>
      </c>
      <c r="C44" s="17">
        <f>SUM('[1]HUD Monthly Report FEB 2005'!B44+'[1]HUD Monthly Report MAR 2005'!B44+'[1]HUD Monthly Report APR 2005'!B44+'[1]HUD Monthly Report MAY 2005'!B44+'[1]HUD Monthly Report JUN 2005'!B43+'[1]HUD Monthly Report JUL 2005'!B44+B44)/7</f>
        <v>117</v>
      </c>
      <c r="D44" s="18">
        <v>661</v>
      </c>
      <c r="E44" s="19">
        <v>38</v>
      </c>
      <c r="F44" s="19">
        <v>34</v>
      </c>
      <c r="G44" s="19">
        <v>3</v>
      </c>
      <c r="H44" s="19">
        <v>22</v>
      </c>
      <c r="I44" s="19">
        <v>1</v>
      </c>
      <c r="J44" s="19">
        <v>7</v>
      </c>
      <c r="K44" s="19">
        <v>0</v>
      </c>
      <c r="L44" s="19">
        <v>26</v>
      </c>
      <c r="M44" s="19">
        <v>5</v>
      </c>
      <c r="N44" s="20">
        <v>666</v>
      </c>
      <c r="O44" s="21">
        <f t="shared" si="1"/>
        <v>47</v>
      </c>
      <c r="P44" s="27">
        <v>18</v>
      </c>
      <c r="Q44" s="23">
        <f t="shared" si="0"/>
        <v>0.9758064516129032</v>
      </c>
      <c r="R44" s="24">
        <f t="shared" si="2"/>
        <v>0.024193548387096774</v>
      </c>
    </row>
    <row r="45" spans="1:18" s="1" customFormat="1" ht="12.75">
      <c r="A45" s="15" t="s">
        <v>53</v>
      </c>
      <c r="B45" s="15">
        <v>220</v>
      </c>
      <c r="C45" s="17">
        <f>SUM('[1]HUD Monthly Report FEB 2005'!B45+'[1]HUD Monthly Report MAR 2005'!B45+'[1]HUD Monthly Report APR 2005'!B45+'[1]HUD Monthly Report MAY 2005'!B45+'[1]HUD Monthly Report JUN 2005'!B44+'[1]HUD Monthly Report JUL 2005'!B45+B45)/7</f>
        <v>247.14285714285714</v>
      </c>
      <c r="D45" s="18">
        <v>934</v>
      </c>
      <c r="E45" s="19">
        <v>40</v>
      </c>
      <c r="F45" s="19">
        <v>48</v>
      </c>
      <c r="G45" s="19">
        <v>10</v>
      </c>
      <c r="H45" s="19">
        <v>90</v>
      </c>
      <c r="I45" s="19">
        <v>7</v>
      </c>
      <c r="J45" s="19">
        <v>28</v>
      </c>
      <c r="K45" s="19">
        <v>0</v>
      </c>
      <c r="L45" s="19">
        <v>28</v>
      </c>
      <c r="M45" s="19">
        <v>3</v>
      </c>
      <c r="N45" s="20">
        <v>940</v>
      </c>
      <c r="O45" s="21">
        <f>SUM(E45+G45+I45+K45+M45)</f>
        <v>60</v>
      </c>
      <c r="P45" s="27">
        <v>8</v>
      </c>
      <c r="Q45" s="23">
        <f>SUM(1-R45)</f>
        <v>0.989247311827957</v>
      </c>
      <c r="R45" s="24">
        <f t="shared" si="2"/>
        <v>0.010752688172043012</v>
      </c>
    </row>
    <row r="46" spans="1:18" s="1" customFormat="1" ht="12.75">
      <c r="A46" s="15" t="s">
        <v>54</v>
      </c>
      <c r="B46" s="15">
        <v>354</v>
      </c>
      <c r="C46" s="17">
        <f>SUM('[1]HUD Monthly Report FEB 2005'!B46+'[1]HUD Monthly Report MAR 2005'!B46+'[1]HUD Monthly Report APR 2005'!B46+'[1]HUD Monthly Report MAY 2005'!B46+'[1]HUD Monthly Report JUN 2005'!B45+'[1]HUD Monthly Report JUL 2005'!B46+B46)/7</f>
        <v>239</v>
      </c>
      <c r="D46" s="18">
        <v>1583</v>
      </c>
      <c r="E46" s="19">
        <v>75</v>
      </c>
      <c r="F46" s="19">
        <v>79</v>
      </c>
      <c r="G46" s="19">
        <v>9</v>
      </c>
      <c r="H46" s="19">
        <v>83</v>
      </c>
      <c r="I46" s="19">
        <v>4</v>
      </c>
      <c r="J46" s="19">
        <v>49</v>
      </c>
      <c r="K46" s="19">
        <v>0</v>
      </c>
      <c r="L46" s="19">
        <v>82</v>
      </c>
      <c r="M46" s="19">
        <v>18</v>
      </c>
      <c r="N46" s="20">
        <v>1595</v>
      </c>
      <c r="O46" s="21">
        <f t="shared" si="1"/>
        <v>106</v>
      </c>
      <c r="P46" s="27">
        <v>8</v>
      </c>
      <c r="Q46" s="23">
        <f t="shared" si="0"/>
        <v>0.989247311827957</v>
      </c>
      <c r="R46" s="24">
        <f t="shared" si="2"/>
        <v>0.010752688172043012</v>
      </c>
    </row>
    <row r="47" spans="1:18" s="1" customFormat="1" ht="12.75">
      <c r="A47" s="15" t="s">
        <v>55</v>
      </c>
      <c r="B47" s="15">
        <v>312</v>
      </c>
      <c r="C47" s="17">
        <f>SUM('[1]HUD Monthly Report FEB 2005'!B47+'[1]HUD Monthly Report MAR 2005'!B47+'[1]HUD Monthly Report APR 2005'!B47+'[1]HUD Monthly Report MAY 2005'!B47+'[1]HUD Monthly Report JUN 2005'!B46+'[1]HUD Monthly Report JUL 2005'!B47+B47)/7</f>
        <v>367</v>
      </c>
      <c r="D47" s="18">
        <v>1383</v>
      </c>
      <c r="E47" s="19">
        <v>123</v>
      </c>
      <c r="F47" s="19">
        <v>77</v>
      </c>
      <c r="G47" s="19">
        <v>15</v>
      </c>
      <c r="H47" s="19">
        <v>59</v>
      </c>
      <c r="I47" s="19">
        <v>3</v>
      </c>
      <c r="J47" s="19">
        <v>24</v>
      </c>
      <c r="K47" s="19">
        <v>10</v>
      </c>
      <c r="L47" s="19">
        <v>17</v>
      </c>
      <c r="M47" s="19">
        <v>0</v>
      </c>
      <c r="N47" s="20">
        <v>1427</v>
      </c>
      <c r="O47" s="21">
        <f t="shared" si="1"/>
        <v>151</v>
      </c>
      <c r="P47" s="27">
        <v>24</v>
      </c>
      <c r="Q47" s="23">
        <f t="shared" si="0"/>
        <v>0.967741935483871</v>
      </c>
      <c r="R47" s="24">
        <f t="shared" si="2"/>
        <v>0.03225806451612903</v>
      </c>
    </row>
    <row r="48" spans="1:18" s="1" customFormat="1" ht="12.75">
      <c r="A48" s="57" t="s">
        <v>56</v>
      </c>
      <c r="B48" s="57">
        <v>681</v>
      </c>
      <c r="C48" s="58">
        <f>SUM('[1]HUD Monthly Report FEB 2005'!B48+'[1]HUD Monthly Report MAR 2005'!B48+'[1]HUD Monthly Report APR 2005'!B48+'[1]HUD Monthly Report MAY 2005'!B48+'[1]HUD Monthly Report JUN 2005'!B47+'[1]HUD Monthly Report JUL 2005'!B48+B48)/7</f>
        <v>946.1428571428571</v>
      </c>
      <c r="D48" s="59">
        <v>2736</v>
      </c>
      <c r="E48" s="60">
        <v>112</v>
      </c>
      <c r="F48" s="60">
        <v>135</v>
      </c>
      <c r="G48" s="60">
        <v>16</v>
      </c>
      <c r="H48" s="60">
        <v>175</v>
      </c>
      <c r="I48" s="60">
        <v>12</v>
      </c>
      <c r="J48" s="60">
        <v>143</v>
      </c>
      <c r="K48" s="60">
        <v>8</v>
      </c>
      <c r="L48" s="60">
        <v>154</v>
      </c>
      <c r="M48" s="60">
        <v>18</v>
      </c>
      <c r="N48" s="61">
        <v>2746</v>
      </c>
      <c r="O48" s="62">
        <f t="shared" si="1"/>
        <v>166</v>
      </c>
      <c r="P48" s="63">
        <v>220</v>
      </c>
      <c r="Q48" s="64">
        <f t="shared" si="0"/>
        <v>0.7043010752688172</v>
      </c>
      <c r="R48" s="24">
        <f t="shared" si="2"/>
        <v>0.2956989247311828</v>
      </c>
    </row>
    <row r="49" spans="1:18" s="1" customFormat="1" ht="12.75">
      <c r="A49" s="15" t="s">
        <v>57</v>
      </c>
      <c r="B49" s="26">
        <v>560</v>
      </c>
      <c r="C49" s="17">
        <f>SUM('[1]HUD Monthly Report FEB 2005'!B48+'[1]HUD Monthly Report MAR 2005'!B49+'[1]HUD Monthly Report APR 2005'!B49+'[1]HUD Monthly Report MAY 2005'!B49+'[1]HUD Monthly Report JUN 2005'!B48+'[1]HUD Monthly Report JUL 2005'!B49+B49)/7</f>
        <v>389.14285714285717</v>
      </c>
      <c r="D49" s="18">
        <v>2341</v>
      </c>
      <c r="E49" s="19">
        <v>121</v>
      </c>
      <c r="F49" s="19">
        <v>79</v>
      </c>
      <c r="G49" s="19">
        <v>7</v>
      </c>
      <c r="H49" s="19">
        <v>86</v>
      </c>
      <c r="I49" s="19">
        <v>3</v>
      </c>
      <c r="J49" s="19">
        <v>31</v>
      </c>
      <c r="K49" s="19">
        <v>1</v>
      </c>
      <c r="L49" s="19">
        <v>69</v>
      </c>
      <c r="M49" s="19">
        <v>7</v>
      </c>
      <c r="N49" s="20">
        <v>2385</v>
      </c>
      <c r="O49" s="21">
        <f t="shared" si="1"/>
        <v>139</v>
      </c>
      <c r="P49" s="29">
        <v>8</v>
      </c>
      <c r="Q49" s="23">
        <f t="shared" si="0"/>
        <v>0.989247311827957</v>
      </c>
      <c r="R49" s="24">
        <f t="shared" si="2"/>
        <v>0.010752688172043012</v>
      </c>
    </row>
    <row r="50" spans="1:18" s="1" customFormat="1" ht="12.75">
      <c r="A50" s="15" t="s">
        <v>58</v>
      </c>
      <c r="B50" s="26">
        <v>658</v>
      </c>
      <c r="C50" s="17">
        <f>SUM('[1]HUD Monthly Report FEB 2005'!B49+'[1]HUD Monthly Report APR 2005'!B50+'[1]HUD Monthly Report MAY 2005'!B50+'[1]HUD Monthly Report JUN 2005'!B49+'[1]HUD Monthly Report JUL 2005'!B50+B50)/6</f>
        <v>467.6666666666667</v>
      </c>
      <c r="D50" s="18">
        <v>2747</v>
      </c>
      <c r="E50" s="19">
        <v>105</v>
      </c>
      <c r="F50" s="19">
        <v>100</v>
      </c>
      <c r="G50" s="19">
        <v>12</v>
      </c>
      <c r="H50" s="19">
        <v>111</v>
      </c>
      <c r="I50" s="19">
        <v>14</v>
      </c>
      <c r="J50" s="19">
        <v>138</v>
      </c>
      <c r="K50" s="19">
        <v>14</v>
      </c>
      <c r="L50" s="19">
        <v>119</v>
      </c>
      <c r="M50" s="19">
        <v>21</v>
      </c>
      <c r="N50" s="20">
        <v>2754</v>
      </c>
      <c r="O50" s="21">
        <f>SUM(E50,G50,I50,K50,M50)</f>
        <v>166</v>
      </c>
      <c r="P50" s="27">
        <v>8</v>
      </c>
      <c r="Q50" s="23">
        <f t="shared" si="0"/>
        <v>0.989247311827957</v>
      </c>
      <c r="R50" s="24">
        <f t="shared" si="2"/>
        <v>0.010752688172043012</v>
      </c>
    </row>
    <row r="51" spans="1:18" s="1" customFormat="1" ht="12.75">
      <c r="A51" s="57" t="s">
        <v>59</v>
      </c>
      <c r="B51" s="57">
        <v>29</v>
      </c>
      <c r="C51" s="58">
        <f>SUM('[1]HUD Monthly Report FEB 2005'!B50+'[1]HUD Monthly Report MAR 2005'!B51+'[1]HUD Monthly Report MAY 2005'!B51+'[1]HUD Monthly Report MAY 2005'!B48+'[1]HUD Monthly Report JUN 2005'!B50+'[1]HUD Monthly Report JUL 2005'!B51+B51)/7</f>
        <v>230.28571428571428</v>
      </c>
      <c r="D51" s="59">
        <v>100</v>
      </c>
      <c r="E51" s="60">
        <v>2</v>
      </c>
      <c r="F51" s="60">
        <v>6</v>
      </c>
      <c r="G51" s="60">
        <v>2</v>
      </c>
      <c r="H51" s="60">
        <v>8</v>
      </c>
      <c r="I51" s="60">
        <v>0</v>
      </c>
      <c r="J51" s="60">
        <v>1</v>
      </c>
      <c r="K51" s="60">
        <v>0</v>
      </c>
      <c r="L51" s="60">
        <v>0</v>
      </c>
      <c r="M51" s="60">
        <v>0</v>
      </c>
      <c r="N51" s="61">
        <v>101</v>
      </c>
      <c r="O51" s="62">
        <f t="shared" si="1"/>
        <v>4</v>
      </c>
      <c r="P51" s="63">
        <v>530</v>
      </c>
      <c r="Q51" s="64">
        <f>SUM(1-R51)</f>
        <v>0.2876344086021505</v>
      </c>
      <c r="R51" s="24">
        <f t="shared" si="2"/>
        <v>0.7123655913978495</v>
      </c>
    </row>
    <row r="52" spans="1:18" s="1" customFormat="1" ht="12.75">
      <c r="A52" s="15" t="s">
        <v>60</v>
      </c>
      <c r="B52" s="15">
        <v>261</v>
      </c>
      <c r="C52" s="17">
        <f>SUM('[1]HUD Monthly Report FEB 2005'!B51+'[1]HUD Monthly Report MAR 2005'!B52+'[1]HUD Monthly Report APR 2005'!B52+'[1]HUD Monthly Report MAY 2005'!B52+'[1]HUD Monthly Report JUN 2005'!B51+'[1]HUD Monthly Report JUL 2005'!B52+B52)/7</f>
        <v>193.57142857142858</v>
      </c>
      <c r="D52" s="18">
        <v>1185</v>
      </c>
      <c r="E52" s="19">
        <v>50</v>
      </c>
      <c r="F52" s="19">
        <v>62</v>
      </c>
      <c r="G52" s="19">
        <v>5</v>
      </c>
      <c r="H52" s="19">
        <v>78</v>
      </c>
      <c r="I52" s="19">
        <v>5</v>
      </c>
      <c r="J52" s="19">
        <v>85</v>
      </c>
      <c r="K52" s="19">
        <v>5</v>
      </c>
      <c r="L52" s="19">
        <v>67</v>
      </c>
      <c r="M52" s="19">
        <v>5</v>
      </c>
      <c r="N52" s="20">
        <v>1191</v>
      </c>
      <c r="O52" s="21">
        <f t="shared" si="1"/>
        <v>70</v>
      </c>
      <c r="P52" s="27">
        <v>8</v>
      </c>
      <c r="Q52" s="23">
        <f t="shared" si="0"/>
        <v>0.989247311827957</v>
      </c>
      <c r="R52" s="24">
        <f t="shared" si="2"/>
        <v>0.010752688172043012</v>
      </c>
    </row>
    <row r="53" spans="1:18" s="1" customFormat="1" ht="12.75">
      <c r="A53" s="15" t="s">
        <v>61</v>
      </c>
      <c r="B53" s="15">
        <v>331</v>
      </c>
      <c r="C53" s="17">
        <f>SUM('[1]HUD Monthly Report FEB 2005'!B53+'[1]HUD Monthly Report MAR 2005'!B53+'[1]HUD Monthly Report APR 2005'!B53+'[1]HUD Monthly Report MAY 2005'!B53+'[1]HUD Monthly Report JUN 2005'!B52+'[1]HUD Monthly Report JUL 2005'!B53+B53)/7</f>
        <v>367.42857142857144</v>
      </c>
      <c r="D53" s="18">
        <v>1468</v>
      </c>
      <c r="E53" s="19">
        <v>85</v>
      </c>
      <c r="F53" s="19">
        <v>95</v>
      </c>
      <c r="G53" s="19">
        <v>14</v>
      </c>
      <c r="H53" s="19">
        <v>109</v>
      </c>
      <c r="I53" s="19">
        <v>8</v>
      </c>
      <c r="J53" s="19">
        <v>101</v>
      </c>
      <c r="K53" s="19">
        <v>14</v>
      </c>
      <c r="L53" s="19">
        <v>110</v>
      </c>
      <c r="M53" s="19">
        <v>36</v>
      </c>
      <c r="N53" s="20">
        <v>1471</v>
      </c>
      <c r="O53" s="21">
        <f t="shared" si="1"/>
        <v>157</v>
      </c>
      <c r="P53" s="27">
        <v>11</v>
      </c>
      <c r="Q53" s="23">
        <f t="shared" si="0"/>
        <v>0.9852150537634409</v>
      </c>
      <c r="R53" s="24">
        <f t="shared" si="2"/>
        <v>0.01478494623655914</v>
      </c>
    </row>
    <row r="54" spans="1:18" s="1" customFormat="1" ht="12.75">
      <c r="A54" s="15" t="s">
        <v>62</v>
      </c>
      <c r="B54" s="15">
        <v>150</v>
      </c>
      <c r="C54" s="17">
        <f>SUM('[1]HUD Monthly Report FEB 2005'!B54+'[1]HUD Monthly Report MAR 2005'!B54+'[1]HUD Monthly Report APR 2005'!B54+'[1]HUD Monthly Report MAY 2005'!B54+'[1]HUD Monthly Report JUN 2005'!B53+'[1]HUD Monthly Report JUL 2005'!B54+B54)/7</f>
        <v>150.71428571428572</v>
      </c>
      <c r="D54" s="18">
        <v>718</v>
      </c>
      <c r="E54" s="19">
        <v>44</v>
      </c>
      <c r="F54" s="19">
        <v>50</v>
      </c>
      <c r="G54" s="19">
        <v>7</v>
      </c>
      <c r="H54" s="19">
        <v>53</v>
      </c>
      <c r="I54" s="19">
        <v>5</v>
      </c>
      <c r="J54" s="19">
        <v>21</v>
      </c>
      <c r="K54" s="19">
        <v>0</v>
      </c>
      <c r="L54" s="19">
        <v>31</v>
      </c>
      <c r="M54" s="19">
        <v>3</v>
      </c>
      <c r="N54" s="20">
        <v>718</v>
      </c>
      <c r="O54" s="21">
        <f t="shared" si="1"/>
        <v>59</v>
      </c>
      <c r="P54" s="27">
        <v>14</v>
      </c>
      <c r="Q54" s="23">
        <f t="shared" si="0"/>
        <v>0.9811827956989247</v>
      </c>
      <c r="R54" s="24">
        <f t="shared" si="2"/>
        <v>0.01881720430107527</v>
      </c>
    </row>
    <row r="55" spans="1:18" s="1" customFormat="1" ht="12.75">
      <c r="A55" s="57" t="s">
        <v>63</v>
      </c>
      <c r="B55" s="57">
        <v>175</v>
      </c>
      <c r="C55" s="58">
        <f>SUM('[1]HUD Monthly Report FEB 2005'!B55+'[1]HUD Monthly Report MAR 2005'!B55+'[1]HUD Monthly Report APR 2005'!B55+'[1]HUD Monthly Report MAY 2005'!B55+'[1]HUD Monthly Report JUN 2005'!B54+'[1]HUD Monthly Report JUL 2005'!B55+B55)/7</f>
        <v>140.57142857142858</v>
      </c>
      <c r="D55" s="59">
        <v>766</v>
      </c>
      <c r="E55" s="60">
        <v>11</v>
      </c>
      <c r="F55" s="60">
        <v>25</v>
      </c>
      <c r="G55" s="60">
        <v>1</v>
      </c>
      <c r="H55" s="60">
        <v>39</v>
      </c>
      <c r="I55" s="60">
        <v>0</v>
      </c>
      <c r="J55" s="60">
        <v>27</v>
      </c>
      <c r="K55" s="60">
        <v>2</v>
      </c>
      <c r="L55" s="60">
        <v>43</v>
      </c>
      <c r="M55" s="60">
        <v>5</v>
      </c>
      <c r="N55" s="61">
        <v>766</v>
      </c>
      <c r="O55" s="62">
        <f t="shared" si="1"/>
        <v>19</v>
      </c>
      <c r="P55" s="63">
        <v>268</v>
      </c>
      <c r="Q55" s="64">
        <f t="shared" si="0"/>
        <v>0.6397849462365591</v>
      </c>
      <c r="R55" s="24">
        <f t="shared" si="2"/>
        <v>0.3602150537634409</v>
      </c>
    </row>
    <row r="56" spans="1:18" s="1" customFormat="1" ht="12.75">
      <c r="A56" s="15" t="s">
        <v>64</v>
      </c>
      <c r="B56" s="15">
        <v>721</v>
      </c>
      <c r="C56" s="17">
        <f>SUM('[1]HUD Monthly Report FEB 2005'!B56+'[1]HUD Monthly Report MAR 2005'!B56+'[1]HUD Monthly Report APR 2005'!B56+'[1]HUD Monthly Report MAY 2005'!B56+'[1]HUD Monthly Report JUN 2005'!B55+'[1]HUD Monthly Report JUL 2005'!B56+B56)/7</f>
        <v>561.5714285714286</v>
      </c>
      <c r="D56" s="18">
        <v>2778</v>
      </c>
      <c r="E56" s="19">
        <v>158</v>
      </c>
      <c r="F56" s="19">
        <v>99</v>
      </c>
      <c r="G56" s="19">
        <v>8</v>
      </c>
      <c r="H56" s="19">
        <v>205</v>
      </c>
      <c r="I56" s="19">
        <v>9</v>
      </c>
      <c r="J56" s="19">
        <v>66</v>
      </c>
      <c r="K56" s="19">
        <v>3</v>
      </c>
      <c r="L56" s="19">
        <v>145</v>
      </c>
      <c r="M56" s="19">
        <v>34</v>
      </c>
      <c r="N56" s="20">
        <v>2791</v>
      </c>
      <c r="O56" s="21">
        <f t="shared" si="1"/>
        <v>212</v>
      </c>
      <c r="P56" s="27">
        <v>12</v>
      </c>
      <c r="Q56" s="23">
        <f t="shared" si="0"/>
        <v>0.9838709677419355</v>
      </c>
      <c r="R56" s="24">
        <f t="shared" si="2"/>
        <v>0.016129032258064516</v>
      </c>
    </row>
    <row r="57" spans="1:18" s="1" customFormat="1" ht="12.75">
      <c r="A57" s="15" t="s">
        <v>65</v>
      </c>
      <c r="B57" s="15">
        <v>373</v>
      </c>
      <c r="C57" s="17">
        <f>SUM('[1]HUD Monthly Report FEB 2005'!B57+'[1]HUD Monthly Report MAR 2005'!B57+'[1]HUD Monthly Report APR 2005'!B57+'[1]HUD Monthly Report MAY 2005'!B57+'[1]HUD Monthly Report JUN 2005'!B56+'[1]HUD Monthly Report JUL 2005'!B57+B57)/7</f>
        <v>409.14285714285717</v>
      </c>
      <c r="D57" s="18">
        <v>1649</v>
      </c>
      <c r="E57" s="19">
        <v>172</v>
      </c>
      <c r="F57" s="19">
        <v>53</v>
      </c>
      <c r="G57" s="19">
        <v>9</v>
      </c>
      <c r="H57" s="19">
        <v>92</v>
      </c>
      <c r="I57" s="19">
        <v>13</v>
      </c>
      <c r="J57" s="19">
        <v>56</v>
      </c>
      <c r="K57" s="19">
        <v>8</v>
      </c>
      <c r="L57" s="19">
        <v>124</v>
      </c>
      <c r="M57" s="19">
        <v>75</v>
      </c>
      <c r="N57" s="20">
        <v>1657</v>
      </c>
      <c r="O57" s="21">
        <f t="shared" si="1"/>
        <v>277</v>
      </c>
      <c r="P57" s="27">
        <v>8</v>
      </c>
      <c r="Q57" s="23">
        <f t="shared" si="0"/>
        <v>0.989247311827957</v>
      </c>
      <c r="R57" s="24">
        <f>SUM(P57/744)</f>
        <v>0.010752688172043012</v>
      </c>
    </row>
    <row r="58" spans="1:18" s="1" customFormat="1" ht="12.75">
      <c r="A58" s="15" t="s">
        <v>66</v>
      </c>
      <c r="B58" s="15">
        <v>111</v>
      </c>
      <c r="C58" s="17">
        <f>SUM('[1]HUD Monthly Report FEB 2005'!B58+'[1]HUD Monthly Report MAR 2005'!B58+'[1]HUD Monthly Report APR 2005'!B58+'[1]HUD Monthly Report MAY 2005'!B58+'[1]HUD Monthly Report JUN 2005'!B57+'[1]HUD Monthly Report JUL 2005'!B58+B58)/7</f>
        <v>100.14285714285714</v>
      </c>
      <c r="D58" s="18">
        <v>534</v>
      </c>
      <c r="E58" s="19">
        <v>26</v>
      </c>
      <c r="F58" s="19">
        <v>25</v>
      </c>
      <c r="G58" s="19">
        <v>1</v>
      </c>
      <c r="H58" s="19">
        <v>15</v>
      </c>
      <c r="I58" s="19">
        <v>1</v>
      </c>
      <c r="J58" s="19">
        <v>9</v>
      </c>
      <c r="K58" s="19">
        <v>0</v>
      </c>
      <c r="L58" s="19">
        <v>10</v>
      </c>
      <c r="M58" s="19">
        <v>2</v>
      </c>
      <c r="N58" s="20">
        <v>536</v>
      </c>
      <c r="O58" s="21">
        <f t="shared" si="1"/>
        <v>30</v>
      </c>
      <c r="P58" s="27">
        <v>8</v>
      </c>
      <c r="Q58" s="23">
        <f t="shared" si="0"/>
        <v>0.989247311827957</v>
      </c>
      <c r="R58" s="24">
        <f t="shared" si="2"/>
        <v>0.010752688172043012</v>
      </c>
    </row>
    <row r="59" spans="1:18" s="1" customFormat="1" ht="12.75">
      <c r="A59" s="15" t="s">
        <v>67</v>
      </c>
      <c r="B59" s="15">
        <v>371</v>
      </c>
      <c r="C59" s="17">
        <f>SUM('[1]HUD Monthly Report FEB 2005'!B59+'[1]HUD Monthly Report MAR 2005'!B59+'[1]HUD Monthly Report APR 2005'!B59+'[1]HUD Monthly Report MAY 2005'!B59+'[1]HUD Monthly Report JUN 2005'!B58+'[1]HUD Monthly Report JUL 2005'!B59+B59)/7</f>
        <v>261.57142857142856</v>
      </c>
      <c r="D59" s="18">
        <v>1394</v>
      </c>
      <c r="E59" s="19">
        <v>49</v>
      </c>
      <c r="F59" s="19">
        <v>68</v>
      </c>
      <c r="G59" s="19">
        <v>6</v>
      </c>
      <c r="H59" s="19">
        <v>60</v>
      </c>
      <c r="I59" s="19">
        <v>4</v>
      </c>
      <c r="J59" s="19">
        <v>57</v>
      </c>
      <c r="K59" s="19">
        <v>0</v>
      </c>
      <c r="L59" s="19">
        <v>84</v>
      </c>
      <c r="M59" s="19">
        <v>6</v>
      </c>
      <c r="N59" s="20">
        <v>1402</v>
      </c>
      <c r="O59" s="21">
        <f t="shared" si="1"/>
        <v>65</v>
      </c>
      <c r="P59" s="27">
        <v>8</v>
      </c>
      <c r="Q59" s="23">
        <f>SUM(1-R59)</f>
        <v>0.989247311827957</v>
      </c>
      <c r="R59" s="24">
        <f>SUM(P59/744)</f>
        <v>0.010752688172043012</v>
      </c>
    </row>
    <row r="60" spans="1:18" s="1" customFormat="1" ht="12.75">
      <c r="A60" s="15" t="s">
        <v>68</v>
      </c>
      <c r="B60" s="15">
        <v>269</v>
      </c>
      <c r="C60" s="17">
        <f>SUM('[1]HUD Monthly Report FEB 2005'!B60+'[1]HUD Monthly Report MAR 2005'!B60+'[1]HUD Monthly Report APR 2005'!B60+'[1]HUD Monthly Report MAY 2005'!B60+'[1]HUD Monthly Report JUN 2005'!B59+'[1]HUD Monthly Report JUL 2005'!B60+B60)/7</f>
        <v>199.14285714285714</v>
      </c>
      <c r="D60" s="18">
        <v>1227</v>
      </c>
      <c r="E60" s="19">
        <v>62</v>
      </c>
      <c r="F60" s="19">
        <v>85</v>
      </c>
      <c r="G60" s="19">
        <v>17</v>
      </c>
      <c r="H60" s="19">
        <v>86</v>
      </c>
      <c r="I60" s="19">
        <v>8</v>
      </c>
      <c r="J60" s="19">
        <v>43</v>
      </c>
      <c r="K60" s="19">
        <v>7</v>
      </c>
      <c r="L60" s="19">
        <v>64</v>
      </c>
      <c r="M60" s="19">
        <v>10</v>
      </c>
      <c r="N60" s="20">
        <v>1232</v>
      </c>
      <c r="O60" s="21">
        <f t="shared" si="1"/>
        <v>104</v>
      </c>
      <c r="P60" s="27">
        <v>18</v>
      </c>
      <c r="Q60" s="23">
        <f t="shared" si="0"/>
        <v>0.9758064516129032</v>
      </c>
      <c r="R60" s="24">
        <f t="shared" si="2"/>
        <v>0.024193548387096774</v>
      </c>
    </row>
    <row r="61" spans="1:18" s="1" customFormat="1" ht="12.75">
      <c r="A61" s="15" t="s">
        <v>69</v>
      </c>
      <c r="B61" s="15">
        <v>122</v>
      </c>
      <c r="C61" s="17">
        <f>SUM('[1]HUD Monthly Report FEB 2005'!B62+'[1]HUD Monthly Report MAR 2005'!B62+'[1]HUD Monthly Report APR 2005'!B62+'[1]HUD Monthly Report MAY 2005'!B62+'[1]HUD Monthly Report JUN 2005'!B60+'[1]HUD Monthly Report JUL 2005'!B61+B61)/7</f>
        <v>113.42857142857143</v>
      </c>
      <c r="D61" s="18">
        <v>662</v>
      </c>
      <c r="E61" s="19">
        <v>16</v>
      </c>
      <c r="F61" s="19">
        <v>34</v>
      </c>
      <c r="G61" s="19">
        <v>1</v>
      </c>
      <c r="H61" s="19">
        <v>48</v>
      </c>
      <c r="I61" s="19">
        <v>5</v>
      </c>
      <c r="J61" s="19">
        <v>9</v>
      </c>
      <c r="K61" s="19">
        <v>0</v>
      </c>
      <c r="L61" s="19">
        <v>21</v>
      </c>
      <c r="M61" s="19">
        <v>0</v>
      </c>
      <c r="N61" s="20">
        <v>663</v>
      </c>
      <c r="O61" s="21">
        <f t="shared" si="1"/>
        <v>22</v>
      </c>
      <c r="P61" s="27">
        <v>8</v>
      </c>
      <c r="Q61" s="23">
        <f t="shared" si="0"/>
        <v>0.989247311827957</v>
      </c>
      <c r="R61" s="24">
        <f t="shared" si="2"/>
        <v>0.010752688172043012</v>
      </c>
    </row>
    <row r="62" spans="1:18" s="1" customFormat="1" ht="12.75">
      <c r="A62" s="15" t="s">
        <v>70</v>
      </c>
      <c r="B62" s="15">
        <v>373</v>
      </c>
      <c r="C62" s="17">
        <f>SUM('[1]HUD Monthly Report FEB 2005'!B63+'[1]HUD Monthly Report MAR 2005'!B63+'[1]HUD Monthly Report APR 2005'!B63+'[1]HUD Monthly Report MAY 2005'!B63+'[1]HUD Monthly Report JUN 2005'!B61+'[1]HUD Monthly Report JUL 2005'!B62+B62)/7</f>
        <v>365</v>
      </c>
      <c r="D62" s="18">
        <v>1443</v>
      </c>
      <c r="E62" s="19">
        <v>45</v>
      </c>
      <c r="F62" s="19">
        <v>40</v>
      </c>
      <c r="G62" s="19">
        <v>3</v>
      </c>
      <c r="H62" s="19">
        <v>49</v>
      </c>
      <c r="I62" s="19">
        <v>2</v>
      </c>
      <c r="J62" s="19">
        <v>49</v>
      </c>
      <c r="K62" s="19">
        <v>2</v>
      </c>
      <c r="L62" s="19">
        <v>53</v>
      </c>
      <c r="M62" s="19">
        <v>10</v>
      </c>
      <c r="N62" s="20">
        <v>1453</v>
      </c>
      <c r="O62" s="21">
        <f t="shared" si="1"/>
        <v>62</v>
      </c>
      <c r="P62" s="27">
        <v>28</v>
      </c>
      <c r="Q62" s="23">
        <f>SUM(1-R62)</f>
        <v>0.9623655913978495</v>
      </c>
      <c r="R62" s="24">
        <f t="shared" si="2"/>
        <v>0.03763440860215054</v>
      </c>
    </row>
    <row r="63" spans="1:18" s="1" customFormat="1" ht="12.75">
      <c r="A63" s="15" t="s">
        <v>71</v>
      </c>
      <c r="B63" s="15">
        <v>37</v>
      </c>
      <c r="C63" s="67">
        <f>SUM('[1]HUD Monthly Report FEB 2005'!B64+'[1]HUD Monthly Report MAR 2005'!B64+'[1]HUD Monthly Report APR 2005'!B64+'[1]HUD Monthly Report MAY 2005'!B64+'[1]HUD Monthly Report JUN 2005'!B62+'[1]HUD Monthly Report JUL 2005'!B63+B63)/7</f>
        <v>49.42857142857143</v>
      </c>
      <c r="D63" s="18">
        <v>277</v>
      </c>
      <c r="E63" s="19">
        <v>32</v>
      </c>
      <c r="F63" s="19">
        <v>8</v>
      </c>
      <c r="G63" s="19">
        <v>0</v>
      </c>
      <c r="H63" s="19">
        <v>5</v>
      </c>
      <c r="I63" s="19">
        <v>0</v>
      </c>
      <c r="J63" s="19">
        <v>6</v>
      </c>
      <c r="K63" s="19">
        <v>0</v>
      </c>
      <c r="L63" s="19">
        <v>9</v>
      </c>
      <c r="M63" s="19">
        <v>2</v>
      </c>
      <c r="N63" s="20">
        <v>278</v>
      </c>
      <c r="O63" s="21">
        <f t="shared" si="1"/>
        <v>34</v>
      </c>
      <c r="P63" s="27">
        <v>36</v>
      </c>
      <c r="Q63" s="23">
        <f t="shared" si="0"/>
        <v>0.9516129032258065</v>
      </c>
      <c r="R63" s="24">
        <f t="shared" si="2"/>
        <v>0.04838709677419355</v>
      </c>
    </row>
    <row r="64" spans="1:18" s="1" customFormat="1" ht="12.75">
      <c r="A64" s="57" t="s">
        <v>72</v>
      </c>
      <c r="B64" s="57">
        <v>500</v>
      </c>
      <c r="C64" s="58">
        <f>SUM('[1]HUD Monthly Report FEB 2005'!B65+'[1]HUD Monthly Report MAR 2005'!B65+'[1]HUD Monthly Report APR 2005'!B65+'[1]HUD Monthly Report MAY 2005'!B65+'[1]HUD Monthly Report JUN 2005'!B63+'[1]HUD Monthly Report JUL 2005'!B64+B64)/7</f>
        <v>370.14285714285717</v>
      </c>
      <c r="D64" s="59">
        <v>2215</v>
      </c>
      <c r="E64" s="60">
        <v>118</v>
      </c>
      <c r="F64" s="60">
        <v>145</v>
      </c>
      <c r="G64" s="60">
        <v>18</v>
      </c>
      <c r="H64" s="60">
        <v>170</v>
      </c>
      <c r="I64" s="60">
        <v>14</v>
      </c>
      <c r="J64" s="60">
        <v>105</v>
      </c>
      <c r="K64" s="60">
        <v>6</v>
      </c>
      <c r="L64" s="60">
        <v>115</v>
      </c>
      <c r="M64" s="60">
        <v>11</v>
      </c>
      <c r="N64" s="61">
        <v>2240</v>
      </c>
      <c r="O64" s="62">
        <f t="shared" si="1"/>
        <v>167</v>
      </c>
      <c r="P64" s="63">
        <v>101</v>
      </c>
      <c r="Q64" s="68">
        <f t="shared" si="0"/>
        <v>0.864247311827957</v>
      </c>
      <c r="R64" s="24">
        <f t="shared" si="2"/>
        <v>0.135752688172043</v>
      </c>
    </row>
    <row r="65" spans="1:18" s="1" customFormat="1" ht="12.75">
      <c r="A65" s="15" t="s">
        <v>73</v>
      </c>
      <c r="B65" s="15">
        <v>75</v>
      </c>
      <c r="C65" s="17">
        <f>SUM('[1]HUD Monthly Report FEB 2005'!B66+'[1]HUD Monthly Report MAR 2005'!B66+'[1]HUD Monthly Report APR 2005'!B66+'[1]HUD Monthly Report MAY 2005'!B66+'[1]HUD Monthly Report JUN 2005'!B64+'[1]HUD Monthly Report JUL 2005'!B65+B65)/7</f>
        <v>99.28571428571429</v>
      </c>
      <c r="D65" s="18">
        <v>489</v>
      </c>
      <c r="E65" s="19">
        <v>29</v>
      </c>
      <c r="F65" s="19">
        <v>3</v>
      </c>
      <c r="G65" s="19">
        <v>0</v>
      </c>
      <c r="H65" s="19">
        <v>50</v>
      </c>
      <c r="I65" s="19">
        <v>10</v>
      </c>
      <c r="J65" s="19">
        <v>2</v>
      </c>
      <c r="K65" s="19">
        <v>0</v>
      </c>
      <c r="L65" s="19">
        <v>13</v>
      </c>
      <c r="M65" s="19">
        <v>4</v>
      </c>
      <c r="N65" s="20">
        <v>489</v>
      </c>
      <c r="O65" s="21">
        <f t="shared" si="1"/>
        <v>43</v>
      </c>
      <c r="P65" s="27">
        <v>8</v>
      </c>
      <c r="Q65" s="23">
        <f t="shared" si="0"/>
        <v>0.989247311827957</v>
      </c>
      <c r="R65" s="24">
        <f t="shared" si="2"/>
        <v>0.010752688172043012</v>
      </c>
    </row>
    <row r="66" spans="1:18" s="1" customFormat="1" ht="12.75">
      <c r="A66" s="15" t="s">
        <v>74</v>
      </c>
      <c r="B66" s="15">
        <v>432</v>
      </c>
      <c r="C66" s="17">
        <f>SUM('[1]HUD Monthly Report FEB 2005'!B67+'[1]HUD Monthly Report MAR 2005'!B67+'[1]HUD Monthly Report APR 2005'!B67+'[1]HUD Monthly Report MAY 2005'!B67+'[1]HUD Monthly Report JUN 2005'!B65+'[1]HUD Monthly Report JUL 2005'!B66+B66)/7</f>
        <v>726.2857142857143</v>
      </c>
      <c r="D66" s="18">
        <v>1836</v>
      </c>
      <c r="E66" s="19">
        <v>77</v>
      </c>
      <c r="F66" s="19">
        <v>85</v>
      </c>
      <c r="G66" s="19">
        <v>8</v>
      </c>
      <c r="H66" s="19">
        <v>127</v>
      </c>
      <c r="I66" s="19">
        <v>8</v>
      </c>
      <c r="J66" s="19">
        <v>96</v>
      </c>
      <c r="K66" s="19">
        <v>4</v>
      </c>
      <c r="L66" s="19">
        <v>123</v>
      </c>
      <c r="M66" s="19">
        <v>9</v>
      </c>
      <c r="N66" s="20">
        <v>1847</v>
      </c>
      <c r="O66" s="21">
        <f t="shared" si="1"/>
        <v>106</v>
      </c>
      <c r="P66" s="27">
        <v>8</v>
      </c>
      <c r="Q66" s="23">
        <f t="shared" si="0"/>
        <v>0.989247311827957</v>
      </c>
      <c r="R66" s="24">
        <f t="shared" si="2"/>
        <v>0.010752688172043012</v>
      </c>
    </row>
    <row r="67" spans="1:18" s="1" customFormat="1" ht="12.75">
      <c r="A67" s="15" t="s">
        <v>75</v>
      </c>
      <c r="B67" s="15">
        <v>218</v>
      </c>
      <c r="C67" s="17">
        <f>SUM('[1]HUD Monthly Report FEB 2005'!B68+'[1]HUD Monthly Report MAR 2005'!B68+'[1]HUD Monthly Report APR 2005'!B68+'[1]HUD Monthly Report MAY 2005'!B68+'[1]HUD Monthly Report JUN 2005'!B66+'[1]HUD Monthly Report JUL 2005'!B67+B67)/7</f>
        <v>189.85714285714286</v>
      </c>
      <c r="D67" s="18">
        <v>1003</v>
      </c>
      <c r="E67" s="19">
        <v>23</v>
      </c>
      <c r="F67" s="19">
        <v>23</v>
      </c>
      <c r="G67" s="19">
        <v>3</v>
      </c>
      <c r="H67" s="19">
        <v>53</v>
      </c>
      <c r="I67" s="19">
        <v>4</v>
      </c>
      <c r="J67" s="19">
        <v>25</v>
      </c>
      <c r="K67" s="19">
        <v>0</v>
      </c>
      <c r="L67" s="19">
        <v>28</v>
      </c>
      <c r="M67" s="19">
        <v>2</v>
      </c>
      <c r="N67" s="20">
        <v>1028</v>
      </c>
      <c r="O67" s="21">
        <f t="shared" si="1"/>
        <v>32</v>
      </c>
      <c r="P67" s="27">
        <v>10</v>
      </c>
      <c r="Q67" s="23">
        <f t="shared" si="0"/>
        <v>0.9865591397849462</v>
      </c>
      <c r="R67" s="24">
        <f t="shared" si="2"/>
        <v>0.013440860215053764</v>
      </c>
    </row>
    <row r="68" spans="1:18" s="1" customFormat="1" ht="12.75">
      <c r="A68" s="15" t="s">
        <v>76</v>
      </c>
      <c r="B68" s="15">
        <v>430</v>
      </c>
      <c r="C68" s="17">
        <f>SUM('[1]HUD Monthly Report FEB 2005'!B69+'[1]HUD Monthly Report MAR 2005'!B69+'[1]HUD Monthly Report APR 2005'!B69+'[1]HUD Monthly Report MAY 2005'!B69+'[1]HUD Monthly Report JUN 2005'!B67+'[1]HUD Monthly Report JUL 2005'!B68+B68)/7</f>
        <v>335</v>
      </c>
      <c r="D68" s="18">
        <v>1900</v>
      </c>
      <c r="E68" s="19">
        <v>68</v>
      </c>
      <c r="F68" s="19">
        <v>82</v>
      </c>
      <c r="G68" s="19">
        <v>7</v>
      </c>
      <c r="H68" s="19">
        <v>109</v>
      </c>
      <c r="I68" s="19">
        <v>6</v>
      </c>
      <c r="J68" s="19">
        <v>49</v>
      </c>
      <c r="K68" s="19">
        <v>2</v>
      </c>
      <c r="L68" s="19">
        <v>76</v>
      </c>
      <c r="M68" s="19">
        <v>7</v>
      </c>
      <c r="N68" s="20">
        <v>1911</v>
      </c>
      <c r="O68" s="21">
        <f>SUM(E68,G68,I68,K68,M68)</f>
        <v>90</v>
      </c>
      <c r="P68" s="27">
        <v>8</v>
      </c>
      <c r="Q68" s="23">
        <f t="shared" si="0"/>
        <v>0.989247311827957</v>
      </c>
      <c r="R68" s="24">
        <f t="shared" si="2"/>
        <v>0.010752688172043012</v>
      </c>
    </row>
    <row r="69" spans="1:18" s="1" customFormat="1" ht="12.75">
      <c r="A69" s="15" t="s">
        <v>77</v>
      </c>
      <c r="B69" s="26">
        <v>73</v>
      </c>
      <c r="C69" s="17">
        <f>SUM('[1]HUD Monthly Report FEB 2005'!B70+'[1]HUD Monthly Report MAR 2005'!B70+'[1]HUD Monthly Report APR 2005'!B70+'[1]HUD Monthly Report MAY 2005'!B70+'[1]HUD Monthly Report JUN 2005'!B68+'[1]HUD Monthly Report JUL 2005'!B69+B69)/7</f>
        <v>78</v>
      </c>
      <c r="D69" s="18">
        <v>405</v>
      </c>
      <c r="E69" s="19">
        <v>16</v>
      </c>
      <c r="F69" s="19">
        <v>6</v>
      </c>
      <c r="G69" s="19">
        <v>0</v>
      </c>
      <c r="H69" s="19">
        <v>27</v>
      </c>
      <c r="I69" s="19">
        <v>0</v>
      </c>
      <c r="J69" s="19">
        <v>4</v>
      </c>
      <c r="K69" s="19">
        <v>0</v>
      </c>
      <c r="L69" s="19">
        <v>11</v>
      </c>
      <c r="M69" s="19">
        <v>3</v>
      </c>
      <c r="N69" s="20">
        <v>406</v>
      </c>
      <c r="O69" s="21">
        <f>SUM(E69+G69+I69+K69+M69)</f>
        <v>19</v>
      </c>
      <c r="P69" s="27">
        <v>8</v>
      </c>
      <c r="Q69" s="23">
        <f t="shared" si="0"/>
        <v>0.989247311827957</v>
      </c>
      <c r="R69" s="24">
        <f t="shared" si="2"/>
        <v>0.010752688172043012</v>
      </c>
    </row>
    <row r="70" spans="1:18" s="1" customFormat="1" ht="12.75">
      <c r="A70" s="15" t="s">
        <v>78</v>
      </c>
      <c r="B70" s="15">
        <v>262</v>
      </c>
      <c r="C70" s="17">
        <f>SUM('[1]HUD Monthly Report FEB 2005'!B71+'[1]HUD Monthly Report MAR 2005'!B71+'[1]HUD Monthly Report APR 2005'!B71+'[1]HUD Monthly Report MAY 2005'!B71+'[1]HUD Monthly Report JUN 2005'!B69+'[1]HUD Monthly Report JUL 2005'!B70+B70)/7</f>
        <v>231.42857142857142</v>
      </c>
      <c r="D70" s="18">
        <v>1262</v>
      </c>
      <c r="E70" s="19">
        <v>78</v>
      </c>
      <c r="F70" s="19">
        <v>60</v>
      </c>
      <c r="G70" s="19">
        <v>7</v>
      </c>
      <c r="H70" s="19">
        <v>71</v>
      </c>
      <c r="I70" s="19">
        <v>3</v>
      </c>
      <c r="J70" s="19">
        <v>26</v>
      </c>
      <c r="K70" s="19">
        <v>2</v>
      </c>
      <c r="L70" s="19">
        <v>34</v>
      </c>
      <c r="M70" s="19">
        <v>5</v>
      </c>
      <c r="N70" s="20">
        <v>1271</v>
      </c>
      <c r="O70" s="21">
        <f>SUM(E70+G70+I70+K70+M70)</f>
        <v>95</v>
      </c>
      <c r="P70" s="27">
        <v>9</v>
      </c>
      <c r="Q70" s="23">
        <f>SUM(1-R70)</f>
        <v>0.9879032258064516</v>
      </c>
      <c r="R70" s="24">
        <f t="shared" si="2"/>
        <v>0.012096774193548387</v>
      </c>
    </row>
    <row r="71" spans="1:18" s="1" customFormat="1" ht="12.75">
      <c r="A71" s="15" t="s">
        <v>79</v>
      </c>
      <c r="B71" s="15">
        <v>792</v>
      </c>
      <c r="C71" s="17">
        <f>SUM('[1]HUD Monthly Report FEB 2005'!B72+'[1]HUD Monthly Report MAR 2005'!B72+'[1]HUD Monthly Report APR 2005'!B72+'[1]HUD Monthly Report MAY 2005'!B72+'[1]HUD Monthly Report JUN 2005'!B70+'[1]HUD Monthly Report JUL 2005'!B71+B71)/7</f>
        <v>706.7142857142857</v>
      </c>
      <c r="D71" s="18">
        <v>2964</v>
      </c>
      <c r="E71" s="19">
        <v>113</v>
      </c>
      <c r="F71" s="19">
        <v>106</v>
      </c>
      <c r="G71" s="19">
        <v>10</v>
      </c>
      <c r="H71" s="19">
        <v>151</v>
      </c>
      <c r="I71" s="19">
        <v>11</v>
      </c>
      <c r="J71" s="19">
        <v>78</v>
      </c>
      <c r="K71" s="19">
        <v>3</v>
      </c>
      <c r="L71" s="19">
        <v>101</v>
      </c>
      <c r="M71" s="19">
        <v>14</v>
      </c>
      <c r="N71" s="20">
        <v>2989</v>
      </c>
      <c r="O71" s="21">
        <f>SUM(E71+G71+I71+K71+M71)</f>
        <v>151</v>
      </c>
      <c r="P71" s="27">
        <v>8</v>
      </c>
      <c r="Q71" s="23">
        <f>SUM(1-R71)</f>
        <v>0.989247311827957</v>
      </c>
      <c r="R71" s="24">
        <f aca="true" t="shared" si="3" ref="R71:R88">SUM(P71/744)</f>
        <v>0.010752688172043012</v>
      </c>
    </row>
    <row r="72" spans="1:18" s="1" customFormat="1" ht="12.75">
      <c r="A72" s="15" t="s">
        <v>80</v>
      </c>
      <c r="B72" s="15">
        <v>42</v>
      </c>
      <c r="C72" s="17">
        <f>SUM('[1]HUD Monthly Report FEB 2005'!B73+'[1]HUD Monthly Report MAR 2005'!B73+'[1]HUD Monthly Report APR 2005'!B73+'[1]HUD Monthly Report MAY 2005'!B73+'[1]HUD Monthly Report JUN 2005'!B71+'[1]HUD Monthly Report JUL 2005'!B72+B72)/7</f>
        <v>68.14285714285714</v>
      </c>
      <c r="D72" s="18">
        <v>264</v>
      </c>
      <c r="E72" s="19">
        <v>5</v>
      </c>
      <c r="F72" s="19">
        <v>21</v>
      </c>
      <c r="G72" s="19">
        <v>3</v>
      </c>
      <c r="H72" s="19">
        <v>5</v>
      </c>
      <c r="I72" s="19">
        <v>0</v>
      </c>
      <c r="J72" s="19">
        <v>25</v>
      </c>
      <c r="K72" s="19">
        <v>1</v>
      </c>
      <c r="L72" s="19">
        <v>4</v>
      </c>
      <c r="M72" s="19">
        <v>0</v>
      </c>
      <c r="N72" s="20">
        <v>264</v>
      </c>
      <c r="O72" s="21">
        <f t="shared" si="1"/>
        <v>9</v>
      </c>
      <c r="P72" s="27">
        <v>11</v>
      </c>
      <c r="Q72" s="23">
        <f t="shared" si="0"/>
        <v>0.9852150537634409</v>
      </c>
      <c r="R72" s="24">
        <f t="shared" si="3"/>
        <v>0.01478494623655914</v>
      </c>
    </row>
    <row r="73" spans="1:18" s="1" customFormat="1" ht="12.75">
      <c r="A73" s="15" t="s">
        <v>81</v>
      </c>
      <c r="B73" s="15">
        <v>31</v>
      </c>
      <c r="C73" s="17">
        <f>SUM('[1]HUD Monthly Report FEB 2005'!B74+'[1]HUD Monthly Report MAR 2005'!B74+'[1]HUD Monthly Report APR 2005'!B74+'[1]HUD Monthly Report MAY 2005'!B74+'[1]HUD Monthly Report JUN 2005'!B72+'[1]HUD Monthly Report JUL 2005'!B73+B73)/7</f>
        <v>91.71428571428571</v>
      </c>
      <c r="D73" s="18">
        <v>268</v>
      </c>
      <c r="E73" s="19">
        <v>4</v>
      </c>
      <c r="F73" s="19">
        <v>5</v>
      </c>
      <c r="G73" s="19">
        <v>0</v>
      </c>
      <c r="H73" s="19">
        <v>20</v>
      </c>
      <c r="I73" s="19">
        <v>1</v>
      </c>
      <c r="J73" s="19">
        <v>1</v>
      </c>
      <c r="K73" s="19">
        <v>0</v>
      </c>
      <c r="L73" s="19">
        <v>4</v>
      </c>
      <c r="M73" s="19">
        <v>1</v>
      </c>
      <c r="N73" s="20">
        <v>269</v>
      </c>
      <c r="O73" s="21">
        <f>SUM(E73+G73+I73+K73+M73)</f>
        <v>6</v>
      </c>
      <c r="P73" s="27">
        <v>9</v>
      </c>
      <c r="Q73" s="23">
        <f aca="true" t="shared" si="4" ref="Q73:Q90">SUM(1-R73)</f>
        <v>0.9879032258064516</v>
      </c>
      <c r="R73" s="24">
        <f t="shared" si="3"/>
        <v>0.012096774193548387</v>
      </c>
    </row>
    <row r="74" spans="1:18" s="1" customFormat="1" ht="12.75">
      <c r="A74" s="15" t="s">
        <v>82</v>
      </c>
      <c r="B74" s="15">
        <v>258</v>
      </c>
      <c r="C74" s="17">
        <f>SUM('[1]HUD Monthly Report FEB 2005'!B75+'[1]HUD Monthly Report MAR 2005'!B75+'[1]HUD Monthly Report APR 2005'!B75+'[1]HUD Monthly Report MAY 2005'!B75+'[1]HUD Monthly Report JUN 2005'!B73+'[1]HUD Monthly Report JUL 2005'!B74+B74)/7</f>
        <v>220.42857142857142</v>
      </c>
      <c r="D74" s="18">
        <v>1125</v>
      </c>
      <c r="E74" s="19">
        <v>36</v>
      </c>
      <c r="F74" s="19">
        <v>52</v>
      </c>
      <c r="G74" s="19">
        <v>6</v>
      </c>
      <c r="H74" s="19">
        <v>102</v>
      </c>
      <c r="I74" s="19">
        <v>6</v>
      </c>
      <c r="J74" s="19">
        <v>50</v>
      </c>
      <c r="K74" s="19">
        <v>6</v>
      </c>
      <c r="L74" s="19">
        <v>30</v>
      </c>
      <c r="M74" s="19">
        <v>3</v>
      </c>
      <c r="N74" s="20">
        <v>1126</v>
      </c>
      <c r="O74" s="21">
        <f>SUM(E74+G74+I74+K74+M74)</f>
        <v>57</v>
      </c>
      <c r="P74" s="27">
        <v>8</v>
      </c>
      <c r="Q74" s="23">
        <f t="shared" si="4"/>
        <v>0.989247311827957</v>
      </c>
      <c r="R74" s="24">
        <f t="shared" si="3"/>
        <v>0.010752688172043012</v>
      </c>
    </row>
    <row r="75" spans="1:18" s="1" customFormat="1" ht="12.75">
      <c r="A75" s="57" t="s">
        <v>83</v>
      </c>
      <c r="B75" s="65">
        <v>243</v>
      </c>
      <c r="C75" s="58">
        <f>SUM('[1]HUD Monthly Report FEB 2005'!B76+'[1]HUD Monthly Report MAR 2005'!B76+'[1]HUD Monthly Report APR 2005'!B76+'[1]HUD Monthly Report MAY 2005'!B76+'[1]HUD Monthly Report JUN 2005'!B74+'[1]HUD Monthly Report JUL 2005'!B75+B75)/7</f>
        <v>185.57142857142858</v>
      </c>
      <c r="D75" s="59">
        <v>1177</v>
      </c>
      <c r="E75" s="60">
        <v>30</v>
      </c>
      <c r="F75" s="60">
        <v>19</v>
      </c>
      <c r="G75" s="60">
        <v>2</v>
      </c>
      <c r="H75" s="60">
        <v>65</v>
      </c>
      <c r="I75" s="60">
        <v>1</v>
      </c>
      <c r="J75" s="60">
        <v>15</v>
      </c>
      <c r="K75" s="60">
        <v>0</v>
      </c>
      <c r="L75" s="60">
        <v>53</v>
      </c>
      <c r="M75" s="60">
        <v>8</v>
      </c>
      <c r="N75" s="61">
        <v>1183</v>
      </c>
      <c r="O75" s="62">
        <f>SUM(E75+G75+I75+K75+M75)</f>
        <v>41</v>
      </c>
      <c r="P75" s="66">
        <v>94</v>
      </c>
      <c r="Q75" s="64">
        <f t="shared" si="4"/>
        <v>0.8736559139784946</v>
      </c>
      <c r="R75" s="24">
        <f t="shared" si="3"/>
        <v>0.12634408602150538</v>
      </c>
    </row>
    <row r="76" spans="1:18" s="1" customFormat="1" ht="12.75">
      <c r="A76" s="15" t="s">
        <v>84</v>
      </c>
      <c r="B76" s="15">
        <v>53</v>
      </c>
      <c r="C76" s="17">
        <f>SUM('[1]HUD Monthly Report FEB 2005'!B77+'[1]HUD Monthly Report MAR 2005'!B77+'[1]HUD Monthly Report APR 2005'!B77+'[1]HUD Monthly Report MAY 2005'!B77+'[1]HUD Monthly Report JUN 2005'!B75+'[1]HUD Monthly Report JUL 2005'!B76+B76)/7</f>
        <v>86.28571428571429</v>
      </c>
      <c r="D76" s="18">
        <v>374</v>
      </c>
      <c r="E76" s="19">
        <v>36</v>
      </c>
      <c r="F76" s="19">
        <v>33</v>
      </c>
      <c r="G76" s="19">
        <v>12</v>
      </c>
      <c r="H76" s="19">
        <v>17</v>
      </c>
      <c r="I76" s="19">
        <v>7</v>
      </c>
      <c r="J76" s="19">
        <v>12</v>
      </c>
      <c r="K76" s="19">
        <v>4</v>
      </c>
      <c r="L76" s="19">
        <v>10</v>
      </c>
      <c r="M76" s="19">
        <v>2</v>
      </c>
      <c r="N76" s="20">
        <v>377</v>
      </c>
      <c r="O76" s="21">
        <f t="shared" si="1"/>
        <v>61</v>
      </c>
      <c r="P76" s="27">
        <v>8</v>
      </c>
      <c r="Q76" s="23">
        <f t="shared" si="4"/>
        <v>0.989247311827957</v>
      </c>
      <c r="R76" s="24">
        <f t="shared" si="3"/>
        <v>0.010752688172043012</v>
      </c>
    </row>
    <row r="77" spans="1:18" s="1" customFormat="1" ht="12.75">
      <c r="A77" s="15" t="s">
        <v>85</v>
      </c>
      <c r="B77" s="15">
        <v>7</v>
      </c>
      <c r="C77" s="17">
        <f>SUM('[1]HUD Monthly Report FEB 2005'!B78+'[1]HUD Monthly Report MAR 2005'!B78+'[1]HUD Monthly Report APR 2005'!B78+'[1]HUD Monthly Report MAY 2005'!B78+'[1]HUD Monthly Report JUN 2005'!B76+'[1]HUD Monthly Report JUL 2005'!B77+B77)/7</f>
        <v>19.714285714285715</v>
      </c>
      <c r="D77" s="18">
        <v>113</v>
      </c>
      <c r="E77" s="19">
        <v>23</v>
      </c>
      <c r="F77" s="19">
        <v>0</v>
      </c>
      <c r="G77" s="19">
        <v>0</v>
      </c>
      <c r="H77" s="19">
        <v>0</v>
      </c>
      <c r="I77" s="19">
        <v>0</v>
      </c>
      <c r="J77" s="19">
        <v>0</v>
      </c>
      <c r="K77" s="19">
        <v>0</v>
      </c>
      <c r="L77" s="19">
        <v>0</v>
      </c>
      <c r="M77" s="19">
        <v>0</v>
      </c>
      <c r="N77" s="20">
        <v>113</v>
      </c>
      <c r="O77" s="21">
        <f aca="true" t="shared" si="5" ref="O77:O82">SUM(E77+G77+I77+K77+M77)</f>
        <v>23</v>
      </c>
      <c r="P77" s="27">
        <v>8</v>
      </c>
      <c r="Q77" s="23">
        <f t="shared" si="4"/>
        <v>0.989247311827957</v>
      </c>
      <c r="R77" s="24">
        <f t="shared" si="3"/>
        <v>0.010752688172043012</v>
      </c>
    </row>
    <row r="78" spans="1:18" s="1" customFormat="1" ht="12.75">
      <c r="A78" s="15" t="s">
        <v>86</v>
      </c>
      <c r="B78" s="15">
        <v>677</v>
      </c>
      <c r="C78" s="17">
        <f>SUM('[1]HUD Monthly Report FEB 2005'!B79+'[1]HUD Monthly Report MAR 2005'!B79+'[1]HUD Monthly Report APR 2005'!B79+'[1]HUD Monthly Report MAY 2005'!B79+'[1]HUD Monthly Report JUN 2005'!B77+'[1]HUD Monthly Report JUL 2005'!B78+B78)/7</f>
        <v>578.2857142857143</v>
      </c>
      <c r="D78" s="18">
        <v>2682</v>
      </c>
      <c r="E78" s="19">
        <v>153</v>
      </c>
      <c r="F78" s="19">
        <v>149</v>
      </c>
      <c r="G78" s="19">
        <v>11</v>
      </c>
      <c r="H78" s="19">
        <v>108</v>
      </c>
      <c r="I78" s="19">
        <v>5</v>
      </c>
      <c r="J78" s="19">
        <v>75</v>
      </c>
      <c r="K78" s="19">
        <v>4</v>
      </c>
      <c r="L78" s="19">
        <v>179</v>
      </c>
      <c r="M78" s="19">
        <v>31</v>
      </c>
      <c r="N78" s="20">
        <v>2697</v>
      </c>
      <c r="O78" s="21">
        <f t="shared" si="5"/>
        <v>204</v>
      </c>
      <c r="P78" s="27">
        <v>15</v>
      </c>
      <c r="Q78" s="23">
        <f t="shared" si="4"/>
        <v>0.9798387096774194</v>
      </c>
      <c r="R78" s="24">
        <f t="shared" si="3"/>
        <v>0.020161290322580645</v>
      </c>
    </row>
    <row r="79" spans="1:18" s="1" customFormat="1" ht="12.75">
      <c r="A79" s="15" t="s">
        <v>87</v>
      </c>
      <c r="B79" s="15">
        <v>38</v>
      </c>
      <c r="C79" s="17">
        <f>SUM('[1]HUD Monthly Report FEB 2005'!B81+'[1]HUD Monthly Report MAR 2005'!B81+'[1]HUD Monthly Report APR 2005'!B81+'[1]HUD Monthly Report MAY 2005'!B81+'[1]HUD Monthly Report JUN 2005'!B79+'[1]HUD Monthly Report JUL 2005'!B79+B79)/7</f>
        <v>49</v>
      </c>
      <c r="D79" s="18">
        <v>243</v>
      </c>
      <c r="E79" s="19">
        <v>35</v>
      </c>
      <c r="F79" s="19">
        <v>14</v>
      </c>
      <c r="G79" s="19">
        <v>1</v>
      </c>
      <c r="H79" s="19">
        <v>6</v>
      </c>
      <c r="I79" s="19">
        <v>0</v>
      </c>
      <c r="J79" s="19">
        <v>5</v>
      </c>
      <c r="K79" s="19">
        <v>0</v>
      </c>
      <c r="L79" s="19">
        <v>44</v>
      </c>
      <c r="M79" s="19">
        <v>32</v>
      </c>
      <c r="N79" s="20">
        <v>243</v>
      </c>
      <c r="O79" s="21">
        <f t="shared" si="5"/>
        <v>68</v>
      </c>
      <c r="P79" s="27">
        <v>12</v>
      </c>
      <c r="Q79" s="23">
        <f t="shared" si="4"/>
        <v>0.9838709677419355</v>
      </c>
      <c r="R79" s="24">
        <f t="shared" si="3"/>
        <v>0.016129032258064516</v>
      </c>
    </row>
    <row r="80" spans="1:18" s="1" customFormat="1" ht="12.75">
      <c r="A80" s="57" t="s">
        <v>88</v>
      </c>
      <c r="B80" s="57">
        <v>113</v>
      </c>
      <c r="C80" s="58">
        <f>SUM('[1]HUD Monthly Report FEB 2005'!B82+'[1]HUD Monthly Report MAR 2005'!B82+'[1]HUD Monthly Report APR 2005'!B82+'[1]HUD Monthly Report MAY 2005'!B82+'[1]HUD Monthly Report JUN 2005'!B80+'[1]HUD Monthly Report JUL 2005'!B80+B80)/7</f>
        <v>190.57142857142858</v>
      </c>
      <c r="D80" s="59">
        <v>467</v>
      </c>
      <c r="E80" s="60">
        <v>10</v>
      </c>
      <c r="F80" s="60">
        <v>15</v>
      </c>
      <c r="G80" s="60">
        <v>1</v>
      </c>
      <c r="H80" s="60">
        <v>27</v>
      </c>
      <c r="I80" s="60">
        <v>0</v>
      </c>
      <c r="J80" s="60">
        <v>16</v>
      </c>
      <c r="K80" s="60">
        <v>1</v>
      </c>
      <c r="L80" s="60">
        <v>7</v>
      </c>
      <c r="M80" s="60">
        <v>0</v>
      </c>
      <c r="N80" s="61">
        <v>469</v>
      </c>
      <c r="O80" s="62">
        <f t="shared" si="5"/>
        <v>12</v>
      </c>
      <c r="P80" s="63">
        <v>45</v>
      </c>
      <c r="Q80" s="64">
        <f t="shared" si="4"/>
        <v>0.939516129032258</v>
      </c>
      <c r="R80" s="24">
        <f t="shared" si="3"/>
        <v>0.06048387096774194</v>
      </c>
    </row>
    <row r="81" spans="1:18" s="1" customFormat="1" ht="12.75">
      <c r="A81" s="15" t="s">
        <v>89</v>
      </c>
      <c r="B81" s="26">
        <v>315</v>
      </c>
      <c r="C81" s="17">
        <f>SUM('[1]HUD Monthly Report FEB 2005'!B83+'[1]HUD Monthly Report MAY 2005'!B83+'[1]HUD Monthly Report MAY 2005'!B83+'[1]HUD Monthly Report JUN 2005'!B81+'[1]HUD Monthly Report JUL 2005'!B81+B81)/6</f>
        <v>295.8333333333333</v>
      </c>
      <c r="D81" s="18">
        <v>1379</v>
      </c>
      <c r="E81" s="19">
        <v>51</v>
      </c>
      <c r="F81" s="19">
        <v>46</v>
      </c>
      <c r="G81" s="19">
        <v>2</v>
      </c>
      <c r="H81" s="19">
        <v>64</v>
      </c>
      <c r="I81" s="19">
        <v>1</v>
      </c>
      <c r="J81" s="19">
        <v>37</v>
      </c>
      <c r="K81" s="19">
        <v>1</v>
      </c>
      <c r="L81" s="19">
        <v>80</v>
      </c>
      <c r="M81" s="19">
        <v>11</v>
      </c>
      <c r="N81" s="20">
        <v>1396</v>
      </c>
      <c r="O81" s="21">
        <f t="shared" si="5"/>
        <v>66</v>
      </c>
      <c r="P81" s="27">
        <v>10</v>
      </c>
      <c r="Q81" s="23">
        <f t="shared" si="4"/>
        <v>0.9865591397849462</v>
      </c>
      <c r="R81" s="24">
        <f t="shared" si="3"/>
        <v>0.013440860215053764</v>
      </c>
    </row>
    <row r="82" spans="1:18" s="1" customFormat="1" ht="12.75">
      <c r="A82" s="57" t="s">
        <v>90</v>
      </c>
      <c r="B82" s="65">
        <v>603</v>
      </c>
      <c r="C82" s="58">
        <f>SUM('[1]HUD Monthly Report FEB 2005'!B85+'[1]HUD Monthly Report MAR 2005'!B85+'[1]HUD Monthly Report APR 2005'!B85+'[1]HUD Monthly Report MAY 2005'!B85+'[1]HUD Monthly Report JUN 2005'!B82+'[1]HUD Monthly Report JUL 2005'!B82+B82)/7</f>
        <v>442.14285714285717</v>
      </c>
      <c r="D82" s="59">
        <v>2512</v>
      </c>
      <c r="E82" s="60">
        <v>63</v>
      </c>
      <c r="F82" s="60">
        <v>140</v>
      </c>
      <c r="G82" s="60">
        <v>11</v>
      </c>
      <c r="H82" s="60">
        <v>145</v>
      </c>
      <c r="I82" s="60">
        <v>8</v>
      </c>
      <c r="J82" s="60">
        <v>81</v>
      </c>
      <c r="K82" s="60">
        <v>3</v>
      </c>
      <c r="L82" s="60">
        <v>126</v>
      </c>
      <c r="M82" s="60">
        <v>12</v>
      </c>
      <c r="N82" s="61">
        <v>2537</v>
      </c>
      <c r="O82" s="62">
        <f t="shared" si="5"/>
        <v>97</v>
      </c>
      <c r="P82" s="63">
        <v>51</v>
      </c>
      <c r="Q82" s="64">
        <f t="shared" si="4"/>
        <v>0.9314516129032258</v>
      </c>
      <c r="R82" s="24">
        <f t="shared" si="3"/>
        <v>0.06854838709677419</v>
      </c>
    </row>
    <row r="83" spans="1:18" s="1" customFormat="1" ht="12.75">
      <c r="A83" s="15" t="s">
        <v>91</v>
      </c>
      <c r="B83" s="15">
        <v>248</v>
      </c>
      <c r="C83" s="17">
        <f>SUM('[1]HUD Monthly Report FEB 2005'!B86+'[1]HUD Monthly Report MAR 2005'!B86+'[1]HUD Monthly Report APR 2005'!B86+'[1]HUD Monthly Report MAY 2005'!B86+'[1]HUD Monthly Report JUN 2005'!B83+'[1]HUD Monthly Report JUL 2005'!B83+B83)/7</f>
        <v>245.28571428571428</v>
      </c>
      <c r="D83" s="18">
        <v>1054</v>
      </c>
      <c r="E83" s="19">
        <v>36</v>
      </c>
      <c r="F83" s="19">
        <v>30</v>
      </c>
      <c r="G83" s="19">
        <v>1</v>
      </c>
      <c r="H83" s="19">
        <v>79</v>
      </c>
      <c r="I83" s="19">
        <v>5</v>
      </c>
      <c r="J83" s="19">
        <v>18</v>
      </c>
      <c r="K83" s="19">
        <v>0</v>
      </c>
      <c r="L83" s="19">
        <v>24</v>
      </c>
      <c r="M83" s="19">
        <v>2</v>
      </c>
      <c r="N83" s="20">
        <v>1074</v>
      </c>
      <c r="O83" s="21">
        <f>SUM(E83,G83,I83,K83,M83)</f>
        <v>44</v>
      </c>
      <c r="P83" s="27">
        <v>18</v>
      </c>
      <c r="Q83" s="23">
        <f t="shared" si="4"/>
        <v>0.9758064516129032</v>
      </c>
      <c r="R83" s="24">
        <f t="shared" si="3"/>
        <v>0.024193548387096774</v>
      </c>
    </row>
    <row r="84" spans="1:18" s="1" customFormat="1" ht="12.75">
      <c r="A84" s="15" t="s">
        <v>92</v>
      </c>
      <c r="B84" s="26">
        <v>1104</v>
      </c>
      <c r="C84" s="17">
        <f>SUM('[1]HUD Monthly Report FEB 2005'!B87+'[1]HUD Monthly Report MAR 2005'!B87+'[1]HUD Monthly Report APR 2005'!B87+'[1]HUD Monthly Report MAY 2005'!B87+'[1]HUD Monthly Report JUN 2005'!B84+'[1]HUD Monthly Report JUL 2005'!B84+B84)/7</f>
        <v>918.4285714285714</v>
      </c>
      <c r="D84" s="18">
        <v>4490</v>
      </c>
      <c r="E84" s="19">
        <v>129</v>
      </c>
      <c r="F84" s="19">
        <v>220</v>
      </c>
      <c r="G84" s="19">
        <v>18</v>
      </c>
      <c r="H84" s="19">
        <v>251</v>
      </c>
      <c r="I84" s="19">
        <v>10</v>
      </c>
      <c r="J84" s="19">
        <v>140</v>
      </c>
      <c r="K84" s="19">
        <v>6</v>
      </c>
      <c r="L84" s="19">
        <v>167</v>
      </c>
      <c r="M84" s="19">
        <v>25</v>
      </c>
      <c r="N84" s="20">
        <v>4506</v>
      </c>
      <c r="O84" s="21">
        <f aca="true" t="shared" si="6" ref="O84:O90">SUM(E84+G84+I84+K84+M84)</f>
        <v>188</v>
      </c>
      <c r="P84" s="29">
        <v>8</v>
      </c>
      <c r="Q84" s="23">
        <f t="shared" si="4"/>
        <v>0.989247311827957</v>
      </c>
      <c r="R84" s="24">
        <f t="shared" si="3"/>
        <v>0.010752688172043012</v>
      </c>
    </row>
    <row r="85" spans="1:18" s="1" customFormat="1" ht="12.75">
      <c r="A85" s="15" t="s">
        <v>93</v>
      </c>
      <c r="B85" s="15">
        <v>400</v>
      </c>
      <c r="C85" s="17">
        <f>SUM('[1]HUD Monthly Report FEB 2005'!B88+'[1]HUD Monthly Report MAR 2005'!B88+'[1]HUD Monthly Report APR 2005'!B88+'[1]HUD Monthly Report MAY 2005'!B88+'[1]HUD Monthly Report JUN 2005'!B85+'[1]HUD Monthly Report JUL 2005'!B85+B85)/7</f>
        <v>379.2857142857143</v>
      </c>
      <c r="D85" s="18">
        <v>1788</v>
      </c>
      <c r="E85" s="19">
        <v>86</v>
      </c>
      <c r="F85" s="19">
        <v>80</v>
      </c>
      <c r="G85" s="19">
        <v>9</v>
      </c>
      <c r="H85" s="19">
        <v>135</v>
      </c>
      <c r="I85" s="19">
        <v>11</v>
      </c>
      <c r="J85" s="19">
        <v>66</v>
      </c>
      <c r="K85" s="19">
        <v>14</v>
      </c>
      <c r="L85" s="19">
        <v>96</v>
      </c>
      <c r="M85" s="19">
        <v>13</v>
      </c>
      <c r="N85" s="20">
        <v>1810</v>
      </c>
      <c r="O85" s="21">
        <f t="shared" si="6"/>
        <v>133</v>
      </c>
      <c r="P85" s="27">
        <v>8</v>
      </c>
      <c r="Q85" s="23">
        <f t="shared" si="4"/>
        <v>0.989247311827957</v>
      </c>
      <c r="R85" s="24">
        <f t="shared" si="3"/>
        <v>0.010752688172043012</v>
      </c>
    </row>
    <row r="86" spans="1:18" s="1" customFormat="1" ht="12.75">
      <c r="A86" s="15" t="s">
        <v>94</v>
      </c>
      <c r="B86" s="15">
        <v>133</v>
      </c>
      <c r="C86" s="17">
        <f>SUM('[1]HUD Monthly Report FEB 2005'!B89+'[1]HUD Monthly Report MAR 2005'!B89+'[1]HUD Monthly Report APR 2005'!B89+'[1]HUD Monthly Report MAY 2005'!B89+'[1]HUD Monthly Report JUN 2005'!B86+'[1]HUD Monthly Report JUL 2005'!B86+B86)/7</f>
        <v>146</v>
      </c>
      <c r="D86" s="18">
        <v>675</v>
      </c>
      <c r="E86" s="19">
        <v>59</v>
      </c>
      <c r="F86" s="19">
        <v>36</v>
      </c>
      <c r="G86" s="19">
        <v>4</v>
      </c>
      <c r="H86" s="19">
        <v>43</v>
      </c>
      <c r="I86" s="19">
        <v>5</v>
      </c>
      <c r="J86" s="19">
        <v>57</v>
      </c>
      <c r="K86" s="19">
        <v>7</v>
      </c>
      <c r="L86" s="19">
        <v>33</v>
      </c>
      <c r="M86" s="19">
        <v>11</v>
      </c>
      <c r="N86" s="20">
        <v>685</v>
      </c>
      <c r="O86" s="21">
        <f t="shared" si="6"/>
        <v>86</v>
      </c>
      <c r="P86" s="27">
        <v>28</v>
      </c>
      <c r="Q86" s="23">
        <f t="shared" si="4"/>
        <v>0.9623655913978495</v>
      </c>
      <c r="R86" s="24">
        <f t="shared" si="3"/>
        <v>0.03763440860215054</v>
      </c>
    </row>
    <row r="87" spans="1:18" s="1" customFormat="1" ht="12.75">
      <c r="A87" s="15" t="s">
        <v>95</v>
      </c>
      <c r="B87" s="15">
        <v>87</v>
      </c>
      <c r="C87" s="17">
        <f>SUM('[1]HUD Monthly Report FEB 2005'!B90+'[1]HUD Monthly Report MAR 2005'!B90+'[1]HUD Monthly Report APR 2005'!B90+'[1]HUD Monthly Report MAY 2005'!B90+'[1]HUD Monthly Report JUN 2005'!B87+'[1]HUD Monthly Report JUL 2005'!B87+B87)/7</f>
        <v>89.28571428571429</v>
      </c>
      <c r="D87" s="18">
        <v>491</v>
      </c>
      <c r="E87" s="19">
        <v>30</v>
      </c>
      <c r="F87" s="19">
        <v>42</v>
      </c>
      <c r="G87" s="19">
        <v>5</v>
      </c>
      <c r="H87" s="19">
        <v>38</v>
      </c>
      <c r="I87" s="19">
        <v>5</v>
      </c>
      <c r="J87" s="19">
        <v>25</v>
      </c>
      <c r="K87" s="19">
        <v>2</v>
      </c>
      <c r="L87" s="19">
        <v>31</v>
      </c>
      <c r="M87" s="19">
        <v>2</v>
      </c>
      <c r="N87" s="20">
        <v>494</v>
      </c>
      <c r="O87" s="21">
        <f t="shared" si="6"/>
        <v>44</v>
      </c>
      <c r="P87" s="27">
        <v>28</v>
      </c>
      <c r="Q87" s="23">
        <f t="shared" si="4"/>
        <v>0.9623655913978495</v>
      </c>
      <c r="R87" s="24">
        <f t="shared" si="3"/>
        <v>0.03763440860215054</v>
      </c>
    </row>
    <row r="88" spans="1:18" s="1" customFormat="1" ht="12.75">
      <c r="A88" s="15" t="s">
        <v>96</v>
      </c>
      <c r="B88" s="26">
        <v>912</v>
      </c>
      <c r="C88" s="17">
        <f>SUM('[1]HUD Monthly Report FEB 2005'!B91+'[1]HUD Monthly Report MAR 2005'!B91+'[1]HUD Monthly Report APR 2005'!B91+'[1]HUD Monthly Report MAY 2005'!B91+'[1]HUD Monthly Report JUN 2005'!B88+'[1]HUD Monthly Report JUL 2005'!B88+B88)/7</f>
        <v>577.4285714285714</v>
      </c>
      <c r="D88" s="18">
        <v>3764</v>
      </c>
      <c r="E88" s="19">
        <v>110</v>
      </c>
      <c r="F88" s="19">
        <v>154</v>
      </c>
      <c r="G88" s="19">
        <v>13</v>
      </c>
      <c r="H88" s="19">
        <v>249</v>
      </c>
      <c r="I88" s="19">
        <v>16</v>
      </c>
      <c r="J88" s="19">
        <v>210</v>
      </c>
      <c r="K88" s="19">
        <v>13</v>
      </c>
      <c r="L88" s="19">
        <v>259</v>
      </c>
      <c r="M88" s="19">
        <v>30</v>
      </c>
      <c r="N88" s="20">
        <v>3764</v>
      </c>
      <c r="O88" s="21">
        <f t="shared" si="6"/>
        <v>182</v>
      </c>
      <c r="P88" s="27">
        <v>24</v>
      </c>
      <c r="Q88" s="23">
        <f t="shared" si="4"/>
        <v>0.967741935483871</v>
      </c>
      <c r="R88" s="24">
        <f t="shared" si="3"/>
        <v>0.03225806451612903</v>
      </c>
    </row>
    <row r="89" spans="1:18" s="1" customFormat="1" ht="12.75">
      <c r="A89" s="15" t="s">
        <v>97</v>
      </c>
      <c r="B89" s="15">
        <v>572</v>
      </c>
      <c r="C89" s="17">
        <f>SUM('[1]HUD Monthly Report FEB 2005'!B92+'[1]HUD Monthly Report MAR 2005'!B92+'[1]HUD Monthly Report APR 2005'!B92+'[1]HUD Monthly Report MAY 2005'!B92+'[1]HUD Monthly Report JUN 2005'!B89+'[1]HUD Monthly Report JUL 2005'!B89+B89)/7</f>
        <v>416.85714285714283</v>
      </c>
      <c r="D89" s="18">
        <v>2474</v>
      </c>
      <c r="E89" s="19">
        <v>165</v>
      </c>
      <c r="F89" s="19">
        <v>189</v>
      </c>
      <c r="G89" s="19">
        <v>17</v>
      </c>
      <c r="H89" s="19">
        <v>144</v>
      </c>
      <c r="I89" s="19">
        <v>14</v>
      </c>
      <c r="J89" s="19">
        <v>137</v>
      </c>
      <c r="K89" s="19">
        <v>10</v>
      </c>
      <c r="L89" s="19">
        <v>126</v>
      </c>
      <c r="M89" s="19">
        <v>34</v>
      </c>
      <c r="N89" s="20">
        <v>2492</v>
      </c>
      <c r="O89" s="21">
        <f t="shared" si="6"/>
        <v>240</v>
      </c>
      <c r="P89" s="27">
        <v>8</v>
      </c>
      <c r="Q89" s="23">
        <f t="shared" si="4"/>
        <v>1</v>
      </c>
      <c r="R89" s="24"/>
    </row>
    <row r="90" spans="1:18" s="1" customFormat="1" ht="12.75">
      <c r="A90" s="15" t="s">
        <v>98</v>
      </c>
      <c r="B90" s="15">
        <v>478</v>
      </c>
      <c r="C90" s="17">
        <f>SUM('[1]HUD Monthly Report FEB 2005'!B93+'[1]HUD Monthly Report MAR 2005'!B93+'[1]HUD Monthly Report APR 2005'!B93+'[1]HUD Monthly Report MAY 2005'!B93+'[1]HUD Monthly Report JUN 2005'!B90+'[1]HUD Monthly Report JUL 2005'!B90+B90)/7</f>
        <v>510.14285714285717</v>
      </c>
      <c r="D90" s="18">
        <v>2050</v>
      </c>
      <c r="E90" s="19">
        <v>100</v>
      </c>
      <c r="F90" s="19">
        <v>45</v>
      </c>
      <c r="G90" s="19">
        <v>5</v>
      </c>
      <c r="H90" s="19">
        <v>104</v>
      </c>
      <c r="I90" s="19">
        <v>6</v>
      </c>
      <c r="J90" s="19">
        <v>72</v>
      </c>
      <c r="K90" s="19">
        <v>7</v>
      </c>
      <c r="L90" s="19">
        <v>59</v>
      </c>
      <c r="M90" s="19">
        <v>5</v>
      </c>
      <c r="N90" s="20">
        <v>2076</v>
      </c>
      <c r="O90" s="21">
        <f t="shared" si="6"/>
        <v>123</v>
      </c>
      <c r="P90" s="27">
        <v>10</v>
      </c>
      <c r="Q90" s="23">
        <f t="shared" si="4"/>
        <v>0.9865591397849462</v>
      </c>
      <c r="R90" s="24">
        <f aca="true" t="shared" si="7" ref="R90:R98">SUM(P90/744)</f>
        <v>0.013440860215053764</v>
      </c>
    </row>
    <row r="91" spans="1:18" s="1" customFormat="1" ht="12.75">
      <c r="A91" s="44" t="s">
        <v>107</v>
      </c>
      <c r="B91" s="69">
        <f aca="true" t="shared" si="8" ref="B91:P91">SUM(B3:B90)</f>
        <v>28786</v>
      </c>
      <c r="C91" s="70">
        <f t="shared" si="8"/>
        <v>26435.095238095244</v>
      </c>
      <c r="D91" s="47">
        <f t="shared" si="8"/>
        <v>122477</v>
      </c>
      <c r="E91" s="49">
        <f t="shared" si="8"/>
        <v>5736</v>
      </c>
      <c r="F91" s="49">
        <f t="shared" si="8"/>
        <v>6016</v>
      </c>
      <c r="G91" s="49">
        <f t="shared" si="8"/>
        <v>598</v>
      </c>
      <c r="H91" s="49">
        <f t="shared" si="8"/>
        <v>7543</v>
      </c>
      <c r="I91" s="49">
        <f t="shared" si="8"/>
        <v>607</v>
      </c>
      <c r="J91" s="49">
        <f t="shared" si="8"/>
        <v>4506</v>
      </c>
      <c r="K91" s="49">
        <f t="shared" si="8"/>
        <v>310</v>
      </c>
      <c r="L91" s="49">
        <f t="shared" si="8"/>
        <v>5937</v>
      </c>
      <c r="M91" s="49">
        <f t="shared" si="8"/>
        <v>1021</v>
      </c>
      <c r="N91" s="49">
        <f t="shared" si="8"/>
        <v>123345</v>
      </c>
      <c r="O91" s="52">
        <f t="shared" si="8"/>
        <v>8272</v>
      </c>
      <c r="P91" s="54">
        <f t="shared" si="8"/>
        <v>2698</v>
      </c>
      <c r="Q91" s="56">
        <f>AVERAGE(Q3:Q90)</f>
        <v>0.9579582395598902</v>
      </c>
      <c r="R91" s="24">
        <f t="shared" si="7"/>
        <v>3.6263440860215055</v>
      </c>
    </row>
    <row r="92" spans="1:18" s="1" customFormat="1" ht="12.75">
      <c r="A92" s="15" t="s">
        <v>99</v>
      </c>
      <c r="B92" s="26">
        <v>251</v>
      </c>
      <c r="C92" s="67">
        <f>SUM('[1]HUD Monthly Report FEB 2005'!B94+'[1]HUD Monthly Report MAR 2005'!B94+'[1]HUD Monthly Report APR 2005'!B94+'[1]HUD Monthly Report MAY 2005'!B94+'[1]HUD Monthly Report JUN 2005'!B91+'[1]HUD Monthly Report JUL 2005'!B91+B92)/7</f>
        <v>264.2857142857143</v>
      </c>
      <c r="D92" s="18">
        <v>1174</v>
      </c>
      <c r="E92" s="19">
        <v>70</v>
      </c>
      <c r="F92" s="19">
        <v>64</v>
      </c>
      <c r="G92" s="19">
        <v>10</v>
      </c>
      <c r="H92" s="19">
        <v>48</v>
      </c>
      <c r="I92" s="19">
        <v>3</v>
      </c>
      <c r="J92" s="19">
        <v>44</v>
      </c>
      <c r="K92" s="19">
        <v>6</v>
      </c>
      <c r="L92" s="19">
        <v>54</v>
      </c>
      <c r="M92" s="19">
        <v>17</v>
      </c>
      <c r="N92" s="20">
        <v>1181</v>
      </c>
      <c r="O92" s="21">
        <f aca="true" t="shared" si="9" ref="O92:O99">SUM(E92+G92+I92+K92+M92)</f>
        <v>106</v>
      </c>
      <c r="P92" s="27">
        <v>8</v>
      </c>
      <c r="Q92" s="23">
        <f>SUM(1-R92)</f>
        <v>0.989247311827957</v>
      </c>
      <c r="R92" s="24">
        <f t="shared" si="7"/>
        <v>0.010752688172043012</v>
      </c>
    </row>
    <row r="93" spans="1:18" s="1" customFormat="1" ht="12.75">
      <c r="A93" s="15" t="s">
        <v>100</v>
      </c>
      <c r="B93" s="26">
        <v>366</v>
      </c>
      <c r="C93" s="67">
        <f>SUM('[1]HUD Monthly Report FEB 2005'!B95+'[1]HUD Monthly Report MAR 2005'!B95+'[1]HUD Monthly Report APR 2005'!B95+'[1]HUD Monthly Report MAY 2005'!B95+'[1]HUD Monthly Report JUN 2005'!B92+'[1]HUD Monthly Report JUL 2005'!B92+B93)/7</f>
        <v>265.14285714285717</v>
      </c>
      <c r="D93" s="18">
        <v>1546</v>
      </c>
      <c r="E93" s="19">
        <v>62</v>
      </c>
      <c r="F93" s="19">
        <v>95</v>
      </c>
      <c r="G93" s="19">
        <v>10</v>
      </c>
      <c r="H93" s="19">
        <v>91</v>
      </c>
      <c r="I93" s="19">
        <v>9</v>
      </c>
      <c r="J93" s="19">
        <v>52</v>
      </c>
      <c r="K93" s="19">
        <v>1</v>
      </c>
      <c r="L93" s="19">
        <v>121</v>
      </c>
      <c r="M93" s="19">
        <v>21</v>
      </c>
      <c r="N93" s="20">
        <v>1555</v>
      </c>
      <c r="O93" s="21">
        <f t="shared" si="9"/>
        <v>103</v>
      </c>
      <c r="P93" s="27">
        <v>10</v>
      </c>
      <c r="Q93" s="23">
        <f>SUM(1-R93)</f>
        <v>0.9865591397849462</v>
      </c>
      <c r="R93" s="24">
        <f t="shared" si="7"/>
        <v>0.013440860215053764</v>
      </c>
    </row>
    <row r="94" spans="1:18" s="1" customFormat="1" ht="12.75">
      <c r="A94" s="15" t="s">
        <v>101</v>
      </c>
      <c r="B94" s="26">
        <v>1043</v>
      </c>
      <c r="C94" s="67">
        <f>SUM('[1]HUD Monthly Report FEB 2005'!B96+'[1]HUD Monthly Report MAR 2005'!B96+'[1]HUD Monthly Report APR 2005'!B96+'[1]HUD Monthly Report MAY 2005'!B96+'[1]HUD Monthly Report JUN 2005'!B93+'[1]HUD Monthly Report JUL 2005'!B93+B94)/7</f>
        <v>828.4285714285714</v>
      </c>
      <c r="D94" s="18">
        <v>4086</v>
      </c>
      <c r="E94" s="19">
        <v>157</v>
      </c>
      <c r="F94" s="19">
        <v>145</v>
      </c>
      <c r="G94" s="19">
        <v>15</v>
      </c>
      <c r="H94" s="19">
        <v>195</v>
      </c>
      <c r="I94" s="19">
        <v>15</v>
      </c>
      <c r="J94" s="19">
        <v>137</v>
      </c>
      <c r="K94" s="19">
        <v>11</v>
      </c>
      <c r="L94" s="19">
        <v>115</v>
      </c>
      <c r="M94" s="19">
        <v>11</v>
      </c>
      <c r="N94" s="20">
        <v>4184</v>
      </c>
      <c r="O94" s="21">
        <f t="shared" si="9"/>
        <v>209</v>
      </c>
      <c r="P94" s="27">
        <v>8</v>
      </c>
      <c r="Q94" s="23">
        <f>SUM(1-R94)</f>
        <v>0.989247311827957</v>
      </c>
      <c r="R94" s="24">
        <f t="shared" si="7"/>
        <v>0.010752688172043012</v>
      </c>
    </row>
    <row r="95" spans="1:18" s="1" customFormat="1" ht="12.75">
      <c r="A95" s="15" t="s">
        <v>102</v>
      </c>
      <c r="B95" s="26">
        <v>565</v>
      </c>
      <c r="C95" s="67">
        <f>SUM('[1]HUD Monthly Report FEB 2005'!B97+'[1]HUD Monthly Report MAR 2005'!B97+'[1]HUD Monthly Report APR 2005'!B97+'[1]HUD Monthly Report MAY 2005'!B97+'[1]HUD Monthly Report JUN 2005'!B94+'[1]HUD Monthly Report JUL 2005'!B94+B95)/7</f>
        <v>559</v>
      </c>
      <c r="D95" s="18">
        <v>2458</v>
      </c>
      <c r="E95" s="19">
        <v>118</v>
      </c>
      <c r="F95" s="19">
        <v>112</v>
      </c>
      <c r="G95" s="19">
        <v>14</v>
      </c>
      <c r="H95" s="19">
        <v>106</v>
      </c>
      <c r="I95" s="19">
        <v>7</v>
      </c>
      <c r="J95" s="19">
        <v>112</v>
      </c>
      <c r="K95" s="19">
        <v>3</v>
      </c>
      <c r="L95" s="19">
        <v>128</v>
      </c>
      <c r="M95" s="19">
        <v>17</v>
      </c>
      <c r="N95" s="20">
        <v>2465</v>
      </c>
      <c r="O95" s="21">
        <f t="shared" si="9"/>
        <v>159</v>
      </c>
      <c r="P95" s="27">
        <v>8</v>
      </c>
      <c r="Q95" s="23">
        <f>SUM(1-R95)</f>
        <v>0.989247311827957</v>
      </c>
      <c r="R95" s="24">
        <f t="shared" si="7"/>
        <v>0.010752688172043012</v>
      </c>
    </row>
    <row r="96" spans="1:18" s="1" customFormat="1" ht="12.75">
      <c r="A96" s="15" t="s">
        <v>103</v>
      </c>
      <c r="B96" s="15">
        <v>270</v>
      </c>
      <c r="C96" s="67">
        <f>SUM('[1]HUD Monthly Report FEB 2005'!B98+'[1]HUD Monthly Report MAR 2005'!B98+'[1]HUD Monthly Report APR 2005'!B98+'[1]HUD Monthly Report MAY 2005'!B98+'[1]HUD Monthly Report JUN 2005'!B95+'[1]HUD Monthly Report JUL 2005'!B95+B96)/7</f>
        <v>240.85714285714286</v>
      </c>
      <c r="D96" s="18">
        <v>1202</v>
      </c>
      <c r="E96" s="19">
        <v>58</v>
      </c>
      <c r="F96" s="19">
        <v>31</v>
      </c>
      <c r="G96" s="19">
        <v>1</v>
      </c>
      <c r="H96" s="19">
        <v>79</v>
      </c>
      <c r="I96" s="19">
        <v>5</v>
      </c>
      <c r="J96" s="19">
        <v>25</v>
      </c>
      <c r="K96" s="19">
        <v>1</v>
      </c>
      <c r="L96" s="19">
        <v>71</v>
      </c>
      <c r="M96" s="19">
        <v>19</v>
      </c>
      <c r="N96" s="20">
        <v>1205</v>
      </c>
      <c r="O96" s="21">
        <f t="shared" si="9"/>
        <v>84</v>
      </c>
      <c r="P96" s="27">
        <v>29</v>
      </c>
      <c r="Q96" s="23">
        <f t="shared" si="0"/>
        <v>0.9610215053763441</v>
      </c>
      <c r="R96" s="24">
        <f t="shared" si="7"/>
        <v>0.038978494623655914</v>
      </c>
    </row>
    <row r="97" spans="1:18" s="1" customFormat="1" ht="12.75">
      <c r="A97" s="15" t="s">
        <v>104</v>
      </c>
      <c r="B97" s="15">
        <v>142</v>
      </c>
      <c r="C97" s="67">
        <f>SUM('[1]HUD Monthly Report FEB 2005'!B99+'[1]HUD Monthly Report MAR 2005'!B99+'[1]HUD Monthly Report APR 2005'!B99+'[1]HUD Monthly Report MAY 2005'!B99+'[1]HUD Monthly Report JUN 2005'!B96+'[1]HUD Monthly Report JUL 2005'!B96+B97)/7</f>
        <v>161.14285714285714</v>
      </c>
      <c r="D97" s="18">
        <v>740</v>
      </c>
      <c r="E97" s="19">
        <v>47</v>
      </c>
      <c r="F97" s="19">
        <v>26</v>
      </c>
      <c r="G97" s="19">
        <v>0</v>
      </c>
      <c r="H97" s="19">
        <v>38</v>
      </c>
      <c r="I97" s="19">
        <v>2</v>
      </c>
      <c r="J97" s="19">
        <v>44</v>
      </c>
      <c r="K97" s="19">
        <v>6</v>
      </c>
      <c r="L97" s="19">
        <v>33</v>
      </c>
      <c r="M97" s="19">
        <v>4</v>
      </c>
      <c r="N97" s="20">
        <v>743</v>
      </c>
      <c r="O97" s="21">
        <f t="shared" si="9"/>
        <v>59</v>
      </c>
      <c r="P97" s="27">
        <v>8</v>
      </c>
      <c r="Q97" s="23">
        <f>SUM(1-R97)</f>
        <v>0.989247311827957</v>
      </c>
      <c r="R97" s="24">
        <f t="shared" si="7"/>
        <v>0.010752688172043012</v>
      </c>
    </row>
    <row r="98" spans="1:18" s="1" customFormat="1" ht="13.5" thickBot="1">
      <c r="A98" s="15" t="s">
        <v>105</v>
      </c>
      <c r="B98" s="15">
        <v>262</v>
      </c>
      <c r="C98" s="67">
        <f>SUM('[1]HUD Monthly Report FEB 2005'!B100+'[1]HUD Monthly Report MAR 2005'!B100+'[1]HUD Monthly Report APR 2005'!B100+'[1]HUD Monthly Report MAY 2005'!B100+'[1]HUD Monthly Report JUN 2005'!B97+'[1]HUD Monthly Report JUL 2005'!B97+B98)/7</f>
        <v>263</v>
      </c>
      <c r="D98" s="18">
        <v>1210</v>
      </c>
      <c r="E98" s="19">
        <v>105</v>
      </c>
      <c r="F98" s="19">
        <v>70</v>
      </c>
      <c r="G98" s="19">
        <v>10</v>
      </c>
      <c r="H98" s="19">
        <v>127</v>
      </c>
      <c r="I98" s="19">
        <v>17</v>
      </c>
      <c r="J98" s="19">
        <v>90</v>
      </c>
      <c r="K98" s="19">
        <v>12</v>
      </c>
      <c r="L98" s="19">
        <v>80</v>
      </c>
      <c r="M98" s="19">
        <v>27</v>
      </c>
      <c r="N98" s="20">
        <v>1214</v>
      </c>
      <c r="O98" s="21">
        <f t="shared" si="9"/>
        <v>171</v>
      </c>
      <c r="P98" s="27">
        <v>8</v>
      </c>
      <c r="Q98" s="23">
        <f>SUM(1-R98)</f>
        <v>0.989247311827957</v>
      </c>
      <c r="R98" s="24">
        <f t="shared" si="7"/>
        <v>0.010752688172043012</v>
      </c>
    </row>
    <row r="99" spans="1:18" s="1" customFormat="1" ht="13.5" thickBot="1">
      <c r="A99" s="43" t="s">
        <v>106</v>
      </c>
      <c r="B99" s="45">
        <v>250</v>
      </c>
      <c r="C99" s="71">
        <f>SUM('[1]HUD Monthly Report FEB 2005'!B101+'[1]HUD Monthly Report MAR 2005'!B101+'[1]HUD Monthly Report APR 2005'!B101+'[1]HUD Monthly Report MAY 2005'!B101+'[1]HUD Monthly Report JUN 2005'!B98+'[1]HUD Monthly Report JUL 2005'!B98+B99)/7</f>
        <v>219</v>
      </c>
      <c r="D99" s="46">
        <v>1088</v>
      </c>
      <c r="E99" s="48">
        <v>51</v>
      </c>
      <c r="F99" s="48">
        <v>21</v>
      </c>
      <c r="G99" s="48">
        <v>3</v>
      </c>
      <c r="H99" s="48">
        <v>40</v>
      </c>
      <c r="I99" s="48">
        <v>2</v>
      </c>
      <c r="J99" s="48">
        <v>74</v>
      </c>
      <c r="K99" s="48">
        <v>7</v>
      </c>
      <c r="L99" s="48">
        <v>51</v>
      </c>
      <c r="M99" s="48">
        <v>10</v>
      </c>
      <c r="N99" s="50">
        <v>1090</v>
      </c>
      <c r="O99" s="51">
        <f t="shared" si="9"/>
        <v>73</v>
      </c>
      <c r="P99" s="53">
        <v>8</v>
      </c>
      <c r="Q99" s="55">
        <f t="shared" si="0"/>
        <v>0.989247311827957</v>
      </c>
      <c r="R99" s="24">
        <f t="shared" si="2"/>
        <v>0.010752688172043012</v>
      </c>
    </row>
    <row r="100" spans="1:18" s="1" customFormat="1" ht="13.5" thickBot="1">
      <c r="A100" s="37" t="s">
        <v>110</v>
      </c>
      <c r="B100" s="35">
        <f>SUM(B99/95)</f>
        <v>2.6315789473684212</v>
      </c>
      <c r="C100" s="35">
        <f>SUM(C99/95)</f>
        <v>2.305263157894737</v>
      </c>
      <c r="D100" s="36">
        <f>SUM(D99/95)</f>
        <v>11.452631578947368</v>
      </c>
      <c r="E100" s="36">
        <f aca="true" t="shared" si="10" ref="E100:P100">SUM(E99/95)</f>
        <v>0.5368421052631579</v>
      </c>
      <c r="F100" s="36">
        <f t="shared" si="10"/>
        <v>0.22105263157894736</v>
      </c>
      <c r="G100" s="36">
        <f t="shared" si="10"/>
        <v>0.031578947368421054</v>
      </c>
      <c r="H100" s="36">
        <f t="shared" si="10"/>
        <v>0.42105263157894735</v>
      </c>
      <c r="I100" s="36">
        <f t="shared" si="10"/>
        <v>0.021052631578947368</v>
      </c>
      <c r="J100" s="36">
        <f t="shared" si="10"/>
        <v>0.7789473684210526</v>
      </c>
      <c r="K100" s="36">
        <f t="shared" si="10"/>
        <v>0.07368421052631578</v>
      </c>
      <c r="L100" s="36">
        <f t="shared" si="10"/>
        <v>0.5368421052631579</v>
      </c>
      <c r="M100" s="36">
        <f t="shared" si="10"/>
        <v>0.10526315789473684</v>
      </c>
      <c r="N100" s="36">
        <f t="shared" si="10"/>
        <v>11.473684210526315</v>
      </c>
      <c r="O100" s="36">
        <f t="shared" si="10"/>
        <v>0.7684210526315789</v>
      </c>
      <c r="P100" s="36">
        <f t="shared" si="10"/>
        <v>0.08421052631578947</v>
      </c>
      <c r="Q100" s="38"/>
      <c r="R100" s="39"/>
    </row>
    <row r="101" spans="3:18" s="1" customFormat="1" ht="12.75">
      <c r="C101" s="2"/>
      <c r="P101" s="3"/>
      <c r="Q101" s="4"/>
      <c r="R101" s="39"/>
    </row>
    <row r="102" spans="1:18" s="1" customFormat="1" ht="27.75" customHeight="1">
      <c r="A102" s="74" t="s">
        <v>108</v>
      </c>
      <c r="B102" s="74"/>
      <c r="C102" s="74"/>
      <c r="D102" s="74"/>
      <c r="E102" s="74"/>
      <c r="F102" s="74"/>
      <c r="G102" s="74"/>
      <c r="H102" s="74"/>
      <c r="I102" s="74"/>
      <c r="J102" s="74"/>
      <c r="K102" s="74"/>
      <c r="L102" s="74"/>
      <c r="M102" s="74"/>
      <c r="N102" s="74"/>
      <c r="O102" s="74"/>
      <c r="P102" s="74"/>
      <c r="Q102" s="74"/>
      <c r="R102" s="39"/>
    </row>
    <row r="103" spans="3:18" s="1" customFormat="1" ht="10.5" customHeight="1">
      <c r="C103" s="2"/>
      <c r="P103" s="3"/>
      <c r="Q103" s="4"/>
      <c r="R103" s="39"/>
    </row>
  </sheetData>
  <mergeCells count="2">
    <mergeCell ref="A2:Q2"/>
    <mergeCell ref="A102:Q102"/>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georgew</dc:creator>
  <cp:keywords/>
  <dc:description/>
  <cp:lastModifiedBy>rjason_scales</cp:lastModifiedBy>
  <dcterms:created xsi:type="dcterms:W3CDTF">2005-09-06T13:27:39Z</dcterms:created>
  <dcterms:modified xsi:type="dcterms:W3CDTF">2006-02-21T18:53:06Z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-1661871453</vt:i4>
  </property>
  <property fmtid="{D5CDD505-2E9C-101B-9397-08002B2CF9AE}" pid="3" name="_EmailSubject">
    <vt:lpwstr>FW: Kiosk Monthly Stat report</vt:lpwstr>
  </property>
  <property fmtid="{D5CDD505-2E9C-101B-9397-08002B2CF9AE}" pid="4" name="_AuthorEmail">
    <vt:lpwstr>jim.r.white@lmco.com</vt:lpwstr>
  </property>
  <property fmtid="{D5CDD505-2E9C-101B-9397-08002B2CF9AE}" pid="5" name="_AuthorEmailDisplayName">
    <vt:lpwstr>White, Jim R</vt:lpwstr>
  </property>
</Properties>
</file>