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3035" activeTab="0"/>
  </bookViews>
  <sheets>
    <sheet name="Sheet1" sheetId="1" r:id="rId1"/>
  </sheets>
  <externalReferences>
    <externalReference r:id="rId4"/>
  </externalReferences>
  <definedNames>
    <definedName name="Query_1_from_hud" localSheetId="0">'Sheet1'!$A$5:$K$100</definedName>
    <definedName name="Query_1_from_hud_1" localSheetId="0">'Sheet1'!$A$5:$K$100</definedName>
  </definedNames>
  <calcPr fullCalcOnLoad="1"/>
</workbook>
</file>

<file path=xl/sharedStrings.xml><?xml version="1.0" encoding="utf-8"?>
<sst xmlns="http://schemas.openxmlformats.org/spreadsheetml/2006/main" count="135" uniqueCount="115">
  <si>
    <t xml:space="preserve"> </t>
  </si>
  <si>
    <t>HUD Usage Report for the month of May 2004</t>
  </si>
  <si>
    <t>Kiosk</t>
  </si>
  <si>
    <t># of Users</t>
  </si>
  <si>
    <t>12 Month Average</t>
  </si>
  <si>
    <t>Pages Printed</t>
  </si>
  <si>
    <t>Front Page Hits</t>
  </si>
  <si>
    <t>Treasury Direct Page Hits</t>
  </si>
  <si>
    <t>Home for Sale</t>
  </si>
  <si>
    <t>9:00 to 7:00#</t>
  </si>
  <si>
    <t>Tot Pages</t>
  </si>
  <si>
    <t>Downtime</t>
  </si>
  <si>
    <t>Uptime %</t>
  </si>
  <si>
    <t>ABQ01 - Albuquerque (LAN)</t>
  </si>
  <si>
    <t>ALB01 - Albany</t>
  </si>
  <si>
    <t>ANC01 - Anchorage</t>
  </si>
  <si>
    <t>ATL01 - Atlanta - City Hall</t>
  </si>
  <si>
    <t>ATL02 - Atlanta - (LAN)</t>
  </si>
  <si>
    <t>BAL01 - Baltimore</t>
  </si>
  <si>
    <t>BIR01 - Birmingham</t>
  </si>
  <si>
    <t>BOI01 - Boise</t>
  </si>
  <si>
    <t>BOS01 - Boston</t>
  </si>
  <si>
    <t>BRO01 - Brownsville</t>
  </si>
  <si>
    <t>BUF01 - Buffalo</t>
  </si>
  <si>
    <t>BUR01 - Burlington</t>
  </si>
  <si>
    <t>CAL01 - Calexico</t>
  </si>
  <si>
    <t>CAS01 - Casper (LAN)</t>
  </si>
  <si>
    <t>CHA01 - Charleston, SC</t>
  </si>
  <si>
    <t>CHA02 - Charleston, WV</t>
  </si>
  <si>
    <t>CHI01 - Chicago (LAN)</t>
  </si>
  <si>
    <t>CIN01 - Cincinnati (LAN)</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</si>
  <si>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</si>
  <si>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</si>
  <si>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</si>
  <si>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</si>
  <si>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</si>
  <si>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</si>
  <si>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</si>
  <si>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</si>
  <si>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</si>
  <si>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</si>
  <si>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</si>
  <si>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</si>
  <si>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</si>
  <si>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</si>
  <si>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</si>
  <si>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</si>
  <si>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</si>
  <si>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</si>
  <si>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t>
  </si>
  <si>
    <t>HEL01 - Helena</t>
  </si>
  <si>
    <t>HON01 - Honolulu (LAN)</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</si>
  <si>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</si>
  <si>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</si>
  <si>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</si>
  <si>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</si>
  <si>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</si>
  <si>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</si>
  <si>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</si>
  <si>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</si>
  <si>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</si>
  <si>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</si>
  <si>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</si>
  <si>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</si>
  <si>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</si>
  <si>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</si>
  <si>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</si>
  <si>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</si>
  <si>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</si>
  <si>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</si>
  <si>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</si>
  <si>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</si>
  <si>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</si>
  <si>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</si>
  <si>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</si>
  <si>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</si>
  <si>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</si>
  <si>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</si>
  <si>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</si>
  <si>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</si>
  <si>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</si>
  <si>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</si>
  <si>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</si>
  <si>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PRO01 - Providence</t>
  </si>
  <si>
    <t>PUE01 - Pueblo</t>
  </si>
  <si>
    <t>REN01 - Reno - (LAN)</t>
  </si>
  <si>
    <t>REN02 - Reno - Mall</t>
  </si>
  <si>
    <t>RIC01 - Richmond</t>
  </si>
  <si>
    <t>ROC01 - Little Rock</t>
  </si>
  <si>
    <t>SAC01 - Sacramento (LAN)</t>
  </si>
  <si>
    <t>SAL01 - Salinas</t>
  </si>
  <si>
    <t>SAN01 - San Antonio</t>
  </si>
  <si>
    <t>SDE01 - San Diego</t>
  </si>
  <si>
    <t>SFC01 - San Francisco</t>
  </si>
  <si>
    <t>SHR01 - Shreveport</t>
  </si>
  <si>
    <t>SIO01 - Sioux Falls</t>
  </si>
  <si>
    <t>SJU01 - San Juan</t>
  </si>
  <si>
    <t>SLC01 - Salt Lake City</t>
  </si>
  <si>
    <t>SNA01 - Santa Ana (LAN)</t>
  </si>
  <si>
    <t>SPF01 - Springfield</t>
  </si>
  <si>
    <t>SPL01 - South Portland</t>
  </si>
  <si>
    <t>SPO01 - Spokane</t>
  </si>
  <si>
    <t>STL01 - St. Louis</t>
  </si>
  <si>
    <t>SUN01 - Sunnyside</t>
  </si>
  <si>
    <t>SYR02 - Syracuse</t>
  </si>
  <si>
    <t>TUC01 - Tucson (LAN)</t>
  </si>
  <si>
    <t>VEG01 - Las Vegas</t>
  </si>
  <si>
    <t>WIL01 - Wilmington</t>
  </si>
  <si>
    <t>YSO01 - San Ysidro</t>
  </si>
  <si>
    <t xml:space="preserve">YUM01 - Yuma </t>
  </si>
  <si>
    <t>Totals:</t>
  </si>
  <si>
    <t>Averages (100 In Service Units)</t>
  </si>
  <si>
    <t>NOTE:</t>
  </si>
  <si>
    <t>This report has been generated with reported and other empirical data and in accordance with standard kiosk utilization reporting methods.  Kiosk downtime includes, but is not limited to, reboot and custodial maintenance time.  All hours are rounder to th</t>
  </si>
  <si>
    <t>*  These kiosks are off line for various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</si>
</sst>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4"/>
      <name val="Arial"/>
      <family val="2"/>
    </font>
    <font>
      <b/>
      <sz val="10"/>
      <name val="Arial"/>
      <family val="2"/>
    </font>
    <font>
      <sz val="10"/>
      <color indexed="8"/>
      <name val="Arial"/>
      <family val="0"/>
    </font>
    <font>
      <sz val="8"/>
      <name val="Arial"/>
      <family val="0"/>
    </font>
  </fonts>
  <fills count="2">
    <fill>
      <patternFill/>
    </fill>
    <fill>
      <patternFill patternType="gray125"/>
    </fill>
  </fills>
  <borders count="9">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19" applyNumberFormat="1" applyFill="1" applyBorder="1" applyAlignment="1">
      <alignment/>
    </xf>
    <xf numFmtId="0" fontId="0" fillId="0" borderId="6" xfId="0" applyFill="1" applyBorder="1" applyAlignment="1">
      <alignment/>
    </xf>
    <xf numFmtId="0" fontId="3" fillId="0" borderId="3" xfId="0" applyFont="1" applyFill="1" applyBorder="1" applyAlignment="1">
      <alignment/>
    </xf>
    <xf numFmtId="0" fontId="0" fillId="0" borderId="3" xfId="0" applyFill="1" applyBorder="1" applyAlignment="1">
      <alignment horizontal="right"/>
    </xf>
    <xf numFmtId="0" fontId="0" fillId="0" borderId="4" xfId="0" applyFill="1" applyBorder="1" applyAlignment="1">
      <alignment horizontal="right"/>
    </xf>
    <xf numFmtId="4" fontId="0" fillId="0" borderId="4" xfId="0" applyNumberFormat="1" applyFill="1" applyBorder="1" applyAlignment="1">
      <alignment horizontal="right"/>
    </xf>
    <xf numFmtId="1" fontId="0" fillId="0" borderId="3" xfId="0" applyNumberFormat="1" applyFill="1" applyBorder="1" applyAlignment="1">
      <alignment horizontal="right"/>
    </xf>
    <xf numFmtId="0" fontId="0" fillId="0" borderId="7" xfId="0" applyFill="1" applyBorder="1" applyAlignment="1">
      <alignment horizontal="right"/>
    </xf>
    <xf numFmtId="0" fontId="0" fillId="0" borderId="7" xfId="0" applyFill="1" applyBorder="1" applyAlignment="1">
      <alignment/>
    </xf>
    <xf numFmtId="0" fontId="3" fillId="0" borderId="3" xfId="0" applyFont="1"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3" xfId="0" applyFont="1" applyFill="1" applyBorder="1" applyAlignment="1">
      <alignment horizontal="right"/>
    </xf>
    <xf numFmtId="0" fontId="3" fillId="0" borderId="4" xfId="0" applyFont="1" applyFill="1" applyBorder="1" applyAlignment="1">
      <alignment horizontal="right"/>
    </xf>
    <xf numFmtId="0" fontId="0" fillId="0" borderId="4" xfId="0" applyNumberForma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8"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UD%20Usage%20Summary%2012%20Mon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Jun 03"/>
      <sheetName val="HUD Usage Summary Jul 03"/>
      <sheetName val="HUD Usage Summary Aug 03"/>
      <sheetName val="HUD Usage Summary Sep 03"/>
      <sheetName val="HUD Usage Summary Oct 03"/>
      <sheetName val="HUD Usage Summary Nov 03"/>
      <sheetName val="HUD Usage Summary Dec 03"/>
      <sheetName val="HUD Usage Summary Jan 04"/>
      <sheetName val="HUD Usage Summary Feb 04"/>
      <sheetName val="HUD Usage Summary Mar 04"/>
      <sheetName val="HUD Usage Summary Apr 04"/>
      <sheetName val="HUD Usage Summary May 04"/>
    </sheetNames>
    <sheetDataSet>
      <sheetData sheetId="0">
        <row r="5">
          <cell r="B5">
            <v>127</v>
          </cell>
        </row>
        <row r="6">
          <cell r="B6">
            <v>245</v>
          </cell>
        </row>
        <row r="7">
          <cell r="B7">
            <v>196</v>
          </cell>
        </row>
        <row r="8">
          <cell r="B8">
            <v>271</v>
          </cell>
        </row>
        <row r="9">
          <cell r="B9">
            <v>143</v>
          </cell>
        </row>
        <row r="10">
          <cell r="B10">
            <v>550</v>
          </cell>
        </row>
        <row r="12">
          <cell r="B12">
            <v>344</v>
          </cell>
        </row>
        <row r="13">
          <cell r="B13">
            <v>161</v>
          </cell>
        </row>
        <row r="14">
          <cell r="B14">
            <v>693</v>
          </cell>
        </row>
        <row r="15">
          <cell r="B15">
            <v>36</v>
          </cell>
        </row>
        <row r="16">
          <cell r="B16">
            <v>404</v>
          </cell>
        </row>
        <row r="17">
          <cell r="B17">
            <v>131</v>
          </cell>
        </row>
        <row r="18">
          <cell r="B18">
            <v>91</v>
          </cell>
        </row>
        <row r="19">
          <cell r="B19">
            <v>142</v>
          </cell>
        </row>
        <row r="20">
          <cell r="B20">
            <v>197</v>
          </cell>
        </row>
        <row r="21">
          <cell r="B21">
            <v>137</v>
          </cell>
        </row>
        <row r="22">
          <cell r="B22">
            <v>161</v>
          </cell>
        </row>
        <row r="23">
          <cell r="B23">
            <v>79</v>
          </cell>
        </row>
        <row r="24">
          <cell r="B24">
            <v>284</v>
          </cell>
        </row>
        <row r="25">
          <cell r="B25">
            <v>192</v>
          </cell>
        </row>
        <row r="26">
          <cell r="B26">
            <v>362</v>
          </cell>
        </row>
        <row r="27">
          <cell r="B27">
            <v>109</v>
          </cell>
        </row>
        <row r="28">
          <cell r="B28">
            <v>277</v>
          </cell>
        </row>
        <row r="29">
          <cell r="B29">
            <v>332</v>
          </cell>
        </row>
        <row r="30">
          <cell r="B30">
            <v>405</v>
          </cell>
        </row>
        <row r="31">
          <cell r="B31">
            <v>191</v>
          </cell>
        </row>
        <row r="32">
          <cell r="B32">
            <v>833</v>
          </cell>
        </row>
        <row r="33">
          <cell r="B33">
            <v>183</v>
          </cell>
        </row>
        <row r="34">
          <cell r="B34">
            <v>175</v>
          </cell>
        </row>
        <row r="35">
          <cell r="B35">
            <v>206</v>
          </cell>
        </row>
        <row r="36">
          <cell r="B36">
            <v>537</v>
          </cell>
        </row>
        <row r="40">
          <cell r="B40">
            <v>311</v>
          </cell>
        </row>
        <row r="41">
          <cell r="B41">
            <v>221</v>
          </cell>
        </row>
        <row r="42">
          <cell r="B42">
            <v>210</v>
          </cell>
        </row>
        <row r="43">
          <cell r="B43">
            <v>39</v>
          </cell>
        </row>
        <row r="44">
          <cell r="B44">
            <v>144</v>
          </cell>
        </row>
        <row r="45">
          <cell r="B45">
            <v>160</v>
          </cell>
        </row>
        <row r="46">
          <cell r="B46">
            <v>265</v>
          </cell>
        </row>
        <row r="48">
          <cell r="B48">
            <v>224</v>
          </cell>
        </row>
        <row r="49">
          <cell r="B49">
            <v>525</v>
          </cell>
        </row>
        <row r="50">
          <cell r="B50">
            <v>207</v>
          </cell>
        </row>
        <row r="51">
          <cell r="B51">
            <v>1202</v>
          </cell>
        </row>
        <row r="52">
          <cell r="B52">
            <v>561</v>
          </cell>
        </row>
        <row r="54">
          <cell r="B54">
            <v>183</v>
          </cell>
        </row>
        <row r="56">
          <cell r="B56">
            <v>191</v>
          </cell>
        </row>
        <row r="57">
          <cell r="B57">
            <v>690</v>
          </cell>
        </row>
        <row r="58">
          <cell r="B58">
            <v>356</v>
          </cell>
        </row>
        <row r="59">
          <cell r="B59">
            <v>349</v>
          </cell>
        </row>
        <row r="60">
          <cell r="B60">
            <v>174</v>
          </cell>
        </row>
        <row r="61">
          <cell r="B61">
            <v>211</v>
          </cell>
        </row>
        <row r="62">
          <cell r="B62">
            <v>118</v>
          </cell>
        </row>
        <row r="63">
          <cell r="B63">
            <v>287</v>
          </cell>
        </row>
        <row r="64">
          <cell r="B64">
            <v>328</v>
          </cell>
        </row>
        <row r="65">
          <cell r="B65">
            <v>380</v>
          </cell>
        </row>
        <row r="66">
          <cell r="B66">
            <v>185</v>
          </cell>
        </row>
        <row r="67">
          <cell r="B67">
            <v>573</v>
          </cell>
        </row>
        <row r="68">
          <cell r="B68">
            <v>58</v>
          </cell>
        </row>
        <row r="69">
          <cell r="B69">
            <v>178</v>
          </cell>
        </row>
        <row r="70">
          <cell r="B70">
            <v>86</v>
          </cell>
        </row>
        <row r="71">
          <cell r="B71">
            <v>1148</v>
          </cell>
        </row>
        <row r="72">
          <cell r="B72">
            <v>282</v>
          </cell>
        </row>
        <row r="73">
          <cell r="B73">
            <v>401</v>
          </cell>
        </row>
        <row r="74">
          <cell r="B74">
            <v>105</v>
          </cell>
        </row>
        <row r="75">
          <cell r="B75">
            <v>359</v>
          </cell>
        </row>
        <row r="76">
          <cell r="B76">
            <v>49</v>
          </cell>
        </row>
        <row r="78">
          <cell r="B78">
            <v>53</v>
          </cell>
        </row>
        <row r="79">
          <cell r="B79">
            <v>137</v>
          </cell>
        </row>
        <row r="80">
          <cell r="B80">
            <v>845</v>
          </cell>
        </row>
        <row r="81">
          <cell r="B81">
            <v>297</v>
          </cell>
        </row>
        <row r="82">
          <cell r="B82">
            <v>312</v>
          </cell>
        </row>
        <row r="83">
          <cell r="B83">
            <v>147</v>
          </cell>
        </row>
        <row r="84">
          <cell r="B84">
            <v>339</v>
          </cell>
        </row>
        <row r="85">
          <cell r="B85">
            <v>112</v>
          </cell>
        </row>
        <row r="86">
          <cell r="B86">
            <v>59</v>
          </cell>
        </row>
        <row r="87">
          <cell r="B87">
            <v>466</v>
          </cell>
        </row>
        <row r="88">
          <cell r="B88">
            <v>58</v>
          </cell>
        </row>
        <row r="90">
          <cell r="B90">
            <v>263</v>
          </cell>
        </row>
        <row r="91">
          <cell r="B91">
            <v>200</v>
          </cell>
        </row>
        <row r="92">
          <cell r="B92">
            <v>267</v>
          </cell>
        </row>
        <row r="93">
          <cell r="B93">
            <v>303</v>
          </cell>
        </row>
        <row r="94">
          <cell r="B94">
            <v>212</v>
          </cell>
        </row>
        <row r="95">
          <cell r="B95">
            <v>115</v>
          </cell>
        </row>
        <row r="96">
          <cell r="B96">
            <v>133</v>
          </cell>
        </row>
        <row r="97">
          <cell r="B97">
            <v>83</v>
          </cell>
        </row>
        <row r="98">
          <cell r="B98">
            <v>535</v>
          </cell>
        </row>
        <row r="99">
          <cell r="B99">
            <v>364</v>
          </cell>
        </row>
        <row r="100">
          <cell r="B100">
            <v>511</v>
          </cell>
        </row>
        <row r="101">
          <cell r="B101">
            <v>103</v>
          </cell>
        </row>
        <row r="103">
          <cell r="B103">
            <v>742</v>
          </cell>
        </row>
        <row r="104">
          <cell r="B104">
            <v>264</v>
          </cell>
        </row>
        <row r="105">
          <cell r="B105">
            <v>316</v>
          </cell>
        </row>
        <row r="106">
          <cell r="B106">
            <v>448</v>
          </cell>
        </row>
      </sheetData>
      <sheetData sheetId="1">
        <row r="5">
          <cell r="B5">
            <v>133</v>
          </cell>
        </row>
        <row r="6">
          <cell r="B6">
            <v>111</v>
          </cell>
        </row>
        <row r="7">
          <cell r="B7">
            <v>172</v>
          </cell>
        </row>
        <row r="8">
          <cell r="B8">
            <v>286</v>
          </cell>
        </row>
        <row r="9">
          <cell r="B9">
            <v>156</v>
          </cell>
        </row>
        <row r="10">
          <cell r="B10">
            <v>540</v>
          </cell>
        </row>
        <row r="12">
          <cell r="B12">
            <v>390</v>
          </cell>
        </row>
        <row r="13">
          <cell r="B13">
            <v>147</v>
          </cell>
        </row>
        <row r="14">
          <cell r="B14">
            <v>918</v>
          </cell>
        </row>
        <row r="15">
          <cell r="B15">
            <v>87</v>
          </cell>
        </row>
        <row r="16">
          <cell r="B16">
            <v>42</v>
          </cell>
        </row>
        <row r="17">
          <cell r="B17">
            <v>485</v>
          </cell>
        </row>
        <row r="18">
          <cell r="B18">
            <v>142</v>
          </cell>
        </row>
        <row r="19">
          <cell r="B19">
            <v>146</v>
          </cell>
        </row>
        <row r="20">
          <cell r="B20">
            <v>184</v>
          </cell>
        </row>
        <row r="21">
          <cell r="B21">
            <v>203</v>
          </cell>
        </row>
        <row r="22">
          <cell r="B22">
            <v>151</v>
          </cell>
        </row>
        <row r="23">
          <cell r="B23">
            <v>201</v>
          </cell>
        </row>
        <row r="24">
          <cell r="B24">
            <v>52</v>
          </cell>
        </row>
        <row r="25">
          <cell r="B25">
            <v>449</v>
          </cell>
        </row>
        <row r="26">
          <cell r="B26">
            <v>211</v>
          </cell>
        </row>
        <row r="27">
          <cell r="B27">
            <v>421</v>
          </cell>
        </row>
        <row r="28">
          <cell r="B28">
            <v>141</v>
          </cell>
        </row>
        <row r="29">
          <cell r="B29">
            <v>460</v>
          </cell>
        </row>
        <row r="30">
          <cell r="B30">
            <v>545</v>
          </cell>
        </row>
        <row r="31">
          <cell r="B31">
            <v>1031</v>
          </cell>
        </row>
        <row r="32">
          <cell r="B32">
            <v>239</v>
          </cell>
        </row>
        <row r="33">
          <cell r="B33">
            <v>847</v>
          </cell>
        </row>
        <row r="34">
          <cell r="B34">
            <v>179</v>
          </cell>
        </row>
        <row r="35">
          <cell r="B35">
            <v>238</v>
          </cell>
        </row>
        <row r="36">
          <cell r="B36">
            <v>204</v>
          </cell>
        </row>
        <row r="37">
          <cell r="B37">
            <v>803</v>
          </cell>
        </row>
        <row r="41">
          <cell r="B41">
            <v>247</v>
          </cell>
        </row>
        <row r="42">
          <cell r="B42">
            <v>242</v>
          </cell>
        </row>
        <row r="43">
          <cell r="B43">
            <v>280</v>
          </cell>
        </row>
        <row r="44">
          <cell r="B44">
            <v>60</v>
          </cell>
        </row>
        <row r="45">
          <cell r="B45">
            <v>137</v>
          </cell>
        </row>
        <row r="46">
          <cell r="B46">
            <v>112</v>
          </cell>
        </row>
        <row r="47">
          <cell r="B47">
            <v>295</v>
          </cell>
        </row>
        <row r="49">
          <cell r="B49">
            <v>229</v>
          </cell>
        </row>
        <row r="50">
          <cell r="B50">
            <v>549</v>
          </cell>
        </row>
        <row r="51">
          <cell r="B51">
            <v>264</v>
          </cell>
        </row>
        <row r="52">
          <cell r="B52">
            <v>1587</v>
          </cell>
        </row>
        <row r="53">
          <cell r="B53">
            <v>642</v>
          </cell>
        </row>
        <row r="55">
          <cell r="B55">
            <v>195</v>
          </cell>
        </row>
        <row r="57">
          <cell r="B57">
            <v>195</v>
          </cell>
        </row>
        <row r="58">
          <cell r="B58">
            <v>626</v>
          </cell>
        </row>
        <row r="59">
          <cell r="B59">
            <v>196</v>
          </cell>
        </row>
        <row r="60">
          <cell r="B60">
            <v>330</v>
          </cell>
        </row>
        <row r="61">
          <cell r="B61">
            <v>183</v>
          </cell>
        </row>
        <row r="62">
          <cell r="B62">
            <v>610</v>
          </cell>
        </row>
        <row r="63">
          <cell r="B63">
            <v>122</v>
          </cell>
        </row>
        <row r="64">
          <cell r="B64">
            <v>358</v>
          </cell>
        </row>
        <row r="65">
          <cell r="B65">
            <v>302</v>
          </cell>
        </row>
        <row r="66">
          <cell r="B66">
            <v>729</v>
          </cell>
        </row>
        <row r="67">
          <cell r="B67">
            <v>221</v>
          </cell>
        </row>
        <row r="68">
          <cell r="B68">
            <v>627</v>
          </cell>
        </row>
        <row r="69">
          <cell r="B69">
            <v>66</v>
          </cell>
        </row>
        <row r="70">
          <cell r="B70">
            <v>164</v>
          </cell>
        </row>
        <row r="71">
          <cell r="B71">
            <v>73</v>
          </cell>
        </row>
        <row r="72">
          <cell r="B72">
            <v>1143</v>
          </cell>
        </row>
        <row r="73">
          <cell r="B73">
            <v>280</v>
          </cell>
        </row>
        <row r="74">
          <cell r="B74">
            <v>572</v>
          </cell>
        </row>
        <row r="75">
          <cell r="B75">
            <v>117</v>
          </cell>
        </row>
        <row r="76">
          <cell r="B76">
            <v>395</v>
          </cell>
        </row>
        <row r="77">
          <cell r="B77">
            <v>49</v>
          </cell>
        </row>
        <row r="79">
          <cell r="B79">
            <v>250</v>
          </cell>
        </row>
        <row r="80">
          <cell r="B80">
            <v>162</v>
          </cell>
        </row>
        <row r="81">
          <cell r="B81">
            <v>832</v>
          </cell>
        </row>
        <row r="82">
          <cell r="B82">
            <v>308</v>
          </cell>
        </row>
        <row r="83">
          <cell r="B83">
            <v>387</v>
          </cell>
        </row>
        <row r="84">
          <cell r="B84">
            <v>195</v>
          </cell>
        </row>
        <row r="85">
          <cell r="B85">
            <v>388</v>
          </cell>
        </row>
        <row r="86">
          <cell r="B86">
            <v>127</v>
          </cell>
        </row>
        <row r="87">
          <cell r="B87">
            <v>73</v>
          </cell>
        </row>
        <row r="88">
          <cell r="B88">
            <v>556</v>
          </cell>
        </row>
        <row r="89">
          <cell r="B89">
            <v>75</v>
          </cell>
        </row>
        <row r="91">
          <cell r="B91">
            <v>277</v>
          </cell>
        </row>
        <row r="92">
          <cell r="B92">
            <v>252</v>
          </cell>
        </row>
        <row r="93">
          <cell r="B93">
            <v>301</v>
          </cell>
        </row>
        <row r="94">
          <cell r="B94">
            <v>636</v>
          </cell>
        </row>
        <row r="95">
          <cell r="B95">
            <v>297</v>
          </cell>
        </row>
        <row r="96">
          <cell r="B96">
            <v>129</v>
          </cell>
        </row>
        <row r="97">
          <cell r="B97">
            <v>157</v>
          </cell>
        </row>
        <row r="98">
          <cell r="B98">
            <v>92</v>
          </cell>
        </row>
        <row r="99">
          <cell r="B99">
            <v>392</v>
          </cell>
        </row>
        <row r="100">
          <cell r="B100">
            <v>369</v>
          </cell>
        </row>
        <row r="101">
          <cell r="B101">
            <v>671</v>
          </cell>
        </row>
        <row r="102">
          <cell r="B102">
            <v>113</v>
          </cell>
        </row>
        <row r="104">
          <cell r="B104">
            <v>852</v>
          </cell>
        </row>
        <row r="105">
          <cell r="B105">
            <v>296</v>
          </cell>
        </row>
        <row r="106">
          <cell r="B106">
            <v>268</v>
          </cell>
        </row>
        <row r="107">
          <cell r="B107">
            <v>852</v>
          </cell>
        </row>
      </sheetData>
      <sheetData sheetId="2">
        <row r="5">
          <cell r="B5">
            <v>137</v>
          </cell>
        </row>
        <row r="6">
          <cell r="B6">
            <v>131</v>
          </cell>
        </row>
        <row r="7">
          <cell r="B7">
            <v>183</v>
          </cell>
        </row>
        <row r="8">
          <cell r="B8">
            <v>208</v>
          </cell>
        </row>
        <row r="9">
          <cell r="B9">
            <v>157</v>
          </cell>
        </row>
        <row r="10">
          <cell r="B10">
            <v>636</v>
          </cell>
        </row>
        <row r="11">
          <cell r="B11">
            <v>406</v>
          </cell>
        </row>
        <row r="12">
          <cell r="B12">
            <v>151</v>
          </cell>
        </row>
        <row r="13">
          <cell r="B13">
            <v>873</v>
          </cell>
        </row>
        <row r="14">
          <cell r="B14">
            <v>729</v>
          </cell>
        </row>
        <row r="15">
          <cell r="B15">
            <v>33</v>
          </cell>
        </row>
        <row r="16">
          <cell r="B16">
            <v>253</v>
          </cell>
        </row>
        <row r="17">
          <cell r="B17">
            <v>144</v>
          </cell>
        </row>
        <row r="18">
          <cell r="B18">
            <v>128</v>
          </cell>
        </row>
        <row r="19">
          <cell r="B19">
            <v>212</v>
          </cell>
        </row>
        <row r="20">
          <cell r="B20">
            <v>196</v>
          </cell>
        </row>
        <row r="21">
          <cell r="B21">
            <v>157</v>
          </cell>
        </row>
        <row r="22">
          <cell r="B22">
            <v>193</v>
          </cell>
        </row>
        <row r="23">
          <cell r="B23">
            <v>73</v>
          </cell>
        </row>
        <row r="24">
          <cell r="B24">
            <v>346</v>
          </cell>
        </row>
        <row r="25">
          <cell r="B25">
            <v>316</v>
          </cell>
        </row>
        <row r="26">
          <cell r="B26">
            <v>500</v>
          </cell>
        </row>
        <row r="27">
          <cell r="B27">
            <v>137</v>
          </cell>
        </row>
        <row r="28">
          <cell r="B28">
            <v>377</v>
          </cell>
        </row>
        <row r="29">
          <cell r="B29">
            <v>420</v>
          </cell>
        </row>
        <row r="30">
          <cell r="B30">
            <v>1117</v>
          </cell>
        </row>
        <row r="31">
          <cell r="B31">
            <v>247</v>
          </cell>
        </row>
        <row r="32">
          <cell r="B32">
            <v>768</v>
          </cell>
        </row>
        <row r="33">
          <cell r="B33">
            <v>183</v>
          </cell>
        </row>
        <row r="34">
          <cell r="B34">
            <v>247</v>
          </cell>
        </row>
        <row r="35">
          <cell r="B35">
            <v>181</v>
          </cell>
        </row>
        <row r="36">
          <cell r="B36">
            <v>941</v>
          </cell>
        </row>
        <row r="38">
          <cell r="B38">
            <v>262</v>
          </cell>
        </row>
        <row r="39">
          <cell r="B39">
            <v>213</v>
          </cell>
        </row>
        <row r="40">
          <cell r="B40">
            <v>326</v>
          </cell>
        </row>
        <row r="41">
          <cell r="B41">
            <v>57</v>
          </cell>
        </row>
        <row r="42">
          <cell r="B42">
            <v>126</v>
          </cell>
        </row>
        <row r="43">
          <cell r="B43">
            <v>86</v>
          </cell>
        </row>
        <row r="44">
          <cell r="B44">
            <v>314</v>
          </cell>
        </row>
        <row r="45">
          <cell r="B45">
            <v>215</v>
          </cell>
        </row>
        <row r="46">
          <cell r="B46">
            <v>454</v>
          </cell>
        </row>
        <row r="47">
          <cell r="B47">
            <v>331</v>
          </cell>
        </row>
        <row r="48">
          <cell r="B48">
            <v>1621</v>
          </cell>
        </row>
        <row r="49">
          <cell r="B49">
            <v>213</v>
          </cell>
        </row>
        <row r="50">
          <cell r="B50">
            <v>197</v>
          </cell>
        </row>
        <row r="52">
          <cell r="B52">
            <v>193</v>
          </cell>
        </row>
        <row r="53">
          <cell r="B53">
            <v>476</v>
          </cell>
        </row>
        <row r="54">
          <cell r="B54">
            <v>217</v>
          </cell>
        </row>
        <row r="55">
          <cell r="B55">
            <v>248</v>
          </cell>
        </row>
        <row r="56">
          <cell r="B56">
            <v>192</v>
          </cell>
        </row>
        <row r="57">
          <cell r="B57">
            <v>703</v>
          </cell>
        </row>
        <row r="58">
          <cell r="B58">
            <v>97</v>
          </cell>
        </row>
        <row r="59">
          <cell r="B59">
            <v>487</v>
          </cell>
        </row>
        <row r="60">
          <cell r="B60">
            <v>335</v>
          </cell>
        </row>
        <row r="61">
          <cell r="B61">
            <v>841</v>
          </cell>
        </row>
        <row r="62">
          <cell r="B62">
            <v>227</v>
          </cell>
        </row>
        <row r="63">
          <cell r="B63">
            <v>668</v>
          </cell>
        </row>
        <row r="64">
          <cell r="B64">
            <v>72</v>
          </cell>
        </row>
        <row r="65">
          <cell r="B65">
            <v>175</v>
          </cell>
        </row>
        <row r="66">
          <cell r="B66">
            <v>81</v>
          </cell>
        </row>
        <row r="67">
          <cell r="B67">
            <v>1273</v>
          </cell>
        </row>
        <row r="68">
          <cell r="B68">
            <v>88</v>
          </cell>
        </row>
        <row r="69">
          <cell r="B69">
            <v>605</v>
          </cell>
        </row>
        <row r="70">
          <cell r="B70">
            <v>87</v>
          </cell>
        </row>
        <row r="71">
          <cell r="B71">
            <v>391</v>
          </cell>
        </row>
        <row r="72">
          <cell r="B72">
            <v>59</v>
          </cell>
        </row>
        <row r="73">
          <cell r="B73">
            <v>266</v>
          </cell>
        </row>
        <row r="74">
          <cell r="B74">
            <v>112</v>
          </cell>
        </row>
        <row r="75">
          <cell r="B75">
            <v>631</v>
          </cell>
        </row>
        <row r="76">
          <cell r="B76">
            <v>331</v>
          </cell>
        </row>
        <row r="77">
          <cell r="B77">
            <v>370</v>
          </cell>
        </row>
        <row r="78">
          <cell r="B78">
            <v>181</v>
          </cell>
        </row>
        <row r="79">
          <cell r="B79">
            <v>362</v>
          </cell>
        </row>
        <row r="80">
          <cell r="B80">
            <v>123</v>
          </cell>
        </row>
        <row r="81">
          <cell r="B81">
            <v>88</v>
          </cell>
        </row>
        <row r="82">
          <cell r="B82">
            <v>440</v>
          </cell>
        </row>
        <row r="83">
          <cell r="B83">
            <v>63</v>
          </cell>
        </row>
        <row r="85">
          <cell r="B85">
            <v>344</v>
          </cell>
        </row>
        <row r="86">
          <cell r="B86">
            <v>228</v>
          </cell>
        </row>
        <row r="87">
          <cell r="B87">
            <v>336</v>
          </cell>
        </row>
        <row r="88">
          <cell r="B88">
            <v>619</v>
          </cell>
        </row>
        <row r="89">
          <cell r="B89">
            <v>237</v>
          </cell>
        </row>
        <row r="90">
          <cell r="B90">
            <v>133</v>
          </cell>
        </row>
        <row r="91">
          <cell r="B91">
            <v>154</v>
          </cell>
        </row>
        <row r="92">
          <cell r="B92">
            <v>74</v>
          </cell>
        </row>
        <row r="93">
          <cell r="B93">
            <v>391</v>
          </cell>
        </row>
        <row r="94">
          <cell r="B94">
            <v>337</v>
          </cell>
        </row>
        <row r="95">
          <cell r="B95">
            <v>688</v>
          </cell>
        </row>
        <row r="96">
          <cell r="B96">
            <v>87</v>
          </cell>
        </row>
        <row r="97">
          <cell r="B97">
            <v>785</v>
          </cell>
        </row>
        <row r="98">
          <cell r="B98">
            <v>274</v>
          </cell>
        </row>
        <row r="99">
          <cell r="B99">
            <v>228</v>
          </cell>
        </row>
        <row r="100">
          <cell r="B100">
            <v>417</v>
          </cell>
        </row>
      </sheetData>
      <sheetData sheetId="3">
        <row r="5">
          <cell r="B5">
            <v>123</v>
          </cell>
        </row>
        <row r="6">
          <cell r="B6">
            <v>137</v>
          </cell>
        </row>
        <row r="7">
          <cell r="B7">
            <v>124</v>
          </cell>
        </row>
        <row r="8">
          <cell r="B8">
            <v>301</v>
          </cell>
        </row>
        <row r="9">
          <cell r="B9">
            <v>134</v>
          </cell>
        </row>
        <row r="10">
          <cell r="B10">
            <v>583</v>
          </cell>
        </row>
        <row r="11">
          <cell r="B11">
            <v>379</v>
          </cell>
        </row>
        <row r="12">
          <cell r="B12">
            <v>144</v>
          </cell>
        </row>
        <row r="13">
          <cell r="B13">
            <v>520</v>
          </cell>
        </row>
        <row r="14">
          <cell r="B14">
            <v>512</v>
          </cell>
        </row>
        <row r="16">
          <cell r="B16">
            <v>244</v>
          </cell>
        </row>
        <row r="17">
          <cell r="B17">
            <v>152</v>
          </cell>
        </row>
        <row r="18">
          <cell r="B18">
            <v>97</v>
          </cell>
        </row>
        <row r="19">
          <cell r="B19">
            <v>188</v>
          </cell>
        </row>
        <row r="20">
          <cell r="B20">
            <v>173</v>
          </cell>
        </row>
        <row r="21">
          <cell r="B21">
            <v>162</v>
          </cell>
        </row>
        <row r="22">
          <cell r="B22">
            <v>118</v>
          </cell>
        </row>
        <row r="23">
          <cell r="B23">
            <v>81</v>
          </cell>
        </row>
        <row r="24">
          <cell r="B24">
            <v>374</v>
          </cell>
        </row>
        <row r="25">
          <cell r="B25">
            <v>201</v>
          </cell>
        </row>
        <row r="26">
          <cell r="B26">
            <v>380</v>
          </cell>
        </row>
        <row r="27">
          <cell r="B27">
            <v>148</v>
          </cell>
        </row>
        <row r="28">
          <cell r="B28">
            <v>218</v>
          </cell>
        </row>
        <row r="29">
          <cell r="B29">
            <v>462</v>
          </cell>
        </row>
        <row r="30">
          <cell r="B30">
            <v>1039</v>
          </cell>
        </row>
        <row r="31">
          <cell r="B31">
            <v>243</v>
          </cell>
        </row>
        <row r="32">
          <cell r="B32">
            <v>803</v>
          </cell>
        </row>
        <row r="33">
          <cell r="B33">
            <v>173</v>
          </cell>
        </row>
        <row r="34">
          <cell r="B34">
            <v>241</v>
          </cell>
        </row>
        <row r="35">
          <cell r="B35">
            <v>240</v>
          </cell>
        </row>
        <row r="36">
          <cell r="B36">
            <v>770</v>
          </cell>
        </row>
        <row r="38">
          <cell r="B38">
            <v>273</v>
          </cell>
        </row>
        <row r="39">
          <cell r="B39">
            <v>202</v>
          </cell>
        </row>
        <row r="40">
          <cell r="B40">
            <v>241</v>
          </cell>
        </row>
        <row r="41">
          <cell r="B41">
            <v>99</v>
          </cell>
        </row>
        <row r="42">
          <cell r="B42">
            <v>136</v>
          </cell>
        </row>
        <row r="43">
          <cell r="B43">
            <v>95</v>
          </cell>
        </row>
        <row r="44">
          <cell r="B44">
            <v>264</v>
          </cell>
        </row>
        <row r="45">
          <cell r="B45">
            <v>205</v>
          </cell>
        </row>
        <row r="46">
          <cell r="B46">
            <v>460</v>
          </cell>
        </row>
        <row r="47">
          <cell r="B47">
            <v>265</v>
          </cell>
        </row>
        <row r="48">
          <cell r="B48">
            <v>1387</v>
          </cell>
        </row>
        <row r="49">
          <cell r="B49">
            <v>527</v>
          </cell>
        </row>
        <row r="50">
          <cell r="B50">
            <v>167</v>
          </cell>
        </row>
        <row r="52">
          <cell r="B52">
            <v>205</v>
          </cell>
        </row>
        <row r="53">
          <cell r="B53">
            <v>476</v>
          </cell>
        </row>
        <row r="54">
          <cell r="B54">
            <v>230</v>
          </cell>
        </row>
        <row r="55">
          <cell r="B55">
            <v>279</v>
          </cell>
        </row>
        <row r="56">
          <cell r="B56">
            <v>191</v>
          </cell>
        </row>
        <row r="57">
          <cell r="B57">
            <v>521</v>
          </cell>
        </row>
        <row r="58">
          <cell r="B58">
            <v>136</v>
          </cell>
        </row>
        <row r="59">
          <cell r="B59">
            <v>408</v>
          </cell>
        </row>
        <row r="60">
          <cell r="B60">
            <v>251</v>
          </cell>
        </row>
        <row r="61">
          <cell r="B61">
            <v>698</v>
          </cell>
        </row>
        <row r="62">
          <cell r="B62">
            <v>231</v>
          </cell>
        </row>
        <row r="63">
          <cell r="B63">
            <v>463</v>
          </cell>
        </row>
        <row r="64">
          <cell r="B64">
            <v>112</v>
          </cell>
        </row>
        <row r="65">
          <cell r="B65">
            <v>121</v>
          </cell>
        </row>
        <row r="66">
          <cell r="B66">
            <v>100</v>
          </cell>
        </row>
        <row r="67">
          <cell r="B67">
            <v>1110</v>
          </cell>
        </row>
        <row r="68">
          <cell r="B68">
            <v>156</v>
          </cell>
        </row>
        <row r="69">
          <cell r="B69">
            <v>583</v>
          </cell>
        </row>
        <row r="70">
          <cell r="B70">
            <v>146</v>
          </cell>
        </row>
        <row r="71">
          <cell r="B71">
            <v>372</v>
          </cell>
        </row>
        <row r="72">
          <cell r="B72">
            <v>67</v>
          </cell>
        </row>
        <row r="73">
          <cell r="B73">
            <v>135</v>
          </cell>
        </row>
        <row r="74">
          <cell r="B74">
            <v>107</v>
          </cell>
        </row>
        <row r="75">
          <cell r="B75">
            <v>318</v>
          </cell>
        </row>
        <row r="76">
          <cell r="B76">
            <v>318</v>
          </cell>
        </row>
        <row r="77">
          <cell r="B77">
            <v>340</v>
          </cell>
        </row>
        <row r="78">
          <cell r="B78">
            <v>143</v>
          </cell>
        </row>
        <row r="79">
          <cell r="B79">
            <v>249</v>
          </cell>
        </row>
        <row r="80">
          <cell r="B80">
            <v>134</v>
          </cell>
        </row>
        <row r="81">
          <cell r="B81">
            <v>81</v>
          </cell>
        </row>
        <row r="82">
          <cell r="B82">
            <v>571</v>
          </cell>
        </row>
        <row r="83">
          <cell r="B83">
            <v>65</v>
          </cell>
        </row>
        <row r="85">
          <cell r="B85">
            <v>312</v>
          </cell>
        </row>
        <row r="86">
          <cell r="B86">
            <v>172</v>
          </cell>
        </row>
        <row r="87">
          <cell r="B87">
            <v>324</v>
          </cell>
        </row>
        <row r="88">
          <cell r="B88">
            <v>547</v>
          </cell>
        </row>
        <row r="89">
          <cell r="B89">
            <v>221</v>
          </cell>
        </row>
        <row r="90">
          <cell r="B90">
            <v>172</v>
          </cell>
        </row>
        <row r="91">
          <cell r="B91">
            <v>165</v>
          </cell>
        </row>
        <row r="92">
          <cell r="B92">
            <v>87</v>
          </cell>
        </row>
        <row r="93">
          <cell r="B93">
            <v>415</v>
          </cell>
        </row>
        <row r="94">
          <cell r="B94">
            <v>312</v>
          </cell>
        </row>
        <row r="95">
          <cell r="B95">
            <v>583</v>
          </cell>
        </row>
        <row r="96">
          <cell r="B96">
            <v>92</v>
          </cell>
        </row>
        <row r="97">
          <cell r="B97">
            <v>521</v>
          </cell>
        </row>
        <row r="98">
          <cell r="B98">
            <v>323</v>
          </cell>
        </row>
        <row r="99">
          <cell r="B99">
            <v>230</v>
          </cell>
        </row>
        <row r="100">
          <cell r="B100">
            <v>281</v>
          </cell>
        </row>
      </sheetData>
      <sheetData sheetId="4">
        <row r="5">
          <cell r="B5">
            <v>131</v>
          </cell>
        </row>
        <row r="6">
          <cell r="B6">
            <v>153</v>
          </cell>
        </row>
        <row r="7">
          <cell r="B7">
            <v>180</v>
          </cell>
        </row>
        <row r="8">
          <cell r="B8">
            <v>274</v>
          </cell>
        </row>
        <row r="9">
          <cell r="B9">
            <v>147</v>
          </cell>
        </row>
        <row r="10">
          <cell r="B10">
            <v>599</v>
          </cell>
        </row>
        <row r="11">
          <cell r="B11">
            <v>373</v>
          </cell>
        </row>
        <row r="12">
          <cell r="B12">
            <v>151</v>
          </cell>
        </row>
        <row r="13">
          <cell r="B13">
            <v>424</v>
          </cell>
        </row>
        <row r="14">
          <cell r="B14">
            <v>577</v>
          </cell>
        </row>
        <row r="15">
          <cell r="B15">
            <v>264</v>
          </cell>
        </row>
        <row r="16">
          <cell r="B16">
            <v>354</v>
          </cell>
        </row>
        <row r="17">
          <cell r="B17">
            <v>144</v>
          </cell>
        </row>
        <row r="18">
          <cell r="B18">
            <v>88</v>
          </cell>
        </row>
        <row r="19">
          <cell r="B19">
            <v>79</v>
          </cell>
        </row>
        <row r="21">
          <cell r="B21">
            <v>167</v>
          </cell>
        </row>
        <row r="22">
          <cell r="B22">
            <v>168</v>
          </cell>
        </row>
        <row r="23">
          <cell r="B23">
            <v>48</v>
          </cell>
        </row>
        <row r="24">
          <cell r="B24">
            <v>349</v>
          </cell>
        </row>
        <row r="25">
          <cell r="B25">
            <v>259</v>
          </cell>
        </row>
        <row r="26">
          <cell r="B26">
            <v>269</v>
          </cell>
        </row>
        <row r="27">
          <cell r="B27">
            <v>151</v>
          </cell>
        </row>
        <row r="28">
          <cell r="B28">
            <v>252</v>
          </cell>
        </row>
        <row r="29">
          <cell r="B29">
            <v>399</v>
          </cell>
        </row>
        <row r="30">
          <cell r="B30">
            <v>216</v>
          </cell>
        </row>
        <row r="31">
          <cell r="B31">
            <v>202</v>
          </cell>
        </row>
        <row r="32">
          <cell r="B32">
            <v>873</v>
          </cell>
        </row>
        <row r="33">
          <cell r="B33">
            <v>204</v>
          </cell>
        </row>
        <row r="34">
          <cell r="B34">
            <v>134</v>
          </cell>
        </row>
        <row r="35">
          <cell r="B35">
            <v>233</v>
          </cell>
        </row>
        <row r="36">
          <cell r="B36">
            <v>721</v>
          </cell>
        </row>
        <row r="37">
          <cell r="B37">
            <v>239</v>
          </cell>
        </row>
        <row r="38">
          <cell r="B38">
            <v>198</v>
          </cell>
        </row>
        <row r="39">
          <cell r="B39">
            <v>229</v>
          </cell>
        </row>
        <row r="40">
          <cell r="B40">
            <v>63</v>
          </cell>
        </row>
        <row r="41">
          <cell r="B41">
            <v>147</v>
          </cell>
        </row>
        <row r="42">
          <cell r="B42">
            <v>144</v>
          </cell>
        </row>
        <row r="43">
          <cell r="B43">
            <v>407</v>
          </cell>
        </row>
        <row r="44">
          <cell r="B44">
            <v>212</v>
          </cell>
        </row>
        <row r="45">
          <cell r="B45">
            <v>423</v>
          </cell>
        </row>
        <row r="46">
          <cell r="B46">
            <v>196</v>
          </cell>
        </row>
        <row r="47">
          <cell r="B47">
            <v>1238</v>
          </cell>
        </row>
        <row r="48">
          <cell r="B48">
            <v>608</v>
          </cell>
        </row>
        <row r="49">
          <cell r="B49">
            <v>171</v>
          </cell>
        </row>
        <row r="51">
          <cell r="B51">
            <v>174</v>
          </cell>
        </row>
        <row r="52">
          <cell r="B52">
            <v>534</v>
          </cell>
        </row>
        <row r="53">
          <cell r="B53">
            <v>264</v>
          </cell>
        </row>
        <row r="54">
          <cell r="B54">
            <v>157</v>
          </cell>
        </row>
        <row r="55">
          <cell r="B55">
            <v>206</v>
          </cell>
        </row>
        <row r="56">
          <cell r="B56">
            <v>512</v>
          </cell>
        </row>
        <row r="57">
          <cell r="B57">
            <v>133</v>
          </cell>
        </row>
        <row r="58">
          <cell r="B58">
            <v>359</v>
          </cell>
        </row>
        <row r="59">
          <cell r="B59">
            <v>122</v>
          </cell>
        </row>
        <row r="60">
          <cell r="B60">
            <v>680</v>
          </cell>
        </row>
        <row r="61">
          <cell r="B61">
            <v>202</v>
          </cell>
        </row>
        <row r="62">
          <cell r="B62">
            <v>472</v>
          </cell>
        </row>
        <row r="63">
          <cell r="B63">
            <v>89</v>
          </cell>
        </row>
        <row r="64">
          <cell r="B64">
            <v>119</v>
          </cell>
        </row>
        <row r="65">
          <cell r="B65">
            <v>95</v>
          </cell>
        </row>
        <row r="66">
          <cell r="B66">
            <v>1105</v>
          </cell>
        </row>
        <row r="67">
          <cell r="B67">
            <v>205</v>
          </cell>
        </row>
        <row r="68">
          <cell r="B68">
            <v>492</v>
          </cell>
        </row>
        <row r="69">
          <cell r="B69">
            <v>66</v>
          </cell>
        </row>
        <row r="70">
          <cell r="B70">
            <v>557</v>
          </cell>
        </row>
        <row r="71">
          <cell r="B71">
            <v>54</v>
          </cell>
        </row>
        <row r="72">
          <cell r="B72">
            <v>234</v>
          </cell>
        </row>
        <row r="73">
          <cell r="B73">
            <v>109</v>
          </cell>
        </row>
        <row r="75">
          <cell r="B75">
            <v>322</v>
          </cell>
        </row>
        <row r="76">
          <cell r="B76">
            <v>233</v>
          </cell>
        </row>
        <row r="77">
          <cell r="B77">
            <v>160</v>
          </cell>
        </row>
        <row r="78">
          <cell r="B78">
            <v>227</v>
          </cell>
        </row>
        <row r="79">
          <cell r="B79">
            <v>127</v>
          </cell>
        </row>
        <row r="80">
          <cell r="B80">
            <v>57</v>
          </cell>
        </row>
        <row r="81">
          <cell r="B81">
            <v>466</v>
          </cell>
        </row>
        <row r="82">
          <cell r="B82">
            <v>58</v>
          </cell>
        </row>
        <row r="84">
          <cell r="B84">
            <v>348</v>
          </cell>
        </row>
        <row r="85">
          <cell r="B85">
            <v>178</v>
          </cell>
        </row>
        <row r="86">
          <cell r="B86">
            <v>324</v>
          </cell>
        </row>
        <row r="87">
          <cell r="B87">
            <v>476</v>
          </cell>
        </row>
        <row r="88">
          <cell r="B88">
            <v>127</v>
          </cell>
        </row>
        <row r="89">
          <cell r="B89">
            <v>166</v>
          </cell>
        </row>
        <row r="90">
          <cell r="B90">
            <v>133</v>
          </cell>
        </row>
        <row r="91">
          <cell r="B91">
            <v>87</v>
          </cell>
        </row>
        <row r="92">
          <cell r="B92">
            <v>498</v>
          </cell>
        </row>
        <row r="93">
          <cell r="B93">
            <v>296</v>
          </cell>
        </row>
        <row r="94">
          <cell r="B94">
            <v>603</v>
          </cell>
        </row>
        <row r="95">
          <cell r="B95">
            <v>84</v>
          </cell>
        </row>
        <row r="96">
          <cell r="B96">
            <v>646</v>
          </cell>
        </row>
        <row r="97">
          <cell r="B97">
            <v>300</v>
          </cell>
        </row>
        <row r="98">
          <cell r="B98">
            <v>223</v>
          </cell>
        </row>
        <row r="99">
          <cell r="B99">
            <v>264</v>
          </cell>
        </row>
      </sheetData>
      <sheetData sheetId="5">
        <row r="5">
          <cell r="B5">
            <v>142</v>
          </cell>
        </row>
        <row r="6">
          <cell r="B6">
            <v>147</v>
          </cell>
        </row>
        <row r="7">
          <cell r="B7">
            <v>155</v>
          </cell>
        </row>
        <row r="8">
          <cell r="B8">
            <v>195</v>
          </cell>
        </row>
        <row r="9">
          <cell r="B9">
            <v>153</v>
          </cell>
        </row>
        <row r="10">
          <cell r="B10">
            <v>473</v>
          </cell>
        </row>
        <row r="12">
          <cell r="B12">
            <v>451</v>
          </cell>
        </row>
        <row r="13">
          <cell r="B13">
            <v>171</v>
          </cell>
        </row>
        <row r="14">
          <cell r="B14">
            <v>518</v>
          </cell>
        </row>
        <row r="15">
          <cell r="B15">
            <v>530</v>
          </cell>
        </row>
        <row r="16">
          <cell r="B16">
            <v>221</v>
          </cell>
        </row>
        <row r="17">
          <cell r="B17">
            <v>172</v>
          </cell>
        </row>
        <row r="18">
          <cell r="B18">
            <v>152</v>
          </cell>
        </row>
        <row r="19">
          <cell r="B19">
            <v>82</v>
          </cell>
        </row>
        <row r="22">
          <cell r="B22">
            <v>153</v>
          </cell>
        </row>
        <row r="23">
          <cell r="B23">
            <v>155</v>
          </cell>
        </row>
        <row r="24">
          <cell r="B24">
            <v>53</v>
          </cell>
        </row>
        <row r="26">
          <cell r="B26">
            <v>196</v>
          </cell>
        </row>
        <row r="27">
          <cell r="B27">
            <v>395</v>
          </cell>
        </row>
        <row r="28">
          <cell r="B28">
            <v>137</v>
          </cell>
        </row>
        <row r="29">
          <cell r="B29">
            <v>217</v>
          </cell>
        </row>
        <row r="30">
          <cell r="B30">
            <v>346</v>
          </cell>
        </row>
        <row r="31">
          <cell r="B31">
            <v>244</v>
          </cell>
        </row>
        <row r="32">
          <cell r="B32">
            <v>139</v>
          </cell>
        </row>
        <row r="33">
          <cell r="B33">
            <v>863</v>
          </cell>
        </row>
        <row r="34">
          <cell r="B34">
            <v>211</v>
          </cell>
        </row>
        <row r="35">
          <cell r="B35">
            <v>151</v>
          </cell>
        </row>
        <row r="36">
          <cell r="B36">
            <v>147</v>
          </cell>
        </row>
        <row r="37">
          <cell r="B37">
            <v>859</v>
          </cell>
        </row>
        <row r="38">
          <cell r="B38">
            <v>242</v>
          </cell>
        </row>
        <row r="39">
          <cell r="B39">
            <v>237</v>
          </cell>
        </row>
        <row r="40">
          <cell r="B40">
            <v>231</v>
          </cell>
        </row>
        <row r="41">
          <cell r="B41">
            <v>44</v>
          </cell>
        </row>
        <row r="42">
          <cell r="B42">
            <v>155</v>
          </cell>
        </row>
        <row r="43">
          <cell r="B43">
            <v>120</v>
          </cell>
        </row>
        <row r="44">
          <cell r="B44">
            <v>325</v>
          </cell>
        </row>
        <row r="45">
          <cell r="B45">
            <v>156</v>
          </cell>
        </row>
        <row r="46">
          <cell r="B46">
            <v>354</v>
          </cell>
        </row>
        <row r="47">
          <cell r="B47">
            <v>176</v>
          </cell>
        </row>
        <row r="48">
          <cell r="B48">
            <v>1435</v>
          </cell>
        </row>
        <row r="49">
          <cell r="B49">
            <v>394</v>
          </cell>
        </row>
        <row r="50">
          <cell r="B50">
            <v>183</v>
          </cell>
        </row>
        <row r="52">
          <cell r="B52">
            <v>139</v>
          </cell>
        </row>
        <row r="53">
          <cell r="B53">
            <v>420</v>
          </cell>
        </row>
        <row r="54">
          <cell r="B54">
            <v>233</v>
          </cell>
        </row>
        <row r="55">
          <cell r="B55">
            <v>196</v>
          </cell>
        </row>
        <row r="56">
          <cell r="B56">
            <v>189</v>
          </cell>
        </row>
        <row r="57">
          <cell r="B57">
            <v>531</v>
          </cell>
        </row>
        <row r="58">
          <cell r="B58">
            <v>182</v>
          </cell>
        </row>
        <row r="59">
          <cell r="B59">
            <v>334</v>
          </cell>
        </row>
        <row r="60">
          <cell r="B60">
            <v>73</v>
          </cell>
        </row>
        <row r="61">
          <cell r="B61">
            <v>650</v>
          </cell>
        </row>
        <row r="62">
          <cell r="B62">
            <v>179</v>
          </cell>
        </row>
        <row r="63">
          <cell r="B63">
            <v>523</v>
          </cell>
        </row>
        <row r="64">
          <cell r="B64">
            <v>61</v>
          </cell>
        </row>
        <row r="65">
          <cell r="B65">
            <v>115</v>
          </cell>
        </row>
        <row r="66">
          <cell r="B66">
            <v>79</v>
          </cell>
        </row>
        <row r="67">
          <cell r="B67">
            <v>749</v>
          </cell>
        </row>
        <row r="68">
          <cell r="B68">
            <v>206</v>
          </cell>
        </row>
        <row r="69">
          <cell r="B69">
            <v>521</v>
          </cell>
        </row>
        <row r="70">
          <cell r="B70">
            <v>73</v>
          </cell>
        </row>
        <row r="71">
          <cell r="B71">
            <v>212</v>
          </cell>
        </row>
        <row r="72">
          <cell r="B72">
            <v>39</v>
          </cell>
        </row>
        <row r="73">
          <cell r="B73">
            <v>194</v>
          </cell>
        </row>
        <row r="74">
          <cell r="B74">
            <v>117</v>
          </cell>
        </row>
        <row r="76">
          <cell r="B76">
            <v>287</v>
          </cell>
        </row>
        <row r="77">
          <cell r="B77">
            <v>245</v>
          </cell>
        </row>
        <row r="79">
          <cell r="B79">
            <v>259</v>
          </cell>
        </row>
        <row r="80">
          <cell r="B80">
            <v>137</v>
          </cell>
        </row>
        <row r="81">
          <cell r="B81">
            <v>32</v>
          </cell>
        </row>
        <row r="82">
          <cell r="B82">
            <v>345</v>
          </cell>
        </row>
        <row r="83">
          <cell r="B83">
            <v>39</v>
          </cell>
        </row>
        <row r="85">
          <cell r="B85">
            <v>237</v>
          </cell>
        </row>
        <row r="86">
          <cell r="B86">
            <v>151</v>
          </cell>
        </row>
        <row r="87">
          <cell r="B87">
            <v>282</v>
          </cell>
        </row>
        <row r="88">
          <cell r="B88">
            <v>501</v>
          </cell>
        </row>
        <row r="89">
          <cell r="B89">
            <v>89</v>
          </cell>
        </row>
        <row r="90">
          <cell r="B90">
            <v>159</v>
          </cell>
        </row>
        <row r="91">
          <cell r="B91">
            <v>227</v>
          </cell>
        </row>
        <row r="92">
          <cell r="B92">
            <v>93</v>
          </cell>
        </row>
        <row r="93">
          <cell r="B93">
            <v>474</v>
          </cell>
        </row>
        <row r="94">
          <cell r="B94">
            <v>231</v>
          </cell>
        </row>
        <row r="95">
          <cell r="B95">
            <v>583</v>
          </cell>
        </row>
        <row r="96">
          <cell r="B96">
            <v>83</v>
          </cell>
        </row>
        <row r="97">
          <cell r="B97">
            <v>762</v>
          </cell>
        </row>
        <row r="98">
          <cell r="B98">
            <v>219</v>
          </cell>
        </row>
        <row r="99">
          <cell r="B99">
            <v>196</v>
          </cell>
        </row>
        <row r="100">
          <cell r="B100">
            <v>156</v>
          </cell>
        </row>
      </sheetData>
      <sheetData sheetId="6">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3">
          <cell r="B23">
            <v>136</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7">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3">
          <cell r="B23">
            <v>136</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8">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5">
          <cell r="B15">
            <v>503</v>
          </cell>
        </row>
        <row r="16">
          <cell r="B16">
            <v>195</v>
          </cell>
        </row>
        <row r="17">
          <cell r="B17">
            <v>164</v>
          </cell>
        </row>
        <row r="18">
          <cell r="B18">
            <v>96</v>
          </cell>
        </row>
        <row r="19">
          <cell r="B19">
            <v>62</v>
          </cell>
        </row>
        <row r="20">
          <cell r="B20">
            <v>210</v>
          </cell>
        </row>
        <row r="21">
          <cell r="B21">
            <v>197</v>
          </cell>
        </row>
        <row r="23">
          <cell r="B23">
            <v>122</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0">
          <cell r="B40">
            <v>70</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0">
          <cell r="B50">
            <v>383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2">
          <cell r="B72">
            <v>77</v>
          </cell>
        </row>
        <row r="73">
          <cell r="B73">
            <v>178</v>
          </cell>
        </row>
        <row r="74">
          <cell r="B74">
            <v>128</v>
          </cell>
        </row>
        <row r="75">
          <cell r="B75">
            <v>534</v>
          </cell>
        </row>
        <row r="76">
          <cell r="B76">
            <v>268</v>
          </cell>
        </row>
        <row r="77">
          <cell r="B77">
            <v>265</v>
          </cell>
        </row>
        <row r="78">
          <cell r="B78">
            <v>110</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0">
          <cell r="B90">
            <v>137</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 sheetId="9">
        <row r="5">
          <cell r="B5">
            <v>88</v>
          </cell>
        </row>
        <row r="6">
          <cell r="B6">
            <v>108</v>
          </cell>
        </row>
        <row r="7">
          <cell r="B7">
            <v>186</v>
          </cell>
        </row>
        <row r="8">
          <cell r="B8">
            <v>212</v>
          </cell>
        </row>
        <row r="9">
          <cell r="B9">
            <v>163</v>
          </cell>
        </row>
        <row r="10">
          <cell r="B10">
            <v>452</v>
          </cell>
        </row>
        <row r="11">
          <cell r="B11">
            <v>502</v>
          </cell>
        </row>
        <row r="12">
          <cell r="B12">
            <v>405</v>
          </cell>
        </row>
        <row r="13">
          <cell r="B13">
            <v>197</v>
          </cell>
        </row>
        <row r="14">
          <cell r="B14">
            <v>812</v>
          </cell>
        </row>
        <row r="15">
          <cell r="B15">
            <v>537</v>
          </cell>
        </row>
        <row r="16">
          <cell r="B16">
            <v>171</v>
          </cell>
        </row>
        <row r="17">
          <cell r="B17">
            <v>235</v>
          </cell>
        </row>
        <row r="18">
          <cell r="B18">
            <v>149</v>
          </cell>
        </row>
        <row r="19">
          <cell r="B19">
            <v>100</v>
          </cell>
        </row>
        <row r="20">
          <cell r="B20">
            <v>62</v>
          </cell>
        </row>
        <row r="21">
          <cell r="B21">
            <v>193</v>
          </cell>
        </row>
        <row r="22">
          <cell r="B22">
            <v>131</v>
          </cell>
        </row>
        <row r="23">
          <cell r="B23">
            <v>158</v>
          </cell>
        </row>
        <row r="24">
          <cell r="B24">
            <v>113</v>
          </cell>
        </row>
        <row r="25">
          <cell r="B25">
            <v>434</v>
          </cell>
        </row>
        <row r="26">
          <cell r="B26">
            <v>291</v>
          </cell>
        </row>
        <row r="27">
          <cell r="B27">
            <v>294</v>
          </cell>
        </row>
        <row r="28">
          <cell r="B28">
            <v>128</v>
          </cell>
        </row>
        <row r="29">
          <cell r="B29">
            <v>304</v>
          </cell>
        </row>
        <row r="30">
          <cell r="B30">
            <v>560</v>
          </cell>
        </row>
        <row r="31">
          <cell r="B31">
            <v>603</v>
          </cell>
        </row>
        <row r="32">
          <cell r="B32">
            <v>207</v>
          </cell>
        </row>
        <row r="33">
          <cell r="B33">
            <v>841</v>
          </cell>
        </row>
        <row r="34">
          <cell r="B34">
            <v>195</v>
          </cell>
        </row>
        <row r="35">
          <cell r="B35">
            <v>150</v>
          </cell>
        </row>
        <row r="36">
          <cell r="B36">
            <v>266</v>
          </cell>
        </row>
        <row r="37">
          <cell r="B37">
            <v>828</v>
          </cell>
        </row>
        <row r="38">
          <cell r="B38">
            <v>178</v>
          </cell>
        </row>
        <row r="39">
          <cell r="B39">
            <v>314</v>
          </cell>
        </row>
        <row r="40">
          <cell r="B40">
            <v>76</v>
          </cell>
        </row>
        <row r="41">
          <cell r="B41">
            <v>59</v>
          </cell>
        </row>
        <row r="42">
          <cell r="B42">
            <v>163</v>
          </cell>
        </row>
        <row r="43">
          <cell r="B43">
            <v>141</v>
          </cell>
        </row>
        <row r="44">
          <cell r="B44">
            <v>215</v>
          </cell>
        </row>
        <row r="45">
          <cell r="B45">
            <v>167</v>
          </cell>
        </row>
        <row r="46">
          <cell r="B46">
            <v>415</v>
          </cell>
        </row>
        <row r="47">
          <cell r="B47">
            <v>220</v>
          </cell>
        </row>
        <row r="48">
          <cell r="B48">
            <v>1214</v>
          </cell>
        </row>
        <row r="49">
          <cell r="B49">
            <v>616</v>
          </cell>
        </row>
        <row r="50">
          <cell r="B50">
            <v>713</v>
          </cell>
        </row>
        <row r="51">
          <cell r="B51">
            <v>280</v>
          </cell>
        </row>
        <row r="52">
          <cell r="B52">
            <v>155</v>
          </cell>
        </row>
        <row r="53">
          <cell r="B53">
            <v>521</v>
          </cell>
        </row>
        <row r="54">
          <cell r="B54">
            <v>241</v>
          </cell>
        </row>
        <row r="55">
          <cell r="B55">
            <v>125</v>
          </cell>
        </row>
        <row r="56">
          <cell r="B56">
            <v>267</v>
          </cell>
        </row>
        <row r="57">
          <cell r="B57">
            <v>626</v>
          </cell>
        </row>
        <row r="58">
          <cell r="B58">
            <v>157</v>
          </cell>
        </row>
        <row r="59">
          <cell r="B59">
            <v>469</v>
          </cell>
        </row>
        <row r="60">
          <cell r="B60">
            <v>270</v>
          </cell>
        </row>
        <row r="61">
          <cell r="B61">
            <v>545</v>
          </cell>
        </row>
        <row r="62">
          <cell r="B62">
            <v>240</v>
          </cell>
        </row>
        <row r="63">
          <cell r="B63">
            <v>424</v>
          </cell>
        </row>
        <row r="64">
          <cell r="B64">
            <v>77</v>
          </cell>
        </row>
        <row r="65">
          <cell r="B65">
            <v>85</v>
          </cell>
        </row>
        <row r="66">
          <cell r="B66">
            <v>86</v>
          </cell>
        </row>
        <row r="67">
          <cell r="B67">
            <v>1087</v>
          </cell>
        </row>
        <row r="68">
          <cell r="B68">
            <v>189</v>
          </cell>
        </row>
        <row r="69">
          <cell r="B69">
            <v>455</v>
          </cell>
        </row>
        <row r="70">
          <cell r="B70">
            <v>131</v>
          </cell>
        </row>
        <row r="71">
          <cell r="B71">
            <v>391</v>
          </cell>
        </row>
        <row r="72">
          <cell r="B72">
            <v>68</v>
          </cell>
        </row>
        <row r="73">
          <cell r="B73">
            <v>216</v>
          </cell>
        </row>
        <row r="74">
          <cell r="B74">
            <v>123</v>
          </cell>
        </row>
        <row r="75">
          <cell r="B75">
            <v>340</v>
          </cell>
        </row>
        <row r="76">
          <cell r="B76">
            <v>261</v>
          </cell>
        </row>
        <row r="77">
          <cell r="B77">
            <v>333</v>
          </cell>
        </row>
        <row r="79">
          <cell r="B79">
            <v>337</v>
          </cell>
        </row>
        <row r="80">
          <cell r="B80">
            <v>102</v>
          </cell>
        </row>
        <row r="81">
          <cell r="B81">
            <v>30</v>
          </cell>
        </row>
        <row r="82">
          <cell r="B82">
            <v>540</v>
          </cell>
        </row>
        <row r="83">
          <cell r="B83">
            <v>56</v>
          </cell>
        </row>
        <row r="84">
          <cell r="B84">
            <v>298</v>
          </cell>
        </row>
        <row r="85">
          <cell r="B85">
            <v>146</v>
          </cell>
        </row>
        <row r="86">
          <cell r="B86">
            <v>287</v>
          </cell>
        </row>
        <row r="88">
          <cell r="B88">
            <v>347</v>
          </cell>
        </row>
        <row r="89">
          <cell r="B89">
            <v>112</v>
          </cell>
        </row>
        <row r="90">
          <cell r="B90">
            <v>172</v>
          </cell>
        </row>
        <row r="91">
          <cell r="B91">
            <v>104</v>
          </cell>
        </row>
        <row r="92">
          <cell r="B92">
            <v>453</v>
          </cell>
        </row>
        <row r="93">
          <cell r="B93">
            <v>235</v>
          </cell>
        </row>
        <row r="95">
          <cell r="B95">
            <v>663</v>
          </cell>
        </row>
        <row r="96">
          <cell r="B96">
            <v>58</v>
          </cell>
        </row>
        <row r="98">
          <cell r="B98">
            <v>204</v>
          </cell>
        </row>
        <row r="99">
          <cell r="B99">
            <v>241</v>
          </cell>
        </row>
        <row r="100">
          <cell r="B100">
            <v>220</v>
          </cell>
        </row>
      </sheetData>
      <sheetData sheetId="10">
        <row r="5">
          <cell r="B5">
            <v>88</v>
          </cell>
        </row>
        <row r="6">
          <cell r="B6">
            <v>110</v>
          </cell>
        </row>
        <row r="7">
          <cell r="B7">
            <v>145</v>
          </cell>
        </row>
        <row r="8">
          <cell r="B8">
            <v>183</v>
          </cell>
        </row>
        <row r="9">
          <cell r="B9">
            <v>148</v>
          </cell>
        </row>
        <row r="10">
          <cell r="B10">
            <v>512</v>
          </cell>
        </row>
        <row r="11">
          <cell r="B11">
            <v>463</v>
          </cell>
        </row>
        <row r="12">
          <cell r="B12">
            <v>332</v>
          </cell>
        </row>
        <row r="13">
          <cell r="B13">
            <v>232</v>
          </cell>
        </row>
        <row r="14">
          <cell r="B14">
            <v>843</v>
          </cell>
        </row>
        <row r="15">
          <cell r="B15">
            <v>515</v>
          </cell>
        </row>
        <row r="16">
          <cell r="B16">
            <v>154</v>
          </cell>
        </row>
        <row r="17">
          <cell r="B17">
            <v>283</v>
          </cell>
        </row>
        <row r="18">
          <cell r="B18">
            <v>149</v>
          </cell>
        </row>
        <row r="19">
          <cell r="B19">
            <v>98</v>
          </cell>
        </row>
        <row r="20">
          <cell r="B20">
            <v>61</v>
          </cell>
        </row>
        <row r="21">
          <cell r="B21">
            <v>166</v>
          </cell>
        </row>
        <row r="22">
          <cell r="B22">
            <v>142</v>
          </cell>
        </row>
        <row r="23">
          <cell r="B23">
            <v>132</v>
          </cell>
        </row>
        <row r="24">
          <cell r="B24">
            <v>97</v>
          </cell>
        </row>
        <row r="25">
          <cell r="B25">
            <v>389</v>
          </cell>
        </row>
        <row r="26">
          <cell r="B26">
            <v>228</v>
          </cell>
        </row>
        <row r="27">
          <cell r="B27">
            <v>301</v>
          </cell>
        </row>
        <row r="28">
          <cell r="B28">
            <v>118</v>
          </cell>
        </row>
        <row r="29">
          <cell r="B29">
            <v>280</v>
          </cell>
        </row>
        <row r="30">
          <cell r="B30">
            <v>448</v>
          </cell>
        </row>
        <row r="31">
          <cell r="B31">
            <v>352</v>
          </cell>
        </row>
        <row r="32">
          <cell r="B32">
            <v>157</v>
          </cell>
        </row>
        <row r="33">
          <cell r="B33">
            <v>1276</v>
          </cell>
        </row>
        <row r="34">
          <cell r="B34">
            <v>357</v>
          </cell>
        </row>
        <row r="35">
          <cell r="B35">
            <v>187</v>
          </cell>
        </row>
        <row r="36">
          <cell r="B36">
            <v>212</v>
          </cell>
        </row>
        <row r="37">
          <cell r="B37">
            <v>971</v>
          </cell>
        </row>
        <row r="38">
          <cell r="B38">
            <v>157</v>
          </cell>
        </row>
        <row r="39">
          <cell r="B39">
            <v>296</v>
          </cell>
        </row>
        <row r="41">
          <cell r="B41">
            <v>61</v>
          </cell>
        </row>
        <row r="42">
          <cell r="B42">
            <v>152</v>
          </cell>
        </row>
        <row r="43">
          <cell r="B43">
            <v>153</v>
          </cell>
        </row>
        <row r="44">
          <cell r="B44">
            <v>247</v>
          </cell>
        </row>
        <row r="45">
          <cell r="B45">
            <v>164</v>
          </cell>
        </row>
        <row r="46">
          <cell r="B46">
            <v>373</v>
          </cell>
        </row>
        <row r="47">
          <cell r="B47">
            <v>209</v>
          </cell>
        </row>
        <row r="48">
          <cell r="B48">
            <v>1280</v>
          </cell>
        </row>
        <row r="49">
          <cell r="B49">
            <v>531</v>
          </cell>
        </row>
        <row r="50">
          <cell r="B50">
            <v>589</v>
          </cell>
        </row>
        <row r="51">
          <cell r="B51">
            <v>250</v>
          </cell>
        </row>
        <row r="52">
          <cell r="B52">
            <v>145</v>
          </cell>
        </row>
        <row r="53">
          <cell r="B53">
            <v>405</v>
          </cell>
        </row>
        <row r="54">
          <cell r="B54">
            <v>256</v>
          </cell>
        </row>
        <row r="55">
          <cell r="B55">
            <v>187</v>
          </cell>
        </row>
        <row r="56">
          <cell r="B56">
            <v>513</v>
          </cell>
        </row>
        <row r="57">
          <cell r="B57">
            <v>594</v>
          </cell>
        </row>
        <row r="58">
          <cell r="B58">
            <v>159</v>
          </cell>
        </row>
        <row r="59">
          <cell r="B59">
            <v>241</v>
          </cell>
        </row>
        <row r="60">
          <cell r="B60">
            <v>178</v>
          </cell>
        </row>
        <row r="61">
          <cell r="B61">
            <v>641</v>
          </cell>
        </row>
        <row r="62">
          <cell r="B62">
            <v>184</v>
          </cell>
        </row>
        <row r="63">
          <cell r="B63">
            <v>475</v>
          </cell>
        </row>
        <row r="64">
          <cell r="B64">
            <v>73</v>
          </cell>
        </row>
        <row r="65">
          <cell r="B65">
            <v>72</v>
          </cell>
        </row>
        <row r="66">
          <cell r="B66">
            <v>85</v>
          </cell>
        </row>
        <row r="67">
          <cell r="B67">
            <v>1150</v>
          </cell>
        </row>
        <row r="68">
          <cell r="B68">
            <v>423</v>
          </cell>
        </row>
        <row r="69">
          <cell r="B69">
            <v>256</v>
          </cell>
        </row>
        <row r="70">
          <cell r="B70">
            <v>64</v>
          </cell>
        </row>
        <row r="71">
          <cell r="B71">
            <v>243</v>
          </cell>
        </row>
        <row r="72">
          <cell r="B72">
            <v>63</v>
          </cell>
        </row>
        <row r="73">
          <cell r="B73">
            <v>167</v>
          </cell>
        </row>
        <row r="74">
          <cell r="B74">
            <v>118</v>
          </cell>
        </row>
        <row r="75">
          <cell r="B75">
            <v>287</v>
          </cell>
        </row>
        <row r="76">
          <cell r="B76">
            <v>199</v>
          </cell>
        </row>
        <row r="77">
          <cell r="B77">
            <v>305</v>
          </cell>
        </row>
        <row r="79">
          <cell r="B79">
            <v>169</v>
          </cell>
        </row>
        <row r="80">
          <cell r="B80">
            <v>116</v>
          </cell>
        </row>
        <row r="81">
          <cell r="B81">
            <v>62</v>
          </cell>
        </row>
        <row r="82">
          <cell r="B82">
            <v>421</v>
          </cell>
        </row>
        <row r="83">
          <cell r="B83">
            <v>113</v>
          </cell>
        </row>
        <row r="84">
          <cell r="B84">
            <v>302</v>
          </cell>
        </row>
        <row r="85">
          <cell r="B85">
            <v>187</v>
          </cell>
        </row>
        <row r="86">
          <cell r="B86">
            <v>255</v>
          </cell>
        </row>
        <row r="88">
          <cell r="B88">
            <v>302</v>
          </cell>
        </row>
        <row r="89">
          <cell r="B89">
            <v>137</v>
          </cell>
        </row>
        <row r="90">
          <cell r="B90">
            <v>191</v>
          </cell>
        </row>
        <row r="91">
          <cell r="B91">
            <v>253</v>
          </cell>
        </row>
        <row r="92">
          <cell r="B92">
            <v>390</v>
          </cell>
        </row>
        <row r="93">
          <cell r="B93">
            <v>195</v>
          </cell>
        </row>
        <row r="94">
          <cell r="B94">
            <v>490</v>
          </cell>
        </row>
        <row r="95">
          <cell r="B95">
            <v>616</v>
          </cell>
        </row>
        <row r="96">
          <cell r="B96">
            <v>63</v>
          </cell>
        </row>
        <row r="98">
          <cell r="B98">
            <v>227</v>
          </cell>
        </row>
        <row r="99">
          <cell r="B99">
            <v>227</v>
          </cell>
        </row>
        <row r="100">
          <cell r="B100">
            <v>311</v>
          </cell>
        </row>
      </sheetData>
      <sheetData sheetId="11">
        <row r="7">
          <cell r="B7">
            <v>158</v>
          </cell>
        </row>
        <row r="85">
          <cell r="B85">
            <v>130</v>
          </cell>
        </row>
        <row r="97">
          <cell r="B97">
            <v>761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9"/>
  <sheetViews>
    <sheetView tabSelected="1" workbookViewId="0" topLeftCell="A1">
      <selection activeCell="A1" sqref="A1"/>
    </sheetView>
  </sheetViews>
  <sheetFormatPr defaultColWidth="9.140625" defaultRowHeight="12.75"/>
  <cols>
    <col min="1" max="1" width="35.7109375" style="0" customWidth="1"/>
    <col min="2" max="9" width="12.7109375" style="0" customWidth="1"/>
    <col min="10" max="10" width="12.7109375" style="37" customWidth="1"/>
    <col min="11" max="11" width="12.7109375" style="38" customWidth="1"/>
    <col min="12" max="12" width="0.13671875" style="0" customWidth="1"/>
  </cols>
  <sheetData>
    <row r="1" spans="1:11" ht="12.75">
      <c r="A1" s="1" t="s">
        <v>0</v>
      </c>
      <c r="B1" s="1"/>
      <c r="C1" s="1"/>
      <c r="D1" s="1"/>
      <c r="E1" s="1"/>
      <c r="F1" s="1"/>
      <c r="G1" s="1"/>
      <c r="H1" s="1"/>
      <c r="I1" s="1"/>
      <c r="J1" s="2"/>
      <c r="K1" s="3"/>
    </row>
    <row r="2" spans="1:11" ht="18">
      <c r="A2" s="39" t="s">
        <v>1</v>
      </c>
      <c r="B2" s="40"/>
      <c r="C2" s="40"/>
      <c r="D2" s="40"/>
      <c r="E2" s="40"/>
      <c r="F2" s="40"/>
      <c r="G2" s="40"/>
      <c r="H2" s="40"/>
      <c r="I2" s="40"/>
      <c r="J2" s="40"/>
      <c r="K2" s="40"/>
    </row>
    <row r="3" spans="1:11" ht="13.5" thickBot="1">
      <c r="A3" s="1"/>
      <c r="B3" s="1"/>
      <c r="C3" s="1"/>
      <c r="D3" s="1"/>
      <c r="E3" s="1"/>
      <c r="F3" s="1"/>
      <c r="G3" s="1"/>
      <c r="H3" s="1"/>
      <c r="I3" s="1"/>
      <c r="J3" s="2"/>
      <c r="K3" s="3"/>
    </row>
    <row r="4" spans="1:11" ht="39" thickBot="1">
      <c r="A4" s="4" t="s">
        <v>2</v>
      </c>
      <c r="B4" s="5" t="s">
        <v>3</v>
      </c>
      <c r="C4" s="5" t="s">
        <v>4</v>
      </c>
      <c r="D4" s="5" t="s">
        <v>5</v>
      </c>
      <c r="E4" s="5" t="s">
        <v>6</v>
      </c>
      <c r="F4" s="5" t="s">
        <v>7</v>
      </c>
      <c r="G4" s="5" t="s">
        <v>8</v>
      </c>
      <c r="H4" s="5" t="s">
        <v>9</v>
      </c>
      <c r="I4" s="5" t="s">
        <v>10</v>
      </c>
      <c r="J4" s="6" t="s">
        <v>11</v>
      </c>
      <c r="K4" s="7" t="s">
        <v>12</v>
      </c>
    </row>
    <row r="5" spans="1:12" s="1" customFormat="1" ht="12.75">
      <c r="A5" s="8" t="s">
        <v>13</v>
      </c>
      <c r="B5" s="8">
        <v>91</v>
      </c>
      <c r="C5" s="9">
        <f>SUM('[1]HUD Usage Summary Jun 03'!B5+'[1]HUD Usage Summary Jul 03'!B5+'[1]HUD Usage Summary Aug 03'!B5+'[1]HUD Usage Summary Sep 03'!B5+'[1]HUD Usage Summary Oct 03'!B5+'[1]HUD Usage Summary Nov 03'!B5+'[1]HUD Usage Summary Dec 03'!B5+'[1]HUD Usage Summary Jan 04'!B5+'[1]HUD Usage Summary Feb 04'!B5+'[1]HUD Usage Summary Mar 04'!B5+'[1]HUD Usage Summary Apr 04'!B5+B5)/12</f>
        <v>122.25</v>
      </c>
      <c r="D5" s="10">
        <v>73</v>
      </c>
      <c r="E5" s="10">
        <v>232</v>
      </c>
      <c r="F5" s="10">
        <v>44</v>
      </c>
      <c r="G5" s="10">
        <v>142</v>
      </c>
      <c r="H5" s="10">
        <v>14</v>
      </c>
      <c r="I5" s="10">
        <v>1188</v>
      </c>
      <c r="J5" s="11">
        <v>7</v>
      </c>
      <c r="K5" s="12">
        <f aca="true" t="shared" si="0" ref="K5:K68">SUM(1-L5)</f>
        <v>0.9905913978494624</v>
      </c>
      <c r="L5" s="13">
        <f aca="true" t="shared" si="1" ref="L5:L68">SUM(J5/744)</f>
        <v>0.009408602150537635</v>
      </c>
    </row>
    <row r="6" spans="1:12" s="1" customFormat="1" ht="12.75">
      <c r="A6" s="14" t="s">
        <v>14</v>
      </c>
      <c r="B6" s="15">
        <v>106</v>
      </c>
      <c r="C6" s="9">
        <f>SUM('[1]HUD Usage Summary Jun 03'!B6+'[1]HUD Usage Summary Jul 03'!B6+'[1]HUD Usage Summary Aug 03'!B6+'[1]HUD Usage Summary Sep 03'!B6+'[1]HUD Usage Summary Oct 03'!B6+'[1]HUD Usage Summary Nov 03'!B6+'[1]HUD Usage Summary Dec 03'!B6+'[1]HUD Usage Summary Jan 04'!B6+'[1]HUD Usage Summary Feb 04'!B6+'[1]HUD Usage Summary Mar 04'!B6+'[1]HUD Usage Summary Apr 04'!B6+B6)/12</f>
        <v>122.08333333333333</v>
      </c>
      <c r="D6" s="16">
        <v>89</v>
      </c>
      <c r="E6" s="16">
        <v>202</v>
      </c>
      <c r="F6" s="16">
        <v>80</v>
      </c>
      <c r="G6" s="16">
        <v>140</v>
      </c>
      <c r="H6" s="16">
        <v>12</v>
      </c>
      <c r="I6" s="16">
        <v>992</v>
      </c>
      <c r="J6" s="11">
        <v>9</v>
      </c>
      <c r="K6" s="12">
        <f t="shared" si="0"/>
        <v>0.9879032258064516</v>
      </c>
      <c r="L6" s="13">
        <f t="shared" si="1"/>
        <v>0.012096774193548387</v>
      </c>
    </row>
    <row r="7" spans="1:12" s="1" customFormat="1" ht="12.75">
      <c r="A7" s="8" t="s">
        <v>15</v>
      </c>
      <c r="B7" s="15">
        <v>158</v>
      </c>
      <c r="C7" s="9">
        <f>SUM('[1]HUD Usage Summary Jun 03'!B7+'[1]HUD Usage Summary Jul 03'!B7+'[1]HUD Usage Summary Aug 03'!B7+'[1]HUD Usage Summary Sep 03'!B7+'[1]HUD Usage Summary Oct 03'!B7+'[1]HUD Usage Summary Nov 03'!B7+'[1]HUD Usage Summary Dec 03'!B7+'[1]HUD Usage Summary Jan 04'!B7+'[1]HUD Usage Summary Feb 04'!B7+'[1]HUD Usage Summary Mar 04'!B7+'[1]HUD Usage Summary Apr 04'!B7+'[1]HUD Usage Summary May 04'!B7)/12</f>
        <v>162.5</v>
      </c>
      <c r="D7" s="16">
        <v>88</v>
      </c>
      <c r="E7" s="16">
        <v>242</v>
      </c>
      <c r="F7" s="16">
        <v>25</v>
      </c>
      <c r="G7" s="16">
        <v>296</v>
      </c>
      <c r="H7" s="16">
        <v>25</v>
      </c>
      <c r="I7" s="16">
        <v>1344</v>
      </c>
      <c r="J7" s="17">
        <v>9</v>
      </c>
      <c r="K7" s="12">
        <f t="shared" si="0"/>
        <v>0.9879032258064516</v>
      </c>
      <c r="L7" s="13">
        <f t="shared" si="1"/>
        <v>0.012096774193548387</v>
      </c>
    </row>
    <row r="8" spans="1:12" s="1" customFormat="1" ht="12.75">
      <c r="A8" s="8" t="s">
        <v>16</v>
      </c>
      <c r="B8" s="8">
        <v>229</v>
      </c>
      <c r="C8" s="9">
        <f>SUM('[1]HUD Usage Summary Jun 03'!B8+'[1]HUD Usage Summary Jul 03'!B8+'[1]HUD Usage Summary Aug 03'!B8+'[1]HUD Usage Summary Sep 03'!B8+'[1]HUD Usage Summary Oct 03'!B8+'[1]HUD Usage Summary Nov 03'!B8+'[1]HUD Usage Summary Dec 03'!B8+'[1]HUD Usage Summary Jan 04'!B8+'[1]HUD Usage Summary Feb 04'!B8+'[1]HUD Usage Summary Mar 04'!B8+'[1]HUD Usage Summary Apr 04'!B8+B8)/12</f>
        <v>212.33333333333334</v>
      </c>
      <c r="D8" s="10">
        <v>36</v>
      </c>
      <c r="E8" s="10">
        <v>315</v>
      </c>
      <c r="F8" s="10">
        <v>55</v>
      </c>
      <c r="G8" s="10">
        <v>126</v>
      </c>
      <c r="H8" s="10">
        <v>32</v>
      </c>
      <c r="I8" s="10">
        <v>820</v>
      </c>
      <c r="J8" s="11">
        <v>7</v>
      </c>
      <c r="K8" s="12">
        <f t="shared" si="0"/>
        <v>0.9905913978494624</v>
      </c>
      <c r="L8" s="13">
        <f t="shared" si="1"/>
        <v>0.009408602150537635</v>
      </c>
    </row>
    <row r="9" spans="1:12" s="1" customFormat="1" ht="12.75">
      <c r="A9" s="8" t="s">
        <v>17</v>
      </c>
      <c r="B9" s="8">
        <v>151</v>
      </c>
      <c r="C9" s="9">
        <f>SUM('[1]HUD Usage Summary Jun 03'!B9+'[1]HUD Usage Summary Jul 03'!B9+'[1]HUD Usage Summary Aug 03'!B9+'[1]HUD Usage Summary Sep 03'!B9+'[1]HUD Usage Summary Oct 03'!B9+'[1]HUD Usage Summary Nov 03'!B9+'[1]HUD Usage Summary Dec 03'!B9+'[1]HUD Usage Summary Jan 04'!B9+'[1]HUD Usage Summary Feb 04'!B9+'[1]HUD Usage Summary Mar 04'!B9+'[1]HUD Usage Summary Apr 04'!B9+B9)/12</f>
        <v>152.75</v>
      </c>
      <c r="D9" s="10">
        <v>126</v>
      </c>
      <c r="E9" s="10">
        <v>301</v>
      </c>
      <c r="F9" s="10">
        <v>44</v>
      </c>
      <c r="G9" s="10">
        <v>223</v>
      </c>
      <c r="H9" s="10">
        <v>18</v>
      </c>
      <c r="I9" s="10">
        <v>1244</v>
      </c>
      <c r="J9" s="11">
        <v>7</v>
      </c>
      <c r="K9" s="12">
        <f t="shared" si="0"/>
        <v>0.9905913978494624</v>
      </c>
      <c r="L9" s="13">
        <f t="shared" si="1"/>
        <v>0.009408602150537635</v>
      </c>
    </row>
    <row r="10" spans="1:12" s="1" customFormat="1" ht="12.75">
      <c r="A10" s="8" t="s">
        <v>18</v>
      </c>
      <c r="B10" s="15">
        <v>313</v>
      </c>
      <c r="C10" s="9">
        <f>SUM('[1]HUD Usage Summary Jun 03'!B10+'[1]HUD Usage Summary Jul 03'!B10+'[1]HUD Usage Summary Aug 03'!B10+'[1]HUD Usage Summary Sep 03'!B10+'[1]HUD Usage Summary Oct 03'!B10+'[1]HUD Usage Summary Nov 03'!B10+'[1]HUD Usage Summary Feb 04'!B10+'[1]HUD Usage Summary Mar 04'!B10+'[1]HUD Usage Summary Apr 04'!B10+B10)/10</f>
        <v>509.4</v>
      </c>
      <c r="D10" s="16">
        <v>225</v>
      </c>
      <c r="E10" s="16">
        <v>536</v>
      </c>
      <c r="F10" s="16">
        <v>37</v>
      </c>
      <c r="G10" s="16">
        <v>794</v>
      </c>
      <c r="H10" s="16">
        <v>41</v>
      </c>
      <c r="I10" s="16">
        <v>3369</v>
      </c>
      <c r="J10" s="11">
        <v>317</v>
      </c>
      <c r="K10" s="12">
        <f t="shared" si="0"/>
        <v>0.5739247311827957</v>
      </c>
      <c r="L10" s="13">
        <f t="shared" si="1"/>
        <v>0.4260752688172043</v>
      </c>
    </row>
    <row r="11" spans="1:12" s="1" customFormat="1" ht="12.75">
      <c r="A11" s="8" t="s">
        <v>19</v>
      </c>
      <c r="B11" s="15">
        <v>470</v>
      </c>
      <c r="C11" s="9">
        <f>SUM('[1]HUD Usage Summary Feb 04'!B11+'[1]HUD Usage Summary Mar 04'!B11+'[1]HUD Usage Summary Apr 04'!B11+B11)/4</f>
        <v>499.75</v>
      </c>
      <c r="D11" s="16">
        <v>347</v>
      </c>
      <c r="E11" s="16">
        <v>898</v>
      </c>
      <c r="F11" s="16">
        <v>87</v>
      </c>
      <c r="G11" s="16">
        <v>1061</v>
      </c>
      <c r="H11" s="16">
        <v>30</v>
      </c>
      <c r="I11" s="16">
        <v>4886</v>
      </c>
      <c r="J11" s="11">
        <v>7</v>
      </c>
      <c r="K11" s="12">
        <f t="shared" si="0"/>
        <v>0.9905913978494624</v>
      </c>
      <c r="L11" s="13">
        <f t="shared" si="1"/>
        <v>0.009408602150537635</v>
      </c>
    </row>
    <row r="12" spans="1:12" s="1" customFormat="1" ht="12.75">
      <c r="A12" s="8" t="s">
        <v>20</v>
      </c>
      <c r="B12" s="15">
        <v>378</v>
      </c>
      <c r="C12" s="18">
        <f>SUM('[1]HUD Usage Summary Jun 03'!B12+'[1]HUD Usage Summary Jul 03'!B12+'[1]HUD Usage Summary Aug 03'!B11+'[1]HUD Usage Summary Sep 03'!B11+'[1]HUD Usage Summary Oct 03'!B11+'[1]HUD Usage Summary Nov 03'!B12+'[1]HUD Usage Summary Dec 03'!B12+'[1]HUD Usage Summary Jan 04'!B12+'[1]HUD Usage Summary Feb 04'!B12+'[1]HUD Usage Summary Mar 04'!B12+'[1]HUD Usage Summary Apr 04'!B12+B12)/12</f>
        <v>393.1666666666667</v>
      </c>
      <c r="D12" s="16">
        <v>76</v>
      </c>
      <c r="E12" s="16">
        <v>518</v>
      </c>
      <c r="F12" s="16">
        <v>83</v>
      </c>
      <c r="G12" s="16">
        <v>384</v>
      </c>
      <c r="H12" s="16">
        <v>37</v>
      </c>
      <c r="I12" s="16">
        <v>2434</v>
      </c>
      <c r="J12" s="17">
        <v>12</v>
      </c>
      <c r="K12" s="12">
        <f t="shared" si="0"/>
        <v>0.9838709677419355</v>
      </c>
      <c r="L12" s="13">
        <f t="shared" si="1"/>
        <v>0.016129032258064516</v>
      </c>
    </row>
    <row r="13" spans="1:12" s="1" customFormat="1" ht="12.75">
      <c r="A13" s="8" t="s">
        <v>21</v>
      </c>
      <c r="B13" s="8">
        <v>184</v>
      </c>
      <c r="C13" s="9">
        <f>SUM('[1]HUD Usage Summary Jun 03'!B13+'[1]HUD Usage Summary Jul 03'!B13+'[1]HUD Usage Summary Aug 03'!B12+'[1]HUD Usage Summary Sep 03'!B12+'[1]HUD Usage Summary Oct 03'!B12+'[1]HUD Usage Summary Nov 03'!B13+'[1]HUD Usage Summary Dec 03'!B13+'[1]HUD Usage Summary Jan 04'!B13+'[1]HUD Usage Summary Feb 04'!B13+'[1]HUD Usage Summary Mar 04'!B13+'[1]HUD Usage Summary Apr 04'!B13+B13)/12</f>
        <v>171.08333333333334</v>
      </c>
      <c r="D13" s="10">
        <v>132</v>
      </c>
      <c r="E13" s="10">
        <v>489</v>
      </c>
      <c r="F13" s="10">
        <v>39</v>
      </c>
      <c r="G13" s="10">
        <v>291</v>
      </c>
      <c r="H13" s="10">
        <v>14</v>
      </c>
      <c r="I13" s="10">
        <v>2504</v>
      </c>
      <c r="J13" s="11">
        <v>7</v>
      </c>
      <c r="K13" s="12">
        <f t="shared" si="0"/>
        <v>0.9905913978494624</v>
      </c>
      <c r="L13" s="13">
        <f t="shared" si="1"/>
        <v>0.009408602150537635</v>
      </c>
    </row>
    <row r="14" spans="1:12" s="1" customFormat="1" ht="12.75">
      <c r="A14" s="8" t="s">
        <v>22</v>
      </c>
      <c r="B14" s="8">
        <v>946</v>
      </c>
      <c r="C14" s="9">
        <f>SUM('[1]HUD Usage Summary Jun 03'!B14+'[1]HUD Usage Summary Jul 03'!B14+'[1]HUD Usage Summary Aug 03'!B13+'[1]HUD Usage Summary Sep 03'!B13+'[1]HUD Usage Summary Oct 03'!B13+'[1]HUD Usage Summary Nov 03'!B14+'[1]HUD Usage Summary Dec 03'!B14+'[1]HUD Usage Summary Jan 04'!B14+'[1]HUD Usage Summary Feb 04'!B14+'[1]HUD Usage Summary Mar 04'!B14+'[1]HUD Usage Summary Apr 04'!B14+B14)/12</f>
        <v>725.5</v>
      </c>
      <c r="D14" s="10">
        <v>390</v>
      </c>
      <c r="E14" s="10">
        <v>1849</v>
      </c>
      <c r="F14" s="10">
        <v>90</v>
      </c>
      <c r="G14" s="10">
        <v>1156</v>
      </c>
      <c r="H14" s="10">
        <v>134</v>
      </c>
      <c r="I14" s="10">
        <v>7612</v>
      </c>
      <c r="J14" s="11">
        <v>7</v>
      </c>
      <c r="K14" s="12">
        <f t="shared" si="0"/>
        <v>0.9905913978494624</v>
      </c>
      <c r="L14" s="13">
        <f t="shared" si="1"/>
        <v>0.009408602150537635</v>
      </c>
    </row>
    <row r="15" spans="1:12" s="1" customFormat="1" ht="12.75">
      <c r="A15" s="8" t="s">
        <v>23</v>
      </c>
      <c r="B15" s="8">
        <v>509</v>
      </c>
      <c r="C15" s="9">
        <f>SUM('[1]HUD Usage Summary Jul 03'!B15+'[1]HUD Usage Summary Aug 03'!B14+'[1]HUD Usage Summary Sep 03'!B14+'[1]HUD Usage Summary Oct 03'!B14+'[1]HUD Usage Summary Nov 03'!B15+'[1]HUD Usage Summary Dec 03'!B15+'[1]HUD Usage Summary Jan 04'!B15+'[1]HUD Usage Summary Feb 04'!B15+'[1]HUD Usage Summary Mar 04'!B15+'[1]HUD Usage Summary Apr 04'!B15+B15)/11</f>
        <v>512.8181818181819</v>
      </c>
      <c r="D15" s="10">
        <v>535</v>
      </c>
      <c r="E15" s="10">
        <v>1275</v>
      </c>
      <c r="F15" s="10">
        <v>97</v>
      </c>
      <c r="G15" s="10">
        <v>1674</v>
      </c>
      <c r="H15" s="10">
        <v>132</v>
      </c>
      <c r="I15" s="10">
        <v>7093</v>
      </c>
      <c r="J15" s="11">
        <v>8</v>
      </c>
      <c r="K15" s="12">
        <f t="shared" si="0"/>
        <v>0.989247311827957</v>
      </c>
      <c r="L15" s="13">
        <f t="shared" si="1"/>
        <v>0.010752688172043012</v>
      </c>
    </row>
    <row r="16" spans="1:12" s="1" customFormat="1" ht="12.75">
      <c r="A16" s="8" t="s">
        <v>24</v>
      </c>
      <c r="B16" s="15">
        <v>127</v>
      </c>
      <c r="C16" s="9">
        <f>SUM('[1]HUD Usage Summary Jun 03'!B15+'[1]HUD Usage Summary Jul 03'!B16+'[1]HUD Usage Summary Aug 03'!B15+'[1]HUD Usage Summary Oct 03'!B15+'[1]HUD Usage Summary Nov 03'!B16+'[1]HUD Usage Summary Dec 03'!B16+'[1]HUD Usage Summary Jan 04'!B16+'[1]HUD Usage Summary Feb 04'!B16+'[1]HUD Usage Summary Mar 04'!B16+'[1]HUD Usage Summary Apr 04'!B16+B16)/11</f>
        <v>148.8181818181818</v>
      </c>
      <c r="D16" s="16">
        <v>37</v>
      </c>
      <c r="E16" s="16">
        <v>180</v>
      </c>
      <c r="F16" s="16">
        <v>30</v>
      </c>
      <c r="G16" s="16">
        <v>147</v>
      </c>
      <c r="H16" s="16">
        <v>5</v>
      </c>
      <c r="I16" s="16">
        <v>982</v>
      </c>
      <c r="J16" s="11">
        <v>173</v>
      </c>
      <c r="K16" s="12">
        <f t="shared" si="0"/>
        <v>0.7674731182795699</v>
      </c>
      <c r="L16" s="13">
        <f t="shared" si="1"/>
        <v>0.2325268817204301</v>
      </c>
    </row>
    <row r="17" spans="1:12" s="1" customFormat="1" ht="12.75">
      <c r="A17" s="8" t="s">
        <v>25</v>
      </c>
      <c r="B17" s="15">
        <v>293</v>
      </c>
      <c r="C17" s="9">
        <f>SUM('[1]HUD Usage Summary Jun 03'!B16+'[1]HUD Usage Summary Jul 03'!B17+'[1]HUD Usage Summary Aug 03'!B16+'[1]HUD Usage Summary Sep 03'!B16+'[1]HUD Usage Summary Oct 03'!B16+'[1]HUD Usage Summary Nov 03'!B17+'[1]HUD Usage Summary Dec 03'!B17+'[1]HUD Usage Summary Jan 04'!B17+'[1]HUD Usage Summary Feb 04'!B17+'[1]HUD Usage Summary Mar 04'!B17+'[1]HUD Usage Summary Apr 04'!B17+B17)/12</f>
        <v>271.9166666666667</v>
      </c>
      <c r="D17" s="16">
        <v>21</v>
      </c>
      <c r="E17" s="16">
        <v>306</v>
      </c>
      <c r="F17" s="16">
        <v>7</v>
      </c>
      <c r="G17" s="16">
        <v>93</v>
      </c>
      <c r="H17" s="16">
        <v>53</v>
      </c>
      <c r="I17" s="16">
        <v>993</v>
      </c>
      <c r="J17" s="17">
        <v>11</v>
      </c>
      <c r="K17" s="12">
        <f t="shared" si="0"/>
        <v>0.9852150537634409</v>
      </c>
      <c r="L17" s="13">
        <f t="shared" si="1"/>
        <v>0.01478494623655914</v>
      </c>
    </row>
    <row r="18" spans="1:12" s="1" customFormat="1" ht="12.75">
      <c r="A18" s="8" t="s">
        <v>26</v>
      </c>
      <c r="B18" s="8">
        <v>161</v>
      </c>
      <c r="C18" s="9">
        <f>SUM('[1]HUD Usage Summary Jun 03'!B17+'[1]HUD Usage Summary Jul 03'!B18+'[1]HUD Usage Summary Aug 03'!B17+'[1]HUD Usage Summary Sep 03'!B17+'[1]HUD Usage Summary Oct 03'!B17+'[1]HUD Usage Summary Nov 03'!B18+'[1]HUD Usage Summary Dec 03'!B18+'[1]HUD Usage Summary Jan 04'!B18+'[1]HUD Usage Summary Feb 04'!B18+'[1]HUD Usage Summary Mar 04'!B18+'[1]HUD Usage Summary Apr 04'!B18+B18)/12</f>
        <v>145.33333333333334</v>
      </c>
      <c r="D18" s="10">
        <v>117</v>
      </c>
      <c r="E18" s="10">
        <v>388</v>
      </c>
      <c r="F18" s="10">
        <v>42</v>
      </c>
      <c r="G18" s="10">
        <v>301</v>
      </c>
      <c r="H18" s="10">
        <v>23</v>
      </c>
      <c r="I18" s="10">
        <v>2612</v>
      </c>
      <c r="J18" s="11">
        <v>9</v>
      </c>
      <c r="K18" s="12">
        <f t="shared" si="0"/>
        <v>0.9879032258064516</v>
      </c>
      <c r="L18" s="13">
        <f t="shared" si="1"/>
        <v>0.012096774193548387</v>
      </c>
    </row>
    <row r="19" spans="1:12" s="1" customFormat="1" ht="12.75">
      <c r="A19" s="8" t="s">
        <v>27</v>
      </c>
      <c r="B19" s="8">
        <v>97</v>
      </c>
      <c r="C19" s="9">
        <f>SUM('[1]HUD Usage Summary Jun 03'!B18+'[1]HUD Usage Summary Jul 03'!B19+'[1]HUD Usage Summary Aug 03'!B18+'[1]HUD Usage Summary Sep 03'!B18+'[1]HUD Usage Summary Oct 03'!B18+'[1]HUD Usage Summary Nov 03'!B19+'[1]HUD Usage Summary Dec 03'!B19+'[1]HUD Usage Summary Jan 04'!B19+'[1]HUD Usage Summary Feb 04'!B19+'[1]HUD Usage Summary Mar 04'!B19+'[1]HUD Usage Summary Apr 04'!B19+B19)/12</f>
        <v>98.25</v>
      </c>
      <c r="D19" s="10">
        <v>61</v>
      </c>
      <c r="E19" s="10">
        <v>215</v>
      </c>
      <c r="F19" s="10">
        <v>10</v>
      </c>
      <c r="G19" s="10">
        <v>251</v>
      </c>
      <c r="H19" s="10">
        <v>5</v>
      </c>
      <c r="I19" s="10">
        <v>1221</v>
      </c>
      <c r="J19" s="11">
        <v>7</v>
      </c>
      <c r="K19" s="12">
        <f t="shared" si="0"/>
        <v>0.9905913978494624</v>
      </c>
      <c r="L19" s="13">
        <f t="shared" si="1"/>
        <v>0.009408602150537635</v>
      </c>
    </row>
    <row r="20" spans="1:12" s="1" customFormat="1" ht="12.75">
      <c r="A20" s="8" t="s">
        <v>28</v>
      </c>
      <c r="B20" s="15">
        <v>166</v>
      </c>
      <c r="C20" s="9">
        <f>SUM('[1]HUD Usage Summary Jun 03'!B19+'[1]HUD Usage Summary Jul 03'!B20+'[1]HUD Usage Summary Aug 03'!B19+'[1]HUD Usage Summary Sep 03'!B19+'[1]HUD Usage Summary Oct 03'!B19+'[1]HUD Usage Summary Dec 03'!B20+'[1]HUD Usage Summary Jan 04'!B20+'[1]HUD Usage Summary Feb 04'!B20+'[1]HUD Usage Summary Mar 04'!B20+'[1]HUD Usage Summary Apr 04'!B20+B20)/11</f>
        <v>146</v>
      </c>
      <c r="D20" s="16">
        <v>20</v>
      </c>
      <c r="E20" s="16">
        <v>215</v>
      </c>
      <c r="F20" s="16">
        <v>7</v>
      </c>
      <c r="G20" s="16">
        <v>220</v>
      </c>
      <c r="H20" s="16">
        <v>19</v>
      </c>
      <c r="I20" s="16">
        <v>746</v>
      </c>
      <c r="J20" s="11">
        <v>7</v>
      </c>
      <c r="K20" s="12">
        <f t="shared" si="0"/>
        <v>0.9905913978494624</v>
      </c>
      <c r="L20" s="13">
        <f t="shared" si="1"/>
        <v>0.009408602150537635</v>
      </c>
    </row>
    <row r="21" spans="1:12" s="1" customFormat="1" ht="12.75">
      <c r="A21" s="8" t="s">
        <v>29</v>
      </c>
      <c r="B21" s="8">
        <v>157</v>
      </c>
      <c r="C21" s="9">
        <f>SUM('[1]HUD Usage Summary Jun 03'!B20+'[1]HUD Usage Summary Jul 03'!B21+'[1]HUD Usage Summary Aug 03'!B20+'[1]HUD Usage Summary Sep 03'!B20+'[1]HUD Usage Summary Feb 04'!B21+'[1]HUD Usage Summary Mar 04'!B21+'[1]HUD Usage Summary Apr 04'!B21+B21)/8</f>
        <v>185.25</v>
      </c>
      <c r="D21" s="10">
        <v>108</v>
      </c>
      <c r="E21" s="10">
        <v>282</v>
      </c>
      <c r="F21" s="19">
        <v>32</v>
      </c>
      <c r="G21" s="10">
        <v>283</v>
      </c>
      <c r="H21" s="10">
        <v>0</v>
      </c>
      <c r="I21" s="10">
        <v>1623</v>
      </c>
      <c r="J21" s="11">
        <v>9</v>
      </c>
      <c r="K21" s="12">
        <f t="shared" si="0"/>
        <v>0.9879032258064516</v>
      </c>
      <c r="L21" s="13">
        <f t="shared" si="1"/>
        <v>0.012096774193548387</v>
      </c>
    </row>
    <row r="22" spans="1:12" s="1" customFormat="1" ht="12.75">
      <c r="A22" s="8" t="s">
        <v>30</v>
      </c>
      <c r="B22" s="15">
        <v>147</v>
      </c>
      <c r="C22" s="9">
        <f>SUM('[1]HUD Usage Summary Jun 03'!B21+'[1]HUD Usage Summary Jul 03'!B22+'[1]HUD Usage Summary Aug 03'!B21+'[1]HUD Usage Summary Sep 03'!B21+'[1]HUD Usage Summary Oct 03'!B21+'[1]HUD Usage Summary Nov 03'!B22+'[1]HUD Usage Summary Dec 03'!B22+'[1]HUD Usage Summary Jan 04'!B22+'[1]HUD Usage Summary Mar 04'!B22+'[1]HUD Usage Summary Apr 04'!B22+B22)/11</f>
        <v>148.27272727272728</v>
      </c>
      <c r="D22" s="16">
        <v>97</v>
      </c>
      <c r="E22" s="16">
        <v>237</v>
      </c>
      <c r="F22" s="16">
        <v>28</v>
      </c>
      <c r="G22" s="16">
        <v>244</v>
      </c>
      <c r="H22" s="16">
        <v>21</v>
      </c>
      <c r="I22" s="20">
        <v>1321</v>
      </c>
      <c r="J22" s="11">
        <v>7</v>
      </c>
      <c r="K22" s="12">
        <f t="shared" si="0"/>
        <v>0.9905913978494624</v>
      </c>
      <c r="L22" s="13">
        <f t="shared" si="1"/>
        <v>0.009408602150537635</v>
      </c>
    </row>
    <row r="23" spans="1:12" s="1" customFormat="1" ht="12.75">
      <c r="A23" s="8" t="s">
        <v>31</v>
      </c>
      <c r="B23" s="8">
        <v>107</v>
      </c>
      <c r="C23" s="9">
        <f>SUM('[1]HUD Usage Summary Jun 03'!B22+'[1]HUD Usage Summary Jul 03'!B23+'[1]HUD Usage Summary Aug 03'!B22+'[1]HUD Usage Summary Sep 03'!B22+'[1]HUD Usage Summary Oct 03'!B22+'[1]HUD Usage Summary Nov 03'!B23+'[1]HUD Usage Summary Dec 03'!B23+'[1]HUD Usage Summary Jan 04'!B23+'[1]HUD Usage Summary Feb 04'!B23+'[1]HUD Usage Summary Mar 04'!B23+'[1]HUD Usage Summary Apr 04'!B23+B23)/12</f>
        <v>148.91666666666666</v>
      </c>
      <c r="D23" s="10">
        <v>70</v>
      </c>
      <c r="E23" s="10">
        <v>184</v>
      </c>
      <c r="F23" s="10">
        <v>8</v>
      </c>
      <c r="G23" s="10">
        <v>286</v>
      </c>
      <c r="H23" s="10">
        <v>14</v>
      </c>
      <c r="I23" s="10">
        <v>954</v>
      </c>
      <c r="J23" s="11">
        <v>243</v>
      </c>
      <c r="K23" s="12">
        <f t="shared" si="0"/>
        <v>0.6733870967741935</v>
      </c>
      <c r="L23" s="13">
        <f t="shared" si="1"/>
        <v>0.32661290322580644</v>
      </c>
    </row>
    <row r="24" spans="1:12" s="1" customFormat="1" ht="12.75">
      <c r="A24" s="8" t="s">
        <v>32</v>
      </c>
      <c r="B24" s="8">
        <v>86</v>
      </c>
      <c r="C24" s="9">
        <f>SUM('[1]HUD Usage Summary Jun 03'!B23+'[1]HUD Usage Summary Jul 03'!B24+'[1]HUD Usage Summary Aug 03'!B23+'[1]HUD Usage Summary Sep 03'!B23+'[1]HUD Usage Summary Oct 03'!B23+'[1]HUD Usage Summary Nov 03'!B24+'[1]HUD Usage Summary Dec 03'!B24+'[1]HUD Usage Summary Jan 04'!B24+'[1]HUD Usage Summary Feb 04'!B24+'[1]HUD Usage Summary Mar 04'!B24+'[1]HUD Usage Summary Apr 04'!B24+B24)/12</f>
        <v>75.58333333333333</v>
      </c>
      <c r="D24" s="10">
        <v>24</v>
      </c>
      <c r="E24" s="10">
        <v>103</v>
      </c>
      <c r="F24" s="10">
        <v>1</v>
      </c>
      <c r="G24" s="10">
        <v>119</v>
      </c>
      <c r="H24" s="10">
        <v>33</v>
      </c>
      <c r="I24" s="16">
        <v>566</v>
      </c>
      <c r="J24" s="11">
        <v>7</v>
      </c>
      <c r="K24" s="12">
        <f t="shared" si="0"/>
        <v>0.9905913978494624</v>
      </c>
      <c r="L24" s="13">
        <f t="shared" si="1"/>
        <v>0.009408602150537635</v>
      </c>
    </row>
    <row r="25" spans="1:12" s="1" customFormat="1" ht="12.75">
      <c r="A25" s="8" t="s">
        <v>33</v>
      </c>
      <c r="B25" s="15">
        <v>294</v>
      </c>
      <c r="C25" s="9">
        <f>SUM('[1]HUD Usage Summary Jun 03'!B24+'[1]HUD Usage Summary Jul 03'!B25+'[1]HUD Usage Summary Aug 03'!B24+'[1]HUD Usage Summary Sep 03'!B24+'[1]HUD Usage Summary Oct 03'!B24+'[1]HUD Usage Summary Dec 03'!B25+'[1]HUD Usage Summary Jan 04'!B25+'[1]HUD Usage Summary Feb 04'!B25+'[1]HUD Usage Summary Mar 04'!B25+'[1]HUD Usage Summary Apr 04'!B25+B25)/11</f>
        <v>312.8181818181818</v>
      </c>
      <c r="D25" s="16">
        <v>44</v>
      </c>
      <c r="E25" s="16">
        <v>334</v>
      </c>
      <c r="F25" s="16">
        <v>9</v>
      </c>
      <c r="G25" s="16">
        <v>249</v>
      </c>
      <c r="H25" s="16">
        <v>61</v>
      </c>
      <c r="I25" s="10">
        <v>1378</v>
      </c>
      <c r="J25" s="11">
        <v>7</v>
      </c>
      <c r="K25" s="12">
        <f t="shared" si="0"/>
        <v>0.9905913978494624</v>
      </c>
      <c r="L25" s="13">
        <f t="shared" si="1"/>
        <v>0.009408602150537635</v>
      </c>
    </row>
    <row r="26" spans="1:12" s="1" customFormat="1" ht="12.75">
      <c r="A26" s="8" t="s">
        <v>34</v>
      </c>
      <c r="B26" s="8">
        <v>224</v>
      </c>
      <c r="C26" s="9">
        <f>SUM('[1]HUD Usage Summary Jun 03'!B25+'[1]HUD Usage Summary Jul 03'!B26+'[1]HUD Usage Summary Aug 03'!B25+'[1]HUD Usage Summary Sep 03'!B25+'[1]HUD Usage Summary Oct 03'!B25+'[1]HUD Usage Summary Nov 03'!B26+'[1]HUD Usage Summary Dec 03'!B26+'[1]HUD Usage Summary Jan 04'!B26+'[1]HUD Usage Summary Feb 04'!B26+'[1]HUD Usage Summary Mar 04'!B26+'[1]HUD Usage Summary Apr 04'!B26+B26)/12</f>
        <v>245.33333333333334</v>
      </c>
      <c r="D26" s="10">
        <v>298</v>
      </c>
      <c r="E26" s="10">
        <v>521</v>
      </c>
      <c r="F26" s="10">
        <v>28</v>
      </c>
      <c r="G26" s="10">
        <v>504</v>
      </c>
      <c r="H26" s="10">
        <v>11</v>
      </c>
      <c r="I26" s="10">
        <v>2844</v>
      </c>
      <c r="J26" s="11">
        <v>24</v>
      </c>
      <c r="K26" s="12">
        <f t="shared" si="0"/>
        <v>0.967741935483871</v>
      </c>
      <c r="L26" s="13">
        <f t="shared" si="1"/>
        <v>0.03225806451612903</v>
      </c>
    </row>
    <row r="27" spans="1:12" s="1" customFormat="1" ht="12.75">
      <c r="A27" s="8" t="s">
        <v>35</v>
      </c>
      <c r="B27" s="8">
        <v>331</v>
      </c>
      <c r="C27" s="9">
        <f>SUM('[1]HUD Usage Summary Jun 03'!B26+'[1]HUD Usage Summary Jul 03'!B27+'[1]HUD Usage Summary Aug 03'!B26+'[1]HUD Usage Summary Sep 03'!B26+'[1]HUD Usage Summary Oct 03'!B26+'[1]HUD Usage Summary Nov 03'!B27+'[1]HUD Usage Summary Dec 03'!B27+'[1]HUD Usage Summary Jan 04'!B27+'[1]HUD Usage Summary Feb 04'!B27+'[1]HUD Usage Summary Mar 04'!B27+'[1]HUD Usage Summary Apr 04'!B27+B27)/12</f>
        <v>382.5</v>
      </c>
      <c r="D27" s="10">
        <v>232</v>
      </c>
      <c r="E27" s="10">
        <v>549</v>
      </c>
      <c r="F27" s="10">
        <v>11</v>
      </c>
      <c r="G27" s="10">
        <v>949</v>
      </c>
      <c r="H27" s="10">
        <v>12</v>
      </c>
      <c r="I27" s="16">
        <v>3040</v>
      </c>
      <c r="J27" s="11">
        <v>7</v>
      </c>
      <c r="K27" s="12">
        <f t="shared" si="0"/>
        <v>0.9905913978494624</v>
      </c>
      <c r="L27" s="13">
        <f t="shared" si="1"/>
        <v>0.009408602150537635</v>
      </c>
    </row>
    <row r="28" spans="1:12" s="1" customFormat="1" ht="12.75">
      <c r="A28" s="8" t="s">
        <v>36</v>
      </c>
      <c r="B28" s="8">
        <v>115</v>
      </c>
      <c r="C28" s="9">
        <f>SUM('[1]HUD Usage Summary Jun 03'!B27+'[1]HUD Usage Summary Jul 03'!B28+'[1]HUD Usage Summary Aug 03'!B27+'[1]HUD Usage Summary Sep 03'!B27+'[1]HUD Usage Summary Oct 03'!B27+'[1]HUD Usage Summary Nov 03'!B28+'[1]HUD Usage Summary Dec 03'!B28+'[1]HUD Usage Summary Jan 04'!B28+'[1]HUD Usage Summary Feb 04'!B28+'[1]HUD Usage Summary Mar 04'!B28+'[1]HUD Usage Summary Apr 04'!B28+B28)/12</f>
        <v>122.16666666666667</v>
      </c>
      <c r="D28" s="10">
        <v>38</v>
      </c>
      <c r="E28" s="10">
        <v>195</v>
      </c>
      <c r="F28" s="10">
        <v>14</v>
      </c>
      <c r="G28" s="10">
        <v>139</v>
      </c>
      <c r="H28" s="10">
        <v>8</v>
      </c>
      <c r="I28" s="10">
        <v>769</v>
      </c>
      <c r="J28" s="11">
        <v>6</v>
      </c>
      <c r="K28" s="12">
        <f t="shared" si="0"/>
        <v>0.9919354838709677</v>
      </c>
      <c r="L28" s="13">
        <f t="shared" si="1"/>
        <v>0.008064516129032258</v>
      </c>
    </row>
    <row r="29" spans="1:12" s="1" customFormat="1" ht="12.75">
      <c r="A29" s="8" t="s">
        <v>37</v>
      </c>
      <c r="B29" s="8">
        <v>329</v>
      </c>
      <c r="C29" s="9">
        <f>SUM('[1]HUD Usage Summary Jun 03'!B28+'[1]HUD Usage Summary Jul 03'!B29+'[1]HUD Usage Summary Aug 03'!B28+'[1]HUD Usage Summary Sep 03'!B28+'[1]HUD Usage Summary Oct 03'!B28+'[1]HUD Usage Summary Nov 03'!B29+'[1]HUD Usage Summary Dec 03'!B29+'[1]HUD Usage Summary Jan 04'!B29+'[1]HUD Usage Summary Feb 04'!B29+'[1]HUD Usage Summary Mar 04'!B29+'[1]HUD Usage Summary Apr 04'!B29+B29)/12</f>
        <v>287</v>
      </c>
      <c r="D29" s="10">
        <v>401</v>
      </c>
      <c r="E29" s="10">
        <v>945</v>
      </c>
      <c r="F29" s="10">
        <v>43</v>
      </c>
      <c r="G29" s="10">
        <v>722</v>
      </c>
      <c r="H29" s="10">
        <v>33</v>
      </c>
      <c r="I29" s="10">
        <v>5433</v>
      </c>
      <c r="J29" s="11">
        <v>7</v>
      </c>
      <c r="K29" s="12">
        <f t="shared" si="0"/>
        <v>0.9905913978494624</v>
      </c>
      <c r="L29" s="13">
        <f t="shared" si="1"/>
        <v>0.009408602150537635</v>
      </c>
    </row>
    <row r="30" spans="1:12" s="1" customFormat="1" ht="12.75">
      <c r="A30" s="8" t="s">
        <v>38</v>
      </c>
      <c r="B30" s="8">
        <v>312</v>
      </c>
      <c r="C30" s="9">
        <f>SUM('[1]HUD Usage Summary Jun 03'!B29+'[1]HUD Usage Summary Jul 03'!B30+'[1]HUD Usage Summary Aug 03'!B29+'[1]HUD Usage Summary Sep 03'!B29+'[1]HUD Usage Summary Oct 03'!B29+'[1]HUD Usage Summary Nov 03'!B30+'[1]HUD Usage Summary Dec 03'!B30+'[1]HUD Usage Summary Jan 04'!B30+'[1]HUD Usage Summary Feb 04'!B30+'[1]HUD Usage Summary Mar 04'!B30+'[1]HUD Usage Summary Apr 04'!B30+B30)/12</f>
        <v>403.4166666666667</v>
      </c>
      <c r="D30" s="10">
        <v>1147</v>
      </c>
      <c r="E30" s="10">
        <v>1022</v>
      </c>
      <c r="F30" s="10">
        <v>17</v>
      </c>
      <c r="G30" s="10">
        <v>874</v>
      </c>
      <c r="H30" s="10">
        <v>30</v>
      </c>
      <c r="I30" s="10">
        <v>8556</v>
      </c>
      <c r="J30" s="11">
        <v>7</v>
      </c>
      <c r="K30" s="12">
        <f t="shared" si="0"/>
        <v>0.9905913978494624</v>
      </c>
      <c r="L30" s="13">
        <f t="shared" si="1"/>
        <v>0.009408602150537635</v>
      </c>
    </row>
    <row r="31" spans="1:12" s="1" customFormat="1" ht="12.75">
      <c r="A31" s="8" t="s">
        <v>39</v>
      </c>
      <c r="B31" s="8">
        <v>194</v>
      </c>
      <c r="C31" s="9">
        <f>SUM('[1]HUD Usage Summary Jun 03'!B30+'[1]HUD Usage Summary Jul 03'!B31+'[1]HUD Usage Summary Aug 03'!B30+'[1]HUD Usage Summary Sep 03'!B30+'[1]HUD Usage Summary Oct 03'!B30+'[1]HUD Usage Summary Nov 03'!B31+'[1]HUD Usage Summary Dec 03'!B31+'[1]HUD Usage Summary Jan 04'!B31+'[1]HUD Usage Summary Feb 04'!B31+'[1]HUD Usage Summary Mar 04'!B31+'[1]HUD Usage Summary Apr 04'!B31+B31)/12</f>
        <v>508.6666666666667</v>
      </c>
      <c r="D31" s="10">
        <v>50</v>
      </c>
      <c r="E31" s="10">
        <v>425</v>
      </c>
      <c r="F31" s="10">
        <v>8</v>
      </c>
      <c r="G31" s="10">
        <v>190</v>
      </c>
      <c r="H31" s="10">
        <v>8</v>
      </c>
      <c r="I31" s="10">
        <v>1759</v>
      </c>
      <c r="J31" s="11">
        <v>8</v>
      </c>
      <c r="K31" s="12">
        <f t="shared" si="0"/>
        <v>0.989247311827957</v>
      </c>
      <c r="L31" s="13">
        <f t="shared" si="1"/>
        <v>0.010752688172043012</v>
      </c>
    </row>
    <row r="32" spans="1:12" s="1" customFormat="1" ht="12.75">
      <c r="A32" s="8" t="s">
        <v>40</v>
      </c>
      <c r="B32" s="21">
        <v>187</v>
      </c>
      <c r="C32" s="9">
        <f>SUM('[1]HUD Usage Summary Jun 03'!B31+'[1]HUD Usage Summary Jul 03'!B32+'[1]HUD Usage Summary Aug 03'!B31+'[1]HUD Usage Summary Sep 03'!B31+'[1]HUD Usage Summary Oct 03'!B31+'[1]HUD Usage Summary Nov 03'!B32+'[1]HUD Usage Summary Dec 03'!B32+'[1]HUD Usage Summary Jan 04'!B32+'[1]HUD Usage Summary Feb 04'!B32+'[1]HUD Usage Summary Mar 04'!B32+'[1]HUD Usage Summary Apr 04'!B32+B32)/12</f>
        <v>187.41666666666666</v>
      </c>
      <c r="D32" s="22">
        <v>123</v>
      </c>
      <c r="E32" s="22">
        <v>386</v>
      </c>
      <c r="F32" s="22">
        <v>32</v>
      </c>
      <c r="G32" s="22">
        <v>397</v>
      </c>
      <c r="H32" s="22">
        <v>13</v>
      </c>
      <c r="I32" s="10">
        <v>2231</v>
      </c>
      <c r="J32" s="23">
        <v>7</v>
      </c>
      <c r="K32" s="12">
        <f t="shared" si="0"/>
        <v>0.9905913978494624</v>
      </c>
      <c r="L32" s="13">
        <f t="shared" si="1"/>
        <v>0.009408602150537635</v>
      </c>
    </row>
    <row r="33" spans="1:12" s="1" customFormat="1" ht="12.75">
      <c r="A33" s="8" t="s">
        <v>41</v>
      </c>
      <c r="B33" s="21">
        <v>1276</v>
      </c>
      <c r="C33" s="9">
        <f>SUM('[1]HUD Usage Summary Jun 03'!B32+'[1]HUD Usage Summary Jul 03'!B33+'[1]HUD Usage Summary Aug 03'!B32+'[1]HUD Usage Summary Sep 03'!B32+'[1]HUD Usage Summary Oct 03'!B32+'[1]HUD Usage Summary Nov 03'!B33+'[1]HUD Usage Summary Dec 03'!B33+'[1]HUD Usage Summary Jan 04'!B33+'[1]HUD Usage Summary Feb 04'!B33+'[1]HUD Usage Summary Mar 04'!B33+'[1]HUD Usage Summary Apr 04'!B33+B33)/12</f>
        <v>919.1666666666666</v>
      </c>
      <c r="D33" s="22">
        <v>142</v>
      </c>
      <c r="E33" s="22">
        <v>1187</v>
      </c>
      <c r="F33" s="22">
        <v>26</v>
      </c>
      <c r="G33" s="22">
        <v>679</v>
      </c>
      <c r="H33" s="22">
        <v>163</v>
      </c>
      <c r="I33" s="10">
        <v>4079</v>
      </c>
      <c r="J33" s="11">
        <v>9</v>
      </c>
      <c r="K33" s="12">
        <f t="shared" si="0"/>
        <v>0.9879032258064516</v>
      </c>
      <c r="L33" s="13">
        <f t="shared" si="1"/>
        <v>0.012096774193548387</v>
      </c>
    </row>
    <row r="34" spans="1:12" s="1" customFormat="1" ht="12.75">
      <c r="A34" s="8" t="s">
        <v>42</v>
      </c>
      <c r="B34" s="24">
        <v>778</v>
      </c>
      <c r="C34" s="9">
        <f>SUM('[1]HUD Usage Summary Jun 03'!B33+'[1]HUD Usage Summary Jul 03'!B34+'[1]HUD Usage Summary Aug 03'!B33+'[1]HUD Usage Summary Sep 03'!B33+'[1]HUD Usage Summary Oct 03'!B33+'[1]HUD Usage Summary Nov 03'!B34+'[1]HUD Usage Summary Dec 03'!B34+'[1]HUD Usage Summary Jan 04'!B34+'[1]HUD Usage Summary Feb 04'!B34+'[1]HUD Usage Summary Mar 04'!B34+'[1]HUD Usage Summary Apr 04'!B34+B34)/12</f>
        <v>255.91666666666666</v>
      </c>
      <c r="D34" s="25">
        <v>147</v>
      </c>
      <c r="E34" s="25">
        <v>767</v>
      </c>
      <c r="F34" s="25">
        <v>22</v>
      </c>
      <c r="G34" s="25">
        <v>1001</v>
      </c>
      <c r="H34" s="25">
        <v>256</v>
      </c>
      <c r="I34" s="22">
        <v>3801</v>
      </c>
      <c r="J34" s="17">
        <v>7</v>
      </c>
      <c r="K34" s="12">
        <f t="shared" si="0"/>
        <v>0.9905913978494624</v>
      </c>
      <c r="L34" s="13">
        <f t="shared" si="1"/>
        <v>0.009408602150537635</v>
      </c>
    </row>
    <row r="35" spans="1:12" s="1" customFormat="1" ht="12.75">
      <c r="A35" s="8" t="s">
        <v>43</v>
      </c>
      <c r="B35" s="8">
        <v>166</v>
      </c>
      <c r="C35" s="9">
        <f>SUM('[1]HUD Usage Summary Jun 03'!B34+'[1]HUD Usage Summary Jul 03'!B35+'[1]HUD Usage Summary Aug 03'!B34+'[1]HUD Usage Summary Sep 03'!B34+'[1]HUD Usage Summary Oct 03'!B34+'[1]HUD Usage Summary Nov 03'!B35+'[1]HUD Usage Summary Dec 03'!B35+'[1]HUD Usage Summary Jan 04'!B35+'[1]HUD Usage Summary Feb 04'!B35+'[1]HUD Usage Summary Mar 04'!B35+'[1]HUD Usage Summary Apr 04'!B35+B35)/12</f>
        <v>181.33333333333334</v>
      </c>
      <c r="D35" s="10">
        <v>118</v>
      </c>
      <c r="E35" s="10">
        <v>402</v>
      </c>
      <c r="F35" s="10">
        <v>34</v>
      </c>
      <c r="G35" s="10">
        <v>212</v>
      </c>
      <c r="H35" s="10">
        <v>13</v>
      </c>
      <c r="I35" s="20">
        <v>804</v>
      </c>
      <c r="J35" s="11">
        <v>7</v>
      </c>
      <c r="K35" s="12">
        <f t="shared" si="0"/>
        <v>0.9905913978494624</v>
      </c>
      <c r="L35" s="13">
        <f t="shared" si="1"/>
        <v>0.009408602150537635</v>
      </c>
    </row>
    <row r="36" spans="1:12" s="1" customFormat="1" ht="12.75">
      <c r="A36" s="8" t="s">
        <v>44</v>
      </c>
      <c r="B36" s="8">
        <v>132</v>
      </c>
      <c r="C36" s="9">
        <f>SUM('[1]HUD Usage Summary Jun 03'!B35+'[1]HUD Usage Summary Jul 03'!B36+'[1]HUD Usage Summary Aug 03'!B35+'[1]HUD Usage Summary Sep 03'!B35+'[1]HUD Usage Summary Oct 03'!B35+'[1]HUD Usage Summary Nov 03'!B36+'[1]HUD Usage Summary Dec 03'!B36+'[1]HUD Usage Summary Jan 04'!B36+'[1]HUD Usage Summary Feb 04'!B36+'[1]HUD Usage Summary Mar 04'!B36+'[1]HUD Usage Summary Apr 04'!B36+B36)/12</f>
        <v>197.75</v>
      </c>
      <c r="D36" s="10">
        <v>126</v>
      </c>
      <c r="E36" s="10">
        <v>324</v>
      </c>
      <c r="F36" s="10">
        <v>9</v>
      </c>
      <c r="G36" s="10">
        <v>589</v>
      </c>
      <c r="H36" s="10">
        <v>18</v>
      </c>
      <c r="I36" s="22">
        <v>1662</v>
      </c>
      <c r="J36" s="11">
        <v>7</v>
      </c>
      <c r="K36" s="12">
        <f t="shared" si="0"/>
        <v>0.9905913978494624</v>
      </c>
      <c r="L36" s="13">
        <f t="shared" si="1"/>
        <v>0.009408602150537635</v>
      </c>
    </row>
    <row r="37" spans="1:12" s="1" customFormat="1" ht="12.75">
      <c r="A37" s="8" t="s">
        <v>45</v>
      </c>
      <c r="B37" s="15">
        <v>1031</v>
      </c>
      <c r="C37" s="9">
        <f>SUM('[1]HUD Usage Summary Jun 03'!B36+'[1]HUD Usage Summary Jul 03'!B37+'[1]HUD Usage Summary Aug 03'!B36+'[1]HUD Usage Summary Sep 03'!B36+'[1]HUD Usage Summary Oct 03'!B36+'[1]HUD Usage Summary Nov 03'!B37+'[1]HUD Usage Summary Dec 03'!B37+'[1]HUD Usage Summary Jan 04'!B37+'[1]HUD Usage Summary Feb 04'!B37+'[1]HUD Usage Summary Mar 04'!B37+'[1]HUD Usage Summary Apr 04'!B37+B37)/12</f>
        <v>843.9166666666666</v>
      </c>
      <c r="D37" s="16">
        <v>405</v>
      </c>
      <c r="E37" s="16">
        <v>2227</v>
      </c>
      <c r="F37" s="16">
        <v>133</v>
      </c>
      <c r="G37" s="16">
        <v>1815</v>
      </c>
      <c r="H37" s="16">
        <v>299</v>
      </c>
      <c r="I37" s="25">
        <v>12145</v>
      </c>
      <c r="J37" s="17">
        <v>9</v>
      </c>
      <c r="K37" s="12">
        <f t="shared" si="0"/>
        <v>0.9879032258064516</v>
      </c>
      <c r="L37" s="13">
        <f t="shared" si="1"/>
        <v>0.012096774193548387</v>
      </c>
    </row>
    <row r="38" spans="1:12" s="1" customFormat="1" ht="12.75">
      <c r="A38" s="8" t="s">
        <v>46</v>
      </c>
      <c r="B38" s="8">
        <v>147</v>
      </c>
      <c r="C38" s="9">
        <f>SUM('[1]HUD Usage Summary Jun 03'!B40+'[1]HUD Usage Summary Jul 03'!B41+'[1]HUD Usage Summary Aug 03'!B38+'[1]HUD Usage Summary Sep 03'!B38+'[1]HUD Usage Summary Oct 03'!B37+'[1]HUD Usage Summary Nov 03'!B38+'[1]HUD Usage Summary Dec 03'!B38+'[1]HUD Usage Summary Jan 04'!B38+'[1]HUD Usage Summary Feb 04'!B38+'[1]HUD Usage Summary Mar 04'!B38+'[1]HUD Usage Summary Apr 04'!B38+B38)/12</f>
        <v>233.83333333333334</v>
      </c>
      <c r="D38" s="10">
        <v>194</v>
      </c>
      <c r="E38" s="10">
        <v>281</v>
      </c>
      <c r="F38" s="10">
        <v>56</v>
      </c>
      <c r="G38" s="10">
        <v>246</v>
      </c>
      <c r="H38" s="10">
        <v>15</v>
      </c>
      <c r="I38" s="10">
        <v>2178</v>
      </c>
      <c r="J38" s="11">
        <v>11</v>
      </c>
      <c r="K38" s="12">
        <f t="shared" si="0"/>
        <v>0.9852150537634409</v>
      </c>
      <c r="L38" s="13">
        <f t="shared" si="1"/>
        <v>0.01478494623655914</v>
      </c>
    </row>
    <row r="39" spans="1:12" s="1" customFormat="1" ht="12.75">
      <c r="A39" s="8" t="s">
        <v>47</v>
      </c>
      <c r="B39" s="8">
        <v>234</v>
      </c>
      <c r="C39" s="9">
        <f>SUM('[1]HUD Usage Summary Jun 03'!B41+'[1]HUD Usage Summary Jul 03'!B42+'[1]HUD Usage Summary Aug 03'!B39+'[1]HUD Usage Summary Sep 03'!B39+'[1]HUD Usage Summary Oct 03'!B38+'[1]HUD Usage Summary Nov 03'!B39+'[1]HUD Usage Summary Dec 03'!B39+'[1]HUD Usage Summary Jan 04'!B39+'[1]HUD Usage Summary Feb 04'!B39+'[1]HUD Usage Summary Mar 04'!B39+'[1]HUD Usage Summary Apr 04'!B39+B39)/12</f>
        <v>237.91666666666666</v>
      </c>
      <c r="D39" s="10">
        <v>187</v>
      </c>
      <c r="E39" s="10">
        <v>389</v>
      </c>
      <c r="F39" s="10">
        <v>38</v>
      </c>
      <c r="G39" s="10">
        <v>354</v>
      </c>
      <c r="H39" s="10">
        <v>57</v>
      </c>
      <c r="I39" s="10">
        <v>1796</v>
      </c>
      <c r="J39" s="11">
        <v>9</v>
      </c>
      <c r="K39" s="12">
        <f t="shared" si="0"/>
        <v>0.9879032258064516</v>
      </c>
      <c r="L39" s="13">
        <f t="shared" si="1"/>
        <v>0.012096774193548387</v>
      </c>
    </row>
    <row r="40" spans="1:12" s="1" customFormat="1" ht="12.75">
      <c r="A40" s="8" t="s">
        <v>48</v>
      </c>
      <c r="B40" s="15" t="s">
        <v>49</v>
      </c>
      <c r="C40" s="9">
        <f>SUM('[1]HUD Usage Summary Jun 03'!B42+'[1]HUD Usage Summary Jul 03'!B43+'[1]HUD Usage Summary Aug 03'!B40+'[1]HUD Usage Summary Sep 03'!B40+'[1]HUD Usage Summary Oct 03'!B39+'[1]HUD Usage Summary Nov 03'!B40+'[1]HUD Usage Summary Dec 03'!B40+'[1]HUD Usage Summary Jan 04'!B40+'[1]HUD Usage Summary Feb 04'!B40+'[1]HUD Usage Summary Mar 04'!B40)/11</f>
        <v>196.8181818181818</v>
      </c>
      <c r="D40" s="16" t="s">
        <v>49</v>
      </c>
      <c r="E40" s="16" t="s">
        <v>49</v>
      </c>
      <c r="F40" s="16" t="s">
        <v>49</v>
      </c>
      <c r="G40" s="16" t="s">
        <v>49</v>
      </c>
      <c r="H40" s="16" t="s">
        <v>49</v>
      </c>
      <c r="I40" s="16" t="s">
        <v>49</v>
      </c>
      <c r="J40" s="11">
        <v>0</v>
      </c>
      <c r="K40" s="12">
        <f t="shared" si="0"/>
        <v>1</v>
      </c>
      <c r="L40" s="13">
        <f t="shared" si="1"/>
        <v>0</v>
      </c>
    </row>
    <row r="41" spans="1:12" s="1" customFormat="1" ht="12.75">
      <c r="A41" s="8" t="s">
        <v>50</v>
      </c>
      <c r="B41" s="8">
        <v>24</v>
      </c>
      <c r="C41" s="9">
        <f>SUM('[1]HUD Usage Summary Jun 03'!B43+'[1]HUD Usage Summary Jul 03'!B44+'[1]HUD Usage Summary Aug 03'!B41+'[1]HUD Usage Summary Sep 03'!B41+'[1]HUD Usage Summary Oct 03'!B40+'[1]HUD Usage Summary Nov 03'!B41+'[1]HUD Usage Summary Dec 03'!B41+'[1]HUD Usage Summary Jan 04'!B41+'[1]HUD Usage Summary Feb 04'!B41+'[1]HUD Usage Summary Mar 04'!B41+'[1]HUD Usage Summary Apr 04'!B41+B41)/12</f>
        <v>51.25</v>
      </c>
      <c r="D41" s="10">
        <v>6</v>
      </c>
      <c r="E41" s="10">
        <v>36</v>
      </c>
      <c r="F41" s="10">
        <v>3</v>
      </c>
      <c r="G41" s="10">
        <v>7</v>
      </c>
      <c r="H41" s="10">
        <v>3</v>
      </c>
      <c r="I41" s="10">
        <v>144</v>
      </c>
      <c r="J41" s="11">
        <v>9</v>
      </c>
      <c r="K41" s="12">
        <f t="shared" si="0"/>
        <v>0.9879032258064516</v>
      </c>
      <c r="L41" s="13">
        <f t="shared" si="1"/>
        <v>0.012096774193548387</v>
      </c>
    </row>
    <row r="42" spans="1:12" s="1" customFormat="1" ht="12.75">
      <c r="A42" s="8" t="s">
        <v>51</v>
      </c>
      <c r="B42" s="8">
        <v>143</v>
      </c>
      <c r="C42" s="9">
        <f>SUM('[1]HUD Usage Summary Jun 03'!B44+'[1]HUD Usage Summary Jul 03'!B45+'[1]HUD Usage Summary Aug 03'!B42+'[1]HUD Usage Summary Sep 03'!B42+'[1]HUD Usage Summary Oct 03'!B41+'[1]HUD Usage Summary Nov 03'!B42+'[1]HUD Usage Summary Dec 03'!B42+'[1]HUD Usage Summary Jan 04'!B42+'[1]HUD Usage Summary Feb 04'!B42+'[1]HUD Usage Summary Mar 04'!B42+'[1]HUD Usage Summary Apr 04'!B42+B42)/12</f>
        <v>148.83333333333334</v>
      </c>
      <c r="D42" s="10">
        <v>74</v>
      </c>
      <c r="E42" s="10">
        <v>228</v>
      </c>
      <c r="F42" s="10">
        <v>32</v>
      </c>
      <c r="G42" s="10">
        <v>478</v>
      </c>
      <c r="H42" s="10">
        <v>23</v>
      </c>
      <c r="I42" s="10">
        <v>2301</v>
      </c>
      <c r="J42" s="11">
        <v>7</v>
      </c>
      <c r="K42" s="12">
        <f t="shared" si="0"/>
        <v>0.9905913978494624</v>
      </c>
      <c r="L42" s="13">
        <f t="shared" si="1"/>
        <v>0.009408602150537635</v>
      </c>
    </row>
    <row r="43" spans="1:12" s="1" customFormat="1" ht="12.75">
      <c r="A43" s="8" t="s">
        <v>52</v>
      </c>
      <c r="B43" s="8">
        <v>58</v>
      </c>
      <c r="C43" s="9">
        <f>SUM('[1]HUD Usage Summary Jun 03'!B45+'[1]HUD Usage Summary Jul 03'!B46+'[1]HUD Usage Summary Aug 03'!B43+'[1]HUD Usage Summary Sep 03'!B43+'[1]HUD Usage Summary Oct 03'!B42+'[1]HUD Usage Summary Nov 03'!B43+'[1]HUD Usage Summary Dec 03'!B43+'[1]HUD Usage Summary Jan 04'!B43+'[1]HUD Usage Summary Feb 04'!B43+'[1]HUD Usage Summary Mar 04'!B43+'[1]HUD Usage Summary Apr 04'!B43+B43)/12</f>
        <v>117.16666666666667</v>
      </c>
      <c r="D43" s="10">
        <v>65</v>
      </c>
      <c r="E43" s="10">
        <v>99</v>
      </c>
      <c r="F43" s="10">
        <v>4</v>
      </c>
      <c r="G43" s="10">
        <v>224</v>
      </c>
      <c r="H43" s="10">
        <v>11</v>
      </c>
      <c r="I43" s="10">
        <v>667</v>
      </c>
      <c r="J43" s="11">
        <v>153</v>
      </c>
      <c r="K43" s="12">
        <f t="shared" si="0"/>
        <v>0.7943548387096774</v>
      </c>
      <c r="L43" s="13">
        <f t="shared" si="1"/>
        <v>0.2056451612903226</v>
      </c>
    </row>
    <row r="44" spans="1:12" s="1" customFormat="1" ht="12.75">
      <c r="A44" s="8" t="s">
        <v>53</v>
      </c>
      <c r="B44" s="8">
        <v>275</v>
      </c>
      <c r="C44" s="9">
        <f>SUM('[1]HUD Usage Summary Jun 03'!B46+'[1]HUD Usage Summary Jul 03'!B47+'[1]HUD Usage Summary Aug 03'!B44+'[1]HUD Usage Summary Sep 03'!B44+'[1]HUD Usage Summary Oct 03'!B43+'[1]HUD Usage Summary Nov 03'!B44+'[1]HUD Usage Summary Dec 03'!B44+'[1]HUD Usage Summary Jan 04'!B44+'[1]HUD Usage Summary Feb 04'!B44+'[1]HUD Usage Summary Mar 04'!B44+'[1]HUD Usage Summary Apr 04'!B44+B44)/12</f>
        <v>260.3333333333333</v>
      </c>
      <c r="D44" s="10">
        <v>168</v>
      </c>
      <c r="E44" s="10">
        <v>296</v>
      </c>
      <c r="F44" s="10">
        <v>26</v>
      </c>
      <c r="G44" s="10">
        <v>784</v>
      </c>
      <c r="H44" s="10">
        <v>81</v>
      </c>
      <c r="I44" s="10">
        <v>1773</v>
      </c>
      <c r="J44" s="11">
        <v>7</v>
      </c>
      <c r="K44" s="12">
        <f t="shared" si="0"/>
        <v>0.9905913978494624</v>
      </c>
      <c r="L44" s="13">
        <f t="shared" si="1"/>
        <v>0.009408602150537635</v>
      </c>
    </row>
    <row r="45" spans="1:12" s="1" customFormat="1" ht="12.75">
      <c r="A45" s="8" t="s">
        <v>54</v>
      </c>
      <c r="B45" s="8">
        <v>161</v>
      </c>
      <c r="C45" s="9">
        <f>SUM('[1]HUD Usage Summary Jun 03'!B48+'[1]HUD Usage Summary Jul 03'!B49+'[1]HUD Usage Summary Aug 03'!B45+'[1]HUD Usage Summary Sep 03'!B45+'[1]HUD Usage Summary Oct 03'!B44+'[1]HUD Usage Summary Nov 03'!B45+'[1]HUD Usage Summary Dec 03'!B45+'[1]HUD Usage Summary Jan 04'!B45+'[1]HUD Usage Summary Feb 04'!B45+'[1]HUD Usage Summary Mar 04'!B45+'[1]HUD Usage Summary Apr 04'!B45+B45)/12</f>
        <v>188.25</v>
      </c>
      <c r="D45" s="10">
        <v>155</v>
      </c>
      <c r="E45" s="10">
        <v>332</v>
      </c>
      <c r="F45" s="10">
        <v>41</v>
      </c>
      <c r="G45" s="10">
        <v>567</v>
      </c>
      <c r="H45" s="10">
        <v>21</v>
      </c>
      <c r="I45" s="10">
        <v>2165</v>
      </c>
      <c r="J45" s="11">
        <v>11</v>
      </c>
      <c r="K45" s="12">
        <f t="shared" si="0"/>
        <v>0.9852150537634409</v>
      </c>
      <c r="L45" s="13">
        <f t="shared" si="1"/>
        <v>0.01478494623655914</v>
      </c>
    </row>
    <row r="46" spans="1:12" s="1" customFormat="1" ht="12.75">
      <c r="A46" s="8" t="s">
        <v>55</v>
      </c>
      <c r="B46" s="8">
        <v>373</v>
      </c>
      <c r="C46" s="9">
        <f>SUM('[1]HUD Usage Summary Jun 03'!B49+'[1]HUD Usage Summary Jul 03'!B50+'[1]HUD Usage Summary Aug 03'!B46+'[1]HUD Usage Summary Sep 03'!B46+'[1]HUD Usage Summary Oct 03'!B45+'[1]HUD Usage Summary Nov 03'!B46+'[1]HUD Usage Summary Dec 03'!B46+'[1]HUD Usage Summary Jan 04'!B46+'[1]HUD Usage Summary Feb 04'!B46+'[1]HUD Usage Summary Mar 04'!B46+'[1]HUD Usage Summary Apr 04'!B46+B46)/12</f>
        <v>423.1666666666667</v>
      </c>
      <c r="D46" s="10">
        <v>124</v>
      </c>
      <c r="E46" s="10">
        <v>657</v>
      </c>
      <c r="F46" s="10">
        <v>17</v>
      </c>
      <c r="G46" s="10">
        <v>535</v>
      </c>
      <c r="H46" s="10">
        <v>26</v>
      </c>
      <c r="I46" s="10">
        <v>3380</v>
      </c>
      <c r="J46" s="11">
        <v>9</v>
      </c>
      <c r="K46" s="12">
        <f t="shared" si="0"/>
        <v>0.9879032258064516</v>
      </c>
      <c r="L46" s="13">
        <f t="shared" si="1"/>
        <v>0.012096774193548387</v>
      </c>
    </row>
    <row r="47" spans="1:12" s="1" customFormat="1" ht="12.75">
      <c r="A47" s="8" t="s">
        <v>56</v>
      </c>
      <c r="B47" s="8">
        <v>157</v>
      </c>
      <c r="C47" s="9">
        <f>SUM('[1]HUD Usage Summary Jun 03'!B50+'[1]HUD Usage Summary Jul 03'!B51+'[1]HUD Usage Summary Aug 03'!B47+'[1]HUD Usage Summary Sep 03'!B47+'[1]HUD Usage Summary Oct 03'!B46+'[1]HUD Usage Summary Nov 03'!B47+'[1]HUD Usage Summary Dec 03'!B47+'[1]HUD Usage Summary Jan 04'!B47+'[1]HUD Usage Summary Feb 04'!B47+'[1]HUD Usage Summary Mar 04'!B47+'[1]HUD Usage Summary Apr 04'!B47+B47)/12</f>
        <v>225.91666666666666</v>
      </c>
      <c r="D47" s="10">
        <v>131</v>
      </c>
      <c r="E47" s="10">
        <v>392</v>
      </c>
      <c r="F47" s="10">
        <v>37</v>
      </c>
      <c r="G47" s="10">
        <v>561</v>
      </c>
      <c r="H47" s="10">
        <v>2</v>
      </c>
      <c r="I47" s="10">
        <v>2203</v>
      </c>
      <c r="J47" s="11">
        <v>7</v>
      </c>
      <c r="K47" s="12">
        <f t="shared" si="0"/>
        <v>0.9905913978494624</v>
      </c>
      <c r="L47" s="13">
        <f t="shared" si="1"/>
        <v>0.009408602150537635</v>
      </c>
    </row>
    <row r="48" spans="1:12" s="1" customFormat="1" ht="12.75">
      <c r="A48" s="8" t="s">
        <v>57</v>
      </c>
      <c r="B48" s="8">
        <v>1228</v>
      </c>
      <c r="C48" s="9">
        <f>SUM('[1]HUD Usage Summary Jun 03'!B51+'[1]HUD Usage Summary Jul 03'!B52+'[1]HUD Usage Summary Aug 03'!B48+'[1]HUD Usage Summary Sep 03'!B48+'[1]HUD Usage Summary Oct 03'!B47+'[1]HUD Usage Summary Nov 03'!B48+'[1]HUD Usage Summary Dec 03'!B48+'[1]HUD Usage Summary Jan 04'!B48+'[1]HUD Usage Summary Feb 04'!B48+'[1]HUD Usage Summary Mar 04'!B48+'[1]HUD Usage Summary Apr 04'!B48+B48)/12</f>
        <v>1396.6666666666667</v>
      </c>
      <c r="D48" s="10">
        <v>40</v>
      </c>
      <c r="E48" s="10">
        <v>673</v>
      </c>
      <c r="F48" s="10">
        <v>85</v>
      </c>
      <c r="G48" s="10">
        <v>545</v>
      </c>
      <c r="H48" s="10">
        <v>219</v>
      </c>
      <c r="I48" s="10">
        <v>2308</v>
      </c>
      <c r="J48" s="11">
        <v>7</v>
      </c>
      <c r="K48" s="12">
        <f t="shared" si="0"/>
        <v>0.9905913978494624</v>
      </c>
      <c r="L48" s="13">
        <f t="shared" si="1"/>
        <v>0.009408602150537635</v>
      </c>
    </row>
    <row r="49" spans="1:12" s="1" customFormat="1" ht="12.75">
      <c r="A49" s="8" t="s">
        <v>58</v>
      </c>
      <c r="B49" s="15">
        <v>492</v>
      </c>
      <c r="C49" s="18">
        <f>SUM('[1]HUD Usage Summary Jun 03'!B52+'[1]HUD Usage Summary Jul 03'!B53+'[1]HUD Usage Summary Aug 03'!B49+'[1]HUD Usage Summary Sep 03'!B49+'[1]HUD Usage Summary Oct 03'!B48+'[1]HUD Usage Summary Nov 03'!B49+'[1]HUD Usage Summary Dec 03'!B49+'[1]HUD Usage Summary Jan 04'!B49+'[1]HUD Usage Summary Feb 04'!B49+'[1]HUD Usage Summary Mar 04'!B49+'[1]HUD Usage Summary Apr 04'!B49+B49)/12</f>
        <v>499.4166666666667</v>
      </c>
      <c r="D49" s="16">
        <v>603</v>
      </c>
      <c r="E49" s="16">
        <v>1286</v>
      </c>
      <c r="F49" s="16">
        <v>68</v>
      </c>
      <c r="G49" s="16">
        <v>1412</v>
      </c>
      <c r="H49" s="16">
        <v>24</v>
      </c>
      <c r="I49" s="16">
        <v>6937</v>
      </c>
      <c r="J49" s="17">
        <v>11</v>
      </c>
      <c r="K49" s="12">
        <f t="shared" si="0"/>
        <v>0.9852150537634409</v>
      </c>
      <c r="L49" s="13">
        <f t="shared" si="1"/>
        <v>0.01478494623655914</v>
      </c>
    </row>
    <row r="50" spans="1:12" s="1" customFormat="1" ht="12.75">
      <c r="A50" s="8" t="s">
        <v>59</v>
      </c>
      <c r="B50" s="8">
        <v>523</v>
      </c>
      <c r="C50" s="9">
        <f>SUM('[1]HUD Usage Summary Feb 04'!B50+'[1]HUD Usage Summary Mar 04'!B50+'[1]HUD Usage Summary Apr 04'!B50+B50)/4</f>
        <v>552</v>
      </c>
      <c r="D50" s="10">
        <v>142</v>
      </c>
      <c r="E50" s="10">
        <v>715</v>
      </c>
      <c r="F50" s="10">
        <v>16</v>
      </c>
      <c r="G50" s="10">
        <v>414</v>
      </c>
      <c r="H50" s="10">
        <v>247</v>
      </c>
      <c r="I50" s="10">
        <v>2742</v>
      </c>
      <c r="J50" s="11">
        <v>9</v>
      </c>
      <c r="K50" s="12">
        <f t="shared" si="0"/>
        <v>0.9879032258064516</v>
      </c>
      <c r="L50" s="13">
        <f t="shared" si="1"/>
        <v>0.012096774193548387</v>
      </c>
    </row>
    <row r="51" spans="1:12" s="1" customFormat="1" ht="12.75">
      <c r="A51" s="8" t="s">
        <v>60</v>
      </c>
      <c r="B51" s="8">
        <v>170</v>
      </c>
      <c r="C51" s="9">
        <f>SUM('[1]HUD Usage Summary Jun 03'!B54+'[1]HUD Usage Summary Jul 03'!B55+'[1]HUD Usage Summary Aug 03'!B50+'[1]HUD Usage Summary Sep 03'!B50+'[1]HUD Usage Summary Oct 03'!B49+'[1]HUD Usage Summary Nov 03'!B50+'[1]HUD Usage Summary Dec 03'!B50+'[1]HUD Usage Summary Jan 04'!B50+'[1]HUD Usage Summary Feb 04'!B51+'[1]HUD Usage Summary Mar 04'!B51+'[1]HUD Usage Summary Apr 04'!B51+B51)/12</f>
        <v>193.58333333333334</v>
      </c>
      <c r="D51" s="10">
        <v>100</v>
      </c>
      <c r="E51" s="10">
        <v>363</v>
      </c>
      <c r="F51" s="10">
        <v>13</v>
      </c>
      <c r="G51" s="10">
        <v>209</v>
      </c>
      <c r="H51" s="10">
        <v>22</v>
      </c>
      <c r="I51" s="10">
        <v>1982</v>
      </c>
      <c r="J51" s="11">
        <v>53</v>
      </c>
      <c r="K51" s="12">
        <f t="shared" si="0"/>
        <v>0.928763440860215</v>
      </c>
      <c r="L51" s="13">
        <f t="shared" si="1"/>
        <v>0.07123655913978495</v>
      </c>
    </row>
    <row r="52" spans="1:12" s="1" customFormat="1" ht="12.75">
      <c r="A52" s="8" t="s">
        <v>61</v>
      </c>
      <c r="B52" s="8">
        <v>105</v>
      </c>
      <c r="C52" s="9">
        <f>SUM('[1]HUD Usage Summary Jun 03'!B56+'[1]HUD Usage Summary Jul 03'!B57+'[1]HUD Usage Summary Aug 03'!B52+'[1]HUD Usage Summary Sep 03'!B52+'[1]HUD Usage Summary Oct 03'!B51+'[1]HUD Usage Summary Nov 03'!B52+'[1]HUD Usage Summary Dec 03'!B52+'[1]HUD Usage Summary Jan 04'!B52+'[1]HUD Usage Summary Feb 04'!B52+'[1]HUD Usage Summary Mar 04'!B52+'[1]HUD Usage Summary Apr 04'!B52+B52)/12</f>
        <v>159</v>
      </c>
      <c r="D52" s="10">
        <v>118</v>
      </c>
      <c r="E52" s="10">
        <v>213</v>
      </c>
      <c r="F52" s="10">
        <v>7</v>
      </c>
      <c r="G52" s="10">
        <v>143</v>
      </c>
      <c r="H52" s="10">
        <v>6</v>
      </c>
      <c r="I52" s="10">
        <v>1458</v>
      </c>
      <c r="J52" s="11">
        <v>7</v>
      </c>
      <c r="K52" s="12">
        <f t="shared" si="0"/>
        <v>0.9905913978494624</v>
      </c>
      <c r="L52" s="13">
        <f t="shared" si="1"/>
        <v>0.009408602150537635</v>
      </c>
    </row>
    <row r="53" spans="1:12" s="1" customFormat="1" ht="12.75">
      <c r="A53" s="8" t="s">
        <v>62</v>
      </c>
      <c r="B53" s="8">
        <v>467</v>
      </c>
      <c r="C53" s="9">
        <f>SUM('[1]HUD Usage Summary Jun 03'!B57+'[1]HUD Usage Summary Jul 03'!B58+'[1]HUD Usage Summary Aug 03'!B53+'[1]HUD Usage Summary Sep 03'!B53+'[1]HUD Usage Summary Oct 03'!B52+'[1]HUD Usage Summary Nov 03'!B53+'[1]HUD Usage Summary Dec 03'!B53+'[1]HUD Usage Summary Jan 04'!B53+'[1]HUD Usage Summary Feb 04'!B53+'[1]HUD Usage Summary Mar 04'!B53+'[1]HUD Usage Summary Apr 04'!B53+B53)/12</f>
        <v>484.4166666666667</v>
      </c>
      <c r="D53" s="10">
        <v>162</v>
      </c>
      <c r="E53" s="10">
        <v>840</v>
      </c>
      <c r="F53" s="10">
        <v>105</v>
      </c>
      <c r="G53" s="10">
        <v>669</v>
      </c>
      <c r="H53" s="10">
        <v>23</v>
      </c>
      <c r="I53" s="10">
        <v>4163</v>
      </c>
      <c r="J53" s="11">
        <v>11</v>
      </c>
      <c r="K53" s="12">
        <f t="shared" si="0"/>
        <v>0.9852150537634409</v>
      </c>
      <c r="L53" s="13">
        <f t="shared" si="1"/>
        <v>0.01478494623655914</v>
      </c>
    </row>
    <row r="54" spans="1:12" s="1" customFormat="1" ht="12.75">
      <c r="A54" s="8" t="s">
        <v>63</v>
      </c>
      <c r="B54" s="8">
        <v>245</v>
      </c>
      <c r="C54" s="9">
        <f>SUM('[1]HUD Usage Summary Jun 03'!B58+'[1]HUD Usage Summary Jul 03'!B59+'[1]HUD Usage Summary Aug 03'!B54+'[1]HUD Usage Summary Sep 03'!B54+'[1]HUD Usage Summary Oct 03'!B53+'[1]HUD Usage Summary Nov 03'!B54+'[1]HUD Usage Summary Dec 03'!B54+'[1]HUD Usage Summary Jan 04'!B54+'[1]HUD Usage Summary Feb 04'!B54+'[1]HUD Usage Summary Mar 04'!B54+'[1]HUD Usage Summary Apr 04'!B54+B54)/12</f>
        <v>254.58333333333334</v>
      </c>
      <c r="D54" s="10">
        <v>150</v>
      </c>
      <c r="E54" s="10">
        <v>382</v>
      </c>
      <c r="F54" s="10">
        <v>39</v>
      </c>
      <c r="G54" s="10">
        <v>229</v>
      </c>
      <c r="H54" s="10">
        <v>103</v>
      </c>
      <c r="I54" s="10">
        <v>1644</v>
      </c>
      <c r="J54" s="11">
        <v>9</v>
      </c>
      <c r="K54" s="12">
        <f t="shared" si="0"/>
        <v>0.9879032258064516</v>
      </c>
      <c r="L54" s="13">
        <f t="shared" si="1"/>
        <v>0.012096774193548387</v>
      </c>
    </row>
    <row r="55" spans="1:12" s="1" customFormat="1" ht="12.75">
      <c r="A55" s="8" t="s">
        <v>64</v>
      </c>
      <c r="B55" s="8">
        <v>203</v>
      </c>
      <c r="C55" s="9">
        <f>SUM('[1]HUD Usage Summary Jun 03'!B59+'[1]HUD Usage Summary Jul 03'!B60+'[1]HUD Usage Summary Aug 03'!B55+'[1]HUD Usage Summary Sep 03'!B55+'[1]HUD Usage Summary Oct 03'!B54+'[1]HUD Usage Summary Nov 03'!B55+'[1]HUD Usage Summary Dec 03'!B55+'[1]HUD Usage Summary Jan 04'!B55+'[1]HUD Usage Summary Feb 04'!B55+'[1]HUD Usage Summary Mar 04'!B55+'[1]HUD Usage Summary Apr 04'!B55+B55)/12</f>
        <v>212.66666666666666</v>
      </c>
      <c r="D55" s="10">
        <v>84</v>
      </c>
      <c r="E55" s="10">
        <v>335</v>
      </c>
      <c r="F55" s="10">
        <v>17</v>
      </c>
      <c r="G55" s="10">
        <v>321</v>
      </c>
      <c r="H55" s="10">
        <v>25</v>
      </c>
      <c r="I55" s="10">
        <v>1609</v>
      </c>
      <c r="J55" s="11">
        <v>8</v>
      </c>
      <c r="K55" s="12">
        <f t="shared" si="0"/>
        <v>0.989247311827957</v>
      </c>
      <c r="L55" s="13">
        <f t="shared" si="1"/>
        <v>0.010752688172043012</v>
      </c>
    </row>
    <row r="56" spans="1:12" s="1" customFormat="1" ht="12.75">
      <c r="A56" s="8" t="s">
        <v>65</v>
      </c>
      <c r="B56" s="8">
        <v>344</v>
      </c>
      <c r="C56" s="9">
        <f>SUM('[1]HUD Usage Summary Jun 03'!B60+'[1]HUD Usage Summary Jul 03'!B61+'[1]HUD Usage Summary Aug 03'!B56+'[1]HUD Usage Summary Sep 03'!B56+'[1]HUD Usage Summary Oct 03'!B55+'[1]HUD Usage Summary Nov 03'!B56+'[1]HUD Usage Summary Dec 03'!B56+'[1]HUD Usage Summary Jan 04'!B56+'[1]HUD Usage Summary Feb 04'!B56+'[1]HUD Usage Summary Mar 04'!B56+'[1]HUD Usage Summary Apr 04'!B56+B56)/12</f>
        <v>232.25</v>
      </c>
      <c r="D56" s="10">
        <v>231</v>
      </c>
      <c r="E56" s="10">
        <v>614</v>
      </c>
      <c r="F56" s="10">
        <v>33</v>
      </c>
      <c r="G56" s="10">
        <v>688</v>
      </c>
      <c r="H56" s="10">
        <v>99</v>
      </c>
      <c r="I56" s="10">
        <v>2982</v>
      </c>
      <c r="J56" s="11">
        <v>8</v>
      </c>
      <c r="K56" s="12">
        <f t="shared" si="0"/>
        <v>0.989247311827957</v>
      </c>
      <c r="L56" s="13">
        <f t="shared" si="1"/>
        <v>0.010752688172043012</v>
      </c>
    </row>
    <row r="57" spans="1:12" s="1" customFormat="1" ht="12.75">
      <c r="A57" s="8" t="s">
        <v>66</v>
      </c>
      <c r="B57" s="8">
        <v>56</v>
      </c>
      <c r="C57" s="9">
        <f>SUM('[1]HUD Usage Summary Jun 03'!B61+'[1]HUD Usage Summary Jul 03'!B62+'[1]HUD Usage Summary Aug 03'!B57+'[1]HUD Usage Summary Sep 03'!B57+'[1]HUD Usage Summary Oct 03'!B56+'[1]HUD Usage Summary Nov 03'!B57+'[1]HUD Usage Summary Dec 03'!B57+'[1]HUD Usage Summary Jan 04'!B57+'[1]HUD Usage Summary Feb 04'!B57+'[1]HUD Usage Summary Mar 04'!B57+'[1]HUD Usage Summary Apr 04'!B57+B57)/12</f>
        <v>520.8333333333334</v>
      </c>
      <c r="D57" s="10">
        <v>18</v>
      </c>
      <c r="E57" s="10">
        <v>56</v>
      </c>
      <c r="F57" s="10">
        <v>0</v>
      </c>
      <c r="G57" s="10">
        <v>64</v>
      </c>
      <c r="H57" s="10">
        <v>10</v>
      </c>
      <c r="I57" s="10">
        <v>207</v>
      </c>
      <c r="J57" s="11">
        <v>9</v>
      </c>
      <c r="K57" s="12">
        <f t="shared" si="0"/>
        <v>0.9879032258064516</v>
      </c>
      <c r="L57" s="13">
        <f t="shared" si="1"/>
        <v>0.012096774193548387</v>
      </c>
    </row>
    <row r="58" spans="1:12" s="1" customFormat="1" ht="12.75">
      <c r="A58" s="8" t="s">
        <v>67</v>
      </c>
      <c r="B58" s="8">
        <v>145</v>
      </c>
      <c r="C58" s="9">
        <f>SUM('[1]HUD Usage Summary Jun 03'!B62+'[1]HUD Usage Summary Jul 03'!B63+'[1]HUD Usage Summary Aug 03'!B58+'[1]HUD Usage Summary Sep 03'!B58+'[1]HUD Usage Summary Oct 03'!B57+'[1]HUD Usage Summary Nov 03'!B58+'[1]HUD Usage Summary Dec 03'!B58+'[1]HUD Usage Summary Jan 04'!B58+'[1]HUD Usage Summary Feb 04'!B58+'[1]HUD Usage Summary Mar 04'!B58+'[1]HUD Usage Summary Apr 04'!B58+B58)/12</f>
        <v>140.25</v>
      </c>
      <c r="D58" s="10">
        <v>134</v>
      </c>
      <c r="E58" s="10">
        <v>301</v>
      </c>
      <c r="F58" s="10">
        <v>36</v>
      </c>
      <c r="G58" s="10">
        <v>217</v>
      </c>
      <c r="H58" s="10">
        <v>43</v>
      </c>
      <c r="I58" s="10">
        <v>1966</v>
      </c>
      <c r="J58" s="11">
        <v>7</v>
      </c>
      <c r="K58" s="12">
        <f t="shared" si="0"/>
        <v>0.9905913978494624</v>
      </c>
      <c r="L58" s="13">
        <f t="shared" si="1"/>
        <v>0.009408602150537635</v>
      </c>
    </row>
    <row r="59" spans="1:12" s="1" customFormat="1" ht="12.75">
      <c r="A59" s="8" t="s">
        <v>68</v>
      </c>
      <c r="B59" s="8">
        <v>203</v>
      </c>
      <c r="C59" s="9">
        <f>SUM('[1]HUD Usage Summary Jun 03'!B63+'[1]HUD Usage Summary Jul 03'!B64+'[1]HUD Usage Summary Aug 03'!B59+'[1]HUD Usage Summary Sep 03'!B59+'[1]HUD Usage Summary Oct 03'!B58+'[1]HUD Usage Summary Nov 03'!B59+'[1]HUD Usage Summary Dec 03'!B59+'[1]HUD Usage Summary Jan 04'!B59+'[1]HUD Usage Summary Feb 04'!B59+'[1]HUD Usage Summary Mar 04'!B59+'[1]HUD Usage Summary Apr 04'!B59+B59)/12</f>
        <v>402.8333333333333</v>
      </c>
      <c r="D59" s="10">
        <v>234</v>
      </c>
      <c r="E59" s="10">
        <v>586</v>
      </c>
      <c r="F59" s="10">
        <v>42</v>
      </c>
      <c r="G59" s="10">
        <v>106</v>
      </c>
      <c r="H59" s="10">
        <v>56</v>
      </c>
      <c r="I59" s="10">
        <v>2858</v>
      </c>
      <c r="J59" s="11">
        <v>7</v>
      </c>
      <c r="K59" s="12">
        <f t="shared" si="0"/>
        <v>0.9905913978494624</v>
      </c>
      <c r="L59" s="13">
        <f t="shared" si="1"/>
        <v>0.009408602150537635</v>
      </c>
    </row>
    <row r="60" spans="1:12" s="1" customFormat="1" ht="12.75">
      <c r="A60" s="8" t="s">
        <v>69</v>
      </c>
      <c r="B60" s="8">
        <v>265</v>
      </c>
      <c r="C60" s="9">
        <f>SUM('[1]HUD Usage Summary Jun 03'!B64+'[1]HUD Usage Summary Jul 03'!B65+'[1]HUD Usage Summary Aug 03'!B60+'[1]HUD Usage Summary Sep 03'!B60+'[1]HUD Usage Summary Oct 03'!B59+'[1]HUD Usage Summary Nov 03'!B60+'[1]HUD Usage Summary Dec 03'!B60+'[1]HUD Usage Summary Jan 04'!B60+'[1]HUD Usage Summary Feb 04'!B60+'[1]HUD Usage Summary Mar 04'!B60+'[1]HUD Usage Summary Apr 04'!B60+B60)/12</f>
        <v>203.66666666666666</v>
      </c>
      <c r="D60" s="10">
        <v>66</v>
      </c>
      <c r="E60" s="10">
        <v>502</v>
      </c>
      <c r="F60" s="10">
        <v>23</v>
      </c>
      <c r="G60" s="10">
        <v>258</v>
      </c>
      <c r="H60" s="10">
        <v>19</v>
      </c>
      <c r="I60" s="10">
        <v>1604</v>
      </c>
      <c r="J60" s="11">
        <v>7</v>
      </c>
      <c r="K60" s="12">
        <f t="shared" si="0"/>
        <v>0.9905913978494624</v>
      </c>
      <c r="L60" s="13">
        <f t="shared" si="1"/>
        <v>0.009408602150537635</v>
      </c>
    </row>
    <row r="61" spans="1:12" s="1" customFormat="1" ht="12.75">
      <c r="A61" s="8" t="s">
        <v>70</v>
      </c>
      <c r="B61" s="8">
        <v>715</v>
      </c>
      <c r="C61" s="9">
        <f>SUM('[1]HUD Usage Summary Jun 03'!B65+'[1]HUD Usage Summary Jul 03'!B66+'[1]HUD Usage Summary Aug 03'!B61+'[1]HUD Usage Summary Sep 03'!B61+'[1]HUD Usage Summary Oct 03'!B60+'[1]HUD Usage Summary Nov 03'!B61+'[1]HUD Usage Summary Dec 03'!B61+'[1]HUD Usage Summary Jan 04'!B61+'[1]HUD Usage Summary Feb 04'!B61+'[1]HUD Usage Summary Mar 04'!B61+'[1]HUD Usage Summary Apr 04'!B61+B61)/12</f>
        <v>670.5833333333334</v>
      </c>
      <c r="D61" s="10">
        <v>102</v>
      </c>
      <c r="E61" s="10">
        <v>680</v>
      </c>
      <c r="F61" s="10">
        <v>103</v>
      </c>
      <c r="G61" s="26">
        <v>352</v>
      </c>
      <c r="H61" s="10">
        <v>203</v>
      </c>
      <c r="I61" s="10">
        <v>2600</v>
      </c>
      <c r="J61" s="11">
        <v>21</v>
      </c>
      <c r="K61" s="12">
        <f t="shared" si="0"/>
        <v>0.9717741935483871</v>
      </c>
      <c r="L61" s="13">
        <f t="shared" si="1"/>
        <v>0.028225806451612902</v>
      </c>
    </row>
    <row r="62" spans="1:12" s="1" customFormat="1" ht="12.75">
      <c r="A62" s="8" t="s">
        <v>71</v>
      </c>
      <c r="B62" s="8">
        <v>124</v>
      </c>
      <c r="C62" s="9">
        <f>SUM('[1]HUD Usage Summary Jun 03'!B66+'[1]HUD Usage Summary Jul 03'!B67+'[1]HUD Usage Summary Aug 03'!B62+'[1]HUD Usage Summary Sep 03'!B62+'[1]HUD Usage Summary Oct 03'!B61+'[1]HUD Usage Summary Nov 03'!B62+'[1]HUD Usage Summary Dec 03'!B62+'[1]HUD Usage Summary Jan 04'!B62+'[1]HUD Usage Summary Feb 04'!B62+'[1]HUD Usage Summary Mar 04'!B62+'[1]HUD Usage Summary Apr 04'!B62+B62)/12</f>
        <v>201.75</v>
      </c>
      <c r="D62" s="10">
        <v>94</v>
      </c>
      <c r="E62" s="10">
        <v>196</v>
      </c>
      <c r="F62" s="10">
        <v>8</v>
      </c>
      <c r="G62" s="10">
        <v>266</v>
      </c>
      <c r="H62" s="10">
        <v>16</v>
      </c>
      <c r="I62" s="10">
        <v>956</v>
      </c>
      <c r="J62" s="11">
        <v>13</v>
      </c>
      <c r="K62" s="12">
        <f t="shared" si="0"/>
        <v>0.9825268817204301</v>
      </c>
      <c r="L62" s="13">
        <f t="shared" si="1"/>
        <v>0.01747311827956989</v>
      </c>
    </row>
    <row r="63" spans="1:12" s="1" customFormat="1" ht="12.75">
      <c r="A63" s="8" t="s">
        <v>72</v>
      </c>
      <c r="B63" s="8">
        <v>474</v>
      </c>
      <c r="C63" s="9">
        <f>SUM('[1]HUD Usage Summary Jun 03'!B67+'[1]HUD Usage Summary Jul 03'!B68+'[1]HUD Usage Summary Aug 03'!B63+'[1]HUD Usage Summary Sep 03'!B63+'[1]HUD Usage Summary Oct 03'!B62+'[1]HUD Usage Summary Nov 03'!B63+'[1]HUD Usage Summary Dec 03'!B63+'[1]HUD Usage Summary Jan 04'!B63+'[1]HUD Usage Summary Feb 04'!B63+'[1]HUD Usage Summary Mar 04'!B63+'[1]HUD Usage Summary Apr 04'!B63+B63)/12</f>
        <v>520.5</v>
      </c>
      <c r="D63" s="10">
        <v>256</v>
      </c>
      <c r="E63" s="10">
        <v>888</v>
      </c>
      <c r="F63" s="10">
        <v>17</v>
      </c>
      <c r="G63" s="10">
        <v>1351</v>
      </c>
      <c r="H63" s="10">
        <v>88</v>
      </c>
      <c r="I63" s="10">
        <v>4271</v>
      </c>
      <c r="J63" s="11">
        <v>7</v>
      </c>
      <c r="K63" s="12">
        <f t="shared" si="0"/>
        <v>0.9905913978494624</v>
      </c>
      <c r="L63" s="13">
        <f t="shared" si="1"/>
        <v>0.009408602150537635</v>
      </c>
    </row>
    <row r="64" spans="1:12" s="1" customFormat="1" ht="12.75">
      <c r="A64" s="8" t="s">
        <v>73</v>
      </c>
      <c r="B64" s="8">
        <v>52</v>
      </c>
      <c r="C64" s="9">
        <f>SUM('[1]HUD Usage Summary Jun 03'!B68+'[1]HUD Usage Summary Jul 03'!B69+'[1]HUD Usage Summary Aug 03'!B64+'[1]HUD Usage Summary Sep 03'!B64+'[1]HUD Usage Summary Oct 03'!B63+'[1]HUD Usage Summary Nov 03'!B64+'[1]HUD Usage Summary Dec 03'!B64+'[1]HUD Usage Summary Jan 04'!B64+'[1]HUD Usage Summary Feb 04'!B64+'[1]HUD Usage Summary Mar 04'!B64+'[1]HUD Usage Summary Apr 04'!B64+B64)/12</f>
        <v>69.08333333333333</v>
      </c>
      <c r="D64" s="10">
        <v>2</v>
      </c>
      <c r="E64" s="10">
        <v>52</v>
      </c>
      <c r="F64" s="10">
        <v>0</v>
      </c>
      <c r="G64" s="10">
        <v>12</v>
      </c>
      <c r="H64" s="10">
        <v>2</v>
      </c>
      <c r="I64" s="10">
        <v>161</v>
      </c>
      <c r="J64" s="11">
        <v>11</v>
      </c>
      <c r="K64" s="12">
        <f t="shared" si="0"/>
        <v>0.9852150537634409</v>
      </c>
      <c r="L64" s="13">
        <f t="shared" si="1"/>
        <v>0.01478494623655914</v>
      </c>
    </row>
    <row r="65" spans="1:12" s="1" customFormat="1" ht="12.75">
      <c r="A65" s="8" t="s">
        <v>74</v>
      </c>
      <c r="B65" s="8">
        <v>108</v>
      </c>
      <c r="C65" s="9">
        <f>SUM('[1]HUD Usage Summary Jun 03'!B69+'[1]HUD Usage Summary Jul 03'!B70+'[1]HUD Usage Summary Aug 03'!B65+'[1]HUD Usage Summary Sep 03'!B65+'[1]HUD Usage Summary Oct 03'!B64+'[1]HUD Usage Summary Nov 03'!B65+'[1]HUD Usage Summary Dec 03'!B65+'[1]HUD Usage Summary Jan 04'!B65+'[1]HUD Usage Summary Feb 04'!B65+'[1]HUD Usage Summary Mar 04'!B65+'[1]HUD Usage Summary Apr 04'!B65+B65)/12</f>
        <v>124.66666666666667</v>
      </c>
      <c r="D65" s="10">
        <v>122</v>
      </c>
      <c r="E65" s="10">
        <v>174</v>
      </c>
      <c r="F65" s="10">
        <v>9</v>
      </c>
      <c r="G65" s="10">
        <v>335</v>
      </c>
      <c r="H65" s="10">
        <v>7</v>
      </c>
      <c r="I65" s="10">
        <v>912</v>
      </c>
      <c r="J65" s="11">
        <v>11</v>
      </c>
      <c r="K65" s="12">
        <f t="shared" si="0"/>
        <v>0.9852150537634409</v>
      </c>
      <c r="L65" s="13">
        <f t="shared" si="1"/>
        <v>0.01478494623655914</v>
      </c>
    </row>
    <row r="66" spans="1:12" s="1" customFormat="1" ht="12.75">
      <c r="A66" s="8" t="s">
        <v>75</v>
      </c>
      <c r="B66" s="8">
        <v>100</v>
      </c>
      <c r="C66" s="9">
        <f>SUM('[1]HUD Usage Summary Jun 03'!B70+'[1]HUD Usage Summary Jul 03'!B71+'[1]HUD Usage Summary Aug 03'!B66+'[1]HUD Usage Summary Sep 03'!B66+'[1]HUD Usage Summary Oct 03'!B65+'[1]HUD Usage Summary Nov 03'!B66+'[1]HUD Usage Summary Dec 03'!B66+'[1]HUD Usage Summary Jan 04'!B66+'[1]HUD Usage Summary Feb 04'!B66+'[1]HUD Usage Summary Mar 04'!B66+'[1]HUD Usage Summary Apr 04'!B66+B66)/12</f>
        <v>85.08333333333333</v>
      </c>
      <c r="D66" s="10">
        <v>111</v>
      </c>
      <c r="E66" s="10">
        <v>205</v>
      </c>
      <c r="F66" s="10">
        <v>6</v>
      </c>
      <c r="G66" s="10">
        <v>305</v>
      </c>
      <c r="H66" s="10">
        <v>29</v>
      </c>
      <c r="I66" s="10">
        <v>1423</v>
      </c>
      <c r="J66" s="11">
        <v>14</v>
      </c>
      <c r="K66" s="12">
        <f t="shared" si="0"/>
        <v>0.9811827956989247</v>
      </c>
      <c r="L66" s="13">
        <f t="shared" si="1"/>
        <v>0.01881720430107527</v>
      </c>
    </row>
    <row r="67" spans="1:12" s="1" customFormat="1" ht="12.75">
      <c r="A67" s="8" t="s">
        <v>76</v>
      </c>
      <c r="B67" s="8">
        <v>1085</v>
      </c>
      <c r="C67" s="9">
        <f>SUM('[1]HUD Usage Summary Jun 03'!B71+'[1]HUD Usage Summary Jul 03'!B72+'[1]HUD Usage Summary Aug 03'!B67+'[1]HUD Usage Summary Sep 03'!B67+'[1]HUD Usage Summary Oct 03'!B66+'[1]HUD Usage Summary Nov 03'!B67+'[1]HUD Usage Summary Dec 03'!B67+'[1]HUD Usage Summary Jan 04'!B67+'[1]HUD Usage Summary Feb 04'!B67+'[1]HUD Usage Summary Mar 04'!B67+'[1]HUD Usage Summary Apr 04'!B67+B67)/12</f>
        <v>1052.1666666666667</v>
      </c>
      <c r="D67" s="10">
        <v>640</v>
      </c>
      <c r="E67" s="10">
        <v>1478</v>
      </c>
      <c r="F67" s="10">
        <v>112</v>
      </c>
      <c r="G67" s="10">
        <v>442</v>
      </c>
      <c r="H67" s="10">
        <v>300</v>
      </c>
      <c r="I67" s="10">
        <v>6564</v>
      </c>
      <c r="J67" s="11">
        <v>7</v>
      </c>
      <c r="K67" s="12">
        <f t="shared" si="0"/>
        <v>0.9905913978494624</v>
      </c>
      <c r="L67" s="13">
        <f t="shared" si="1"/>
        <v>0.009408602150537635</v>
      </c>
    </row>
    <row r="68" spans="1:12" s="1" customFormat="1" ht="12.75">
      <c r="A68" s="8" t="s">
        <v>77</v>
      </c>
      <c r="B68" s="8">
        <v>253</v>
      </c>
      <c r="C68" s="9">
        <f>SUM('[1]HUD Usage Summary Jun 03'!B72+'[1]HUD Usage Summary Jul 03'!B73+'[1]HUD Usage Summary Aug 03'!B68+'[1]HUD Usage Summary Sep 03'!B68+'[1]HUD Usage Summary Oct 03'!B67+'[1]HUD Usage Summary Nov 03'!B68+'[1]HUD Usage Summary Dec 03'!B68+'[1]HUD Usage Summary Jan 04'!B68+'[1]HUD Usage Summary Feb 04'!B68+'[1]HUD Usage Summary Mar 04'!B68+'[1]HUD Usage Summary Apr 04'!B68+B68)/12</f>
        <v>231.66666666666666</v>
      </c>
      <c r="D68" s="10">
        <v>135</v>
      </c>
      <c r="E68" s="10">
        <v>326</v>
      </c>
      <c r="F68" s="10">
        <v>23</v>
      </c>
      <c r="G68" s="10">
        <v>467</v>
      </c>
      <c r="H68" s="10">
        <v>95</v>
      </c>
      <c r="I68" s="10">
        <v>1829</v>
      </c>
      <c r="J68" s="11">
        <v>10</v>
      </c>
      <c r="K68" s="12">
        <f t="shared" si="0"/>
        <v>0.9865591397849462</v>
      </c>
      <c r="L68" s="13">
        <f t="shared" si="1"/>
        <v>0.013440860215053764</v>
      </c>
    </row>
    <row r="69" spans="1:12" s="1" customFormat="1" ht="12.75">
      <c r="A69" s="8" t="s">
        <v>78</v>
      </c>
      <c r="B69" s="8">
        <v>409</v>
      </c>
      <c r="C69" s="9">
        <f>SUM('[1]HUD Usage Summary Jun 03'!B73+'[1]HUD Usage Summary Jul 03'!B74+'[1]HUD Usage Summary Aug 03'!B69+'[1]HUD Usage Summary Sep 03'!B69+'[1]HUD Usage Summary Oct 03'!B68+'[1]HUD Usage Summary Nov 03'!B69+'[1]HUD Usage Summary Dec 03'!B69+'[1]HUD Usage Summary Jan 04'!B69+'[1]HUD Usage Summary Feb 04'!B69+'[1]HUD Usage Summary Mar 04'!B69+'[1]HUD Usage Summary Apr 04'!B69+B69)/12</f>
        <v>461.75</v>
      </c>
      <c r="D69" s="10">
        <v>81</v>
      </c>
      <c r="E69" s="10">
        <v>540</v>
      </c>
      <c r="F69" s="10">
        <v>82</v>
      </c>
      <c r="G69" s="10">
        <v>333</v>
      </c>
      <c r="H69" s="10">
        <v>37</v>
      </c>
      <c r="I69" s="10">
        <v>2046</v>
      </c>
      <c r="J69" s="11">
        <v>7</v>
      </c>
      <c r="K69" s="12">
        <f aca="true" t="shared" si="2" ref="K69:K100">SUM(1-L69)</f>
        <v>0.9905913978494624</v>
      </c>
      <c r="L69" s="13">
        <f aca="true" t="shared" si="3" ref="L69:L100">SUM(J69/744)</f>
        <v>0.009408602150537635</v>
      </c>
    </row>
    <row r="70" spans="1:12" s="1" customFormat="1" ht="12.75">
      <c r="A70" s="8" t="s">
        <v>79</v>
      </c>
      <c r="B70" s="15">
        <v>62</v>
      </c>
      <c r="C70" s="18">
        <f>SUM('[1]HUD Usage Summary Jun 03'!B74+'[1]HUD Usage Summary Jul 03'!B75+'[1]HUD Usage Summary Aug 03'!B70+'[1]HUD Usage Summary Sep 03'!B70+'[1]HUD Usage Summary Oct 03'!B69+'[1]HUD Usage Summary Nov 03'!B70+'[1]HUD Usage Summary Dec 03'!B70+'[1]HUD Usage Summary Jan 04'!B70+'[1]HUD Usage Summary Mar 04'!B70+'[1]HUD Usage Summary Apr 04'!B70+B70)/11</f>
        <v>90.63636363636364</v>
      </c>
      <c r="D70" s="16">
        <v>103</v>
      </c>
      <c r="E70" s="16">
        <v>153</v>
      </c>
      <c r="F70" s="16">
        <v>21</v>
      </c>
      <c r="G70" s="16">
        <v>213</v>
      </c>
      <c r="H70" s="16">
        <v>12</v>
      </c>
      <c r="I70" s="16">
        <v>902</v>
      </c>
      <c r="J70" s="11">
        <v>7</v>
      </c>
      <c r="K70" s="12">
        <f t="shared" si="2"/>
        <v>0.9905913978494624</v>
      </c>
      <c r="L70" s="13">
        <f t="shared" si="3"/>
        <v>0.009408602150537635</v>
      </c>
    </row>
    <row r="71" spans="1:12" s="1" customFormat="1" ht="12.75">
      <c r="A71" s="8" t="s">
        <v>80</v>
      </c>
      <c r="B71" s="8">
        <v>282</v>
      </c>
      <c r="C71" s="9">
        <f>SUM('[1]HUD Usage Summary Jun 03'!B75+'[1]HUD Usage Summary Jul 03'!B76+'[1]HUD Usage Summary Aug 03'!B71+'[1]HUD Usage Summary Sep 03'!B71+'[1]HUD Usage Summary Oct 03'!B70+'[1]HUD Usage Summary Nov 03'!B71+'[1]HUD Usage Summary Dec 03'!B71+'[1]HUD Usage Summary Jan 04'!B71+'[1]HUD Usage Summary Feb 04'!B71+'[1]HUD Usage Summary Mar 04'!B71+'[1]HUD Usage Summary Apr 04'!B71+B71)/12</f>
        <v>330.4166666666667</v>
      </c>
      <c r="D71" s="10">
        <v>333</v>
      </c>
      <c r="E71" s="10">
        <v>526</v>
      </c>
      <c r="F71" s="10">
        <v>48</v>
      </c>
      <c r="G71" s="10">
        <v>492</v>
      </c>
      <c r="H71" s="10">
        <v>28</v>
      </c>
      <c r="I71" s="10">
        <v>3839</v>
      </c>
      <c r="J71" s="11">
        <v>9</v>
      </c>
      <c r="K71" s="12">
        <f t="shared" si="2"/>
        <v>0.9879032258064516</v>
      </c>
      <c r="L71" s="13">
        <f t="shared" si="3"/>
        <v>0.012096774193548387</v>
      </c>
    </row>
    <row r="72" spans="1:12" s="1" customFormat="1" ht="12.75">
      <c r="A72" s="8" t="s">
        <v>81</v>
      </c>
      <c r="B72" s="8">
        <v>50</v>
      </c>
      <c r="C72" s="9">
        <f>SUM('[1]HUD Usage Summary Jun 03'!B76+'[1]HUD Usage Summary Jul 03'!B77+'[1]HUD Usage Summary Aug 03'!B72+'[1]HUD Usage Summary Sep 03'!B72+'[1]HUD Usage Summary Oct 03'!B71+'[1]HUD Usage Summary Nov 03'!B72+'[1]HUD Usage Summary Dec 03'!B72+'[1]HUD Usage Summary Jan 04'!B72+'[1]HUD Usage Summary Feb 04'!B72+'[1]HUD Usage Summary Mar 04'!B72+'[1]HUD Usage Summary Apr 04'!B72+B72)/12</f>
        <v>56.75</v>
      </c>
      <c r="D72" s="10">
        <v>42</v>
      </c>
      <c r="E72" s="10">
        <v>94</v>
      </c>
      <c r="F72" s="10">
        <v>6</v>
      </c>
      <c r="G72" s="10">
        <v>66</v>
      </c>
      <c r="H72" s="10">
        <v>7</v>
      </c>
      <c r="I72" s="10">
        <v>641</v>
      </c>
      <c r="J72" s="11">
        <v>9</v>
      </c>
      <c r="K72" s="12">
        <f t="shared" si="2"/>
        <v>0.9879032258064516</v>
      </c>
      <c r="L72" s="13">
        <f t="shared" si="3"/>
        <v>0.012096774193548387</v>
      </c>
    </row>
    <row r="73" spans="1:12" s="1" customFormat="1" ht="12.75">
      <c r="A73" s="8" t="s">
        <v>82</v>
      </c>
      <c r="B73" s="8">
        <v>145</v>
      </c>
      <c r="C73" s="9">
        <f>SUM('[1]HUD Usage Summary Jun 03'!B78+'[1]HUD Usage Summary Jul 03'!B79+'[1]HUD Usage Summary Aug 03'!B73+'[1]HUD Usage Summary Sep 03'!B73+'[1]HUD Usage Summary Oct 03'!B72+'[1]HUD Usage Summary Nov 03'!B73+'[1]HUD Usage Summary Dec 03'!B73+'[1]HUD Usage Summary Jan 04'!B73+'[1]HUD Usage Summary Feb 04'!B73+'[1]HUD Usage Summary Mar 04'!B73+'[1]HUD Usage Summary Apr 04'!B73+B73)/12</f>
        <v>182.66666666666666</v>
      </c>
      <c r="D73" s="10">
        <v>186</v>
      </c>
      <c r="E73" s="10">
        <v>317</v>
      </c>
      <c r="F73" s="10">
        <v>17</v>
      </c>
      <c r="G73" s="10">
        <v>790</v>
      </c>
      <c r="H73" s="10">
        <v>5</v>
      </c>
      <c r="I73" s="10">
        <v>2490</v>
      </c>
      <c r="J73" s="11">
        <v>7</v>
      </c>
      <c r="K73" s="12">
        <f t="shared" si="2"/>
        <v>0.9905913978494624</v>
      </c>
      <c r="L73" s="13">
        <f t="shared" si="3"/>
        <v>0.009408602150537635</v>
      </c>
    </row>
    <row r="74" spans="1:12" s="1" customFormat="1" ht="12.75">
      <c r="A74" s="8" t="s">
        <v>83</v>
      </c>
      <c r="B74" s="8">
        <v>75</v>
      </c>
      <c r="C74" s="9">
        <f>SUM('[1]HUD Usage Summary Jun 03'!B79+'[1]HUD Usage Summary Jul 03'!B80+'[1]HUD Usage Summary Aug 03'!B74+'[1]HUD Usage Summary Sep 03'!B74+'[1]HUD Usage Summary Oct 03'!B73+'[1]HUD Usage Summary Nov 03'!B74+'[1]HUD Usage Summary Dec 03'!B74+'[1]HUD Usage Summary Jan 04'!B74+'[1]HUD Usage Summary Feb 04'!B74+'[1]HUD Usage Summary Mar 04'!B74+'[1]HUD Usage Summary Apr 04'!B74+B74)/12</f>
        <v>121</v>
      </c>
      <c r="D74" s="10">
        <v>25</v>
      </c>
      <c r="E74" s="10">
        <v>137</v>
      </c>
      <c r="F74" s="10">
        <v>6</v>
      </c>
      <c r="G74" s="10">
        <v>107</v>
      </c>
      <c r="H74" s="10">
        <v>11</v>
      </c>
      <c r="I74" s="10">
        <v>619</v>
      </c>
      <c r="J74" s="11">
        <v>7</v>
      </c>
      <c r="K74" s="12">
        <f t="shared" si="2"/>
        <v>0.9905913978494624</v>
      </c>
      <c r="L74" s="13">
        <f t="shared" si="3"/>
        <v>0.009408602150537635</v>
      </c>
    </row>
    <row r="75" spans="1:12" s="1" customFormat="1" ht="12.75">
      <c r="A75" s="8" t="s">
        <v>84</v>
      </c>
      <c r="B75" s="15">
        <v>477</v>
      </c>
      <c r="C75" s="9">
        <f>SUM('[1]HUD Usage Summary Jun 03'!B80+'[1]HUD Usage Summary Jul 03'!B81+'[1]HUD Usage Summary Aug 03'!B75+'[1]HUD Usage Summary Sep 03'!B75+'[1]HUD Usage Summary Dec 03'!B75+'[1]HUD Usage Summary Jan 04'!B75+'[1]HUD Usage Summary Feb 04'!B75+'[1]HUD Usage Summary Mar 04'!B75+'[1]HUD Usage Summary Apr 04'!B75+B75)/10</f>
        <v>453.6</v>
      </c>
      <c r="D75" s="16">
        <v>41</v>
      </c>
      <c r="E75" s="16">
        <v>413</v>
      </c>
      <c r="F75" s="16">
        <v>2</v>
      </c>
      <c r="G75" s="16">
        <v>222</v>
      </c>
      <c r="H75" s="16">
        <v>44</v>
      </c>
      <c r="I75" s="16">
        <v>1491</v>
      </c>
      <c r="J75" s="11">
        <v>231</v>
      </c>
      <c r="K75" s="12">
        <f t="shared" si="2"/>
        <v>0.689516129032258</v>
      </c>
      <c r="L75" s="13">
        <f t="shared" si="3"/>
        <v>0.31048387096774194</v>
      </c>
    </row>
    <row r="76" spans="1:12" s="1" customFormat="1" ht="12.75">
      <c r="A76" s="8" t="s">
        <v>85</v>
      </c>
      <c r="B76" s="8">
        <v>204</v>
      </c>
      <c r="C76" s="9">
        <f>SUM('[1]HUD Usage Summary Jun 03'!B81+'[1]HUD Usage Summary Jul 03'!B82+'[1]HUD Usage Summary Aug 03'!B76+'[1]HUD Usage Summary Sep 03'!B76+'[1]HUD Usage Summary Oct 03'!B75+'[1]HUD Usage Summary Nov 03'!B76+'[1]HUD Usage Summary Dec 03'!B76+'[1]HUD Usage Summary Jan 04'!B76+'[1]HUD Usage Summary Feb 04'!B76+'[1]HUD Usage Summary Mar 04'!B76+'[1]HUD Usage Summary Apr 04'!B76+B76)/12</f>
        <v>276.75</v>
      </c>
      <c r="D76" s="10">
        <v>145</v>
      </c>
      <c r="E76" s="10">
        <v>366</v>
      </c>
      <c r="F76" s="10">
        <v>36</v>
      </c>
      <c r="G76" s="10">
        <v>442</v>
      </c>
      <c r="H76" s="10">
        <v>23</v>
      </c>
      <c r="I76" s="20">
        <v>2031</v>
      </c>
      <c r="J76" s="11">
        <v>7</v>
      </c>
      <c r="K76" s="12">
        <f t="shared" si="2"/>
        <v>0.9905913978494624</v>
      </c>
      <c r="L76" s="13">
        <f t="shared" si="3"/>
        <v>0.009408602150537635</v>
      </c>
    </row>
    <row r="77" spans="1:12" s="1" customFormat="1" ht="12.75">
      <c r="A77" s="8" t="s">
        <v>86</v>
      </c>
      <c r="B77" s="8">
        <v>253</v>
      </c>
      <c r="C77" s="9">
        <f>SUM('[1]HUD Usage Summary Jun 03'!B82+'[1]HUD Usage Summary Jul 03'!B83+'[1]HUD Usage Summary Aug 03'!B77+'[1]HUD Usage Summary Sep 03'!B77+'[1]HUD Usage Summary Oct 03'!B76+'[1]HUD Usage Summary Nov 03'!B77+'[1]HUD Usage Summary Dec 03'!B77+'[1]HUD Usage Summary Jan 04'!B77+'[1]HUD Usage Summary Feb 04'!B77+'[1]HUD Usage Summary Mar 04'!B77+'[1]HUD Usage Summary Apr 04'!B77+B77)/12</f>
        <v>289.9166666666667</v>
      </c>
      <c r="D77" s="10">
        <v>67</v>
      </c>
      <c r="E77" s="10">
        <v>338</v>
      </c>
      <c r="F77" s="10">
        <v>28</v>
      </c>
      <c r="G77" s="10">
        <v>376</v>
      </c>
      <c r="H77" s="10">
        <v>10</v>
      </c>
      <c r="I77" s="10">
        <v>1650</v>
      </c>
      <c r="J77" s="11">
        <v>7</v>
      </c>
      <c r="K77" s="12">
        <f t="shared" si="2"/>
        <v>0.9905913978494624</v>
      </c>
      <c r="L77" s="13">
        <f t="shared" si="3"/>
        <v>0.009408602150537635</v>
      </c>
    </row>
    <row r="78" spans="1:12" s="1" customFormat="1" ht="12.75">
      <c r="A78" s="8" t="s">
        <v>87</v>
      </c>
      <c r="B78" s="15" t="s">
        <v>49</v>
      </c>
      <c r="C78" s="9">
        <f>SUM('[1]HUD Usage Summary Jun 03'!B83+'[1]HUD Usage Summary Jul 03'!B84+'[1]HUD Usage Summary Aug 03'!B78+'[1]HUD Usage Summary Sep 03'!B78+'[1]HUD Usage Summary Oct 03'!B77+'[1]HUD Usage Summary Dec 03'!B78+'[1]HUD Usage Summary Jan 04'!B78+'[1]HUD Usage Summary Feb 04'!B78)/8</f>
        <v>147</v>
      </c>
      <c r="D78" s="16" t="s">
        <v>49</v>
      </c>
      <c r="E78" s="16" t="s">
        <v>49</v>
      </c>
      <c r="F78" s="16" t="s">
        <v>49</v>
      </c>
      <c r="G78" s="16" t="s">
        <v>49</v>
      </c>
      <c r="H78" s="16" t="s">
        <v>49</v>
      </c>
      <c r="I78" s="16" t="s">
        <v>49</v>
      </c>
      <c r="J78" s="11">
        <v>0</v>
      </c>
      <c r="K78" s="12">
        <f t="shared" si="2"/>
        <v>1</v>
      </c>
      <c r="L78" s="13">
        <f t="shared" si="3"/>
        <v>0</v>
      </c>
    </row>
    <row r="79" spans="1:12" s="1" customFormat="1" ht="12.75">
      <c r="A79" s="8" t="s">
        <v>88</v>
      </c>
      <c r="B79" s="15">
        <v>245</v>
      </c>
      <c r="C79" s="18">
        <f>SUM('[1]HUD Usage Summary Jun 03'!B84+'[1]HUD Usage Summary Jul 03'!B85+'[1]HUD Usage Summary Aug 03'!B79+'[1]HUD Usage Summary Sep 03'!B79+'[1]HUD Usage Summary Oct 03'!B78+'[1]HUD Usage Summary Nov 03'!B79+'[1]HUD Usage Summary Dec 03'!B79+'[1]HUD Usage Summary Jan 04'!B79+'[1]HUD Usage Summary Feb 04'!B79+'[1]HUD Usage Summary Mar 04'!B79+'[1]HUD Usage Summary Apr 04'!B79+B79)/12</f>
        <v>307.3333333333333</v>
      </c>
      <c r="D79" s="16">
        <v>115</v>
      </c>
      <c r="E79" s="16">
        <v>298</v>
      </c>
      <c r="F79" s="16">
        <v>7</v>
      </c>
      <c r="G79" s="16">
        <v>333</v>
      </c>
      <c r="H79" s="16">
        <v>56</v>
      </c>
      <c r="I79" s="16">
        <v>1392</v>
      </c>
      <c r="J79" s="17">
        <v>9</v>
      </c>
      <c r="K79" s="12">
        <f t="shared" si="2"/>
        <v>0.9879032258064516</v>
      </c>
      <c r="L79" s="13">
        <f t="shared" si="3"/>
        <v>0.012096774193548387</v>
      </c>
    </row>
    <row r="80" spans="1:12" s="1" customFormat="1" ht="12.75">
      <c r="A80" s="8" t="s">
        <v>89</v>
      </c>
      <c r="B80" s="8">
        <v>108</v>
      </c>
      <c r="C80" s="18">
        <f>SUM('[1]HUD Usage Summary Jun 03'!B85+'[1]HUD Usage Summary Jul 03'!B86+'[1]HUD Usage Summary Aug 03'!B80+'[1]HUD Usage Summary Sep 03'!B80+'[1]HUD Usage Summary Oct 03'!B79+'[1]HUD Usage Summary Nov 03'!B80+'[1]HUD Usage Summary Dec 03'!B80+'[1]HUD Usage Summary Jan 04'!B80+'[1]HUD Usage Summary Feb 04'!B80+'[1]HUD Usage Summary Mar 04'!B80+'[1]HUD Usage Summary Apr 04'!B80+B80)/12</f>
        <v>123.83333333333333</v>
      </c>
      <c r="D80" s="10">
        <v>77</v>
      </c>
      <c r="E80" s="10">
        <v>224</v>
      </c>
      <c r="F80" s="10">
        <v>8</v>
      </c>
      <c r="G80" s="10">
        <v>184</v>
      </c>
      <c r="H80" s="10">
        <v>32</v>
      </c>
      <c r="I80" s="10">
        <v>1222</v>
      </c>
      <c r="J80" s="11">
        <v>7</v>
      </c>
      <c r="K80" s="12">
        <f t="shared" si="2"/>
        <v>0.9905913978494624</v>
      </c>
      <c r="L80" s="13">
        <f t="shared" si="3"/>
        <v>0.009408602150537635</v>
      </c>
    </row>
    <row r="81" spans="1:12" s="1" customFormat="1" ht="12.75">
      <c r="A81" s="8" t="s">
        <v>90</v>
      </c>
      <c r="B81" s="8">
        <v>49</v>
      </c>
      <c r="C81" s="18">
        <f>SUM('[1]HUD Usage Summary Jun 03'!B86+'[1]HUD Usage Summary Jul 03'!B87+'[1]HUD Usage Summary Aug 03'!B81+'[1]HUD Usage Summary Sep 03'!B81+'[1]HUD Usage Summary Oct 03'!B80+'[1]HUD Usage Summary Nov 03'!B81+'[1]HUD Usage Summary Dec 03'!B81+'[1]HUD Usage Summary Jan 04'!B81+'[1]HUD Usage Summary Feb 04'!B81+'[1]HUD Usage Summary Mar 04'!B81+'[1]HUD Usage Summary Apr 04'!B81+B81)/12</f>
        <v>56.666666666666664</v>
      </c>
      <c r="D81" s="10">
        <v>31</v>
      </c>
      <c r="E81" s="10">
        <v>58</v>
      </c>
      <c r="F81" s="10">
        <v>0</v>
      </c>
      <c r="G81" s="10">
        <v>90</v>
      </c>
      <c r="H81" s="10">
        <v>2</v>
      </c>
      <c r="I81" s="10">
        <v>236</v>
      </c>
      <c r="J81" s="11">
        <v>7</v>
      </c>
      <c r="K81" s="12">
        <f t="shared" si="2"/>
        <v>0.9905913978494624</v>
      </c>
      <c r="L81" s="13">
        <f t="shared" si="3"/>
        <v>0.009408602150537635</v>
      </c>
    </row>
    <row r="82" spans="1:12" s="1" customFormat="1" ht="12.75">
      <c r="A82" s="8" t="s">
        <v>91</v>
      </c>
      <c r="B82" s="8">
        <v>496</v>
      </c>
      <c r="C82" s="18">
        <f>SUM('[1]HUD Usage Summary Jun 03'!B87+'[1]HUD Usage Summary Jul 03'!B88+'[1]HUD Usage Summary Aug 03'!B82+'[1]HUD Usage Summary Sep 03'!B82+'[1]HUD Usage Summary Oct 03'!B81+'[1]HUD Usage Summary Nov 03'!B82+'[1]HUD Usage Summary Dec 03'!B82+'[1]HUD Usage Summary Jan 04'!B82+'[1]HUD Usage Summary Feb 04'!B82+'[1]HUD Usage Summary Mar 04'!B82+'[1]HUD Usage Summary Apr 04'!B82+B82)/12</f>
        <v>477.75</v>
      </c>
      <c r="D82" s="10">
        <v>296</v>
      </c>
      <c r="E82" s="10">
        <v>974</v>
      </c>
      <c r="F82" s="10">
        <v>35</v>
      </c>
      <c r="G82" s="10">
        <v>1349</v>
      </c>
      <c r="H82" s="10">
        <v>63</v>
      </c>
      <c r="I82" s="10">
        <v>5098</v>
      </c>
      <c r="J82" s="11">
        <v>9</v>
      </c>
      <c r="K82" s="12">
        <f t="shared" si="2"/>
        <v>0.9879032258064516</v>
      </c>
      <c r="L82" s="13">
        <f t="shared" si="3"/>
        <v>0.012096774193548387</v>
      </c>
    </row>
    <row r="83" spans="1:12" s="1" customFormat="1" ht="12.75">
      <c r="A83" s="8" t="s">
        <v>92</v>
      </c>
      <c r="B83" s="8">
        <v>28</v>
      </c>
      <c r="C83" s="18">
        <f>SUM('[1]HUD Usage Summary Jun 03'!B88+'[1]HUD Usage Summary Jul 03'!B89+'[1]HUD Usage Summary Aug 03'!B83+'[1]HUD Usage Summary Sep 03'!B83+'[1]HUD Usage Summary Oct 03'!B82+'[1]HUD Usage Summary Nov 03'!B83+'[1]HUD Usage Summary Dec 03'!B83+'[1]HUD Usage Summary Jan 04'!B83+'[1]HUD Usage Summary Feb 04'!B83+'[1]HUD Usage Summary Mar 04'!B83+'[1]HUD Usage Summary Apr 04'!B83+B83)/12</f>
        <v>61.25</v>
      </c>
      <c r="D83" s="10">
        <v>22</v>
      </c>
      <c r="E83" s="10">
        <v>66</v>
      </c>
      <c r="F83" s="10">
        <v>0</v>
      </c>
      <c r="G83" s="10">
        <v>34</v>
      </c>
      <c r="H83" s="10">
        <v>0</v>
      </c>
      <c r="I83" s="10">
        <v>307</v>
      </c>
      <c r="J83" s="11">
        <v>7</v>
      </c>
      <c r="K83" s="12">
        <f t="shared" si="2"/>
        <v>0.9905913978494624</v>
      </c>
      <c r="L83" s="13">
        <f t="shared" si="3"/>
        <v>0.009408602150537635</v>
      </c>
    </row>
    <row r="84" spans="1:12" s="1" customFormat="1" ht="12.75">
      <c r="A84" s="8" t="s">
        <v>93</v>
      </c>
      <c r="B84" s="8">
        <v>250</v>
      </c>
      <c r="C84" s="9">
        <f>SUM('[1]HUD Usage Summary Jun 03'!B90+'[1]HUD Usage Summary Jul 03'!B91+'[1]HUD Usage Summary Aug 03'!B85+'[1]HUD Usage Summary Sep 03'!B85+'[1]HUD Usage Summary Oct 03'!B84+'[1]HUD Usage Summary Nov 03'!B85+'[1]HUD Usage Summary Dec 03'!B85+'[1]HUD Usage Summary Jan 04'!B85+'[1]HUD Usage Summary Feb 04'!B84+'[1]HUD Usage Summary Mar 04'!B84+'[1]HUD Usage Summary Apr 04'!B84+B84)/12</f>
        <v>281.3333333333333</v>
      </c>
      <c r="D84" s="10">
        <v>74</v>
      </c>
      <c r="E84" s="10">
        <v>265</v>
      </c>
      <c r="F84" s="10">
        <v>1</v>
      </c>
      <c r="G84" s="10">
        <v>317</v>
      </c>
      <c r="H84" s="10">
        <v>61</v>
      </c>
      <c r="I84" s="10">
        <v>751</v>
      </c>
      <c r="J84" s="11">
        <v>7</v>
      </c>
      <c r="K84" s="12">
        <f t="shared" si="2"/>
        <v>0.9905913978494624</v>
      </c>
      <c r="L84" s="13">
        <f t="shared" si="3"/>
        <v>0.009408602150537635</v>
      </c>
    </row>
    <row r="85" spans="1:12" s="1" customFormat="1" ht="12.75">
      <c r="A85" s="8" t="s">
        <v>94</v>
      </c>
      <c r="B85" s="8">
        <v>130</v>
      </c>
      <c r="C85" s="9">
        <f>SUM('[1]HUD Usage Summary Jun 03'!B91+'[1]HUD Usage Summary Jul 03'!B92+'[1]HUD Usage Summary Aug 03'!B86+'[1]HUD Usage Summary Sep 03'!B86+'[1]HUD Usage Summary Oct 03'!B85+'[1]HUD Usage Summary Nov 03'!B86+'[1]HUD Usage Summary Dec 03'!B86+'[1]HUD Usage Summary Jan 04'!B86+'[1]HUD Usage Summary Feb 04'!B85+'[1]HUD Usage Summary Mar 04'!B85+'[1]HUD Usage Summary Apr 04'!B85+'[1]HUD Usage Summary May 04'!B85)/12</f>
        <v>174.83333333333334</v>
      </c>
      <c r="D85" s="10">
        <v>88</v>
      </c>
      <c r="E85" s="10">
        <v>247</v>
      </c>
      <c r="F85" s="10">
        <v>3</v>
      </c>
      <c r="G85" s="10">
        <v>445</v>
      </c>
      <c r="H85" s="10">
        <v>23</v>
      </c>
      <c r="I85" s="10">
        <v>1387</v>
      </c>
      <c r="J85" s="11">
        <v>7</v>
      </c>
      <c r="K85" s="12">
        <f t="shared" si="2"/>
        <v>0.9905913978494624</v>
      </c>
      <c r="L85" s="13">
        <f t="shared" si="3"/>
        <v>0.009408602150537635</v>
      </c>
    </row>
    <row r="86" spans="1:12" s="1" customFormat="1" ht="12.75">
      <c r="A86" s="8" t="s">
        <v>95</v>
      </c>
      <c r="B86" s="8">
        <v>232</v>
      </c>
      <c r="C86" s="9">
        <f>SUM('[1]HUD Usage Summary Jun 03'!B92+'[1]HUD Usage Summary Jul 03'!B93+'[1]HUD Usage Summary Aug 03'!B87+'[1]HUD Usage Summary Sep 03'!B87+'[1]HUD Usage Summary Oct 03'!B86+'[1]HUD Usage Summary Nov 03'!B87+'[1]HUD Usage Summary Dec 03'!B87+'[1]HUD Usage Summary Jan 04'!B87+'[1]HUD Usage Summary Feb 04'!B86+'[1]HUD Usage Summary Mar 04'!B86+'[1]HUD Usage Summary Apr 04'!B86+B86)/12</f>
        <v>277.6666666666667</v>
      </c>
      <c r="D86" s="10">
        <v>85</v>
      </c>
      <c r="E86" s="10">
        <v>387</v>
      </c>
      <c r="F86" s="10">
        <v>64</v>
      </c>
      <c r="G86" s="10">
        <v>202</v>
      </c>
      <c r="H86" s="10">
        <v>49</v>
      </c>
      <c r="I86" s="10">
        <v>1510</v>
      </c>
      <c r="J86" s="11">
        <v>7</v>
      </c>
      <c r="K86" s="12">
        <f t="shared" si="2"/>
        <v>0.9905913978494624</v>
      </c>
      <c r="L86" s="13">
        <f t="shared" si="3"/>
        <v>0.009408602150537635</v>
      </c>
    </row>
    <row r="87" spans="1:12" s="1" customFormat="1" ht="12.75">
      <c r="A87" s="8" t="s">
        <v>96</v>
      </c>
      <c r="B87" s="15" t="s">
        <v>49</v>
      </c>
      <c r="C87" s="9">
        <f>SUM('[1]HUD Usage Summary Jun 03'!B93+'[1]HUD Usage Summary Jul 03'!B94+'[1]HUD Usage Summary Aug 03'!B88+'[1]HUD Usage Summary Sep 03'!B88+'[1]HUD Usage Summary Oct 03'!B87+'[1]HUD Usage Summary Nov 03'!B88+'[1]HUD Usage Summary Dec 03'!B88+'[1]HUD Usage Summary Jan 04'!B88+'[1]HUD Usage Summary Feb 04'!B87)/9</f>
        <v>493.55555555555554</v>
      </c>
      <c r="D87" s="16" t="s">
        <v>49</v>
      </c>
      <c r="E87" s="16" t="s">
        <v>49</v>
      </c>
      <c r="F87" s="16" t="s">
        <v>49</v>
      </c>
      <c r="G87" s="16" t="s">
        <v>49</v>
      </c>
      <c r="H87" s="16" t="s">
        <v>49</v>
      </c>
      <c r="I87" s="16" t="s">
        <v>49</v>
      </c>
      <c r="J87" s="11">
        <v>0</v>
      </c>
      <c r="K87" s="12">
        <f t="shared" si="2"/>
        <v>1</v>
      </c>
      <c r="L87" s="13">
        <f t="shared" si="3"/>
        <v>0</v>
      </c>
    </row>
    <row r="88" spans="1:12" s="1" customFormat="1" ht="12.75">
      <c r="A88" s="8" t="s">
        <v>97</v>
      </c>
      <c r="B88" s="8">
        <v>385</v>
      </c>
      <c r="C88" s="9">
        <f>SUM('[1]HUD Usage Summary Jun 03'!B94+'[1]HUD Usage Summary Jul 03'!B95+'[1]HUD Usage Summary Aug 03'!B89+'[1]HUD Usage Summary Sep 03'!B89+'[1]HUD Usage Summary Oct 03'!B88+'[1]HUD Usage Summary Nov 03'!B89+'[1]HUD Usage Summary Dec 03'!B89+'[1]HUD Usage Summary Jan 04'!B89+'[1]HUD Usage Summary Feb 04'!B88+'[1]HUD Usage Summary Mar 04'!B88+'[1]HUD Usage Summary Apr 04'!B88+B88)/12</f>
        <v>247.58333333333334</v>
      </c>
      <c r="D88" s="10">
        <v>176</v>
      </c>
      <c r="E88" s="10">
        <v>482</v>
      </c>
      <c r="F88" s="10">
        <v>14</v>
      </c>
      <c r="G88" s="10">
        <v>691</v>
      </c>
      <c r="H88" s="10">
        <v>162</v>
      </c>
      <c r="I88" s="10">
        <v>2409</v>
      </c>
      <c r="J88" s="11">
        <v>9</v>
      </c>
      <c r="K88" s="12">
        <f t="shared" si="2"/>
        <v>0.9879032258064516</v>
      </c>
      <c r="L88" s="13">
        <f t="shared" si="3"/>
        <v>0.012096774193548387</v>
      </c>
    </row>
    <row r="89" spans="1:12" s="1" customFormat="1" ht="12.75">
      <c r="A89" s="8" t="s">
        <v>98</v>
      </c>
      <c r="B89" s="8">
        <v>132</v>
      </c>
      <c r="C89" s="9">
        <f>SUM('[1]HUD Usage Summary Jun 03'!B95+'[1]HUD Usage Summary Jul 03'!B96+'[1]HUD Usage Summary Aug 03'!B90+'[1]HUD Usage Summary Sep 03'!B90+'[1]HUD Usage Summary Oct 03'!B89+'[1]HUD Usage Summary Nov 03'!B90+'[1]HUD Usage Summary Dec 03'!B90+'[1]HUD Usage Summary Jan 04'!B90+'[1]HUD Usage Summary Feb 04'!B89+'[1]HUD Usage Summary Mar 04'!B89+'[1]HUD Usage Summary Apr 04'!B89+B89)/12</f>
        <v>139.25</v>
      </c>
      <c r="D89" s="10">
        <v>86</v>
      </c>
      <c r="E89" s="10">
        <v>248</v>
      </c>
      <c r="F89" s="10">
        <v>24</v>
      </c>
      <c r="G89" s="10">
        <v>222</v>
      </c>
      <c r="H89" s="10">
        <v>28</v>
      </c>
      <c r="I89" s="10">
        <v>1408</v>
      </c>
      <c r="J89" s="11">
        <v>7</v>
      </c>
      <c r="K89" s="12">
        <f t="shared" si="2"/>
        <v>0.9905913978494624</v>
      </c>
      <c r="L89" s="13">
        <f t="shared" si="3"/>
        <v>0.009408602150537635</v>
      </c>
    </row>
    <row r="90" spans="1:12" s="1" customFormat="1" ht="12.75">
      <c r="A90" s="8" t="s">
        <v>99</v>
      </c>
      <c r="B90" s="8">
        <v>150</v>
      </c>
      <c r="C90" s="9">
        <f>SUM('[1]HUD Usage Summary Jun 03'!B96+'[1]HUD Usage Summary Jul 03'!B97+'[1]HUD Usage Summary Aug 03'!B91+'[1]HUD Usage Summary Sep 03'!B91+'[1]HUD Usage Summary Oct 03'!B90+'[1]HUD Usage Summary Nov 03'!B91+'[1]HUD Usage Summary Dec 03'!B91+'[1]HUD Usage Summary Jan 04'!B91+'[1]HUD Usage Summary Feb 04'!B90+'[1]HUD Usage Summary Mar 04'!B90+'[1]HUD Usage Summary Apr 04'!B90+B90)/12</f>
        <v>155.75</v>
      </c>
      <c r="D90" s="10">
        <v>47</v>
      </c>
      <c r="E90" s="10">
        <v>189</v>
      </c>
      <c r="F90" s="10">
        <v>25</v>
      </c>
      <c r="G90" s="10">
        <v>121</v>
      </c>
      <c r="H90" s="10">
        <v>48</v>
      </c>
      <c r="I90" s="10">
        <v>715</v>
      </c>
      <c r="J90" s="11">
        <v>7</v>
      </c>
      <c r="K90" s="12">
        <f t="shared" si="2"/>
        <v>0.9905913978494624</v>
      </c>
      <c r="L90" s="13">
        <f t="shared" si="3"/>
        <v>0.009408602150537635</v>
      </c>
    </row>
    <row r="91" spans="1:12" s="1" customFormat="1" ht="12.75">
      <c r="A91" s="8" t="s">
        <v>100</v>
      </c>
      <c r="B91" s="15">
        <v>532</v>
      </c>
      <c r="C91" s="9">
        <f>SUM('[1]HUD Usage Summary Jun 03'!B97+'[1]HUD Usage Summary Jul 03'!B98+'[1]HUD Usage Summary Aug 03'!B92+'[1]HUD Usage Summary Sep 03'!B92+'[1]HUD Usage Summary Oct 03'!B91+'[1]HUD Usage Summary Nov 03'!B92+'[1]HUD Usage Summary Dec 03'!B92+'[1]HUD Usage Summary Jan 04'!B92+'[1]HUD Usage Summary Feb 04'!B91+'[1]HUD Usage Summary Mar 04'!B91+'[1]HUD Usage Summary Apr 04'!B91+B91)/12</f>
        <v>136.25</v>
      </c>
      <c r="D91" s="16">
        <v>109</v>
      </c>
      <c r="E91" s="16">
        <v>815</v>
      </c>
      <c r="F91" s="16">
        <v>62</v>
      </c>
      <c r="G91" s="16">
        <v>577</v>
      </c>
      <c r="H91" s="16">
        <v>99</v>
      </c>
      <c r="I91" s="16">
        <v>3463</v>
      </c>
      <c r="J91" s="17">
        <v>11</v>
      </c>
      <c r="K91" s="12">
        <f t="shared" si="2"/>
        <v>0.9852150537634409</v>
      </c>
      <c r="L91" s="13">
        <f t="shared" si="3"/>
        <v>0.01478494623655914</v>
      </c>
    </row>
    <row r="92" spans="1:12" s="1" customFormat="1" ht="12.75">
      <c r="A92" s="8" t="s">
        <v>101</v>
      </c>
      <c r="B92" s="8">
        <v>430</v>
      </c>
      <c r="C92" s="9">
        <f>SUM('[1]HUD Usage Summary Jun 03'!B98+'[1]HUD Usage Summary Jul 03'!B99+'[1]HUD Usage Summary Aug 03'!B93+'[1]HUD Usage Summary Sep 03'!B93+'[1]HUD Usage Summary Oct 03'!B92+'[1]HUD Usage Summary Nov 03'!B93+'[1]HUD Usage Summary Dec 03'!B93+'[1]HUD Usage Summary Jan 04'!B93+'[1]HUD Usage Summary Feb 04'!B92+'[1]HUD Usage Summary Mar 04'!B92+'[1]HUD Usage Summary Apr 04'!B92+B92)/12</f>
        <v>463.6666666666667</v>
      </c>
      <c r="D92" s="10">
        <v>507</v>
      </c>
      <c r="E92" s="10">
        <v>1176</v>
      </c>
      <c r="F92" s="10">
        <v>90</v>
      </c>
      <c r="G92" s="10">
        <v>859</v>
      </c>
      <c r="H92" s="10">
        <v>65</v>
      </c>
      <c r="I92" s="10">
        <v>5357</v>
      </c>
      <c r="J92" s="11">
        <v>23</v>
      </c>
      <c r="K92" s="12">
        <f t="shared" si="2"/>
        <v>0.9690860215053764</v>
      </c>
      <c r="L92" s="13">
        <f t="shared" si="3"/>
        <v>0.030913978494623656</v>
      </c>
    </row>
    <row r="93" spans="1:12" s="1" customFormat="1" ht="12.75">
      <c r="A93" s="8" t="s">
        <v>102</v>
      </c>
      <c r="B93" s="8">
        <v>210</v>
      </c>
      <c r="C93" s="9">
        <f>SUM('[1]HUD Usage Summary Jun 03'!B99+'[1]HUD Usage Summary Jul 03'!B100+'[1]HUD Usage Summary Aug 03'!B94+'[1]HUD Usage Summary Sep 03'!B94+'[1]HUD Usage Summary Oct 03'!B93+'[1]HUD Usage Summary Nov 03'!B94+'[1]HUD Usage Summary Dec 03'!B94+'[1]HUD Usage Summary Jan 04'!B94+'[1]HUD Usage Summary Feb 04'!B93+'[1]HUD Usage Summary Mar 04'!B93+'[1]HUD Usage Summary Apr 04'!B93+B93)/12</f>
        <v>278.5</v>
      </c>
      <c r="D93" s="10">
        <v>120</v>
      </c>
      <c r="E93" s="10">
        <v>323</v>
      </c>
      <c r="F93" s="10">
        <v>19</v>
      </c>
      <c r="G93" s="10">
        <v>470</v>
      </c>
      <c r="H93" s="10">
        <v>54</v>
      </c>
      <c r="I93" s="10">
        <v>1714</v>
      </c>
      <c r="J93" s="11">
        <v>9</v>
      </c>
      <c r="K93" s="12">
        <f t="shared" si="2"/>
        <v>0.9879032258064516</v>
      </c>
      <c r="L93" s="13">
        <f t="shared" si="3"/>
        <v>0.012096774193548387</v>
      </c>
    </row>
    <row r="94" spans="1:12" s="1" customFormat="1" ht="12.75">
      <c r="A94" s="8" t="s">
        <v>103</v>
      </c>
      <c r="B94" s="15">
        <v>1040</v>
      </c>
      <c r="C94" s="9">
        <f>SUM('[1]HUD Usage Summary Apr 04'!B94+B94)/2</f>
        <v>765</v>
      </c>
      <c r="D94" s="16">
        <v>240</v>
      </c>
      <c r="E94" s="16">
        <v>1484</v>
      </c>
      <c r="F94" s="16">
        <v>41</v>
      </c>
      <c r="G94" s="16">
        <v>702</v>
      </c>
      <c r="H94" s="16">
        <v>21</v>
      </c>
      <c r="I94" s="16">
        <v>5337</v>
      </c>
      <c r="J94" s="11">
        <v>9</v>
      </c>
      <c r="K94" s="12">
        <f t="shared" si="2"/>
        <v>0.9879032258064516</v>
      </c>
      <c r="L94" s="13">
        <f t="shared" si="3"/>
        <v>0.012096774193548387</v>
      </c>
    </row>
    <row r="95" spans="1:12" s="1" customFormat="1" ht="12.75">
      <c r="A95" s="8" t="s">
        <v>104</v>
      </c>
      <c r="B95" s="8">
        <v>591</v>
      </c>
      <c r="C95" s="9">
        <f>SUM('[1]HUD Usage Summary Jun 03'!B100+'[1]HUD Usage Summary Jul 03'!B101+'[1]HUD Usage Summary Aug 03'!B95+'[1]HUD Usage Summary Sep 03'!B95+'[1]HUD Usage Summary Oct 03'!B94+'[1]HUD Usage Summary Nov 03'!B95+'[1]HUD Usage Summary Dec 03'!B95+'[1]HUD Usage Summary Jan 04'!B95+'[1]HUD Usage Summary Feb 04'!B95+'[1]HUD Usage Summary Mar 04'!B95+'[1]HUD Usage Summary Apr 04'!B95+B95)/12</f>
        <v>600.0833333333334</v>
      </c>
      <c r="D95" s="10">
        <v>414</v>
      </c>
      <c r="E95" s="10">
        <v>1341</v>
      </c>
      <c r="F95" s="10">
        <v>106</v>
      </c>
      <c r="G95" s="10">
        <v>1046</v>
      </c>
      <c r="H95" s="10">
        <v>160</v>
      </c>
      <c r="I95" s="10">
        <v>6273</v>
      </c>
      <c r="J95" s="11">
        <v>7</v>
      </c>
      <c r="K95" s="12">
        <f t="shared" si="2"/>
        <v>0.9905913978494624</v>
      </c>
      <c r="L95" s="13">
        <f t="shared" si="3"/>
        <v>0.009408602150537635</v>
      </c>
    </row>
    <row r="96" spans="1:12" s="1" customFormat="1" ht="12.75">
      <c r="A96" s="8" t="s">
        <v>105</v>
      </c>
      <c r="B96" s="15">
        <v>91</v>
      </c>
      <c r="C96" s="18">
        <f>SUM('[1]HUD Usage Summary Jun 03'!B101+'[1]HUD Usage Summary Jul 03'!B102+'[1]HUD Usage Summary Aug 03'!B96+'[1]HUD Usage Summary Sep 03'!B96+'[1]HUD Usage Summary Oct 03'!B95+'[1]HUD Usage Summary Nov 03'!B96+'[1]HUD Usage Summary Dec 03'!B96+'[1]HUD Usage Summary Jan 04'!B96+'[1]HUD Usage Summary Feb 04'!B96+'[1]HUD Usage Summary Mar 04'!B96+'[1]HUD Usage Summary Apr 04'!B96+B96)/12</f>
        <v>90.41666666666667</v>
      </c>
      <c r="D96" s="16">
        <v>54</v>
      </c>
      <c r="E96" s="16">
        <v>155</v>
      </c>
      <c r="F96" s="16">
        <v>18</v>
      </c>
      <c r="G96" s="16">
        <v>127</v>
      </c>
      <c r="H96" s="16">
        <v>47</v>
      </c>
      <c r="I96" s="16">
        <v>844</v>
      </c>
      <c r="J96" s="11">
        <v>9</v>
      </c>
      <c r="K96" s="12">
        <f t="shared" si="2"/>
        <v>0.9879032258064516</v>
      </c>
      <c r="L96" s="13">
        <f t="shared" si="3"/>
        <v>0.012096774193548387</v>
      </c>
    </row>
    <row r="97" spans="1:12" s="1" customFormat="1" ht="12.75">
      <c r="A97" s="8" t="s">
        <v>106</v>
      </c>
      <c r="B97" s="15">
        <v>761</v>
      </c>
      <c r="C97" s="18">
        <f>SUM('[1]HUD Usage Summary Jun 03'!B103+'[1]HUD Usage Summary Jul 03'!B104+'[1]HUD Usage Summary Aug 03'!B97+'[1]HUD Usage Summary Sep 03'!B97+'[1]HUD Usage Summary Oct 03'!B96+'[1]HUD Usage Summary Nov 03'!B97+'[1]HUD Usage Summary Dec 03'!B97+'[1]HUD Usage Summary Jan 04'!B97+'[1]HUD Usage Summary May 04'!B97)/10</f>
        <v>655.7</v>
      </c>
      <c r="D97" s="16">
        <v>509</v>
      </c>
      <c r="E97" s="16">
        <v>1205</v>
      </c>
      <c r="F97" s="16">
        <v>43</v>
      </c>
      <c r="G97" s="16">
        <v>1890</v>
      </c>
      <c r="H97" s="16">
        <v>106</v>
      </c>
      <c r="I97" s="16">
        <v>6476</v>
      </c>
      <c r="J97" s="11">
        <v>7</v>
      </c>
      <c r="K97" s="12">
        <f t="shared" si="2"/>
        <v>0.9905913978494624</v>
      </c>
      <c r="L97" s="13">
        <f t="shared" si="3"/>
        <v>0.009408602150537635</v>
      </c>
    </row>
    <row r="98" spans="1:12" s="1" customFormat="1" ht="12.75">
      <c r="A98" s="8" t="s">
        <v>107</v>
      </c>
      <c r="B98" s="8">
        <v>183</v>
      </c>
      <c r="C98" s="9">
        <f>SUM('[1]HUD Usage Summary Jun 03'!B104+'[1]HUD Usage Summary Jul 03'!B105+'[1]HUD Usage Summary Aug 03'!B98+'[1]HUD Usage Summary Sep 03'!B98+'[1]HUD Usage Summary Oct 03'!B97+'[1]HUD Usage Summary Nov 03'!B98+'[1]HUD Usage Summary Dec 03'!B98+'[1]HUD Usage Summary Jan 04'!B98+'[1]HUD Usage Summary Feb 04'!B98+'[1]HUD Usage Summary Mar 04'!B98+'[1]HUD Usage Summary Apr 04'!B98+B98)/12</f>
        <v>244.33333333333334</v>
      </c>
      <c r="D98" s="10">
        <v>194</v>
      </c>
      <c r="E98" s="10">
        <v>397</v>
      </c>
      <c r="F98" s="10">
        <v>25</v>
      </c>
      <c r="G98" s="10">
        <v>252</v>
      </c>
      <c r="H98" s="10">
        <v>50</v>
      </c>
      <c r="I98" s="10">
        <v>2333</v>
      </c>
      <c r="J98" s="11">
        <v>7</v>
      </c>
      <c r="K98" s="12">
        <f t="shared" si="2"/>
        <v>0.9905913978494624</v>
      </c>
      <c r="L98" s="13">
        <f t="shared" si="3"/>
        <v>0.009408602150537635</v>
      </c>
    </row>
    <row r="99" spans="1:12" s="1" customFormat="1" ht="12.75">
      <c r="A99" s="8" t="s">
        <v>108</v>
      </c>
      <c r="B99" s="8">
        <v>87</v>
      </c>
      <c r="C99" s="9">
        <f>SUM('[1]HUD Usage Summary Jun 03'!B105+'[1]HUD Usage Summary Jul 03'!B106+'[1]HUD Usage Summary Aug 03'!B99+'[1]HUD Usage Summary Sep 03'!B99+'[1]HUD Usage Summary Oct 03'!B98+'[1]HUD Usage Summary Nov 03'!B99+'[1]HUD Usage Summary Dec 03'!B99+'[1]HUD Usage Summary Jan 04'!B99+'[1]HUD Usage Summary Feb 04'!B99+'[1]HUD Usage Summary Mar 04'!B99+'[1]HUD Usage Summary Apr 04'!B99+B99)/12</f>
        <v>207.83333333333334</v>
      </c>
      <c r="D99" s="10">
        <v>45</v>
      </c>
      <c r="E99" s="10">
        <v>143</v>
      </c>
      <c r="F99" s="10">
        <v>22</v>
      </c>
      <c r="G99" s="10">
        <v>118</v>
      </c>
      <c r="H99" s="10">
        <v>0</v>
      </c>
      <c r="I99" s="10">
        <v>788</v>
      </c>
      <c r="J99" s="11">
        <v>312</v>
      </c>
      <c r="K99" s="12">
        <f t="shared" si="2"/>
        <v>0.5806451612903225</v>
      </c>
      <c r="L99" s="13">
        <f t="shared" si="3"/>
        <v>0.41935483870967744</v>
      </c>
    </row>
    <row r="100" spans="1:12" s="1" customFormat="1" ht="13.5" thickBot="1">
      <c r="A100" s="8" t="s">
        <v>109</v>
      </c>
      <c r="B100" s="8">
        <v>231</v>
      </c>
      <c r="C100" s="9">
        <f>SUM('[1]HUD Usage Summary Jun 03'!B106+'[1]HUD Usage Summary Jul 03'!B107+'[1]HUD Usage Summary Aug 03'!B100+'[1]HUD Usage Summary Sep 03'!B100+'[1]HUD Usage Summary Oct 03'!B99+'[1]HUD Usage Summary Nov 03'!B100+'[1]HUD Usage Summary Dec 03'!B100+'[1]HUD Usage Summary Jan 04'!B100+'[1]HUD Usage Summary Feb 04'!B100+'[1]HUD Usage Summary Mar 04'!B100+'[1]HUD Usage Summary Apr 04'!B100+B100)/12</f>
        <v>325.25</v>
      </c>
      <c r="D100" s="10">
        <v>82</v>
      </c>
      <c r="E100" s="10">
        <v>369</v>
      </c>
      <c r="F100" s="10">
        <v>26</v>
      </c>
      <c r="G100" s="10">
        <v>186</v>
      </c>
      <c r="H100" s="10">
        <v>20</v>
      </c>
      <c r="I100" s="10">
        <v>1770</v>
      </c>
      <c r="J100" s="11">
        <v>9</v>
      </c>
      <c r="K100" s="12">
        <f t="shared" si="2"/>
        <v>0.9879032258064516</v>
      </c>
      <c r="L100" s="13">
        <f t="shared" si="3"/>
        <v>0.012096774193548387</v>
      </c>
    </row>
    <row r="101" spans="1:12" s="1" customFormat="1" ht="13.5" thickBot="1">
      <c r="A101" s="27" t="s">
        <v>110</v>
      </c>
      <c r="B101" s="28">
        <f>SUM(B5:B100)</f>
        <v>27492</v>
      </c>
      <c r="C101" s="29">
        <f aca="true" t="shared" si="4" ref="C101:J101">SUM(C5:C100)</f>
        <v>29064.854040404036</v>
      </c>
      <c r="D101" s="28">
        <f t="shared" si="4"/>
        <v>14985</v>
      </c>
      <c r="E101" s="28">
        <f t="shared" si="4"/>
        <v>45556</v>
      </c>
      <c r="F101" s="28">
        <f t="shared" si="4"/>
        <v>3127</v>
      </c>
      <c r="G101" s="28">
        <f t="shared" si="4"/>
        <v>42368</v>
      </c>
      <c r="H101" s="30">
        <f t="shared" si="4"/>
        <v>4785</v>
      </c>
      <c r="I101" s="30">
        <f t="shared" si="4"/>
        <v>227287</v>
      </c>
      <c r="J101" s="31">
        <f t="shared" si="4"/>
        <v>2229</v>
      </c>
      <c r="K101" s="32">
        <f>AVERAGE(K4:K100)</f>
        <v>0.968792002688171</v>
      </c>
      <c r="L101" s="13"/>
    </row>
    <row r="102" spans="1:12" s="1" customFormat="1" ht="13.5" thickBot="1">
      <c r="A102" s="33" t="s">
        <v>111</v>
      </c>
      <c r="B102" s="29"/>
      <c r="C102" s="29">
        <f aca="true" t="shared" si="5" ref="C102:J102">SUM(C101/100)</f>
        <v>290.6485404040404</v>
      </c>
      <c r="D102" s="29">
        <f t="shared" si="5"/>
        <v>149.85</v>
      </c>
      <c r="E102" s="29">
        <f t="shared" si="5"/>
        <v>455.56</v>
      </c>
      <c r="F102" s="29">
        <f t="shared" si="5"/>
        <v>31.27</v>
      </c>
      <c r="G102" s="29">
        <f t="shared" si="5"/>
        <v>423.68</v>
      </c>
      <c r="H102" s="29">
        <f t="shared" si="5"/>
        <v>47.85</v>
      </c>
      <c r="I102" s="29">
        <f t="shared" si="5"/>
        <v>2272.87</v>
      </c>
      <c r="J102" s="29">
        <f t="shared" si="5"/>
        <v>22.29</v>
      </c>
      <c r="K102" s="34"/>
      <c r="L102" s="35"/>
    </row>
    <row r="103" spans="10:12" s="1" customFormat="1" ht="12.75">
      <c r="J103" s="2"/>
      <c r="K103" s="3"/>
      <c r="L103" s="35"/>
    </row>
    <row r="104" spans="10:12" s="1" customFormat="1" ht="12.75">
      <c r="J104" s="2"/>
      <c r="K104" s="3"/>
      <c r="L104" s="35"/>
    </row>
    <row r="105" spans="1:12" s="1" customFormat="1" ht="12.75">
      <c r="A105" s="35" t="s">
        <v>112</v>
      </c>
      <c r="J105" s="2"/>
      <c r="K105" s="3"/>
      <c r="L105" s="35"/>
    </row>
    <row r="106" spans="1:12" s="1" customFormat="1" ht="27.75" customHeight="1">
      <c r="A106" s="41" t="s">
        <v>113</v>
      </c>
      <c r="B106" s="41"/>
      <c r="C106" s="41"/>
      <c r="D106" s="41"/>
      <c r="E106" s="41"/>
      <c r="F106" s="41"/>
      <c r="G106" s="41"/>
      <c r="H106" s="41"/>
      <c r="I106" s="41"/>
      <c r="J106" s="41"/>
      <c r="K106" s="41"/>
      <c r="L106" s="35"/>
    </row>
    <row r="107" spans="10:12" s="1" customFormat="1" ht="12.75">
      <c r="J107" s="2"/>
      <c r="K107" s="3"/>
      <c r="L107" s="35"/>
    </row>
    <row r="108" spans="1:12" s="1" customFormat="1" ht="12.75">
      <c r="A108" s="1" t="s">
        <v>114</v>
      </c>
      <c r="B108" s="36"/>
      <c r="C108" s="36"/>
      <c r="D108" s="36"/>
      <c r="E108" s="36"/>
      <c r="F108" s="36"/>
      <c r="G108" s="36"/>
      <c r="H108" s="36"/>
      <c r="I108" s="36"/>
      <c r="J108" s="36"/>
      <c r="L108" s="35"/>
    </row>
    <row r="109" spans="10:12" s="1" customFormat="1" ht="12.75">
      <c r="J109" s="2"/>
      <c r="K109" s="3"/>
      <c r="L109" s="35"/>
    </row>
  </sheetData>
  <mergeCells count="2">
    <mergeCell ref="A2:K2"/>
    <mergeCell ref="A106:K10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George Wrightsman</cp:lastModifiedBy>
  <dcterms:created xsi:type="dcterms:W3CDTF">2004-06-07T13:52:32Z</dcterms:created>
  <dcterms:modified xsi:type="dcterms:W3CDTF">2004-06-07T14:37:12Z</dcterms:modified>
  <cp:category/>
  <cp:version/>
  <cp:contentType/>
  <cp:contentStatus/>
</cp:coreProperties>
</file>