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440" windowWidth="4635" windowHeight="4875" activeTab="0"/>
  </bookViews>
  <sheets>
    <sheet name="s1295008" sheetId="1" r:id="rId1"/>
  </sheets>
  <definedNames>
    <definedName name="_Regression_Int" localSheetId="0" hidden="1">1</definedName>
    <definedName name="_xlnm.Print_Area" localSheetId="0">'s1295008'!$A$2:$I$44</definedName>
    <definedName name="Print_Area_MI" localSheetId="0">'s1295008'!$A$2:$I$44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<sst xmlns="http://schemas.openxmlformats.org/spreadsheetml/2006/main" count="173" uniqueCount="62">
  <si>
    <t xml:space="preserve">                  Table 8. R&amp;D budget authority for health (550)</t>
  </si>
  <si>
    <t xml:space="preserve">                            [In millions of dollars]</t>
  </si>
  <si>
    <t>_</t>
  </si>
  <si>
    <t>|</t>
  </si>
  <si>
    <t xml:space="preserve">  </t>
  </si>
  <si>
    <t xml:space="preserve"> </t>
  </si>
  <si>
    <t/>
  </si>
  <si>
    <t>Percent</t>
  </si>
  <si>
    <t>1993</t>
  </si>
  <si>
    <t xml:space="preserve">   1994</t>
  </si>
  <si>
    <t xml:space="preserve">  1995</t>
  </si>
  <si>
    <t>change</t>
  </si>
  <si>
    <t>actual</t>
  </si>
  <si>
    <t>estimated 1/</t>
  </si>
  <si>
    <t>proposed</t>
  </si>
  <si>
    <t>1994-1995</t>
  </si>
  <si>
    <t>-</t>
  </si>
  <si>
    <t xml:space="preserve">    Total....................................</t>
  </si>
  <si>
    <t>=</t>
  </si>
  <si>
    <t>Health care services and health</t>
  </si>
  <si>
    <t>research (551, 552)..........................</t>
  </si>
  <si>
    <t>Department of Health and Human Services (HHS)</t>
  </si>
  <si>
    <t xml:space="preserve">  National Institutes of Health..............</t>
  </si>
  <si>
    <t xml:space="preserve">  Centers for Disease Control..................</t>
  </si>
  <si>
    <t xml:space="preserve">  Agency for Health Care Policy and</t>
  </si>
  <si>
    <t xml:space="preserve">    Research.................................</t>
  </si>
  <si>
    <t xml:space="preserve">  Health Care Financing Admin................</t>
  </si>
  <si>
    <t xml:space="preserve">  Health Resources and Services</t>
  </si>
  <si>
    <t xml:space="preserve">    Administration............................</t>
  </si>
  <si>
    <t xml:space="preserve">  Assistant Secretary for Health................</t>
  </si>
  <si>
    <t xml:space="preserve">  Indian Health Services......................</t>
  </si>
  <si>
    <t>Consumer and occupational health</t>
  </si>
  <si>
    <t xml:space="preserve">  and safety (554)...............................</t>
  </si>
  <si>
    <t>------</t>
  </si>
  <si>
    <t>Food and Drug Administration (HHS).............</t>
  </si>
  <si>
    <t>Occupational and Safety Health</t>
  </si>
  <si>
    <t xml:space="preserve">  Administration (Dept. of Labor).................</t>
  </si>
  <si>
    <t>1/ Fiscal year 1994 estimates reflect rescissions enacted in P.L. 103-211.</t>
  </si>
  <si>
    <t>SOURCES: Agencies' submissions to Office of Management and Budget Circular No. A-11, Exhibit 44A, "Research and</t>
  </si>
  <si>
    <t xml:space="preserve">         Development Activities;" and supplemental data obtained from the agencies' budget offices.</t>
  </si>
  <si>
    <t>SOURCE:  National Science Foundation/SRS, "Federal R&amp;D Funding by Budget Function: Fiscal</t>
  </si>
  <si>
    <t xml:space="preserve">         Years 1993-95."</t>
  </si>
  <si>
    <t>Health HHS</t>
  </si>
  <si>
    <t>Basic research</t>
  </si>
  <si>
    <t>Applied research</t>
  </si>
  <si>
    <t>Development</t>
  </si>
  <si>
    <t>OSHA</t>
  </si>
  <si>
    <t>TOTAL-550</t>
  </si>
  <si>
    <t>FDA</t>
  </si>
  <si>
    <t>b</t>
  </si>
  <si>
    <t>a</t>
  </si>
  <si>
    <t>d</t>
  </si>
  <si>
    <t>conduct, FDA</t>
  </si>
  <si>
    <t>HRSA</t>
  </si>
  <si>
    <t>conduct, HRSA</t>
  </si>
  <si>
    <t>Indian Health</t>
  </si>
  <si>
    <t>conduct</t>
  </si>
  <si>
    <t>CDC</t>
  </si>
  <si>
    <t>Agency for Health Care Policy</t>
  </si>
  <si>
    <t>Asst Sec health</t>
  </si>
  <si>
    <t>HCFA</t>
  </si>
  <si>
    <t>final NIH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</si>
</sst>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_)"/>
    <numFmt numFmtId="167" formatCode="0.0%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 quotePrefix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 quotePrefix="1">
      <alignment horizontal="left"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fill"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M10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5.625" style="0" customWidth="1"/>
    <col min="3" max="3" width="1.625" style="0" customWidth="1"/>
    <col min="4" max="7" width="12.625" style="0" customWidth="1"/>
  </cols>
  <sheetData>
    <row r="3" ht="12">
      <c r="B3" s="1" t="s">
        <v>0</v>
      </c>
    </row>
    <row r="5" ht="12">
      <c r="B5" s="1" t="s">
        <v>1</v>
      </c>
    </row>
    <row r="6" spans="1:7" ht="12">
      <c r="A6" s="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</row>
    <row r="7" ht="12">
      <c r="C7" s="3" t="s">
        <v>3</v>
      </c>
    </row>
    <row r="8" spans="3:7" ht="12">
      <c r="C8" s="3" t="s">
        <v>3</v>
      </c>
      <c r="D8" s="1" t="s">
        <v>4</v>
      </c>
      <c r="E8" s="1" t="s">
        <v>5</v>
      </c>
      <c r="F8" s="1" t="s">
        <v>6</v>
      </c>
      <c r="G8" s="4" t="s">
        <v>7</v>
      </c>
    </row>
    <row r="9" spans="3:7" ht="12">
      <c r="C9" s="3" t="s">
        <v>3</v>
      </c>
      <c r="D9" s="4" t="s">
        <v>8</v>
      </c>
      <c r="E9" s="5" t="s">
        <v>9</v>
      </c>
      <c r="F9" s="5" t="s">
        <v>10</v>
      </c>
      <c r="G9" s="4" t="s">
        <v>11</v>
      </c>
    </row>
    <row r="10" spans="3:7" ht="12">
      <c r="C10" s="3" t="s">
        <v>3</v>
      </c>
      <c r="D10" s="4" t="s">
        <v>12</v>
      </c>
      <c r="E10" s="4" t="s">
        <v>13</v>
      </c>
      <c r="F10" s="4" t="s">
        <v>14</v>
      </c>
      <c r="G10" s="4" t="s">
        <v>15</v>
      </c>
    </row>
    <row r="11" spans="3:7" ht="12">
      <c r="C11" s="3" t="s">
        <v>3</v>
      </c>
      <c r="D11" s="2" t="s">
        <v>16</v>
      </c>
      <c r="E11" s="2" t="s">
        <v>16</v>
      </c>
      <c r="F11" s="2" t="s">
        <v>16</v>
      </c>
      <c r="G11" s="2" t="s">
        <v>16</v>
      </c>
    </row>
    <row r="12" spans="3:6" ht="12">
      <c r="C12" s="6" t="s">
        <v>3</v>
      </c>
      <c r="D12" s="7"/>
      <c r="E12" s="7"/>
      <c r="F12" s="7"/>
    </row>
    <row r="13" spans="2:7" ht="12">
      <c r="B13" s="1" t="s">
        <v>17</v>
      </c>
      <c r="C13" s="6" t="s">
        <v>3</v>
      </c>
      <c r="D13" s="8">
        <f>D16+D31</f>
        <v>10279.796999999999</v>
      </c>
      <c r="E13" s="8">
        <f>E16+E31</f>
        <v>10936.285258896967</v>
      </c>
      <c r="F13" s="8">
        <f>F16+F31</f>
        <v>11417.338000000002</v>
      </c>
      <c r="G13" s="9">
        <f>(F13/E13)-1</f>
        <v>0.04398685017032489</v>
      </c>
    </row>
    <row r="14" spans="3:7" ht="12">
      <c r="C14" s="6" t="s">
        <v>3</v>
      </c>
      <c r="D14" s="10" t="s">
        <v>18</v>
      </c>
      <c r="E14" s="10" t="s">
        <v>18</v>
      </c>
      <c r="F14" s="10" t="s">
        <v>18</v>
      </c>
      <c r="G14" s="10" t="s">
        <v>18</v>
      </c>
    </row>
    <row r="15" spans="1:3" ht="12">
      <c r="A15" s="1" t="s">
        <v>19</v>
      </c>
      <c r="C15" s="6" t="s">
        <v>3</v>
      </c>
    </row>
    <row r="16" spans="2:7" ht="12">
      <c r="B16" s="1" t="s">
        <v>20</v>
      </c>
      <c r="C16" s="6" t="s">
        <v>3</v>
      </c>
      <c r="D16" s="11">
        <f>SUM(D20:D28)</f>
        <v>10122.796999999999</v>
      </c>
      <c r="E16" s="11">
        <f>SUM(E20:E28)</f>
        <v>10764.285258896967</v>
      </c>
      <c r="F16" s="11">
        <f>SUM(F20:F28)</f>
        <v>11243.438000000002</v>
      </c>
      <c r="G16" s="12">
        <f>(F16/E16-1)*100</f>
        <v>4.451319614620974</v>
      </c>
    </row>
    <row r="17" spans="3:7" ht="12">
      <c r="C17" s="6" t="s">
        <v>3</v>
      </c>
      <c r="D17" s="13" t="s">
        <v>16</v>
      </c>
      <c r="E17" s="13" t="s">
        <v>16</v>
      </c>
      <c r="F17" s="13" t="s">
        <v>16</v>
      </c>
      <c r="G17" s="2" t="s">
        <v>16</v>
      </c>
    </row>
    <row r="18" spans="2:3" ht="12">
      <c r="B18" s="1" t="s">
        <v>21</v>
      </c>
      <c r="C18" s="6" t="s">
        <v>3</v>
      </c>
    </row>
    <row r="19" ht="12">
      <c r="C19" s="6" t="s">
        <v>3</v>
      </c>
    </row>
    <row r="20" spans="2:7" ht="12">
      <c r="B20" s="4" t="s">
        <v>22</v>
      </c>
      <c r="C20" s="6" t="s">
        <v>3</v>
      </c>
      <c r="D20" s="11">
        <v>9765.222</v>
      </c>
      <c r="E20" s="11">
        <v>10322.156258896968</v>
      </c>
      <c r="F20" s="11">
        <v>10851.26</v>
      </c>
      <c r="G20" s="12">
        <f>(F20/E20-1)*100</f>
        <v>5.125903230218798</v>
      </c>
    </row>
    <row r="21" spans="2:7" ht="12">
      <c r="B21" s="1" t="s">
        <v>23</v>
      </c>
      <c r="C21" s="6" t="s">
        <v>3</v>
      </c>
      <c r="D21" s="11">
        <f>D84</f>
        <v>162.511</v>
      </c>
      <c r="E21" s="11">
        <f>E84</f>
        <v>202.921</v>
      </c>
      <c r="F21" s="11">
        <f>F84</f>
        <v>202.921</v>
      </c>
      <c r="G21" s="12">
        <f>(F21/E21-1)*100</f>
        <v>0</v>
      </c>
    </row>
    <row r="22" spans="2:7" ht="12">
      <c r="B22" s="1" t="s">
        <v>24</v>
      </c>
      <c r="C22" s="6" t="s">
        <v>3</v>
      </c>
      <c r="D22" s="11"/>
      <c r="E22" s="11"/>
      <c r="F22" s="11"/>
      <c r="G22" s="12"/>
    </row>
    <row r="23" spans="2:7" ht="12">
      <c r="B23" s="1" t="s">
        <v>25</v>
      </c>
      <c r="C23" s="6" t="s">
        <v>3</v>
      </c>
      <c r="D23" s="11">
        <f>D90</f>
        <v>114.8</v>
      </c>
      <c r="E23" s="11">
        <f>E90</f>
        <v>141.195</v>
      </c>
      <c r="F23" s="11">
        <f>F90</f>
        <v>110.19500000000001</v>
      </c>
      <c r="G23" s="12">
        <f>(F23/E23-1)*100</f>
        <v>-21.955451680300285</v>
      </c>
    </row>
    <row r="24" spans="2:7" ht="12">
      <c r="B24" s="1" t="s">
        <v>26</v>
      </c>
      <c r="C24" s="6" t="s">
        <v>3</v>
      </c>
      <c r="D24" s="11">
        <f>D102</f>
        <v>68.687</v>
      </c>
      <c r="E24" s="11">
        <f>E102</f>
        <v>85.982</v>
      </c>
      <c r="F24" s="11">
        <f>F102</f>
        <v>68.62</v>
      </c>
      <c r="G24" s="12">
        <f>(F24/E24-1)*100</f>
        <v>-20.19259845083854</v>
      </c>
    </row>
    <row r="25" spans="2:7" ht="12">
      <c r="B25" s="1" t="s">
        <v>27</v>
      </c>
      <c r="C25" s="6" t="s">
        <v>3</v>
      </c>
      <c r="D25" s="11"/>
      <c r="E25" s="11"/>
      <c r="F25" s="11"/>
      <c r="G25" s="12"/>
    </row>
    <row r="26" spans="2:7" ht="12">
      <c r="B26" s="1" t="s">
        <v>28</v>
      </c>
      <c r="C26" s="6" t="s">
        <v>3</v>
      </c>
      <c r="D26" s="11">
        <f>D72</f>
        <v>10</v>
      </c>
      <c r="E26" s="11">
        <f>E72</f>
        <v>10.3</v>
      </c>
      <c r="F26" s="11">
        <f>F72</f>
        <v>8.7</v>
      </c>
      <c r="G26" s="12">
        <f>(F26/E26-1)*100</f>
        <v>-15.533980582524286</v>
      </c>
    </row>
    <row r="27" spans="2:7" ht="12">
      <c r="B27" s="1" t="s">
        <v>29</v>
      </c>
      <c r="C27" s="6" t="s">
        <v>3</v>
      </c>
      <c r="D27" s="11">
        <f>D96</f>
        <v>0.829</v>
      </c>
      <c r="E27" s="11">
        <f>E96</f>
        <v>1</v>
      </c>
      <c r="F27" s="11">
        <f>F96</f>
        <v>0.975</v>
      </c>
      <c r="G27" s="12">
        <f>(F27/E27-1)*100</f>
        <v>-2.500000000000002</v>
      </c>
    </row>
    <row r="28" spans="2:7" ht="12">
      <c r="B28" s="1" t="s">
        <v>30</v>
      </c>
      <c r="C28" s="6" t="s">
        <v>3</v>
      </c>
      <c r="D28" s="11">
        <f>D78</f>
        <v>0.748</v>
      </c>
      <c r="E28" s="11">
        <f>E78</f>
        <v>0.731</v>
      </c>
      <c r="F28" s="11">
        <f>F78</f>
        <v>0.7669999999999999</v>
      </c>
      <c r="G28" s="12">
        <f>(F28/E28-1)*100</f>
        <v>4.924760601915179</v>
      </c>
    </row>
    <row r="29" spans="3:7" ht="12">
      <c r="C29" s="6" t="s">
        <v>3</v>
      </c>
      <c r="D29" s="13" t="s">
        <v>18</v>
      </c>
      <c r="E29" s="13" t="s">
        <v>18</v>
      </c>
      <c r="F29" s="13" t="s">
        <v>18</v>
      </c>
      <c r="G29" s="10" t="s">
        <v>18</v>
      </c>
    </row>
    <row r="30" spans="1:7" ht="12">
      <c r="A30" s="1" t="s">
        <v>31</v>
      </c>
      <c r="C30" s="6" t="s">
        <v>3</v>
      </c>
      <c r="D30" s="11"/>
      <c r="E30" s="11"/>
      <c r="F30" s="11"/>
      <c r="G30" s="1" t="s">
        <v>5</v>
      </c>
    </row>
    <row r="31" spans="1:7" ht="12">
      <c r="A31" s="1" t="s">
        <v>32</v>
      </c>
      <c r="C31" s="6" t="s">
        <v>3</v>
      </c>
      <c r="D31" s="11">
        <f>D33+D35</f>
        <v>157</v>
      </c>
      <c r="E31" s="11">
        <f>E33+E35</f>
        <v>172</v>
      </c>
      <c r="F31" s="11">
        <f>F33+F35</f>
        <v>173.9</v>
      </c>
      <c r="G31" s="12">
        <f>(F31/E31-1)*100</f>
        <v>1.104651162790704</v>
      </c>
    </row>
    <row r="32" spans="3:7" ht="12">
      <c r="C32" s="6" t="s">
        <v>3</v>
      </c>
      <c r="D32" s="13" t="s">
        <v>33</v>
      </c>
      <c r="E32" s="13" t="s">
        <v>33</v>
      </c>
      <c r="F32" s="13" t="s">
        <v>33</v>
      </c>
      <c r="G32" s="10" t="s">
        <v>33</v>
      </c>
    </row>
    <row r="33" spans="2:7" ht="12">
      <c r="B33" s="1" t="s">
        <v>34</v>
      </c>
      <c r="C33" s="6" t="s">
        <v>3</v>
      </c>
      <c r="D33" s="11">
        <v>154.5</v>
      </c>
      <c r="E33" s="11">
        <v>168.3</v>
      </c>
      <c r="F33" s="11">
        <v>168.6</v>
      </c>
      <c r="G33" s="12">
        <f>(F33/E33-1)*100</f>
        <v>0.17825311942958333</v>
      </c>
    </row>
    <row r="34" spans="2:7" ht="12">
      <c r="B34" s="1" t="s">
        <v>35</v>
      </c>
      <c r="C34" s="6" t="s">
        <v>3</v>
      </c>
      <c r="D34" s="11"/>
      <c r="E34" s="11"/>
      <c r="F34" s="11"/>
      <c r="G34" s="12"/>
    </row>
    <row r="35" spans="2:7" ht="12">
      <c r="B35" s="1" t="s">
        <v>36</v>
      </c>
      <c r="C35" s="6" t="s">
        <v>3</v>
      </c>
      <c r="D35" s="11">
        <v>2.5</v>
      </c>
      <c r="E35" s="11">
        <v>3.7</v>
      </c>
      <c r="F35" s="11">
        <v>5.3</v>
      </c>
      <c r="G35" s="12">
        <f>(F35/E35-1)*100</f>
        <v>43.24324324324322</v>
      </c>
    </row>
    <row r="36" spans="1:7" ht="12">
      <c r="A36" s="2" t="s">
        <v>2</v>
      </c>
      <c r="B36" s="2" t="s">
        <v>2</v>
      </c>
      <c r="C36" s="6" t="s">
        <v>3</v>
      </c>
      <c r="D36" s="13" t="s">
        <v>2</v>
      </c>
      <c r="E36" s="13" t="s">
        <v>2</v>
      </c>
      <c r="F36" s="13" t="s">
        <v>2</v>
      </c>
      <c r="G36" s="2" t="s">
        <v>2</v>
      </c>
    </row>
    <row r="38" ht="12">
      <c r="A38" s="1" t="s">
        <v>37</v>
      </c>
    </row>
    <row r="40" ht="12">
      <c r="A40" s="1" t="s">
        <v>38</v>
      </c>
    </row>
    <row r="41" ht="12">
      <c r="A41" s="1" t="s">
        <v>39</v>
      </c>
    </row>
    <row r="43" ht="12">
      <c r="A43" s="1" t="s">
        <v>40</v>
      </c>
    </row>
    <row r="44" ht="12">
      <c r="A44" s="1" t="s">
        <v>41</v>
      </c>
    </row>
    <row r="45" spans="1:8" ht="12">
      <c r="A45" s="2" t="s">
        <v>16</v>
      </c>
      <c r="B45" s="2" t="s">
        <v>16</v>
      </c>
      <c r="C45" s="2" t="s">
        <v>16</v>
      </c>
      <c r="D45" s="2" t="s">
        <v>16</v>
      </c>
      <c r="E45" s="2" t="s">
        <v>16</v>
      </c>
      <c r="F45" s="2" t="s">
        <v>16</v>
      </c>
      <c r="G45" s="2" t="s">
        <v>16</v>
      </c>
      <c r="H45" s="2" t="s">
        <v>16</v>
      </c>
    </row>
    <row r="46" spans="4:6" ht="12">
      <c r="D46" s="7">
        <f>D47-D16-D33</f>
        <v>1.8189894035458565E-12</v>
      </c>
      <c r="E46" s="7">
        <f>E47-E16-E33</f>
        <v>-7.389644451905042E-13</v>
      </c>
      <c r="F46" s="7">
        <f>F47-F16-F33</f>
        <v>-1.4495071809506044E-12</v>
      </c>
    </row>
    <row r="47" spans="2:9" ht="12">
      <c r="B47" s="4" t="s">
        <v>42</v>
      </c>
      <c r="D47" s="14">
        <f>SUM(D48:D50)</f>
        <v>10277.297</v>
      </c>
      <c r="E47" s="14">
        <f>SUM(E48:E50)</f>
        <v>10932.585258896966</v>
      </c>
      <c r="F47" s="14">
        <f>SUM(F48:F50)</f>
        <v>11412.038</v>
      </c>
      <c r="G47" s="11"/>
      <c r="H47" s="11"/>
      <c r="I47" s="11"/>
    </row>
    <row r="48" spans="2:9" ht="12">
      <c r="B48" s="4" t="s">
        <v>43</v>
      </c>
      <c r="D48" s="14">
        <f aca="true" t="shared" si="0" ref="D48:F50">D63+D69+D75+D81+D87+D93+D99+D105</f>
        <v>5699.909</v>
      </c>
      <c r="E48" s="14">
        <f t="shared" si="0"/>
        <v>5976.913849804731</v>
      </c>
      <c r="F48" s="14">
        <f t="shared" si="0"/>
        <v>6269.688999999999</v>
      </c>
      <c r="G48" s="7"/>
      <c r="H48" s="7"/>
      <c r="I48" s="7"/>
    </row>
    <row r="49" spans="2:6" ht="12">
      <c r="B49" s="4" t="s">
        <v>44</v>
      </c>
      <c r="D49" s="14">
        <f t="shared" si="0"/>
        <v>3439.898</v>
      </c>
      <c r="E49" s="14">
        <f t="shared" si="0"/>
        <v>3683.590988087597</v>
      </c>
      <c r="F49" s="14">
        <f t="shared" si="0"/>
        <v>3801.901</v>
      </c>
    </row>
    <row r="50" spans="2:6" ht="12">
      <c r="B50" s="4" t="s">
        <v>45</v>
      </c>
      <c r="D50" s="14">
        <f t="shared" si="0"/>
        <v>1137.49</v>
      </c>
      <c r="E50" s="14">
        <f t="shared" si="0"/>
        <v>1272.0804210046397</v>
      </c>
      <c r="F50" s="14">
        <f t="shared" si="0"/>
        <v>1340.448</v>
      </c>
    </row>
    <row r="52" spans="2:6" ht="12">
      <c r="B52" s="4" t="s">
        <v>46</v>
      </c>
      <c r="D52" s="14">
        <f>SUM(D53:D55)</f>
        <v>2.5</v>
      </c>
      <c r="E52" s="14">
        <f>SUM(E53:E55)</f>
        <v>3.7</v>
      </c>
      <c r="F52" s="14">
        <f>SUM(F53:F55)</f>
        <v>5.3</v>
      </c>
    </row>
    <row r="53" ht="12">
      <c r="B53" s="4" t="s">
        <v>43</v>
      </c>
    </row>
    <row r="54" spans="2:6" ht="12">
      <c r="B54" s="4" t="s">
        <v>44</v>
      </c>
      <c r="D54" s="11">
        <v>2.5</v>
      </c>
      <c r="E54" s="11">
        <v>3.7</v>
      </c>
      <c r="F54" s="11">
        <v>5.3</v>
      </c>
    </row>
    <row r="55" ht="12">
      <c r="B55" s="4" t="s">
        <v>45</v>
      </c>
    </row>
    <row r="56" spans="4:6" ht="12">
      <c r="D56" s="7">
        <f>D57-D13</f>
        <v>0</v>
      </c>
      <c r="E56" s="7">
        <f>E57-E13</f>
        <v>0</v>
      </c>
      <c r="F56" s="7">
        <f>F57-F13</f>
        <v>0</v>
      </c>
    </row>
    <row r="57" spans="2:6" ht="12">
      <c r="B57" s="4" t="s">
        <v>47</v>
      </c>
      <c r="D57" s="14">
        <f>SUM(D58:D60)</f>
        <v>10279.797</v>
      </c>
      <c r="E57" s="14">
        <f>SUM(E58:E60)</f>
        <v>10936.285258896967</v>
      </c>
      <c r="F57" s="14">
        <f>SUM(F58:F60)</f>
        <v>11417.338</v>
      </c>
    </row>
    <row r="58" spans="2:6" ht="12">
      <c r="B58" s="4" t="s">
        <v>43</v>
      </c>
      <c r="D58" s="14">
        <f aca="true" t="shared" si="1" ref="D58:F60">D48+D53</f>
        <v>5699.909</v>
      </c>
      <c r="E58" s="14">
        <f t="shared" si="1"/>
        <v>5976.913849804731</v>
      </c>
      <c r="F58" s="14">
        <f t="shared" si="1"/>
        <v>6269.688999999999</v>
      </c>
    </row>
    <row r="59" spans="2:6" ht="12">
      <c r="B59" s="4" t="s">
        <v>44</v>
      </c>
      <c r="D59" s="14">
        <f t="shared" si="1"/>
        <v>3442.398</v>
      </c>
      <c r="E59" s="14">
        <f t="shared" si="1"/>
        <v>3687.290988087597</v>
      </c>
      <c r="F59" s="14">
        <f t="shared" si="1"/>
        <v>3807.201</v>
      </c>
    </row>
    <row r="60" spans="2:6" ht="12">
      <c r="B60" s="4" t="s">
        <v>45</v>
      </c>
      <c r="D60" s="14">
        <f t="shared" si="1"/>
        <v>1137.49</v>
      </c>
      <c r="E60" s="14">
        <f t="shared" si="1"/>
        <v>1272.0804210046397</v>
      </c>
      <c r="F60" s="14">
        <f t="shared" si="1"/>
        <v>1340.448</v>
      </c>
    </row>
    <row r="61" spans="2:13" ht="12">
      <c r="B61" s="2" t="s">
        <v>16</v>
      </c>
      <c r="C61" s="2" t="s">
        <v>16</v>
      </c>
      <c r="D61" s="2" t="s">
        <v>16</v>
      </c>
      <c r="E61" s="2" t="s">
        <v>16</v>
      </c>
      <c r="F61" s="2" t="s">
        <v>16</v>
      </c>
      <c r="G61" s="2" t="s">
        <v>16</v>
      </c>
      <c r="H61" s="2" t="s">
        <v>16</v>
      </c>
      <c r="I61" s="2" t="s">
        <v>16</v>
      </c>
      <c r="J61" s="2" t="s">
        <v>16</v>
      </c>
      <c r="K61" s="2" t="s">
        <v>16</v>
      </c>
      <c r="L61" s="2" t="s">
        <v>16</v>
      </c>
      <c r="M61" s="2" t="s">
        <v>16</v>
      </c>
    </row>
    <row r="62" ht="12">
      <c r="B62" s="1" t="s">
        <v>48</v>
      </c>
    </row>
    <row r="63" spans="2:6" ht="12">
      <c r="B63" s="1" t="s">
        <v>49</v>
      </c>
      <c r="D63" s="14">
        <v>0</v>
      </c>
      <c r="E63" s="14">
        <v>0</v>
      </c>
      <c r="F63" s="14">
        <v>0</v>
      </c>
    </row>
    <row r="64" spans="2:6" ht="12">
      <c r="B64" s="1" t="s">
        <v>50</v>
      </c>
      <c r="D64" s="14">
        <v>154.5</v>
      </c>
      <c r="E64" s="14">
        <v>168.3</v>
      </c>
      <c r="F64" s="14">
        <v>168.6</v>
      </c>
    </row>
    <row r="65" spans="2:6" ht="12">
      <c r="B65" s="1" t="s">
        <v>51</v>
      </c>
      <c r="D65" s="14">
        <v>0</v>
      </c>
      <c r="E65" s="14">
        <v>0</v>
      </c>
      <c r="F65" s="14">
        <v>0</v>
      </c>
    </row>
    <row r="66" spans="2:6" ht="12">
      <c r="B66" s="1" t="s">
        <v>52</v>
      </c>
      <c r="D66" s="7">
        <f>SUM(D63:D65)</f>
        <v>154.5</v>
      </c>
      <c r="E66" s="7">
        <f>SUM(E63:E65)</f>
        <v>168.3</v>
      </c>
      <c r="F66" s="7">
        <f>SUM(F63:F65)</f>
        <v>168.6</v>
      </c>
    </row>
    <row r="68" ht="12">
      <c r="B68" s="1" t="s">
        <v>53</v>
      </c>
    </row>
    <row r="69" spans="2:6" ht="12">
      <c r="B69" s="1" t="s">
        <v>49</v>
      </c>
      <c r="D69" s="14">
        <v>1.5</v>
      </c>
      <c r="E69" s="14">
        <v>1.8</v>
      </c>
      <c r="F69" s="14">
        <v>1.6</v>
      </c>
    </row>
    <row r="70" spans="2:6" ht="12">
      <c r="B70" s="1" t="s">
        <v>50</v>
      </c>
      <c r="D70" s="14">
        <v>8.5</v>
      </c>
      <c r="E70" s="14">
        <v>8.5</v>
      </c>
      <c r="F70" s="14">
        <v>7.1</v>
      </c>
    </row>
    <row r="71" ht="12">
      <c r="B71" s="1" t="s">
        <v>51</v>
      </c>
    </row>
    <row r="72" spans="2:6" ht="12">
      <c r="B72" s="1" t="s">
        <v>54</v>
      </c>
      <c r="D72" s="7">
        <f>SUM(D69:D71)</f>
        <v>10</v>
      </c>
      <c r="E72" s="7">
        <f>SUM(E69:E71)</f>
        <v>10.3</v>
      </c>
      <c r="F72" s="7">
        <f>SUM(F69:F71)</f>
        <v>8.7</v>
      </c>
    </row>
    <row r="74" ht="12">
      <c r="B74" s="1" t="s">
        <v>55</v>
      </c>
    </row>
    <row r="75" spans="2:6" ht="12">
      <c r="B75" s="1" t="s">
        <v>49</v>
      </c>
      <c r="D75" s="14">
        <v>0.111</v>
      </c>
      <c r="E75" s="14">
        <v>0.108</v>
      </c>
      <c r="F75" s="14">
        <v>0.113</v>
      </c>
    </row>
    <row r="76" spans="2:6" ht="12">
      <c r="B76" s="1" t="s">
        <v>50</v>
      </c>
      <c r="D76" s="14">
        <v>0.579</v>
      </c>
      <c r="E76" s="14">
        <v>0.566</v>
      </c>
      <c r="F76" s="14">
        <v>0.594</v>
      </c>
    </row>
    <row r="77" spans="2:6" ht="12">
      <c r="B77" s="1" t="s">
        <v>51</v>
      </c>
      <c r="D77" s="14">
        <v>0.058</v>
      </c>
      <c r="E77" s="14">
        <v>0.057</v>
      </c>
      <c r="F77" s="14">
        <v>0.06</v>
      </c>
    </row>
    <row r="78" spans="2:6" ht="12">
      <c r="B78" s="1" t="s">
        <v>56</v>
      </c>
      <c r="D78" s="7">
        <f>SUM(D75:D77)</f>
        <v>0.748</v>
      </c>
      <c r="E78" s="7">
        <f>SUM(E75:E77)</f>
        <v>0.731</v>
      </c>
      <c r="F78" s="7">
        <f>SUM(F75:F77)</f>
        <v>0.7669999999999999</v>
      </c>
    </row>
    <row r="80" ht="12">
      <c r="B80" s="1" t="s">
        <v>57</v>
      </c>
    </row>
    <row r="81" spans="2:6" ht="12">
      <c r="B81" s="1" t="s">
        <v>49</v>
      </c>
      <c r="D81" s="14">
        <v>0</v>
      </c>
      <c r="E81" s="14">
        <v>0</v>
      </c>
      <c r="F81" s="14">
        <v>0</v>
      </c>
    </row>
    <row r="82" spans="2:6" ht="12">
      <c r="B82" s="1" t="s">
        <v>50</v>
      </c>
      <c r="D82" s="14">
        <v>162.511</v>
      </c>
      <c r="E82" s="14">
        <v>202.921</v>
      </c>
      <c r="F82" s="14">
        <v>202.921</v>
      </c>
    </row>
    <row r="83" ht="12">
      <c r="B83" s="1" t="s">
        <v>51</v>
      </c>
    </row>
    <row r="84" spans="2:6" ht="12">
      <c r="B84" s="1" t="s">
        <v>56</v>
      </c>
      <c r="D84" s="7">
        <f>SUM(D81:D83)</f>
        <v>162.511</v>
      </c>
      <c r="E84" s="7">
        <f>SUM(E81:E83)</f>
        <v>202.921</v>
      </c>
      <c r="F84" s="7">
        <f>SUM(F81:F83)</f>
        <v>202.921</v>
      </c>
    </row>
    <row r="86" ht="12">
      <c r="B86" s="1" t="s">
        <v>58</v>
      </c>
    </row>
    <row r="87" spans="2:6" ht="12">
      <c r="B87" s="1" t="s">
        <v>49</v>
      </c>
      <c r="D87" s="14">
        <v>0</v>
      </c>
      <c r="E87" s="14">
        <v>0</v>
      </c>
      <c r="F87" s="14">
        <v>0</v>
      </c>
    </row>
    <row r="88" spans="2:6" ht="12">
      <c r="B88" s="1" t="s">
        <v>50</v>
      </c>
      <c r="D88" s="14">
        <v>105.616</v>
      </c>
      <c r="E88" s="14">
        <v>129.899</v>
      </c>
      <c r="F88" s="14">
        <v>101.379</v>
      </c>
    </row>
    <row r="89" spans="2:6" ht="12">
      <c r="B89" s="1" t="s">
        <v>51</v>
      </c>
      <c r="D89" s="14">
        <v>9.184</v>
      </c>
      <c r="E89" s="14">
        <v>11.296</v>
      </c>
      <c r="F89" s="14">
        <v>8.816</v>
      </c>
    </row>
    <row r="90" spans="2:6" ht="12">
      <c r="B90" s="1" t="s">
        <v>56</v>
      </c>
      <c r="D90" s="7">
        <f>SUM(D87:D89)</f>
        <v>114.8</v>
      </c>
      <c r="E90" s="7">
        <f>SUM(E87:E89)</f>
        <v>141.195</v>
      </c>
      <c r="F90" s="7">
        <f>SUM(F87:F89)</f>
        <v>110.19500000000001</v>
      </c>
    </row>
    <row r="92" ht="12">
      <c r="B92" s="1" t="s">
        <v>59</v>
      </c>
    </row>
    <row r="93" spans="2:6" ht="12">
      <c r="B93" s="1" t="s">
        <v>49</v>
      </c>
      <c r="D93" s="14">
        <v>0</v>
      </c>
      <c r="E93" s="14">
        <v>0</v>
      </c>
      <c r="F93" s="14">
        <v>0</v>
      </c>
    </row>
    <row r="94" spans="2:6" ht="12">
      <c r="B94" s="1" t="s">
        <v>50</v>
      </c>
      <c r="D94" s="14">
        <v>0</v>
      </c>
      <c r="E94" s="14">
        <v>0</v>
      </c>
      <c r="F94" s="14">
        <v>0</v>
      </c>
    </row>
    <row r="95" spans="2:6" ht="12">
      <c r="B95" s="1" t="s">
        <v>51</v>
      </c>
      <c r="D95" s="14">
        <v>0.829</v>
      </c>
      <c r="E95" s="14">
        <v>1</v>
      </c>
      <c r="F95" s="14">
        <v>0.975</v>
      </c>
    </row>
    <row r="96" spans="2:6" ht="12">
      <c r="B96" s="1" t="s">
        <v>56</v>
      </c>
      <c r="D96" s="7">
        <f>SUM(D93:D95)</f>
        <v>0.829</v>
      </c>
      <c r="E96" s="7">
        <f>SUM(E93:E95)</f>
        <v>1</v>
      </c>
      <c r="F96" s="7">
        <f>SUM(F93:F95)</f>
        <v>0.975</v>
      </c>
    </row>
    <row r="98" ht="12">
      <c r="B98" s="1" t="s">
        <v>60</v>
      </c>
    </row>
    <row r="99" spans="2:6" ht="12">
      <c r="B99" s="1" t="s">
        <v>49</v>
      </c>
      <c r="D99" s="14">
        <v>0</v>
      </c>
      <c r="E99" s="14">
        <v>0</v>
      </c>
      <c r="F99" s="14">
        <v>0</v>
      </c>
    </row>
    <row r="100" spans="2:6" ht="12">
      <c r="B100" s="1" t="s">
        <v>50</v>
      </c>
      <c r="D100" s="14">
        <v>68.687</v>
      </c>
      <c r="E100" s="14">
        <v>85.982</v>
      </c>
      <c r="F100" s="14">
        <v>68.62</v>
      </c>
    </row>
    <row r="101" spans="2:6" ht="12">
      <c r="B101" s="1" t="s">
        <v>51</v>
      </c>
      <c r="D101" s="14">
        <v>0</v>
      </c>
      <c r="E101" s="14">
        <v>0</v>
      </c>
      <c r="F101" s="14">
        <v>0</v>
      </c>
    </row>
    <row r="102" spans="2:6" ht="12">
      <c r="B102" s="1" t="s">
        <v>56</v>
      </c>
      <c r="D102" s="7">
        <f>SUM(D99:D101)</f>
        <v>68.687</v>
      </c>
      <c r="E102" s="7">
        <f>SUM(E99:E101)</f>
        <v>85.982</v>
      </c>
      <c r="F102" s="7">
        <f>SUM(F99:F101)</f>
        <v>68.62</v>
      </c>
    </row>
    <row r="104" ht="12">
      <c r="B104" s="1" t="s">
        <v>61</v>
      </c>
    </row>
    <row r="105" spans="2:6" ht="12">
      <c r="B105" s="1" t="s">
        <v>49</v>
      </c>
      <c r="D105" s="14">
        <v>5698.298</v>
      </c>
      <c r="E105" s="14">
        <v>5975.005849804731</v>
      </c>
      <c r="F105" s="14">
        <v>6267.976</v>
      </c>
    </row>
    <row r="106" spans="2:6" ht="12">
      <c r="B106" s="1" t="s">
        <v>50</v>
      </c>
      <c r="D106" s="14">
        <v>2939.505</v>
      </c>
      <c r="E106" s="14">
        <v>3087.422988087597</v>
      </c>
      <c r="F106" s="14">
        <v>3252.687</v>
      </c>
    </row>
    <row r="107" spans="2:6" ht="12">
      <c r="B107" s="1" t="s">
        <v>51</v>
      </c>
      <c r="D107" s="14">
        <v>1127.419</v>
      </c>
      <c r="E107" s="14">
        <v>1259.7274210046396</v>
      </c>
      <c r="F107" s="14">
        <v>1330.597</v>
      </c>
    </row>
    <row r="108" spans="2:6" ht="12">
      <c r="B108" s="1" t="s">
        <v>56</v>
      </c>
      <c r="D108" s="14">
        <v>9765.222</v>
      </c>
      <c r="E108" s="14">
        <v>10322.156258896968</v>
      </c>
      <c r="F108" s="14">
        <v>10851.26</v>
      </c>
    </row>
    <row r="109" spans="4:6" ht="12">
      <c r="D109" s="7">
        <v>0</v>
      </c>
      <c r="E109" s="7">
        <v>1.8189894035458565E-12</v>
      </c>
      <c r="F109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2008-06-24T21:13:19Z</dcterms:created>
  <dcterms:modified xsi:type="dcterms:W3CDTF">2008-06-24T21:13:19Z</dcterms:modified>
  <cp:category/>
  <cp:version/>
  <cp:contentType/>
  <cp:contentStatus/>
</cp:coreProperties>
</file>