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390" windowHeight="9315" activeTab="1"/>
  </bookViews>
  <sheets>
    <sheet name="HYDRO RESOURCES" sheetId="1" r:id="rId1"/>
    <sheet name="OTHER PURCHAS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<sst xmlns="http://schemas.openxmlformats.org/spreadsheetml/2006/main" count="108" uniqueCount="43">
  <si>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</si>
  <si>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</si>
  <si>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</si>
  <si>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</si>
  <si>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</si>
  <si>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</si>
  <si>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</si>
  <si>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</si>
  <si>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</si>
  <si>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</si>
  <si>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</si>
  <si>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</si>
  <si>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</si>
  <si>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 GWh</t>
  </si>
  <si>
    <t>OTHER PURCHASES</t>
  </si>
  <si>
    <t>EA2 ACCOUNT</t>
  </si>
  <si>
    <t>WESTERN RESOURCES (HYDRO)</t>
  </si>
  <si>
    <t>1ST QTR</t>
  </si>
  <si>
    <t xml:space="preserve">2ND QTR </t>
  </si>
  <si>
    <t xml:space="preserve">3RD QTR </t>
  </si>
  <si>
    <t>4TH QTR</t>
  </si>
  <si>
    <t>Generation at load center (Tracy)</t>
  </si>
  <si>
    <t>Generation at Plant</t>
  </si>
  <si>
    <t>(1)</t>
  </si>
  <si>
    <t>(2)</t>
  </si>
  <si>
    <t>EA2 Deposits are not in the Supply Grand Total</t>
  </si>
  <si>
    <t>Deposits</t>
  </si>
  <si>
    <t>Withdrawals</t>
  </si>
  <si>
    <t>Includes purchases for load management</t>
  </si>
  <si>
    <t xml:space="preserve">NORTHWEST </t>
  </si>
  <si>
    <t xml:space="preserve">IN-AREA  </t>
  </si>
  <si>
    <t xml:space="preserve">Carr </t>
  </si>
  <si>
    <t xml:space="preserve">Folsom </t>
  </si>
  <si>
    <t xml:space="preserve">Keswick </t>
  </si>
  <si>
    <t xml:space="preserve">Nimbus </t>
  </si>
  <si>
    <t xml:space="preserve">ONeill </t>
  </si>
  <si>
    <t xml:space="preserve">Shasta </t>
  </si>
  <si>
    <t xml:space="preserve">Trinity </t>
  </si>
  <si>
    <t xml:space="preserve">San Luis </t>
  </si>
  <si>
    <t xml:space="preserve">Spring Creek </t>
  </si>
  <si>
    <t xml:space="preserve">New Melones </t>
  </si>
  <si>
    <t>IN MWh</t>
  </si>
  <si>
    <t>JAN - DEC   2003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</si>
</sst>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" fontId="0" fillId="0" borderId="16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2" fontId="0" fillId="0" borderId="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PA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_gen"/>
      <sheetName val="nw_purc"/>
      <sheetName val="inareapurc"/>
    </sheetNames>
    <sheetDataSet>
      <sheetData sheetId="0">
        <row r="14">
          <cell r="B14">
            <v>1.382</v>
          </cell>
          <cell r="C14">
            <v>38.534</v>
          </cell>
          <cell r="D14">
            <v>34.769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44.146</v>
          </cell>
          <cell r="C15">
            <v>63.111</v>
          </cell>
          <cell r="D15">
            <v>33.09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55.592</v>
          </cell>
          <cell r="C16">
            <v>38.712</v>
          </cell>
          <cell r="D16">
            <v>20.016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6.229</v>
          </cell>
          <cell r="C17">
            <v>11.403</v>
          </cell>
          <cell r="D17">
            <v>30.932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5.412</v>
          </cell>
          <cell r="C18">
            <v>7.8</v>
          </cell>
          <cell r="D18">
            <v>4.392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290.285</v>
          </cell>
          <cell r="C21">
            <v>186.194</v>
          </cell>
          <cell r="D21">
            <v>66.816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40.025</v>
          </cell>
          <cell r="C22">
            <v>42.751</v>
          </cell>
          <cell r="D22">
            <v>44.505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5.494</v>
          </cell>
          <cell r="C23">
            <v>30.603</v>
          </cell>
          <cell r="D23">
            <v>31.923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</sheetData>
      <sheetData sheetId="1">
        <row r="8">
          <cell r="A8" t="str">
            <v>SC_PACW-1D</v>
          </cell>
          <cell r="B8">
            <v>39.432</v>
          </cell>
          <cell r="C8">
            <v>35.616</v>
          </cell>
          <cell r="D8">
            <v>39.432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2">
        <row r="2">
          <cell r="A2" t="str">
            <v>BPEC01</v>
          </cell>
          <cell r="B2">
            <v>0</v>
          </cell>
          <cell r="C2">
            <v>0</v>
          </cell>
          <cell r="D2">
            <v>2600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CALP01</v>
          </cell>
          <cell r="B3">
            <v>0</v>
          </cell>
          <cell r="C3">
            <v>0</v>
          </cell>
          <cell r="D3">
            <v>3200</v>
          </cell>
        </row>
        <row r="4">
          <cell r="A4" t="str">
            <v>CORPW</v>
          </cell>
          <cell r="B4">
            <v>0</v>
          </cell>
          <cell r="C4">
            <v>0</v>
          </cell>
          <cell r="D4">
            <v>400</v>
          </cell>
        </row>
        <row r="5">
          <cell r="A5" t="str">
            <v>CPS01</v>
          </cell>
          <cell r="B5">
            <v>0</v>
          </cell>
          <cell r="C5">
            <v>0</v>
          </cell>
          <cell r="D5">
            <v>4200</v>
          </cell>
        </row>
        <row r="6">
          <cell r="A6" t="str">
            <v>SETCWW</v>
          </cell>
          <cell r="B6">
            <v>0</v>
          </cell>
          <cell r="C6">
            <v>0</v>
          </cell>
          <cell r="D6">
            <v>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5"/>
  <sheetViews>
    <sheetView showGridLines="0" workbookViewId="0" topLeftCell="A1">
      <selection activeCell="K10" sqref="K10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10.140625" style="0" customWidth="1"/>
    <col min="4" max="4" width="11.421875" style="0" customWidth="1"/>
    <col min="5" max="5" width="11.00390625" style="0" customWidth="1"/>
    <col min="6" max="9" width="9.57421875" style="0" bestFit="1" customWidth="1"/>
    <col min="10" max="17" width="9.00390625" style="0" customWidth="1"/>
    <col min="18" max="18" width="10.8515625" style="0" customWidth="1"/>
  </cols>
  <sheetData>
    <row r="1" spans="1:7" ht="15.75">
      <c r="A1" s="29"/>
      <c r="B1" s="29"/>
      <c r="C1" s="29"/>
      <c r="D1" s="30" t="s">
        <v>16</v>
      </c>
      <c r="E1" s="30"/>
      <c r="F1" s="29"/>
      <c r="G1" s="2"/>
    </row>
    <row r="2" spans="1:7" ht="12.75">
      <c r="A2" s="29"/>
      <c r="B2" s="28" t="s">
        <v>42</v>
      </c>
      <c r="C2" s="29"/>
      <c r="E2" s="29"/>
      <c r="F2" s="29"/>
      <c r="G2" s="2"/>
    </row>
    <row r="3" spans="1:7" ht="12.75">
      <c r="A3" s="3" t="s">
        <v>22</v>
      </c>
      <c r="D3" s="2"/>
      <c r="E3" s="2"/>
      <c r="F3" s="2"/>
      <c r="G3" s="2"/>
    </row>
    <row r="4" spans="2:18" ht="13.5" thickBot="1">
      <c r="B4" s="3"/>
      <c r="C4" s="3"/>
      <c r="D4" s="3"/>
      <c r="E4" s="15" t="s">
        <v>17</v>
      </c>
      <c r="F4" s="3"/>
      <c r="G4" s="3"/>
      <c r="H4" s="3"/>
      <c r="I4" s="16" t="s">
        <v>18</v>
      </c>
      <c r="J4" s="3"/>
      <c r="K4" s="3"/>
      <c r="L4" s="3"/>
      <c r="M4" s="15" t="s">
        <v>19</v>
      </c>
      <c r="N4" s="10"/>
      <c r="O4" s="3"/>
      <c r="P4" s="3"/>
      <c r="Q4" s="16" t="s">
        <v>20</v>
      </c>
      <c r="R4" s="16" t="s">
        <v>12</v>
      </c>
    </row>
    <row r="5" spans="1:18" ht="12.75" customHeight="1" thickBot="1">
      <c r="A5" s="27" t="s">
        <v>13</v>
      </c>
      <c r="B5" s="31" t="s">
        <v>0</v>
      </c>
      <c r="C5" s="12" t="s">
        <v>1</v>
      </c>
      <c r="D5" s="12" t="s">
        <v>2</v>
      </c>
      <c r="E5" s="13"/>
      <c r="F5" s="12" t="s">
        <v>3</v>
      </c>
      <c r="G5" s="12" t="s">
        <v>4</v>
      </c>
      <c r="H5" s="12" t="s">
        <v>5</v>
      </c>
      <c r="I5" s="13"/>
      <c r="J5" s="12" t="s">
        <v>6</v>
      </c>
      <c r="K5" s="12" t="s">
        <v>7</v>
      </c>
      <c r="L5" s="12" t="s">
        <v>8</v>
      </c>
      <c r="M5" s="13"/>
      <c r="N5" s="12" t="s">
        <v>9</v>
      </c>
      <c r="O5" s="12" t="s">
        <v>10</v>
      </c>
      <c r="P5" s="12" t="s">
        <v>11</v>
      </c>
      <c r="Q5" s="14"/>
      <c r="R5" s="14"/>
    </row>
    <row r="6" spans="2:18" ht="4.5" customHeight="1">
      <c r="B6" s="32"/>
      <c r="C6" s="32"/>
      <c r="D6" s="4"/>
      <c r="E6" s="6"/>
      <c r="F6" s="32"/>
      <c r="G6" s="32"/>
      <c r="H6" s="32"/>
      <c r="I6" s="9"/>
      <c r="J6" s="44"/>
      <c r="K6" s="44"/>
      <c r="L6" s="44"/>
      <c r="M6" s="45"/>
      <c r="N6" s="32"/>
      <c r="O6" s="32"/>
      <c r="P6" s="4"/>
      <c r="Q6" s="5"/>
      <c r="R6" s="38"/>
    </row>
    <row r="7" spans="1:18" ht="12.75">
      <c r="A7" t="s">
        <v>31</v>
      </c>
      <c r="B7" s="34">
        <f>'[1]quar_gen'!B14</f>
        <v>1.382</v>
      </c>
      <c r="C7" s="34">
        <f>'[1]quar_gen'!C14</f>
        <v>38.534</v>
      </c>
      <c r="D7" s="34">
        <f>'[1]quar_gen'!D14</f>
        <v>34.769</v>
      </c>
      <c r="E7" s="35">
        <f>SUM(B7:D7)</f>
        <v>74.685</v>
      </c>
      <c r="F7" s="34">
        <f>'[1]quar_gen'!E14</f>
        <v>0</v>
      </c>
      <c r="G7" s="34">
        <f>'[1]quar_gen'!F14</f>
        <v>0</v>
      </c>
      <c r="H7" s="34">
        <f>'[1]quar_gen'!G14</f>
        <v>0</v>
      </c>
      <c r="I7" s="35">
        <f>SUM(F7:H7)</f>
        <v>0</v>
      </c>
      <c r="J7" s="34">
        <f>'[1]quar_gen'!H14</f>
        <v>0</v>
      </c>
      <c r="K7" s="34">
        <f>'[1]quar_gen'!I14</f>
        <v>0</v>
      </c>
      <c r="L7" s="34">
        <f>'[1]quar_gen'!J14</f>
        <v>0</v>
      </c>
      <c r="M7" s="35">
        <f>SUM(J7:L7)</f>
        <v>0</v>
      </c>
      <c r="N7" s="34">
        <f>'[1]quar_gen'!K14</f>
        <v>0</v>
      </c>
      <c r="O7" s="34">
        <f>'[1]quar_gen'!L14</f>
        <v>0</v>
      </c>
      <c r="P7" s="34">
        <f>'[1]quar_gen'!M14</f>
        <v>0</v>
      </c>
      <c r="Q7" s="35">
        <f>SUM(N7:P7)</f>
        <v>0</v>
      </c>
      <c r="R7" s="35">
        <f>SUM(Q7,M7,I7,E7)</f>
        <v>74.685</v>
      </c>
    </row>
    <row r="8" spans="1:18" ht="12.75">
      <c r="A8" t="s">
        <v>32</v>
      </c>
      <c r="B8" s="34">
        <f>'[1]quar_gen'!B15</f>
        <v>44.146</v>
      </c>
      <c r="C8" s="34">
        <f>'[1]quar_gen'!C15</f>
        <v>63.111</v>
      </c>
      <c r="D8" s="34">
        <f>'[1]quar_gen'!D15</f>
        <v>33.09</v>
      </c>
      <c r="E8" s="35">
        <f aca="true" t="shared" si="0" ref="E8:E17">SUM(B8:D8)</f>
        <v>140.347</v>
      </c>
      <c r="F8" s="34">
        <f>'[1]quar_gen'!E15</f>
        <v>0</v>
      </c>
      <c r="G8" s="34">
        <f>'[1]quar_gen'!F15</f>
        <v>0</v>
      </c>
      <c r="H8" s="34">
        <f>'[1]quar_gen'!G15</f>
        <v>0</v>
      </c>
      <c r="I8" s="35">
        <f aca="true" t="shared" si="1" ref="I8:I16">SUM(F8:H8)</f>
        <v>0</v>
      </c>
      <c r="J8" s="34">
        <f>'[1]quar_gen'!H15</f>
        <v>0</v>
      </c>
      <c r="K8" s="34">
        <f>'[1]quar_gen'!I15</f>
        <v>0</v>
      </c>
      <c r="L8" s="34">
        <f>'[1]quar_gen'!J15</f>
        <v>0</v>
      </c>
      <c r="M8" s="35">
        <f aca="true" t="shared" si="2" ref="M8:M16">SUM(J8:L8)</f>
        <v>0</v>
      </c>
      <c r="N8" s="34">
        <f>'[1]quar_gen'!K15</f>
        <v>0</v>
      </c>
      <c r="O8" s="34">
        <f>'[1]quar_gen'!L15</f>
        <v>0</v>
      </c>
      <c r="P8" s="34">
        <f>'[1]quar_gen'!M15</f>
        <v>0</v>
      </c>
      <c r="Q8" s="35">
        <f aca="true" t="shared" si="3" ref="Q8:Q16">SUM(N8:P8)</f>
        <v>0</v>
      </c>
      <c r="R8" s="35">
        <f aca="true" t="shared" si="4" ref="R8:R16">SUM(Q8,M8,I8,E8)</f>
        <v>140.347</v>
      </c>
    </row>
    <row r="9" spans="1:18" ht="12.75">
      <c r="A9" t="s">
        <v>33</v>
      </c>
      <c r="B9" s="34">
        <f>'[1]quar_gen'!B16</f>
        <v>55.592</v>
      </c>
      <c r="C9" s="34">
        <f>'[1]quar_gen'!C16</f>
        <v>38.712</v>
      </c>
      <c r="D9" s="34">
        <f>'[1]quar_gen'!D16</f>
        <v>20.016</v>
      </c>
      <c r="E9" s="35">
        <f t="shared" si="0"/>
        <v>114.32</v>
      </c>
      <c r="F9" s="34">
        <f>'[1]quar_gen'!E16</f>
        <v>0</v>
      </c>
      <c r="G9" s="34">
        <f>'[1]quar_gen'!F16</f>
        <v>0</v>
      </c>
      <c r="H9" s="34">
        <f>'[1]quar_gen'!G16</f>
        <v>0</v>
      </c>
      <c r="I9" s="35">
        <f t="shared" si="1"/>
        <v>0</v>
      </c>
      <c r="J9" s="34">
        <f>'[1]quar_gen'!H16</f>
        <v>0</v>
      </c>
      <c r="K9" s="34">
        <f>'[1]quar_gen'!I16</f>
        <v>0</v>
      </c>
      <c r="L9" s="34">
        <f>'[1]quar_gen'!J16</f>
        <v>0</v>
      </c>
      <c r="M9" s="35">
        <f t="shared" si="2"/>
        <v>0</v>
      </c>
      <c r="N9" s="34">
        <f>'[1]quar_gen'!K16</f>
        <v>0</v>
      </c>
      <c r="O9" s="34">
        <f>'[1]quar_gen'!L16</f>
        <v>0</v>
      </c>
      <c r="P9" s="34">
        <f>'[1]quar_gen'!M16</f>
        <v>0</v>
      </c>
      <c r="Q9" s="35">
        <f t="shared" si="3"/>
        <v>0</v>
      </c>
      <c r="R9" s="35">
        <f t="shared" si="4"/>
        <v>114.32</v>
      </c>
    </row>
    <row r="10" spans="1:18" ht="12.75">
      <c r="A10" t="s">
        <v>40</v>
      </c>
      <c r="B10" s="34">
        <f>'[1]quar_gen'!B17</f>
        <v>6.229</v>
      </c>
      <c r="C10" s="34">
        <f>'[1]quar_gen'!C17</f>
        <v>11.403</v>
      </c>
      <c r="D10" s="34">
        <f>'[1]quar_gen'!D17</f>
        <v>30.932</v>
      </c>
      <c r="E10" s="35">
        <f t="shared" si="0"/>
        <v>48.564</v>
      </c>
      <c r="F10" s="34">
        <f>'[1]quar_gen'!E17</f>
        <v>0</v>
      </c>
      <c r="G10" s="34">
        <f>'[1]quar_gen'!F17</f>
        <v>0</v>
      </c>
      <c r="H10" s="34">
        <f>'[1]quar_gen'!G17</f>
        <v>0</v>
      </c>
      <c r="I10" s="35">
        <f t="shared" si="1"/>
        <v>0</v>
      </c>
      <c r="J10" s="34">
        <f>'[1]quar_gen'!H17</f>
        <v>0</v>
      </c>
      <c r="K10" s="34">
        <f>'[1]quar_gen'!I17</f>
        <v>0</v>
      </c>
      <c r="L10" s="34">
        <f>'[1]quar_gen'!J17</f>
        <v>0</v>
      </c>
      <c r="M10" s="35">
        <f t="shared" si="2"/>
        <v>0</v>
      </c>
      <c r="N10" s="34">
        <f>'[1]quar_gen'!K17</f>
        <v>0</v>
      </c>
      <c r="O10" s="34">
        <f>'[1]quar_gen'!L17</f>
        <v>0</v>
      </c>
      <c r="P10" s="34">
        <f>'[1]quar_gen'!M17</f>
        <v>0</v>
      </c>
      <c r="Q10" s="35">
        <f t="shared" si="3"/>
        <v>0</v>
      </c>
      <c r="R10" s="35">
        <f t="shared" si="4"/>
        <v>48.564</v>
      </c>
    </row>
    <row r="11" spans="1:18" ht="12.75">
      <c r="A11" t="s">
        <v>34</v>
      </c>
      <c r="B11" s="34">
        <f>'[1]quar_gen'!B18</f>
        <v>5.412</v>
      </c>
      <c r="C11" s="34">
        <f>'[1]quar_gen'!C18</f>
        <v>7.8</v>
      </c>
      <c r="D11" s="34">
        <f>'[1]quar_gen'!D18</f>
        <v>4.392</v>
      </c>
      <c r="E11" s="35">
        <f t="shared" si="0"/>
        <v>17.604</v>
      </c>
      <c r="F11" s="34">
        <f>'[1]quar_gen'!E18</f>
        <v>0</v>
      </c>
      <c r="G11" s="34">
        <f>'[1]quar_gen'!F18</f>
        <v>0</v>
      </c>
      <c r="H11" s="34">
        <f>'[1]quar_gen'!G18</f>
        <v>0</v>
      </c>
      <c r="I11" s="35">
        <f t="shared" si="1"/>
        <v>0</v>
      </c>
      <c r="J11" s="34">
        <f>'[1]quar_gen'!H18</f>
        <v>0</v>
      </c>
      <c r="K11" s="34">
        <f>'[1]quar_gen'!I18</f>
        <v>0</v>
      </c>
      <c r="L11" s="34">
        <f>'[1]quar_gen'!J18</f>
        <v>0</v>
      </c>
      <c r="M11" s="35">
        <f t="shared" si="2"/>
        <v>0</v>
      </c>
      <c r="N11" s="34">
        <f>'[1]quar_gen'!K18</f>
        <v>0</v>
      </c>
      <c r="O11" s="34">
        <f>'[1]quar_gen'!L18</f>
        <v>0</v>
      </c>
      <c r="P11" s="34">
        <f>'[1]quar_gen'!M18</f>
        <v>0</v>
      </c>
      <c r="Q11" s="35">
        <f t="shared" si="3"/>
        <v>0</v>
      </c>
      <c r="R11" s="35">
        <f t="shared" si="4"/>
        <v>17.604</v>
      </c>
    </row>
    <row r="12" spans="1:18" ht="12.75">
      <c r="A12" t="s">
        <v>35</v>
      </c>
      <c r="B12" s="34">
        <f>'[1]quar_gen'!B19</f>
        <v>0</v>
      </c>
      <c r="C12" s="34">
        <f>'[1]quar_gen'!C19</f>
        <v>0</v>
      </c>
      <c r="D12" s="34">
        <f>'[1]quar_gen'!D19</f>
        <v>0</v>
      </c>
      <c r="E12" s="35">
        <f t="shared" si="0"/>
        <v>0</v>
      </c>
      <c r="F12" s="34">
        <f>'[1]quar_gen'!E19</f>
        <v>0</v>
      </c>
      <c r="G12" s="34">
        <f>'[1]quar_gen'!F19</f>
        <v>0</v>
      </c>
      <c r="H12" s="34">
        <f>'[1]quar_gen'!G19</f>
        <v>0</v>
      </c>
      <c r="I12" s="35">
        <f t="shared" si="1"/>
        <v>0</v>
      </c>
      <c r="J12" s="34">
        <f>'[1]quar_gen'!H19</f>
        <v>0</v>
      </c>
      <c r="K12" s="34">
        <f>'[1]quar_gen'!I19</f>
        <v>0</v>
      </c>
      <c r="L12" s="34">
        <f>'[1]quar_gen'!J19</f>
        <v>0</v>
      </c>
      <c r="M12" s="35">
        <f t="shared" si="2"/>
        <v>0</v>
      </c>
      <c r="N12" s="34">
        <f>'[1]quar_gen'!K19</f>
        <v>0</v>
      </c>
      <c r="O12" s="34">
        <f>'[1]quar_gen'!L19</f>
        <v>0</v>
      </c>
      <c r="P12" s="34">
        <f>'[1]quar_gen'!M19</f>
        <v>0</v>
      </c>
      <c r="Q12" s="35">
        <f t="shared" si="3"/>
        <v>0</v>
      </c>
      <c r="R12" s="35">
        <f t="shared" si="4"/>
        <v>0</v>
      </c>
    </row>
    <row r="13" spans="1:18" ht="12.75">
      <c r="A13" t="s">
        <v>38</v>
      </c>
      <c r="B13" s="34">
        <f>'[1]quar_gen'!B20</f>
        <v>0</v>
      </c>
      <c r="C13" s="34">
        <f>'[1]quar_gen'!C20</f>
        <v>0</v>
      </c>
      <c r="D13" s="34">
        <f>'[1]quar_gen'!D20</f>
        <v>0</v>
      </c>
      <c r="E13" s="35">
        <f t="shared" si="0"/>
        <v>0</v>
      </c>
      <c r="F13" s="34">
        <f>'[1]quar_gen'!E20</f>
        <v>0</v>
      </c>
      <c r="G13" s="34">
        <f>'[1]quar_gen'!F20</f>
        <v>0</v>
      </c>
      <c r="H13" s="34">
        <f>'[1]quar_gen'!G20</f>
        <v>0</v>
      </c>
      <c r="I13" s="35">
        <f t="shared" si="1"/>
        <v>0</v>
      </c>
      <c r="J13" s="34">
        <f>'[1]quar_gen'!H20</f>
        <v>0</v>
      </c>
      <c r="K13" s="34">
        <f>'[1]quar_gen'!I20</f>
        <v>0</v>
      </c>
      <c r="L13" s="34">
        <f>'[1]quar_gen'!J20</f>
        <v>0</v>
      </c>
      <c r="M13" s="35">
        <f t="shared" si="2"/>
        <v>0</v>
      </c>
      <c r="N13" s="34">
        <f>'[1]quar_gen'!K20</f>
        <v>0</v>
      </c>
      <c r="O13" s="34">
        <f>'[1]quar_gen'!L20</f>
        <v>0</v>
      </c>
      <c r="P13" s="34">
        <f>'[1]quar_gen'!M20</f>
        <v>0</v>
      </c>
      <c r="Q13" s="35">
        <f t="shared" si="3"/>
        <v>0</v>
      </c>
      <c r="R13" s="35">
        <f t="shared" si="4"/>
        <v>0</v>
      </c>
    </row>
    <row r="14" spans="1:18" ht="12.75">
      <c r="A14" t="s">
        <v>36</v>
      </c>
      <c r="B14" s="34">
        <f>'[1]quar_gen'!B21</f>
        <v>290.285</v>
      </c>
      <c r="C14" s="34">
        <f>'[1]quar_gen'!C21</f>
        <v>186.194</v>
      </c>
      <c r="D14" s="34">
        <f>'[1]quar_gen'!D21</f>
        <v>66.816</v>
      </c>
      <c r="E14" s="35">
        <f t="shared" si="0"/>
        <v>543.2950000000001</v>
      </c>
      <c r="F14" s="34">
        <f>'[1]quar_gen'!E21</f>
        <v>0</v>
      </c>
      <c r="G14" s="34">
        <f>'[1]quar_gen'!F21</f>
        <v>0</v>
      </c>
      <c r="H14" s="34">
        <f>'[1]quar_gen'!G21</f>
        <v>0</v>
      </c>
      <c r="I14" s="35">
        <f t="shared" si="1"/>
        <v>0</v>
      </c>
      <c r="J14" s="34">
        <f>'[1]quar_gen'!H21</f>
        <v>0</v>
      </c>
      <c r="K14" s="34">
        <f>'[1]quar_gen'!I21</f>
        <v>0</v>
      </c>
      <c r="L14" s="34">
        <f>'[1]quar_gen'!J21</f>
        <v>0</v>
      </c>
      <c r="M14" s="35">
        <f t="shared" si="2"/>
        <v>0</v>
      </c>
      <c r="N14" s="34">
        <f>'[1]quar_gen'!K21</f>
        <v>0</v>
      </c>
      <c r="O14" s="34">
        <f>'[1]quar_gen'!L21</f>
        <v>0</v>
      </c>
      <c r="P14" s="34">
        <f>'[1]quar_gen'!M21</f>
        <v>0</v>
      </c>
      <c r="Q14" s="35">
        <f t="shared" si="3"/>
        <v>0</v>
      </c>
      <c r="R14" s="35">
        <f t="shared" si="4"/>
        <v>543.2950000000001</v>
      </c>
    </row>
    <row r="15" spans="1:18" ht="12.75">
      <c r="A15" t="s">
        <v>39</v>
      </c>
      <c r="B15" s="34">
        <f>'[1]quar_gen'!B22</f>
        <v>40.025</v>
      </c>
      <c r="C15" s="34">
        <f>'[1]quar_gen'!C22</f>
        <v>42.751</v>
      </c>
      <c r="D15" s="34">
        <f>'[1]quar_gen'!D22</f>
        <v>44.505</v>
      </c>
      <c r="E15" s="35">
        <f t="shared" si="0"/>
        <v>127.281</v>
      </c>
      <c r="F15" s="34">
        <f>'[1]quar_gen'!E22</f>
        <v>0</v>
      </c>
      <c r="G15" s="34">
        <f>'[1]quar_gen'!F22</f>
        <v>0</v>
      </c>
      <c r="H15" s="34">
        <f>'[1]quar_gen'!G22</f>
        <v>0</v>
      </c>
      <c r="I15" s="35">
        <f t="shared" si="1"/>
        <v>0</v>
      </c>
      <c r="J15" s="34">
        <f>'[1]quar_gen'!H22</f>
        <v>0</v>
      </c>
      <c r="K15" s="34">
        <f>'[1]quar_gen'!I22</f>
        <v>0</v>
      </c>
      <c r="L15" s="34">
        <f>'[1]quar_gen'!J22</f>
        <v>0</v>
      </c>
      <c r="M15" s="35">
        <f t="shared" si="2"/>
        <v>0</v>
      </c>
      <c r="N15" s="34">
        <f>'[1]quar_gen'!K22</f>
        <v>0</v>
      </c>
      <c r="O15" s="34">
        <f>'[1]quar_gen'!L22</f>
        <v>0</v>
      </c>
      <c r="P15" s="34">
        <f>'[1]quar_gen'!M22</f>
        <v>0</v>
      </c>
      <c r="Q15" s="35">
        <f t="shared" si="3"/>
        <v>0</v>
      </c>
      <c r="R15" s="35">
        <f t="shared" si="4"/>
        <v>127.281</v>
      </c>
    </row>
    <row r="16" spans="1:18" ht="13.5" thickBot="1">
      <c r="A16" t="s">
        <v>37</v>
      </c>
      <c r="B16" s="34">
        <f>'[1]quar_gen'!B23</f>
        <v>5.494</v>
      </c>
      <c r="C16" s="34">
        <f>'[1]quar_gen'!C23</f>
        <v>30.603</v>
      </c>
      <c r="D16" s="34">
        <f>'[1]quar_gen'!D23</f>
        <v>31.923</v>
      </c>
      <c r="E16" s="35">
        <f t="shared" si="0"/>
        <v>68.02</v>
      </c>
      <c r="F16" s="34">
        <f>'[1]quar_gen'!E23</f>
        <v>0</v>
      </c>
      <c r="G16" s="34">
        <f>'[1]quar_gen'!F23</f>
        <v>0</v>
      </c>
      <c r="H16" s="34">
        <f>'[1]quar_gen'!G23</f>
        <v>0</v>
      </c>
      <c r="I16" s="35">
        <f t="shared" si="1"/>
        <v>0</v>
      </c>
      <c r="J16" s="34">
        <f>'[1]quar_gen'!H23</f>
        <v>0</v>
      </c>
      <c r="K16" s="34">
        <f>'[1]quar_gen'!I23</f>
        <v>0</v>
      </c>
      <c r="L16" s="34">
        <f>'[1]quar_gen'!J23</f>
        <v>0</v>
      </c>
      <c r="M16" s="35">
        <f t="shared" si="2"/>
        <v>0</v>
      </c>
      <c r="N16" s="34">
        <f>'[1]quar_gen'!K23</f>
        <v>0</v>
      </c>
      <c r="O16" s="34">
        <f>'[1]quar_gen'!L23</f>
        <v>0</v>
      </c>
      <c r="P16" s="34">
        <f>'[1]quar_gen'!M23</f>
        <v>0</v>
      </c>
      <c r="Q16" s="35">
        <f t="shared" si="3"/>
        <v>0</v>
      </c>
      <c r="R16" s="35">
        <f t="shared" si="4"/>
        <v>68.02</v>
      </c>
    </row>
    <row r="17" spans="2:18" ht="14.25" customHeight="1" thickTop="1">
      <c r="B17" s="36">
        <f>SUM(B7:B16)</f>
        <v>448.56500000000005</v>
      </c>
      <c r="C17" s="36">
        <f>SUM(C7:C16)</f>
        <v>419.108</v>
      </c>
      <c r="D17" s="36">
        <f>SUM(D7:D16)</f>
        <v>266.443</v>
      </c>
      <c r="E17" s="36">
        <f t="shared" si="0"/>
        <v>1134.116</v>
      </c>
      <c r="F17" s="36">
        <f aca="true" t="shared" si="5" ref="F17:R17">SUM(F7:F16)</f>
        <v>0</v>
      </c>
      <c r="G17" s="36">
        <f t="shared" si="5"/>
        <v>0</v>
      </c>
      <c r="H17" s="36">
        <f t="shared" si="5"/>
        <v>0</v>
      </c>
      <c r="I17" s="36">
        <f t="shared" si="5"/>
        <v>0</v>
      </c>
      <c r="J17" s="36">
        <f t="shared" si="5"/>
        <v>0</v>
      </c>
      <c r="K17" s="36">
        <f>SUM(K7:K16)</f>
        <v>0</v>
      </c>
      <c r="L17" s="36">
        <f>SUM(L7:L16)</f>
        <v>0</v>
      </c>
      <c r="M17" s="36">
        <f>SUM(M7:M16)</f>
        <v>0</v>
      </c>
      <c r="N17" s="36">
        <f t="shared" si="5"/>
        <v>0</v>
      </c>
      <c r="O17" s="36">
        <f t="shared" si="5"/>
        <v>0</v>
      </c>
      <c r="P17" s="36">
        <f t="shared" si="5"/>
        <v>0</v>
      </c>
      <c r="Q17" s="36">
        <f t="shared" si="5"/>
        <v>0</v>
      </c>
      <c r="R17" s="36">
        <f t="shared" si="5"/>
        <v>1134.116</v>
      </c>
    </row>
    <row r="20" spans="1:17" ht="12.75">
      <c r="A20" s="3" t="s">
        <v>21</v>
      </c>
      <c r="Q20" s="17"/>
    </row>
    <row r="21" spans="2:18" ht="13.5" thickBot="1">
      <c r="B21" s="3"/>
      <c r="C21" s="3"/>
      <c r="D21" s="3"/>
      <c r="E21" s="15" t="s">
        <v>17</v>
      </c>
      <c r="F21" s="3"/>
      <c r="G21" s="3"/>
      <c r="H21" s="3"/>
      <c r="I21" s="16" t="s">
        <v>18</v>
      </c>
      <c r="J21" s="3"/>
      <c r="K21" s="3"/>
      <c r="L21" s="3"/>
      <c r="M21" s="16" t="s">
        <v>19</v>
      </c>
      <c r="N21" s="3"/>
      <c r="O21" s="3"/>
      <c r="P21" s="3"/>
      <c r="Q21" s="16" t="s">
        <v>20</v>
      </c>
      <c r="R21" s="16" t="s">
        <v>12</v>
      </c>
    </row>
    <row r="22" spans="1:18" ht="13.5" thickBot="1">
      <c r="A22" s="27" t="s">
        <v>13</v>
      </c>
      <c r="B22" s="11" t="s">
        <v>0</v>
      </c>
      <c r="C22" s="12" t="s">
        <v>1</v>
      </c>
      <c r="D22" s="12" t="s">
        <v>2</v>
      </c>
      <c r="E22" s="13"/>
      <c r="F22" s="12" t="s">
        <v>3</v>
      </c>
      <c r="G22" s="12" t="s">
        <v>4</v>
      </c>
      <c r="H22" s="12" t="s">
        <v>5</v>
      </c>
      <c r="I22" s="13"/>
      <c r="J22" s="12" t="s">
        <v>6</v>
      </c>
      <c r="K22" s="12" t="s">
        <v>7</v>
      </c>
      <c r="L22" s="12" t="s">
        <v>8</v>
      </c>
      <c r="M22" s="13"/>
      <c r="N22" s="12" t="s">
        <v>9</v>
      </c>
      <c r="O22" s="12" t="s">
        <v>10</v>
      </c>
      <c r="P22" s="12" t="s">
        <v>11</v>
      </c>
      <c r="Q22" s="14"/>
      <c r="R22" s="14"/>
    </row>
    <row r="23" spans="2:18" ht="6" customHeight="1">
      <c r="B23" s="46"/>
      <c r="C23" s="46"/>
      <c r="D23" s="46"/>
      <c r="E23" s="8"/>
      <c r="F23" s="46"/>
      <c r="G23" s="46"/>
      <c r="H23" s="46"/>
      <c r="I23" s="7"/>
      <c r="J23" s="46"/>
      <c r="K23" s="46"/>
      <c r="L23" s="46"/>
      <c r="M23" s="7"/>
      <c r="N23" s="46"/>
      <c r="O23" s="46"/>
      <c r="P23" s="46"/>
      <c r="Q23" s="7"/>
      <c r="R23" s="7"/>
    </row>
    <row r="24" spans="1:18" ht="12.75">
      <c r="A24" t="s">
        <v>31</v>
      </c>
      <c r="B24" s="35">
        <f aca="true" t="shared" si="6" ref="B24:D26">B7*0.955</f>
        <v>1.31981</v>
      </c>
      <c r="C24" s="35">
        <f t="shared" si="6"/>
        <v>36.799969999999995</v>
      </c>
      <c r="D24" s="35">
        <f t="shared" si="6"/>
        <v>33.204395</v>
      </c>
      <c r="E24" s="35">
        <f>SUM(B24,C24,D24)</f>
        <v>71.324175</v>
      </c>
      <c r="F24" s="35">
        <f aca="true" t="shared" si="7" ref="F24:H26">F7*0.955</f>
        <v>0</v>
      </c>
      <c r="G24" s="35">
        <f t="shared" si="7"/>
        <v>0</v>
      </c>
      <c r="H24" s="35">
        <f t="shared" si="7"/>
        <v>0</v>
      </c>
      <c r="I24" s="35">
        <f>SUM(F24,G24,H24)</f>
        <v>0</v>
      </c>
      <c r="J24" s="35">
        <f aca="true" t="shared" si="8" ref="J24:L26">J7*0.955</f>
        <v>0</v>
      </c>
      <c r="K24" s="35">
        <f t="shared" si="8"/>
        <v>0</v>
      </c>
      <c r="L24" s="35">
        <f t="shared" si="8"/>
        <v>0</v>
      </c>
      <c r="M24" s="35">
        <f>SUM(J24,K24,L24)</f>
        <v>0</v>
      </c>
      <c r="N24" s="35">
        <f aca="true" t="shared" si="9" ref="N24:P26">N7*0.955</f>
        <v>0</v>
      </c>
      <c r="O24" s="35">
        <f t="shared" si="9"/>
        <v>0</v>
      </c>
      <c r="P24" s="35">
        <f t="shared" si="9"/>
        <v>0</v>
      </c>
      <c r="Q24" s="35">
        <f>SUM(N24,O24,P24)</f>
        <v>0</v>
      </c>
      <c r="R24" s="35">
        <f>SUM(Q24,M24,I24,E24)</f>
        <v>71.324175</v>
      </c>
    </row>
    <row r="25" spans="1:18" ht="12.75">
      <c r="A25" t="s">
        <v>32</v>
      </c>
      <c r="B25" s="35">
        <f t="shared" si="6"/>
        <v>42.15943</v>
      </c>
      <c r="C25" s="35">
        <f t="shared" si="6"/>
        <v>60.271004999999995</v>
      </c>
      <c r="D25" s="35">
        <f t="shared" si="6"/>
        <v>31.60095</v>
      </c>
      <c r="E25" s="35">
        <f aca="true" t="shared" si="10" ref="E25:E33">SUM(B25,C25,D25)</f>
        <v>134.031385</v>
      </c>
      <c r="F25" s="35">
        <f t="shared" si="7"/>
        <v>0</v>
      </c>
      <c r="G25" s="35">
        <f t="shared" si="7"/>
        <v>0</v>
      </c>
      <c r="H25" s="35">
        <f t="shared" si="7"/>
        <v>0</v>
      </c>
      <c r="I25" s="35">
        <f aca="true" t="shared" si="11" ref="I25:I33">SUM(F25,G25,H25)</f>
        <v>0</v>
      </c>
      <c r="J25" s="35">
        <f t="shared" si="8"/>
        <v>0</v>
      </c>
      <c r="K25" s="35">
        <f t="shared" si="8"/>
        <v>0</v>
      </c>
      <c r="L25" s="35">
        <f t="shared" si="8"/>
        <v>0</v>
      </c>
      <c r="M25" s="35">
        <f aca="true" t="shared" si="12" ref="M25:M33">SUM(J25,K25,L25)</f>
        <v>0</v>
      </c>
      <c r="N25" s="35">
        <f t="shared" si="9"/>
        <v>0</v>
      </c>
      <c r="O25" s="35">
        <f t="shared" si="9"/>
        <v>0</v>
      </c>
      <c r="P25" s="35">
        <f t="shared" si="9"/>
        <v>0</v>
      </c>
      <c r="Q25" s="35">
        <f aca="true" t="shared" si="13" ref="Q25:Q33">SUM(N25,O25,P25)</f>
        <v>0</v>
      </c>
      <c r="R25" s="35">
        <f aca="true" t="shared" si="14" ref="R25:R33">SUM(Q25,M25,I25,E25)</f>
        <v>134.031385</v>
      </c>
    </row>
    <row r="26" spans="1:18" ht="12.75">
      <c r="A26" t="s">
        <v>33</v>
      </c>
      <c r="B26" s="35">
        <f t="shared" si="6"/>
        <v>53.09036</v>
      </c>
      <c r="C26" s="35">
        <f t="shared" si="6"/>
        <v>36.96996</v>
      </c>
      <c r="D26" s="35">
        <f t="shared" si="6"/>
        <v>19.11528</v>
      </c>
      <c r="E26" s="35">
        <f t="shared" si="10"/>
        <v>109.17559999999999</v>
      </c>
      <c r="F26" s="35">
        <f t="shared" si="7"/>
        <v>0</v>
      </c>
      <c r="G26" s="35">
        <f t="shared" si="7"/>
        <v>0</v>
      </c>
      <c r="H26" s="35">
        <f t="shared" si="7"/>
        <v>0</v>
      </c>
      <c r="I26" s="35">
        <f t="shared" si="11"/>
        <v>0</v>
      </c>
      <c r="J26" s="35">
        <f t="shared" si="8"/>
        <v>0</v>
      </c>
      <c r="K26" s="35">
        <f t="shared" si="8"/>
        <v>0</v>
      </c>
      <c r="L26" s="35">
        <f t="shared" si="8"/>
        <v>0</v>
      </c>
      <c r="M26" s="35">
        <f t="shared" si="12"/>
        <v>0</v>
      </c>
      <c r="N26" s="35">
        <f t="shared" si="9"/>
        <v>0</v>
      </c>
      <c r="O26" s="35">
        <f t="shared" si="9"/>
        <v>0</v>
      </c>
      <c r="P26" s="35">
        <f t="shared" si="9"/>
        <v>0</v>
      </c>
      <c r="Q26" s="35">
        <f t="shared" si="13"/>
        <v>0</v>
      </c>
      <c r="R26" s="35">
        <f t="shared" si="14"/>
        <v>109.17559999999999</v>
      </c>
    </row>
    <row r="27" spans="1:18" ht="12.75">
      <c r="A27" t="s">
        <v>40</v>
      </c>
      <c r="B27" s="35">
        <f>B10*0.98</f>
        <v>6.10442</v>
      </c>
      <c r="C27" s="35">
        <f>C10*0.98</f>
        <v>11.17494</v>
      </c>
      <c r="D27" s="35">
        <f>D10*0.98</f>
        <v>30.31336</v>
      </c>
      <c r="E27" s="35">
        <f t="shared" si="10"/>
        <v>47.59272</v>
      </c>
      <c r="F27" s="35">
        <f>F10*0.98</f>
        <v>0</v>
      </c>
      <c r="G27" s="35">
        <f>G10*0.98</f>
        <v>0</v>
      </c>
      <c r="H27" s="35">
        <f>H10*0.98</f>
        <v>0</v>
      </c>
      <c r="I27" s="35">
        <f t="shared" si="11"/>
        <v>0</v>
      </c>
      <c r="J27" s="35">
        <f>J10*0.98</f>
        <v>0</v>
      </c>
      <c r="K27" s="35">
        <f>K10*0.98</f>
        <v>0</v>
      </c>
      <c r="L27" s="35">
        <f>L10*0.98</f>
        <v>0</v>
      </c>
      <c r="M27" s="35">
        <f t="shared" si="12"/>
        <v>0</v>
      </c>
      <c r="N27" s="35">
        <f>N10*0.98</f>
        <v>0</v>
      </c>
      <c r="O27" s="35">
        <f>O10*0.98</f>
        <v>0</v>
      </c>
      <c r="P27" s="35">
        <f>P10*0.98</f>
        <v>0</v>
      </c>
      <c r="Q27" s="35">
        <f t="shared" si="13"/>
        <v>0</v>
      </c>
      <c r="R27" s="35">
        <f t="shared" si="14"/>
        <v>47.59272</v>
      </c>
    </row>
    <row r="28" spans="1:18" ht="12.75">
      <c r="A28" t="s">
        <v>34</v>
      </c>
      <c r="B28" s="35">
        <f aca="true" t="shared" si="15" ref="B28:D29">B11*0.955</f>
        <v>5.16846</v>
      </c>
      <c r="C28" s="35">
        <f t="shared" si="15"/>
        <v>7.449</v>
      </c>
      <c r="D28" s="35">
        <f t="shared" si="15"/>
        <v>4.1943600000000005</v>
      </c>
      <c r="E28" s="35">
        <f t="shared" si="10"/>
        <v>16.81182</v>
      </c>
      <c r="F28" s="35">
        <f aca="true" t="shared" si="16" ref="F28:H29">F11*0.955</f>
        <v>0</v>
      </c>
      <c r="G28" s="35">
        <f t="shared" si="16"/>
        <v>0</v>
      </c>
      <c r="H28" s="35">
        <f t="shared" si="16"/>
        <v>0</v>
      </c>
      <c r="I28" s="35">
        <f t="shared" si="11"/>
        <v>0</v>
      </c>
      <c r="J28" s="35">
        <f aca="true" t="shared" si="17" ref="J28:L29">J11*0.955</f>
        <v>0</v>
      </c>
      <c r="K28" s="35">
        <f t="shared" si="17"/>
        <v>0</v>
      </c>
      <c r="L28" s="35">
        <f t="shared" si="17"/>
        <v>0</v>
      </c>
      <c r="M28" s="35">
        <f t="shared" si="12"/>
        <v>0</v>
      </c>
      <c r="N28" s="35">
        <f aca="true" t="shared" si="18" ref="N28:P29">N11*0.955</f>
        <v>0</v>
      </c>
      <c r="O28" s="35">
        <f t="shared" si="18"/>
        <v>0</v>
      </c>
      <c r="P28" s="35">
        <f t="shared" si="18"/>
        <v>0</v>
      </c>
      <c r="Q28" s="35">
        <f t="shared" si="13"/>
        <v>0</v>
      </c>
      <c r="R28" s="35">
        <f t="shared" si="14"/>
        <v>16.81182</v>
      </c>
    </row>
    <row r="29" spans="1:18" ht="12.75">
      <c r="A29" t="s">
        <v>35</v>
      </c>
      <c r="B29" s="35">
        <f t="shared" si="15"/>
        <v>0</v>
      </c>
      <c r="C29" s="35">
        <f t="shared" si="15"/>
        <v>0</v>
      </c>
      <c r="D29" s="35">
        <f t="shared" si="15"/>
        <v>0</v>
      </c>
      <c r="E29" s="35">
        <f t="shared" si="10"/>
        <v>0</v>
      </c>
      <c r="F29" s="35">
        <f t="shared" si="16"/>
        <v>0</v>
      </c>
      <c r="G29" s="35">
        <f t="shared" si="16"/>
        <v>0</v>
      </c>
      <c r="H29" s="35">
        <f t="shared" si="16"/>
        <v>0</v>
      </c>
      <c r="I29" s="35">
        <f t="shared" si="11"/>
        <v>0</v>
      </c>
      <c r="J29" s="35">
        <f t="shared" si="17"/>
        <v>0</v>
      </c>
      <c r="K29" s="35">
        <f t="shared" si="17"/>
        <v>0</v>
      </c>
      <c r="L29" s="35">
        <f t="shared" si="17"/>
        <v>0</v>
      </c>
      <c r="M29" s="35">
        <f t="shared" si="12"/>
        <v>0</v>
      </c>
      <c r="N29" s="35">
        <f t="shared" si="18"/>
        <v>0</v>
      </c>
      <c r="O29" s="35">
        <f t="shared" si="18"/>
        <v>0</v>
      </c>
      <c r="P29" s="35">
        <f t="shared" si="18"/>
        <v>0</v>
      </c>
      <c r="Q29" s="35">
        <f t="shared" si="13"/>
        <v>0</v>
      </c>
      <c r="R29" s="35">
        <f t="shared" si="14"/>
        <v>0</v>
      </c>
    </row>
    <row r="30" spans="1:18" ht="12.75">
      <c r="A30" t="s">
        <v>38</v>
      </c>
      <c r="B30" s="35">
        <f>B13*0.99</f>
        <v>0</v>
      </c>
      <c r="C30" s="35">
        <f>C13*0.99</f>
        <v>0</v>
      </c>
      <c r="D30" s="35">
        <f>D13*0.99</f>
        <v>0</v>
      </c>
      <c r="E30" s="35">
        <f t="shared" si="10"/>
        <v>0</v>
      </c>
      <c r="F30" s="35">
        <f>F13*0.99</f>
        <v>0</v>
      </c>
      <c r="G30" s="35">
        <f>G13*0.99</f>
        <v>0</v>
      </c>
      <c r="H30" s="35">
        <f>H13*0.99</f>
        <v>0</v>
      </c>
      <c r="I30" s="35">
        <f t="shared" si="11"/>
        <v>0</v>
      </c>
      <c r="J30" s="35">
        <f>J13*0.99</f>
        <v>0</v>
      </c>
      <c r="K30" s="35">
        <f>K13*0.99</f>
        <v>0</v>
      </c>
      <c r="L30" s="35">
        <f>L13*0.99</f>
        <v>0</v>
      </c>
      <c r="M30" s="35">
        <f t="shared" si="12"/>
        <v>0</v>
      </c>
      <c r="N30" s="35">
        <f>N13*0.99</f>
        <v>0</v>
      </c>
      <c r="O30" s="35">
        <f>O13*0.99</f>
        <v>0</v>
      </c>
      <c r="P30" s="35">
        <f>P13*0.99</f>
        <v>0</v>
      </c>
      <c r="Q30" s="35">
        <f t="shared" si="13"/>
        <v>0</v>
      </c>
      <c r="R30" s="35">
        <f t="shared" si="14"/>
        <v>0</v>
      </c>
    </row>
    <row r="31" spans="1:18" ht="12.75">
      <c r="A31" t="s">
        <v>36</v>
      </c>
      <c r="B31" s="35">
        <f aca="true" t="shared" si="19" ref="B31:C33">B14*0.955</f>
        <v>277.222175</v>
      </c>
      <c r="C31" s="35">
        <f t="shared" si="19"/>
        <v>177.81526999999997</v>
      </c>
      <c r="D31" s="35">
        <f>D14*0.955</f>
        <v>63.80928</v>
      </c>
      <c r="E31" s="35">
        <f t="shared" si="10"/>
        <v>518.8467249999999</v>
      </c>
      <c r="F31" s="35">
        <f aca="true" t="shared" si="20" ref="F31:H33">F14*0.955</f>
        <v>0</v>
      </c>
      <c r="G31" s="35">
        <f t="shared" si="20"/>
        <v>0</v>
      </c>
      <c r="H31" s="35">
        <f t="shared" si="20"/>
        <v>0</v>
      </c>
      <c r="I31" s="35">
        <f t="shared" si="11"/>
        <v>0</v>
      </c>
      <c r="J31" s="35">
        <f aca="true" t="shared" si="21" ref="J31:L33">J14*0.955</f>
        <v>0</v>
      </c>
      <c r="K31" s="35">
        <f t="shared" si="21"/>
        <v>0</v>
      </c>
      <c r="L31" s="35">
        <f t="shared" si="21"/>
        <v>0</v>
      </c>
      <c r="M31" s="35">
        <f t="shared" si="12"/>
        <v>0</v>
      </c>
      <c r="N31" s="35">
        <f aca="true" t="shared" si="22" ref="N31:P33">N14*0.955</f>
        <v>0</v>
      </c>
      <c r="O31" s="35">
        <f t="shared" si="22"/>
        <v>0</v>
      </c>
      <c r="P31" s="35">
        <f t="shared" si="22"/>
        <v>0</v>
      </c>
      <c r="Q31" s="35">
        <f t="shared" si="13"/>
        <v>0</v>
      </c>
      <c r="R31" s="35">
        <f t="shared" si="14"/>
        <v>518.8467249999999</v>
      </c>
    </row>
    <row r="32" spans="1:18" ht="12.75">
      <c r="A32" t="s">
        <v>39</v>
      </c>
      <c r="B32" s="35">
        <f t="shared" si="19"/>
        <v>38.223875</v>
      </c>
      <c r="C32" s="35">
        <f t="shared" si="19"/>
        <v>40.827205</v>
      </c>
      <c r="D32" s="35">
        <f>D15*0.955</f>
        <v>42.502275</v>
      </c>
      <c r="E32" s="35">
        <f t="shared" si="10"/>
        <v>121.553355</v>
      </c>
      <c r="F32" s="35">
        <f t="shared" si="20"/>
        <v>0</v>
      </c>
      <c r="G32" s="35">
        <f t="shared" si="20"/>
        <v>0</v>
      </c>
      <c r="H32" s="35">
        <f t="shared" si="20"/>
        <v>0</v>
      </c>
      <c r="I32" s="35">
        <f t="shared" si="11"/>
        <v>0</v>
      </c>
      <c r="J32" s="35">
        <f t="shared" si="21"/>
        <v>0</v>
      </c>
      <c r="K32" s="35">
        <f t="shared" si="21"/>
        <v>0</v>
      </c>
      <c r="L32" s="35">
        <f t="shared" si="21"/>
        <v>0</v>
      </c>
      <c r="M32" s="35">
        <f t="shared" si="12"/>
        <v>0</v>
      </c>
      <c r="N32" s="35">
        <f t="shared" si="22"/>
        <v>0</v>
      </c>
      <c r="O32" s="35">
        <f t="shared" si="22"/>
        <v>0</v>
      </c>
      <c r="P32" s="35">
        <f t="shared" si="22"/>
        <v>0</v>
      </c>
      <c r="Q32" s="35">
        <f t="shared" si="13"/>
        <v>0</v>
      </c>
      <c r="R32" s="35">
        <f t="shared" si="14"/>
        <v>121.553355</v>
      </c>
    </row>
    <row r="33" spans="1:18" ht="13.5" thickBot="1">
      <c r="A33" t="s">
        <v>37</v>
      </c>
      <c r="B33" s="37">
        <f t="shared" si="19"/>
        <v>5.24677</v>
      </c>
      <c r="C33" s="35">
        <f t="shared" si="19"/>
        <v>29.225865</v>
      </c>
      <c r="D33" s="35">
        <f>D16*0.955</f>
        <v>30.486464999999995</v>
      </c>
      <c r="E33" s="35">
        <f t="shared" si="10"/>
        <v>64.95909999999999</v>
      </c>
      <c r="F33" s="37">
        <f t="shared" si="20"/>
        <v>0</v>
      </c>
      <c r="G33" s="37">
        <f t="shared" si="20"/>
        <v>0</v>
      </c>
      <c r="H33" s="37">
        <f t="shared" si="20"/>
        <v>0</v>
      </c>
      <c r="I33" s="35">
        <f t="shared" si="11"/>
        <v>0</v>
      </c>
      <c r="J33" s="37">
        <f t="shared" si="21"/>
        <v>0</v>
      </c>
      <c r="K33" s="37">
        <f t="shared" si="21"/>
        <v>0</v>
      </c>
      <c r="L33" s="37">
        <f t="shared" si="21"/>
        <v>0</v>
      </c>
      <c r="M33" s="35">
        <f t="shared" si="12"/>
        <v>0</v>
      </c>
      <c r="N33" s="37">
        <f t="shared" si="22"/>
        <v>0</v>
      </c>
      <c r="O33" s="37">
        <f t="shared" si="22"/>
        <v>0</v>
      </c>
      <c r="P33" s="37">
        <f t="shared" si="22"/>
        <v>0</v>
      </c>
      <c r="Q33" s="37">
        <f t="shared" si="13"/>
        <v>0</v>
      </c>
      <c r="R33" s="35">
        <f t="shared" si="14"/>
        <v>64.95909999999999</v>
      </c>
    </row>
    <row r="34" spans="2:18" ht="13.5" thickTop="1">
      <c r="B34" s="36">
        <f aca="true" t="shared" si="23" ref="B34:R34">SUM(B24:B33)</f>
        <v>428.53530000000006</v>
      </c>
      <c r="C34" s="36">
        <f t="shared" si="23"/>
        <v>400.533215</v>
      </c>
      <c r="D34" s="36">
        <f t="shared" si="23"/>
        <v>255.226365</v>
      </c>
      <c r="E34" s="36">
        <f t="shared" si="23"/>
        <v>1084.29488</v>
      </c>
      <c r="F34" s="36">
        <f>SUM(F24:F33)</f>
        <v>0</v>
      </c>
      <c r="G34" s="36">
        <f>SUM(G24:G33)</f>
        <v>0</v>
      </c>
      <c r="H34" s="36">
        <f>SUM(H24:H33)</f>
        <v>0</v>
      </c>
      <c r="I34" s="36">
        <f t="shared" si="23"/>
        <v>0</v>
      </c>
      <c r="J34" s="36">
        <f t="shared" si="23"/>
        <v>0</v>
      </c>
      <c r="K34" s="36">
        <f t="shared" si="23"/>
        <v>0</v>
      </c>
      <c r="L34" s="36">
        <f t="shared" si="23"/>
        <v>0</v>
      </c>
      <c r="M34" s="36">
        <f t="shared" si="23"/>
        <v>0</v>
      </c>
      <c r="N34" s="50">
        <f t="shared" si="23"/>
        <v>0</v>
      </c>
      <c r="O34" s="50">
        <f t="shared" si="23"/>
        <v>0</v>
      </c>
      <c r="P34" s="50">
        <f t="shared" si="23"/>
        <v>0</v>
      </c>
      <c r="Q34" s="50">
        <f t="shared" si="23"/>
        <v>0</v>
      </c>
      <c r="R34" s="36">
        <f t="shared" si="23"/>
        <v>1084.29488</v>
      </c>
    </row>
    <row r="46" spans="2:4" ht="12.75">
      <c r="B46" s="52">
        <v>1000</v>
      </c>
      <c r="C46" s="52">
        <v>1000</v>
      </c>
      <c r="D46" s="52">
        <v>1000</v>
      </c>
    </row>
    <row r="47" spans="2:4" ht="12.75">
      <c r="B47" s="7">
        <v>1000</v>
      </c>
      <c r="C47" s="7">
        <v>1000</v>
      </c>
      <c r="D47" s="7">
        <v>1000</v>
      </c>
    </row>
    <row r="48" spans="2:4" ht="12.75">
      <c r="B48" s="7">
        <v>1000</v>
      </c>
      <c r="C48" s="7">
        <v>1000</v>
      </c>
      <c r="D48" s="7">
        <v>1000</v>
      </c>
    </row>
    <row r="49" spans="2:4" ht="12.75">
      <c r="B49" s="7">
        <v>1000</v>
      </c>
      <c r="C49" s="7">
        <v>1000</v>
      </c>
      <c r="D49" s="7">
        <v>1000</v>
      </c>
    </row>
    <row r="50" spans="2:4" ht="12.75">
      <c r="B50" s="7">
        <v>1000</v>
      </c>
      <c r="C50" s="7">
        <v>1000</v>
      </c>
      <c r="D50" s="7">
        <v>1000</v>
      </c>
    </row>
    <row r="51" spans="2:4" ht="12.75">
      <c r="B51" s="7">
        <v>1000</v>
      </c>
      <c r="C51" s="7">
        <v>1000</v>
      </c>
      <c r="D51" s="7">
        <v>1000</v>
      </c>
    </row>
    <row r="52" spans="2:4" ht="12.75">
      <c r="B52" s="7">
        <v>1000</v>
      </c>
      <c r="C52" s="7">
        <v>1000</v>
      </c>
      <c r="D52" s="7">
        <v>1000</v>
      </c>
    </row>
    <row r="53" spans="2:4" ht="12.75">
      <c r="B53" s="7">
        <v>1000</v>
      </c>
      <c r="C53" s="7">
        <v>1000</v>
      </c>
      <c r="D53" s="7">
        <v>1000</v>
      </c>
    </row>
    <row r="54" spans="2:4" ht="12.75">
      <c r="B54" s="7">
        <v>1000</v>
      </c>
      <c r="C54" s="7">
        <v>1000</v>
      </c>
      <c r="D54" s="7">
        <v>1000</v>
      </c>
    </row>
    <row r="55" spans="2:4" ht="12.75">
      <c r="B55" s="53">
        <v>1000</v>
      </c>
      <c r="C55" s="53">
        <v>1000</v>
      </c>
      <c r="D55" s="53">
        <v>1000</v>
      </c>
    </row>
  </sheetData>
  <printOptions/>
  <pageMargins left="0.59" right="0.47" top="1" bottom="1" header="0.5" footer="0.5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4"/>
  <sheetViews>
    <sheetView tabSelected="1" workbookViewId="0" topLeftCell="A1">
      <selection activeCell="E25" sqref="E25"/>
    </sheetView>
  </sheetViews>
  <sheetFormatPr defaultColWidth="9.140625" defaultRowHeight="12.75"/>
  <cols>
    <col min="2" max="2" width="16.7109375" style="0" customWidth="1"/>
    <col min="3" max="3" width="15.7109375" style="0" customWidth="1"/>
    <col min="4" max="4" width="13.57421875" style="0" customWidth="1"/>
    <col min="5" max="5" width="15.00390625" style="0" customWidth="1"/>
    <col min="6" max="6" width="10.7109375" style="2" customWidth="1"/>
    <col min="19" max="19" width="9.57421875" style="0" bestFit="1" customWidth="1"/>
  </cols>
  <sheetData>
    <row r="1" ht="15.75">
      <c r="D1" s="1" t="s">
        <v>14</v>
      </c>
    </row>
    <row r="5" spans="2:19" ht="12.75">
      <c r="B5" s="3" t="s">
        <v>29</v>
      </c>
      <c r="C5" s="3"/>
      <c r="D5" s="3"/>
      <c r="E5" s="3"/>
      <c r="F5" s="16" t="s">
        <v>17</v>
      </c>
      <c r="G5" s="3"/>
      <c r="H5" s="3"/>
      <c r="I5" s="3"/>
      <c r="J5" s="16" t="s">
        <v>18</v>
      </c>
      <c r="K5" s="3"/>
      <c r="L5" s="3"/>
      <c r="M5" s="3"/>
      <c r="N5" s="16" t="s">
        <v>19</v>
      </c>
      <c r="O5" s="23"/>
      <c r="P5" s="3"/>
      <c r="Q5" s="3"/>
      <c r="R5" s="16" t="s">
        <v>20</v>
      </c>
      <c r="S5" s="16" t="s">
        <v>12</v>
      </c>
    </row>
    <row r="6" spans="2:19" ht="12.75">
      <c r="B6" s="27" t="s">
        <v>13</v>
      </c>
      <c r="C6" s="24" t="s">
        <v>0</v>
      </c>
      <c r="D6" s="24" t="s">
        <v>1</v>
      </c>
      <c r="E6" s="24" t="s">
        <v>2</v>
      </c>
      <c r="F6" s="24"/>
      <c r="G6" s="24" t="s">
        <v>3</v>
      </c>
      <c r="H6" s="24" t="s">
        <v>4</v>
      </c>
      <c r="I6" s="24" t="s">
        <v>5</v>
      </c>
      <c r="J6" s="24"/>
      <c r="K6" s="24" t="s">
        <v>6</v>
      </c>
      <c r="L6" s="24" t="s">
        <v>7</v>
      </c>
      <c r="M6" s="24" t="s">
        <v>8</v>
      </c>
      <c r="N6" s="24"/>
      <c r="O6" s="24" t="s">
        <v>9</v>
      </c>
      <c r="P6" s="24" t="s">
        <v>10</v>
      </c>
      <c r="Q6" s="24" t="s">
        <v>11</v>
      </c>
      <c r="R6" s="25"/>
      <c r="S6" s="25"/>
    </row>
    <row r="7" spans="2:19" ht="12.75">
      <c r="B7" t="str">
        <f>'[1]nw_purc'!A8</f>
        <v>SC_PACW-1D</v>
      </c>
      <c r="C7" s="41">
        <f>'[1]nw_purc'!B8</f>
        <v>39.432</v>
      </c>
      <c r="D7" s="41">
        <f>'[1]nw_purc'!C8</f>
        <v>35.616</v>
      </c>
      <c r="E7" s="56">
        <f>'[1]nw_purc'!D8</f>
        <v>39.432</v>
      </c>
      <c r="F7" s="57">
        <f>SUM(C7:E7)</f>
        <v>114.48</v>
      </c>
      <c r="G7" s="54">
        <f>'[1]nw_purc'!E8</f>
        <v>0</v>
      </c>
      <c r="H7" s="54">
        <f>'[1]nw_purc'!F8</f>
        <v>0</v>
      </c>
      <c r="I7" s="55">
        <f>'[1]nw_purc'!G8</f>
        <v>0</v>
      </c>
      <c r="J7" s="57">
        <f>SUM(G7:I7)</f>
        <v>0</v>
      </c>
      <c r="K7" s="54">
        <f>'[1]nw_purc'!H8</f>
        <v>0</v>
      </c>
      <c r="L7" s="54">
        <f>'[1]nw_purc'!I8</f>
        <v>0</v>
      </c>
      <c r="M7" s="55">
        <f>'[1]nw_purc'!J8</f>
        <v>0</v>
      </c>
      <c r="N7" s="57">
        <f>SUM(K7:M7)</f>
        <v>0</v>
      </c>
      <c r="O7" s="54">
        <f>'[1]nw_purc'!K8</f>
        <v>0</v>
      </c>
      <c r="P7" s="54">
        <f>'[1]nw_purc'!L8</f>
        <v>0</v>
      </c>
      <c r="Q7" s="55">
        <f>'[1]nw_purc'!M8</f>
        <v>0</v>
      </c>
      <c r="R7" s="58">
        <f>SUM(O7:Q7)</f>
        <v>0</v>
      </c>
      <c r="S7" s="59">
        <f>SUM(R7,N7,J7,F7)</f>
        <v>114.48</v>
      </c>
    </row>
    <row r="8" spans="3:19" ht="12.75"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33"/>
    </row>
    <row r="9" spans="3:19" ht="12.75"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1"/>
    </row>
    <row r="11" spans="1:19" ht="12.75">
      <c r="A11" s="19" t="s">
        <v>23</v>
      </c>
      <c r="B11" s="3" t="s">
        <v>30</v>
      </c>
      <c r="C11" s="3"/>
      <c r="D11" s="3"/>
      <c r="E11" s="3"/>
      <c r="F11" s="16" t="s">
        <v>17</v>
      </c>
      <c r="G11" s="3"/>
      <c r="H11" s="3"/>
      <c r="I11" s="3"/>
      <c r="J11" s="16" t="s">
        <v>18</v>
      </c>
      <c r="K11" s="3"/>
      <c r="L11" s="3"/>
      <c r="M11" s="3"/>
      <c r="N11" s="16" t="s">
        <v>19</v>
      </c>
      <c r="O11" s="23"/>
      <c r="P11" s="3"/>
      <c r="Q11" s="3"/>
      <c r="R11" s="16" t="s">
        <v>20</v>
      </c>
      <c r="S11" s="16" t="s">
        <v>12</v>
      </c>
    </row>
    <row r="12" spans="2:19" ht="12.75">
      <c r="B12" s="27" t="s">
        <v>41</v>
      </c>
      <c r="C12" s="60" t="s">
        <v>0</v>
      </c>
      <c r="D12" s="60" t="s">
        <v>1</v>
      </c>
      <c r="E12" s="60" t="s">
        <v>2</v>
      </c>
      <c r="F12" s="60"/>
      <c r="G12" s="24" t="s">
        <v>3</v>
      </c>
      <c r="H12" s="24" t="s">
        <v>4</v>
      </c>
      <c r="I12" s="24" t="s">
        <v>5</v>
      </c>
      <c r="J12" s="24"/>
      <c r="K12" s="24" t="s">
        <v>6</v>
      </c>
      <c r="L12" s="24" t="s">
        <v>7</v>
      </c>
      <c r="M12" s="24" t="s">
        <v>8</v>
      </c>
      <c r="N12" s="24"/>
      <c r="O12" s="24" t="s">
        <v>9</v>
      </c>
      <c r="P12" s="24" t="s">
        <v>10</v>
      </c>
      <c r="Q12" s="24" t="s">
        <v>11</v>
      </c>
      <c r="R12" s="25"/>
      <c r="S12" s="25"/>
    </row>
    <row r="13" spans="2:19" ht="12.75">
      <c r="B13" s="40" t="str">
        <f>'[1]inareapurc'!A2</f>
        <v>BPEC01</v>
      </c>
      <c r="C13" s="40">
        <f>'[1]inareapurc'!B2</f>
        <v>0</v>
      </c>
      <c r="D13" s="40">
        <f>'[1]inareapurc'!C2</f>
        <v>0</v>
      </c>
      <c r="E13" s="66">
        <f>'[1]inareapurc'!D2</f>
        <v>2600</v>
      </c>
      <c r="F13" s="61">
        <f>SUM(C13:E13)</f>
        <v>2600</v>
      </c>
      <c r="G13" s="49">
        <f>'[1]inareapurc'!E2</f>
        <v>0</v>
      </c>
      <c r="H13" s="39">
        <f>'[1]inareapurc'!F2</f>
        <v>0</v>
      </c>
      <c r="I13" s="42">
        <f>'[1]inareapurc'!G2</f>
        <v>0</v>
      </c>
      <c r="J13" s="43">
        <f>SUM(G13:I13)</f>
        <v>0</v>
      </c>
      <c r="K13" s="40">
        <f>'[1]inareapurc'!H2</f>
        <v>0</v>
      </c>
      <c r="L13" s="40">
        <f>'[1]inareapurc'!I2</f>
        <v>0</v>
      </c>
      <c r="M13" s="48">
        <f>'[1]inareapurc'!J2</f>
        <v>0</v>
      </c>
      <c r="N13" s="47">
        <f>SUM(K13:M13)</f>
        <v>0</v>
      </c>
      <c r="O13" s="40">
        <f>'[1]inareapurc'!K2</f>
        <v>0</v>
      </c>
      <c r="P13" s="40">
        <f>'[1]inareapurc'!L2</f>
        <v>0</v>
      </c>
      <c r="Q13" s="48">
        <f>'[1]inareapurc'!M2</f>
        <v>0</v>
      </c>
      <c r="R13" s="51">
        <f>SUM(O13:Q13)</f>
        <v>0</v>
      </c>
      <c r="S13" s="49">
        <f>SUM(F13,J13,N13,R13)</f>
        <v>2600</v>
      </c>
    </row>
    <row r="14" spans="2:10" ht="12.75">
      <c r="B14" s="40" t="str">
        <f>'[1]inareapurc'!A3</f>
        <v>CALP01</v>
      </c>
      <c r="C14" s="40">
        <f>'[1]inareapurc'!B3</f>
        <v>0</v>
      </c>
      <c r="D14" s="40">
        <f>'[1]inareapurc'!C3</f>
        <v>0</v>
      </c>
      <c r="E14" s="66">
        <f>'[1]inareapurc'!D3</f>
        <v>3200</v>
      </c>
      <c r="F14" s="61">
        <f>SUM(C14:E14)</f>
        <v>3200</v>
      </c>
      <c r="G14" s="26"/>
      <c r="H14" s="26"/>
      <c r="I14" s="26"/>
      <c r="J14" s="26"/>
    </row>
    <row r="15" spans="2:10" ht="12.75">
      <c r="B15" s="40" t="str">
        <f>'[1]inareapurc'!A4</f>
        <v>CORPW</v>
      </c>
      <c r="C15" s="40">
        <f>'[1]inareapurc'!B4</f>
        <v>0</v>
      </c>
      <c r="D15" s="40">
        <f>'[1]inareapurc'!C4</f>
        <v>0</v>
      </c>
      <c r="E15" s="66">
        <f>'[1]inareapurc'!D4</f>
        <v>400</v>
      </c>
      <c r="F15" s="61">
        <f>SUM(C15:E15)</f>
        <v>400</v>
      </c>
      <c r="G15" s="26"/>
      <c r="H15" s="26"/>
      <c r="I15" s="26"/>
      <c r="J15" s="26"/>
    </row>
    <row r="16" spans="2:10" ht="12.75">
      <c r="B16" s="40" t="str">
        <f>'[1]inareapurc'!A5</f>
        <v>CPS01</v>
      </c>
      <c r="C16" s="40">
        <f>'[1]inareapurc'!B5</f>
        <v>0</v>
      </c>
      <c r="D16" s="40">
        <f>'[1]inareapurc'!C5</f>
        <v>0</v>
      </c>
      <c r="E16" s="66">
        <f>'[1]inareapurc'!D5</f>
        <v>4200</v>
      </c>
      <c r="F16" s="61">
        <f>SUM(C16:E16)</f>
        <v>4200</v>
      </c>
      <c r="G16" s="26"/>
      <c r="H16" s="26"/>
      <c r="I16" s="26"/>
      <c r="J16" s="26"/>
    </row>
    <row r="17" spans="2:10" ht="12.75">
      <c r="B17" s="40" t="str">
        <f>'[1]inareapurc'!A6</f>
        <v>SETCWW</v>
      </c>
      <c r="C17" s="40">
        <f>'[1]inareapurc'!B6</f>
        <v>0</v>
      </c>
      <c r="D17" s="40">
        <f>'[1]inareapurc'!C6</f>
        <v>0</v>
      </c>
      <c r="E17" s="66">
        <f>'[1]inareapurc'!D6</f>
        <v>1800</v>
      </c>
      <c r="F17" s="61">
        <f>SUM(C17:E17)</f>
        <v>1800</v>
      </c>
      <c r="G17" s="26"/>
      <c r="H17" s="26"/>
      <c r="I17" s="26"/>
      <c r="J17" s="26"/>
    </row>
    <row r="18" spans="2:10" ht="12.75">
      <c r="B18" s="62"/>
      <c r="C18" s="62"/>
      <c r="D18" s="62"/>
      <c r="E18" s="62"/>
      <c r="F18" s="63"/>
      <c r="G18" s="26"/>
      <c r="H18" s="26"/>
      <c r="I18" s="26"/>
      <c r="J18" s="26"/>
    </row>
    <row r="19" spans="2:10" ht="12.75">
      <c r="B19" s="64"/>
      <c r="C19" s="64"/>
      <c r="D19" s="64"/>
      <c r="E19" s="64"/>
      <c r="F19" s="65"/>
      <c r="G19" s="26"/>
      <c r="H19" s="26"/>
      <c r="I19" s="26"/>
      <c r="J19" s="26"/>
    </row>
    <row r="20" spans="3:10" ht="12.75">
      <c r="C20" s="26"/>
      <c r="D20" s="26"/>
      <c r="E20" s="26"/>
      <c r="F20" s="18"/>
      <c r="G20" s="26"/>
      <c r="H20" s="26"/>
      <c r="I20" s="26"/>
      <c r="J20" s="26"/>
    </row>
    <row r="21" spans="3:10" ht="12.75">
      <c r="C21" s="26"/>
      <c r="D21" s="26"/>
      <c r="E21" s="26"/>
      <c r="F21" s="18"/>
      <c r="G21" s="26"/>
      <c r="H21" s="26"/>
      <c r="I21" s="26"/>
      <c r="J21" s="26"/>
    </row>
    <row r="22" spans="3:10" ht="12.75">
      <c r="C22" s="26"/>
      <c r="D22" s="26"/>
      <c r="E22" s="26"/>
      <c r="F22" s="18"/>
      <c r="G22" s="26"/>
      <c r="H22" s="26"/>
      <c r="I22" s="26"/>
      <c r="J22" s="26"/>
    </row>
    <row r="25" spans="2:5" ht="12.75">
      <c r="B25" s="3" t="s">
        <v>15</v>
      </c>
      <c r="C25" s="67">
        <v>465677859</v>
      </c>
      <c r="D25" s="67">
        <v>465677859</v>
      </c>
      <c r="E25" s="67">
        <v>465677859</v>
      </c>
    </row>
    <row r="27" ht="12.75">
      <c r="C27" t="s">
        <v>27</v>
      </c>
    </row>
    <row r="28" spans="2:3" ht="12.75">
      <c r="B28" s="19" t="s">
        <v>24</v>
      </c>
      <c r="C28" s="20" t="s">
        <v>26</v>
      </c>
    </row>
    <row r="33" spans="2:3" ht="12.75">
      <c r="B33" s="19" t="s">
        <v>23</v>
      </c>
      <c r="C33" t="s">
        <v>28</v>
      </c>
    </row>
    <row r="34" spans="2:3" ht="12.75">
      <c r="B34" s="19" t="s">
        <v>24</v>
      </c>
      <c r="C34" t="s">
        <v>25</v>
      </c>
    </row>
  </sheetData>
  <printOptions/>
  <pageMargins left="0.33" right="0.43" top="0.48" bottom="0.51" header="0.5" footer="0.53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2003 - Q1 - SNR Generation Resources</dc:title>
  <dc:subject>SB1305 Data</dc:subject>
  <dc:creator/>
  <cp:keywords/>
  <dc:description/>
  <cp:lastModifiedBy>hirota</cp:lastModifiedBy>
  <cp:lastPrinted>2003-01-13T21:36:54Z</cp:lastPrinted>
  <dcterms:created xsi:type="dcterms:W3CDTF">2000-02-18T16:33:37Z</dcterms:created>
  <dcterms:modified xsi:type="dcterms:W3CDTF">2003-04-09T21:58:12Z</dcterms:modified>
  <cp:category/>
  <cp:version/>
  <cp:contentType/>
  <cp:contentStatus/>
</cp:coreProperties>
</file>