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<sst xmlns="http://schemas.openxmlformats.org/spreadsheetml/2006/main" count="276" uniqueCount="83">
  <si>
    <t>Date</t>
  </si>
  <si>
    <t>PH (S.U.)</t>
  </si>
  <si>
    <t>Dissolved Oxygen (mg/l)</t>
  </si>
  <si>
    <t>Secchi Disc (m)</t>
  </si>
  <si>
    <t>Days Since Last Precip</t>
  </si>
  <si>
    <t>Water Depth (m)</t>
  </si>
  <si>
    <t>Fecal Coliform (#/100ml)</t>
  </si>
  <si>
    <t>Alkalinity (mg/l)</t>
  </si>
  <si>
    <t>Chloride (mg/l)</t>
  </si>
  <si>
    <t>Nitrate + Nitrite (mg/l)</t>
  </si>
  <si>
    <t>Ammonia as N (mg/l)</t>
  </si>
  <si>
    <t>Sulfate (mg/l)</t>
  </si>
  <si>
    <t>BOD (mg/l)</t>
  </si>
  <si>
    <t>&lt;1.8</t>
  </si>
  <si>
    <t>&lt;1.0</t>
  </si>
  <si>
    <t>nd</t>
  </si>
  <si>
    <t>&gt;1.5</t>
  </si>
  <si>
    <t>&lt;1</t>
  </si>
  <si>
    <t>&lt;1.5</t>
  </si>
  <si>
    <t>&gt;1.0</t>
  </si>
  <si>
    <t>&lt;2</t>
  </si>
  <si>
    <t>1.0</t>
  </si>
  <si>
    <t>&gt;10</t>
  </si>
  <si>
    <t>&lt;3.3</t>
  </si>
  <si>
    <t>&gt;2</t>
  </si>
  <si>
    <t>&gt;1</t>
  </si>
  <si>
    <t>&gt;7</t>
  </si>
  <si>
    <t>&gt;5</t>
  </si>
  <si>
    <t>&gt;0.6</t>
  </si>
  <si>
    <t>&gt;0.5</t>
  </si>
  <si>
    <t>&lt;3</t>
  </si>
  <si>
    <t>&lt;0.01</t>
  </si>
  <si>
    <t>&lt;.1</t>
  </si>
  <si>
    <t>&lt;.05</t>
  </si>
  <si>
    <t>&lt;0.03</t>
  </si>
  <si>
    <t>&lt;.06</t>
  </si>
  <si>
    <t>Standard</t>
  </si>
  <si>
    <t>Average</t>
  </si>
  <si>
    <t>6.5 - 9.0</t>
  </si>
  <si>
    <t>Flow (ft3/sec)</t>
  </si>
  <si>
    <t>E. Coli</t>
  </si>
  <si>
    <t>&lt;10</t>
  </si>
  <si>
    <t>&lt;.02</t>
  </si>
  <si>
    <t>&lt;.04</t>
  </si>
  <si>
    <t>&lt;4</t>
  </si>
  <si>
    <t>&lt;0.05</t>
  </si>
  <si>
    <t>&lt;0.06</t>
  </si>
  <si>
    <t>&gt;120</t>
  </si>
  <si>
    <t>&lt;0.02</t>
  </si>
  <si>
    <t>&lt;0.04</t>
  </si>
  <si>
    <t>&lt;0.1</t>
  </si>
  <si>
    <t>&lt;5</t>
  </si>
  <si>
    <t>Total Phosphorus (mg/l)</t>
  </si>
  <si>
    <t>Ortho-Phosphorus (mg/l)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</si>
  <si>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</si>
  <si>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</si>
  <si>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</si>
  <si>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</si>
  <si>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</si>
  <si>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</si>
  <si>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Total Suspended Solids (mg/l)</t>
  </si>
  <si>
    <t>Volatile Suspended Solids (mg/l)</t>
  </si>
  <si>
    <t>Total Dissolved Solids (mg/l)</t>
  </si>
  <si>
    <t>Total Organic Carbon (mg/l)</t>
  </si>
  <si>
    <t>Air temp (deg C)</t>
  </si>
  <si>
    <t>Specific Conductance (S/cm)</t>
  </si>
  <si>
    <t>&gt;F1.5</t>
  </si>
  <si>
    <t>&gt;0.3</t>
  </si>
  <si>
    <t>Kjeldahl-N</t>
  </si>
  <si>
    <t>Total Hardness (mg/l)</t>
  </si>
  <si>
    <t>Water Temp (deg C)</t>
  </si>
  <si>
    <t>&gt;0.46</t>
  </si>
  <si>
    <t>Chlorophyll-a (ug/l)</t>
  </si>
  <si>
    <t>Pheophytin-a (ug/l)</t>
  </si>
  <si>
    <t>&gt; 1.5</t>
  </si>
  <si>
    <t>&lt; 4</t>
  </si>
  <si>
    <t>&lt; 0.06</t>
  </si>
  <si>
    <t>&lt; 0.04</t>
  </si>
  <si>
    <t>&lt; 3</t>
  </si>
  <si>
    <t>&lt; 0.05</t>
  </si>
  <si>
    <t>&gt; 7</t>
  </si>
  <si>
    <t>&lt; 2</t>
  </si>
  <si>
    <t>&lt; 0.1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</si>
</sst>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4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3" xfId="20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horizontal="right" wrapText="1"/>
      <protection/>
    </xf>
    <xf numFmtId="14" fontId="1" fillId="0" borderId="1" xfId="20" applyNumberFormat="1" applyFont="1" applyFill="1" applyBorder="1" applyAlignment="1" applyProtection="1">
      <alignment horizontal="right" wrapText="1"/>
      <protection locked="0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4" fontId="1" fillId="0" borderId="1" xfId="20" applyNumberFormat="1" applyFont="1" applyFill="1" applyBorder="1" applyAlignment="1">
      <alignment horizontal="right" wrapText="1"/>
      <protection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20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1" fillId="0" borderId="1" xfId="20" applyFont="1" applyFill="1" applyBorder="1" applyAlignment="1">
      <alignment wrapText="1"/>
      <protection/>
    </xf>
    <xf numFmtId="0" fontId="1" fillId="0" borderId="0" xfId="20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0" xfId="20" applyFont="1" applyFill="1" applyBorder="1" applyAlignment="1">
      <alignment wrapText="1"/>
      <protection/>
    </xf>
    <xf numFmtId="0" fontId="1" fillId="0" borderId="1" xfId="19" applyNumberFormat="1" applyFont="1" applyFill="1" applyBorder="1" applyAlignment="1">
      <alignment wrapText="1"/>
      <protection/>
    </xf>
    <xf numFmtId="0" fontId="1" fillId="0" borderId="1" xfId="19" applyFont="1" applyFill="1" applyBorder="1" applyAlignment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vents_ResultsMergeRaw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4"/>
  <sheetViews>
    <sheetView tabSelected="1" workbookViewId="0" topLeftCell="A1">
      <pane xSplit="1" ySplit="1" topLeftCell="B7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Z87" sqref="Z87"/>
    </sheetView>
  </sheetViews>
  <sheetFormatPr defaultColWidth="9.140625" defaultRowHeight="12.75"/>
  <cols>
    <col min="1" max="1" width="9.8515625" style="7" customWidth="1"/>
    <col min="2" max="2" width="8.00390625" style="8" customWidth="1"/>
    <col min="3" max="3" width="7.28125" style="8" customWidth="1"/>
    <col min="4" max="4" width="7.57421875" style="8" customWidth="1"/>
    <col min="5" max="6" width="7.28125" style="8" bestFit="1" customWidth="1"/>
    <col min="7" max="7" width="9.140625" style="8" customWidth="1"/>
    <col min="8" max="8" width="6.57421875" style="8" customWidth="1"/>
    <col min="9" max="9" width="7.28125" style="8" customWidth="1"/>
    <col min="10" max="10" width="9.140625" style="8" customWidth="1"/>
    <col min="11" max="11" width="7.28125" style="8" customWidth="1"/>
    <col min="12" max="12" width="11.57421875" style="8" customWidth="1"/>
    <col min="13" max="13" width="8.28125" style="8" customWidth="1"/>
    <col min="14" max="14" width="7.7109375" style="8" customWidth="1"/>
    <col min="15" max="16" width="8.7109375" style="8" customWidth="1"/>
    <col min="17" max="17" width="6.28125" style="8" customWidth="1"/>
    <col min="18" max="19" width="9.8515625" style="8" customWidth="1"/>
    <col min="20" max="20" width="9.140625" style="8" customWidth="1"/>
    <col min="21" max="21" width="8.28125" style="8" customWidth="1"/>
    <col min="22" max="22" width="9.140625" style="8" customWidth="1"/>
    <col min="23" max="23" width="8.28125" style="8" customWidth="1"/>
    <col min="24" max="24" width="7.7109375" style="8" customWidth="1"/>
    <col min="25" max="25" width="11.28125" style="8" customWidth="1"/>
    <col min="26" max="26" width="10.7109375" style="8" customWidth="1"/>
    <col min="27" max="27" width="10.28125" style="8" customWidth="1"/>
    <col min="28" max="28" width="10.7109375" style="8" bestFit="1" customWidth="1"/>
    <col min="29" max="29" width="7.8515625" style="8" customWidth="1"/>
    <col min="30" max="30" width="10.28125" style="8" customWidth="1"/>
    <col min="31" max="31" width="9.28125" style="8" bestFit="1" customWidth="1"/>
    <col min="32" max="32" width="7.140625" style="8" bestFit="1" customWidth="1"/>
    <col min="33" max="33" width="7.57421875" style="8" bestFit="1" customWidth="1"/>
    <col min="34" max="34" width="5.7109375" style="8" bestFit="1" customWidth="1"/>
    <col min="35" max="16384" width="9.140625" style="8" customWidth="1"/>
  </cols>
  <sheetData>
    <row r="1" spans="1:34" s="14" customFormat="1" ht="54" customHeight="1">
      <c r="A1" s="13" t="s">
        <v>0</v>
      </c>
      <c r="B1" s="14" t="s">
        <v>39</v>
      </c>
      <c r="C1" s="14" t="s">
        <v>5</v>
      </c>
      <c r="D1" s="14" t="s">
        <v>4</v>
      </c>
      <c r="E1" s="14" t="s">
        <v>64</v>
      </c>
      <c r="F1" s="14" t="s">
        <v>70</v>
      </c>
      <c r="G1" s="14" t="s">
        <v>2</v>
      </c>
      <c r="H1" s="14" t="s">
        <v>1</v>
      </c>
      <c r="I1" s="14" t="s">
        <v>3</v>
      </c>
      <c r="J1" s="14" t="s">
        <v>6</v>
      </c>
      <c r="K1" s="14" t="s">
        <v>40</v>
      </c>
      <c r="L1" s="14" t="s">
        <v>65</v>
      </c>
      <c r="M1" s="14" t="s">
        <v>8</v>
      </c>
      <c r="N1" s="14" t="s">
        <v>11</v>
      </c>
      <c r="O1" s="14" t="s">
        <v>7</v>
      </c>
      <c r="P1" s="14" t="s">
        <v>69</v>
      </c>
      <c r="Q1" s="14" t="s">
        <v>12</v>
      </c>
      <c r="R1" s="14" t="s">
        <v>60</v>
      </c>
      <c r="S1" s="14" t="s">
        <v>61</v>
      </c>
      <c r="T1" s="14" t="s">
        <v>62</v>
      </c>
      <c r="U1" s="14" t="s">
        <v>63</v>
      </c>
      <c r="V1" s="14" t="s">
        <v>10</v>
      </c>
      <c r="W1" s="14" t="s">
        <v>9</v>
      </c>
      <c r="X1" s="14" t="s">
        <v>68</v>
      </c>
      <c r="Y1" s="14" t="s">
        <v>52</v>
      </c>
      <c r="Z1" s="14" t="s">
        <v>53</v>
      </c>
      <c r="AA1" s="14" t="s">
        <v>72</v>
      </c>
      <c r="AB1" s="14" t="s">
        <v>73</v>
      </c>
      <c r="AC1" s="14" t="s">
        <v>54</v>
      </c>
      <c r="AD1" s="14" t="s">
        <v>55</v>
      </c>
      <c r="AE1" s="14" t="s">
        <v>56</v>
      </c>
      <c r="AF1" s="14" t="s">
        <v>57</v>
      </c>
      <c r="AG1" s="14" t="s">
        <v>58</v>
      </c>
      <c r="AH1" s="14" t="s">
        <v>59</v>
      </c>
    </row>
    <row r="2" spans="1:12" ht="12.75">
      <c r="A2" s="7">
        <v>34723</v>
      </c>
      <c r="B2" s="8">
        <v>378</v>
      </c>
      <c r="D2" s="8">
        <v>30</v>
      </c>
      <c r="G2" s="8">
        <v>9</v>
      </c>
      <c r="H2" s="8">
        <v>7.9</v>
      </c>
      <c r="I2" s="8">
        <v>1.52</v>
      </c>
      <c r="J2" s="8">
        <v>62</v>
      </c>
      <c r="L2" s="8">
        <v>1082</v>
      </c>
    </row>
    <row r="3" spans="1:12" ht="12.75">
      <c r="A3" s="7">
        <v>34746</v>
      </c>
      <c r="B3" s="8">
        <v>427</v>
      </c>
      <c r="D3" s="8">
        <v>60</v>
      </c>
      <c r="F3" s="8">
        <v>10.9</v>
      </c>
      <c r="G3" s="8">
        <v>8.4</v>
      </c>
      <c r="H3" s="8">
        <v>7.2</v>
      </c>
      <c r="I3" s="8">
        <v>1.52</v>
      </c>
      <c r="J3" s="8">
        <v>51</v>
      </c>
      <c r="L3" s="8">
        <v>1077</v>
      </c>
    </row>
    <row r="4" spans="1:28" ht="12.75">
      <c r="A4" s="7">
        <v>34786</v>
      </c>
      <c r="B4" s="8">
        <v>3496</v>
      </c>
      <c r="D4" s="8">
        <v>5</v>
      </c>
      <c r="F4" s="8">
        <v>13</v>
      </c>
      <c r="G4" s="8">
        <v>9.3</v>
      </c>
      <c r="H4" s="8">
        <v>8</v>
      </c>
      <c r="I4" s="8">
        <v>2</v>
      </c>
      <c r="J4" s="8">
        <v>36</v>
      </c>
      <c r="L4" s="8">
        <v>1211</v>
      </c>
      <c r="M4" s="8">
        <v>148</v>
      </c>
      <c r="N4" s="8">
        <v>251</v>
      </c>
      <c r="O4" s="8">
        <v>128</v>
      </c>
      <c r="R4" s="8">
        <v>3</v>
      </c>
      <c r="S4" s="8">
        <v>1</v>
      </c>
      <c r="T4" s="8">
        <v>790</v>
      </c>
      <c r="U4" s="8">
        <v>1</v>
      </c>
      <c r="V4" s="8">
        <v>0.03</v>
      </c>
      <c r="W4" s="8">
        <v>0.36</v>
      </c>
      <c r="X4" s="8">
        <v>0.19</v>
      </c>
      <c r="Y4" s="8">
        <v>0.02</v>
      </c>
      <c r="Z4" s="8">
        <v>0.01</v>
      </c>
      <c r="AA4" s="8">
        <v>1</v>
      </c>
      <c r="AB4" s="8">
        <v>1</v>
      </c>
    </row>
    <row r="5" spans="1:28" ht="12.75">
      <c r="A5" s="7">
        <v>34856</v>
      </c>
      <c r="B5" s="8">
        <v>1450.8</v>
      </c>
      <c r="D5" s="8">
        <v>6</v>
      </c>
      <c r="F5" s="8">
        <v>13.9</v>
      </c>
      <c r="G5" s="8">
        <v>10.6</v>
      </c>
      <c r="I5" s="8">
        <v>2</v>
      </c>
      <c r="J5" s="8">
        <v>40</v>
      </c>
      <c r="L5" s="8">
        <v>1134</v>
      </c>
      <c r="M5" s="8">
        <v>141</v>
      </c>
      <c r="N5" s="8">
        <v>23</v>
      </c>
      <c r="O5" s="8">
        <v>131</v>
      </c>
      <c r="R5" s="8">
        <v>3</v>
      </c>
      <c r="S5" s="8">
        <v>2</v>
      </c>
      <c r="T5" s="8">
        <v>710</v>
      </c>
      <c r="U5" s="8">
        <v>1</v>
      </c>
      <c r="V5" s="8">
        <v>0.05</v>
      </c>
      <c r="W5" s="8">
        <v>0.32</v>
      </c>
      <c r="X5" s="8">
        <v>0.04</v>
      </c>
      <c r="Y5" s="8">
        <v>0.02</v>
      </c>
      <c r="Z5" s="8">
        <v>0.02</v>
      </c>
      <c r="AA5" s="8">
        <v>1</v>
      </c>
      <c r="AB5" s="8">
        <v>1</v>
      </c>
    </row>
    <row r="6" spans="1:28" ht="12.75">
      <c r="A6" s="7">
        <v>34982</v>
      </c>
      <c r="F6" s="8">
        <v>21.6</v>
      </c>
      <c r="G6" s="8">
        <v>9.1</v>
      </c>
      <c r="H6" s="8">
        <v>8.1</v>
      </c>
      <c r="J6" s="8">
        <v>72</v>
      </c>
      <c r="L6" s="8">
        <v>1214</v>
      </c>
      <c r="M6" s="8">
        <v>173</v>
      </c>
      <c r="N6" s="8">
        <v>262</v>
      </c>
      <c r="O6" s="8">
        <v>115</v>
      </c>
      <c r="R6" s="8">
        <v>2</v>
      </c>
      <c r="S6" s="8">
        <v>1</v>
      </c>
      <c r="T6" s="8">
        <v>690</v>
      </c>
      <c r="U6" s="8">
        <v>3</v>
      </c>
      <c r="V6" s="8">
        <v>0.04</v>
      </c>
      <c r="W6" s="8">
        <v>0.19</v>
      </c>
      <c r="X6" s="8">
        <v>0.25</v>
      </c>
      <c r="Y6" s="8">
        <v>0.02</v>
      </c>
      <c r="Z6" s="8">
        <v>0.01</v>
      </c>
      <c r="AA6" s="8">
        <v>1</v>
      </c>
      <c r="AB6" s="8">
        <v>5.42</v>
      </c>
    </row>
    <row r="7" spans="1:28" ht="12.75">
      <c r="A7" s="7">
        <v>35087</v>
      </c>
      <c r="B7" s="8">
        <v>688.64</v>
      </c>
      <c r="F7" s="8">
        <v>13.7</v>
      </c>
      <c r="G7" s="8">
        <v>11.9</v>
      </c>
      <c r="H7" s="8">
        <v>8.2</v>
      </c>
      <c r="I7" s="8" t="s">
        <v>24</v>
      </c>
      <c r="J7" s="8">
        <v>28</v>
      </c>
      <c r="L7" s="8">
        <v>1212</v>
      </c>
      <c r="M7" s="8">
        <v>171</v>
      </c>
      <c r="N7" s="8">
        <v>243</v>
      </c>
      <c r="O7" s="8">
        <v>118</v>
      </c>
      <c r="R7" s="8">
        <v>2</v>
      </c>
      <c r="S7" s="8">
        <v>1</v>
      </c>
      <c r="T7" s="8">
        <v>708</v>
      </c>
      <c r="U7" s="8">
        <v>2</v>
      </c>
      <c r="V7" s="8">
        <v>0.01</v>
      </c>
      <c r="W7" s="8">
        <v>0.286</v>
      </c>
      <c r="X7" s="8">
        <v>0.24</v>
      </c>
      <c r="Y7" s="8">
        <v>0.02</v>
      </c>
      <c r="Z7" s="8">
        <v>0.05</v>
      </c>
      <c r="AA7" s="8">
        <v>1</v>
      </c>
      <c r="AB7" s="8">
        <v>3.24</v>
      </c>
    </row>
    <row r="8" spans="1:28" ht="12.75">
      <c r="A8" s="7">
        <v>35129</v>
      </c>
      <c r="B8" s="8">
        <v>1293</v>
      </c>
      <c r="F8" s="8">
        <v>13.78</v>
      </c>
      <c r="G8" s="8">
        <v>10.31</v>
      </c>
      <c r="H8" s="8">
        <v>7.92</v>
      </c>
      <c r="I8" s="8" t="s">
        <v>25</v>
      </c>
      <c r="J8" s="8">
        <v>75</v>
      </c>
      <c r="L8" s="8">
        <v>1380</v>
      </c>
      <c r="M8" s="8">
        <v>201</v>
      </c>
      <c r="N8" s="8">
        <v>275</v>
      </c>
      <c r="O8" s="8">
        <v>129</v>
      </c>
      <c r="R8" s="8">
        <v>1</v>
      </c>
      <c r="S8" s="8">
        <v>1</v>
      </c>
      <c r="T8" s="8">
        <v>816</v>
      </c>
      <c r="U8" s="8">
        <v>1</v>
      </c>
      <c r="V8" s="8">
        <v>0.01</v>
      </c>
      <c r="W8" s="8">
        <v>0.42</v>
      </c>
      <c r="X8" s="8">
        <v>0.34</v>
      </c>
      <c r="Y8" s="8">
        <v>0.04</v>
      </c>
      <c r="Z8" s="8">
        <v>0.05</v>
      </c>
      <c r="AA8" s="8">
        <v>1</v>
      </c>
      <c r="AB8" s="8">
        <v>12</v>
      </c>
    </row>
    <row r="9" spans="1:28" ht="12.75">
      <c r="A9" s="7">
        <v>35241</v>
      </c>
      <c r="B9" s="8">
        <v>3421.99</v>
      </c>
      <c r="D9" s="8" t="s">
        <v>22</v>
      </c>
      <c r="F9" s="8">
        <v>23.3</v>
      </c>
      <c r="G9" s="8">
        <v>9.6</v>
      </c>
      <c r="H9" s="8">
        <v>8.2</v>
      </c>
      <c r="I9" s="8" t="s">
        <v>25</v>
      </c>
      <c r="J9" s="8">
        <v>47</v>
      </c>
      <c r="L9" s="8">
        <v>1297</v>
      </c>
      <c r="M9" s="8">
        <v>186</v>
      </c>
      <c r="N9" s="8">
        <v>271</v>
      </c>
      <c r="O9" s="8">
        <v>126</v>
      </c>
      <c r="R9" s="8">
        <v>3</v>
      </c>
      <c r="S9" s="8">
        <v>1</v>
      </c>
      <c r="T9" s="8">
        <v>792</v>
      </c>
      <c r="U9" s="8">
        <v>1</v>
      </c>
      <c r="V9" s="8">
        <v>0.01</v>
      </c>
      <c r="W9" s="8">
        <v>0.32</v>
      </c>
      <c r="X9" s="8">
        <v>0.35</v>
      </c>
      <c r="Y9" s="8">
        <v>0.02</v>
      </c>
      <c r="Z9" s="8">
        <v>0.05</v>
      </c>
      <c r="AA9" s="8">
        <v>2.46</v>
      </c>
      <c r="AB9" s="8">
        <v>1</v>
      </c>
    </row>
    <row r="10" spans="1:28" ht="12.75">
      <c r="A10" s="7">
        <v>35348</v>
      </c>
      <c r="B10" s="8">
        <v>798</v>
      </c>
      <c r="D10" s="8" t="s">
        <v>22</v>
      </c>
      <c r="F10" s="8">
        <v>22.58</v>
      </c>
      <c r="G10" s="8">
        <v>6.14</v>
      </c>
      <c r="H10" s="8">
        <v>7.86</v>
      </c>
      <c r="J10" s="8">
        <v>13</v>
      </c>
      <c r="L10" s="8">
        <v>1197</v>
      </c>
      <c r="O10" s="8">
        <v>112</v>
      </c>
      <c r="R10" s="8">
        <v>4</v>
      </c>
      <c r="S10" s="8">
        <v>1</v>
      </c>
      <c r="T10" s="8">
        <v>924</v>
      </c>
      <c r="U10" s="8">
        <v>4</v>
      </c>
      <c r="V10" s="8">
        <v>0.02</v>
      </c>
      <c r="W10" s="8">
        <v>0.41</v>
      </c>
      <c r="X10" s="8">
        <v>0.3</v>
      </c>
      <c r="Y10" s="8">
        <v>0.03</v>
      </c>
      <c r="Z10" s="8">
        <v>0.02</v>
      </c>
      <c r="AA10" s="8">
        <v>1</v>
      </c>
      <c r="AB10" s="8">
        <v>1</v>
      </c>
    </row>
    <row r="11" spans="1:12" ht="12.75">
      <c r="A11" s="7">
        <v>35410</v>
      </c>
      <c r="B11" s="8">
        <v>625</v>
      </c>
      <c r="D11" s="8">
        <v>18</v>
      </c>
      <c r="F11" s="8">
        <v>15.1</v>
      </c>
      <c r="G11" s="8">
        <v>9.44</v>
      </c>
      <c r="H11" s="8">
        <v>7.98</v>
      </c>
      <c r="I11" s="8">
        <v>0.5</v>
      </c>
      <c r="J11" s="8">
        <v>230</v>
      </c>
      <c r="L11" s="8">
        <v>1163</v>
      </c>
    </row>
    <row r="12" spans="1:28" ht="12.75">
      <c r="A12" s="7">
        <v>35458</v>
      </c>
      <c r="B12" s="8">
        <v>1331.36</v>
      </c>
      <c r="D12" s="8" t="s">
        <v>22</v>
      </c>
      <c r="F12" s="8">
        <v>24.5</v>
      </c>
      <c r="G12" s="8">
        <v>11.1</v>
      </c>
      <c r="H12" s="8">
        <v>8.1</v>
      </c>
      <c r="I12" s="8">
        <v>1</v>
      </c>
      <c r="J12" s="8">
        <v>18</v>
      </c>
      <c r="L12" s="8">
        <v>1181</v>
      </c>
      <c r="M12" s="8">
        <v>154</v>
      </c>
      <c r="N12" s="8">
        <v>243</v>
      </c>
      <c r="O12" s="8">
        <v>120</v>
      </c>
      <c r="R12" s="8">
        <v>4</v>
      </c>
      <c r="S12" s="8">
        <v>1</v>
      </c>
      <c r="T12" s="8">
        <v>696</v>
      </c>
      <c r="U12" s="8">
        <v>1</v>
      </c>
      <c r="V12" s="8">
        <v>0.01</v>
      </c>
      <c r="W12" s="8">
        <v>0.514</v>
      </c>
      <c r="X12" s="8">
        <v>0.26</v>
      </c>
      <c r="Y12" s="8">
        <v>0.01</v>
      </c>
      <c r="Z12" s="8">
        <v>0.7</v>
      </c>
      <c r="AA12" s="8">
        <v>1</v>
      </c>
      <c r="AB12" s="8">
        <v>1</v>
      </c>
    </row>
    <row r="13" spans="1:25" ht="12.75">
      <c r="A13" s="7">
        <v>35480</v>
      </c>
      <c r="B13" s="8">
        <v>717</v>
      </c>
      <c r="D13" s="8" t="s">
        <v>26</v>
      </c>
      <c r="F13" s="8">
        <v>12.5</v>
      </c>
      <c r="G13" s="8">
        <v>8.2</v>
      </c>
      <c r="H13" s="8">
        <v>7.9</v>
      </c>
      <c r="I13" s="8" t="s">
        <v>13</v>
      </c>
      <c r="J13" s="8">
        <v>33</v>
      </c>
      <c r="L13" s="8">
        <v>1044</v>
      </c>
      <c r="M13" s="8">
        <v>161</v>
      </c>
      <c r="N13" s="8">
        <v>233</v>
      </c>
      <c r="O13" s="8">
        <v>136</v>
      </c>
      <c r="Q13" s="8">
        <v>6</v>
      </c>
      <c r="R13" s="8">
        <v>78</v>
      </c>
      <c r="S13" s="8">
        <v>22</v>
      </c>
      <c r="T13" s="8">
        <v>780</v>
      </c>
      <c r="U13" s="8">
        <v>2.5</v>
      </c>
      <c r="V13" s="8">
        <v>0.244</v>
      </c>
      <c r="Y13" s="8">
        <v>1.86</v>
      </c>
    </row>
    <row r="14" spans="1:28" ht="12.75">
      <c r="A14" s="7">
        <v>35515</v>
      </c>
      <c r="B14" s="8">
        <v>1553.8</v>
      </c>
      <c r="F14" s="8">
        <v>16.8</v>
      </c>
      <c r="G14" s="8">
        <v>11.6</v>
      </c>
      <c r="H14" s="8">
        <v>7.9</v>
      </c>
      <c r="I14" s="8">
        <v>1.3</v>
      </c>
      <c r="J14" s="8">
        <v>10</v>
      </c>
      <c r="L14" s="8">
        <v>1181</v>
      </c>
      <c r="M14" s="8">
        <v>143</v>
      </c>
      <c r="N14" s="8">
        <v>217</v>
      </c>
      <c r="O14" s="8">
        <v>126</v>
      </c>
      <c r="R14" s="8">
        <v>8</v>
      </c>
      <c r="S14" s="8">
        <v>1</v>
      </c>
      <c r="T14" s="8">
        <v>684</v>
      </c>
      <c r="U14" s="8" t="s">
        <v>14</v>
      </c>
      <c r="V14" s="8">
        <v>0.2</v>
      </c>
      <c r="W14" s="8">
        <v>0.511</v>
      </c>
      <c r="X14" s="8">
        <v>0.42</v>
      </c>
      <c r="Y14" s="8">
        <v>0.03</v>
      </c>
      <c r="Z14" s="8">
        <v>0.06</v>
      </c>
      <c r="AA14" s="8">
        <v>1</v>
      </c>
      <c r="AB14" s="8">
        <v>4.99</v>
      </c>
    </row>
    <row r="15" spans="1:25" ht="12.75">
      <c r="A15" s="7">
        <v>35537</v>
      </c>
      <c r="B15" s="8">
        <v>1707</v>
      </c>
      <c r="D15" s="8">
        <v>12</v>
      </c>
      <c r="F15" s="8">
        <v>15.5</v>
      </c>
      <c r="G15" s="8">
        <v>8.4</v>
      </c>
      <c r="H15" s="8">
        <v>7.8</v>
      </c>
      <c r="I15" s="8">
        <v>0.6</v>
      </c>
      <c r="J15" s="8">
        <v>83</v>
      </c>
      <c r="L15" s="8">
        <v>1190</v>
      </c>
      <c r="M15" s="8">
        <v>165</v>
      </c>
      <c r="N15" s="8">
        <v>221</v>
      </c>
      <c r="O15" s="8">
        <v>132</v>
      </c>
      <c r="Q15" s="8">
        <v>2</v>
      </c>
      <c r="R15" s="8" t="s">
        <v>15</v>
      </c>
      <c r="S15" s="8" t="s">
        <v>15</v>
      </c>
      <c r="T15" s="8">
        <v>774</v>
      </c>
      <c r="U15" s="8">
        <v>2.1</v>
      </c>
      <c r="V15" s="8">
        <v>0.244</v>
      </c>
      <c r="Y15" s="8">
        <v>5.83</v>
      </c>
    </row>
    <row r="16" spans="1:28" ht="12.75">
      <c r="A16" s="7">
        <v>35584</v>
      </c>
      <c r="B16" s="8">
        <v>713.4</v>
      </c>
      <c r="D16" s="8" t="s">
        <v>27</v>
      </c>
      <c r="F16" s="8">
        <v>21.3</v>
      </c>
      <c r="G16" s="8">
        <v>12.2</v>
      </c>
      <c r="H16" s="8">
        <v>7.7</v>
      </c>
      <c r="I16" s="8" t="s">
        <v>16</v>
      </c>
      <c r="J16" s="8">
        <v>60</v>
      </c>
      <c r="L16" s="8">
        <v>1175</v>
      </c>
      <c r="M16" s="8">
        <v>143</v>
      </c>
      <c r="N16" s="8">
        <v>217</v>
      </c>
      <c r="O16" s="8">
        <v>129</v>
      </c>
      <c r="R16" s="8">
        <v>3</v>
      </c>
      <c r="S16" s="8" t="s">
        <v>17</v>
      </c>
      <c r="T16" s="8">
        <v>1010</v>
      </c>
      <c r="U16" s="8">
        <v>1</v>
      </c>
      <c r="V16" s="8">
        <v>0.0025</v>
      </c>
      <c r="W16" s="8">
        <v>0.463</v>
      </c>
      <c r="X16" s="8">
        <v>0.38</v>
      </c>
      <c r="Y16" s="8">
        <v>0.01</v>
      </c>
      <c r="Z16" s="8">
        <v>0.06</v>
      </c>
      <c r="AA16" s="8">
        <v>1</v>
      </c>
      <c r="AB16" s="8">
        <v>1</v>
      </c>
    </row>
    <row r="17" spans="1:25" ht="12.75">
      <c r="A17" s="7">
        <v>35627</v>
      </c>
      <c r="B17" s="8">
        <v>622</v>
      </c>
      <c r="D17" s="8">
        <v>25</v>
      </c>
      <c r="F17" s="8">
        <v>20.5</v>
      </c>
      <c r="G17" s="8">
        <v>5.5</v>
      </c>
      <c r="H17" s="8">
        <v>7.8</v>
      </c>
      <c r="I17" s="8">
        <v>1.5</v>
      </c>
      <c r="J17" s="8">
        <v>59</v>
      </c>
      <c r="L17" s="8">
        <v>1211</v>
      </c>
      <c r="M17" s="8">
        <v>170</v>
      </c>
      <c r="N17" s="8">
        <v>219</v>
      </c>
      <c r="O17" s="8">
        <v>142</v>
      </c>
      <c r="Q17" s="8">
        <v>2</v>
      </c>
      <c r="R17" s="8" t="s">
        <v>15</v>
      </c>
      <c r="S17" s="8" t="s">
        <v>15</v>
      </c>
      <c r="T17" s="8">
        <v>780</v>
      </c>
      <c r="U17" s="8">
        <v>2.6</v>
      </c>
      <c r="V17" s="8">
        <v>0.244</v>
      </c>
      <c r="Y17" s="8">
        <v>0.005</v>
      </c>
    </row>
    <row r="18" spans="1:25" ht="12.75">
      <c r="A18" s="7">
        <v>35662</v>
      </c>
      <c r="B18" s="8">
        <v>622</v>
      </c>
      <c r="D18" s="8">
        <v>30</v>
      </c>
      <c r="F18" s="8">
        <v>21</v>
      </c>
      <c r="G18" s="8">
        <v>4</v>
      </c>
      <c r="H18" s="8">
        <v>7.7</v>
      </c>
      <c r="I18" s="8" t="s">
        <v>18</v>
      </c>
      <c r="J18" s="8">
        <v>39</v>
      </c>
      <c r="L18" s="8">
        <v>1132</v>
      </c>
      <c r="M18" s="8">
        <v>169</v>
      </c>
      <c r="N18" s="8">
        <v>216</v>
      </c>
      <c r="O18" s="8">
        <v>174</v>
      </c>
      <c r="Q18" s="8">
        <v>12</v>
      </c>
      <c r="R18" s="8">
        <v>8</v>
      </c>
      <c r="S18" s="8">
        <v>18</v>
      </c>
      <c r="T18" s="8">
        <v>728</v>
      </c>
      <c r="U18" s="8">
        <v>1.5</v>
      </c>
      <c r="V18" s="8">
        <v>0.244</v>
      </c>
      <c r="Y18" s="8">
        <v>0.01</v>
      </c>
    </row>
    <row r="19" spans="1:12" ht="12.75">
      <c r="A19" s="7">
        <v>35697</v>
      </c>
      <c r="B19" s="8">
        <f>49*35.31467</f>
        <v>1730.41883</v>
      </c>
      <c r="F19" s="8">
        <v>20.3</v>
      </c>
      <c r="G19" s="8">
        <v>5.3</v>
      </c>
      <c r="H19" s="8">
        <v>7.7</v>
      </c>
      <c r="I19" s="8">
        <v>2</v>
      </c>
      <c r="J19" s="8">
        <v>2</v>
      </c>
      <c r="L19" s="8">
        <v>1218</v>
      </c>
    </row>
    <row r="20" spans="1:25" ht="12.75">
      <c r="A20" s="7">
        <v>35718</v>
      </c>
      <c r="B20" s="8">
        <f>17.6*35.31467</f>
        <v>621.5381920000001</v>
      </c>
      <c r="F20" s="8">
        <v>20.1</v>
      </c>
      <c r="G20" s="8">
        <v>6</v>
      </c>
      <c r="H20" s="8">
        <v>7.7</v>
      </c>
      <c r="I20" s="8">
        <v>1</v>
      </c>
      <c r="J20" s="8">
        <v>45</v>
      </c>
      <c r="L20" s="8">
        <v>1139</v>
      </c>
      <c r="M20" s="8">
        <v>158</v>
      </c>
      <c r="N20" s="8">
        <v>217</v>
      </c>
      <c r="O20" s="8">
        <v>140</v>
      </c>
      <c r="Q20" s="8">
        <v>14</v>
      </c>
      <c r="R20" s="8" t="s">
        <v>15</v>
      </c>
      <c r="S20" s="8">
        <v>8</v>
      </c>
      <c r="T20" s="8">
        <v>718</v>
      </c>
      <c r="U20" s="8">
        <v>2.9</v>
      </c>
      <c r="V20" s="8">
        <v>0.244</v>
      </c>
      <c r="Y20" s="8">
        <v>0.005</v>
      </c>
    </row>
    <row r="21" spans="1:25" ht="12.75">
      <c r="A21" s="7">
        <v>35753</v>
      </c>
      <c r="B21" s="8">
        <f>16.8*35.31467</f>
        <v>593.286456</v>
      </c>
      <c r="F21" s="8">
        <v>15.3</v>
      </c>
      <c r="G21" s="8">
        <v>5.9</v>
      </c>
      <c r="H21" s="8">
        <v>7.9</v>
      </c>
      <c r="I21" s="8" t="s">
        <v>19</v>
      </c>
      <c r="J21" s="8">
        <v>68</v>
      </c>
      <c r="L21" s="8">
        <v>1110</v>
      </c>
      <c r="M21" s="8">
        <v>151</v>
      </c>
      <c r="N21" s="8">
        <v>206</v>
      </c>
      <c r="O21" s="8">
        <v>128</v>
      </c>
      <c r="Q21" s="8" t="s">
        <v>20</v>
      </c>
      <c r="R21" s="8">
        <v>10</v>
      </c>
      <c r="S21" s="8" t="s">
        <v>15</v>
      </c>
      <c r="T21" s="8">
        <v>704</v>
      </c>
      <c r="U21" s="8">
        <v>2.5</v>
      </c>
      <c r="V21" s="8">
        <v>0.244</v>
      </c>
      <c r="Y21" s="8">
        <v>0.01</v>
      </c>
    </row>
    <row r="22" spans="1:12" ht="12.75">
      <c r="A22" s="7">
        <v>35767</v>
      </c>
      <c r="F22" s="8">
        <v>16.9</v>
      </c>
      <c r="G22" s="8">
        <v>9.9</v>
      </c>
      <c r="H22" s="8">
        <v>8.2</v>
      </c>
      <c r="I22" s="8">
        <v>1</v>
      </c>
      <c r="J22" s="8">
        <v>3</v>
      </c>
      <c r="L22" s="8">
        <v>1138</v>
      </c>
    </row>
    <row r="23" spans="1:25" ht="12.75">
      <c r="A23" s="7">
        <v>35816</v>
      </c>
      <c r="B23" s="8">
        <v>639</v>
      </c>
      <c r="D23" s="8" t="s">
        <v>22</v>
      </c>
      <c r="F23" s="8">
        <v>12.4</v>
      </c>
      <c r="G23" s="8">
        <v>9.2</v>
      </c>
      <c r="H23" s="8">
        <v>7.8</v>
      </c>
      <c r="I23" s="8">
        <v>1</v>
      </c>
      <c r="J23" s="8">
        <v>132</v>
      </c>
      <c r="L23" s="8">
        <v>1115</v>
      </c>
      <c r="M23" s="8">
        <v>160</v>
      </c>
      <c r="N23" s="8">
        <v>227</v>
      </c>
      <c r="O23" s="8">
        <v>134</v>
      </c>
      <c r="Q23" s="8">
        <v>2</v>
      </c>
      <c r="R23" s="8" t="s">
        <v>15</v>
      </c>
      <c r="S23" s="8" t="s">
        <v>15</v>
      </c>
      <c r="T23" s="8">
        <v>671</v>
      </c>
      <c r="U23" s="8">
        <v>2.6</v>
      </c>
      <c r="V23" s="8">
        <v>0.599</v>
      </c>
      <c r="Y23" s="8">
        <v>1.29</v>
      </c>
    </row>
    <row r="24" spans="1:25" ht="12.75">
      <c r="A24" s="7">
        <v>35844</v>
      </c>
      <c r="B24" s="8">
        <f>15.7*35.31467</f>
        <v>554.4403189999999</v>
      </c>
      <c r="F24" s="8">
        <v>12.6</v>
      </c>
      <c r="G24" s="8">
        <v>6</v>
      </c>
      <c r="H24" s="8">
        <v>8</v>
      </c>
      <c r="I24" s="8" t="s">
        <v>21</v>
      </c>
      <c r="J24" s="8">
        <v>60</v>
      </c>
      <c r="L24" s="8">
        <v>1130</v>
      </c>
      <c r="M24" s="8">
        <v>154</v>
      </c>
      <c r="N24" s="8">
        <v>220</v>
      </c>
      <c r="O24" s="8">
        <v>134</v>
      </c>
      <c r="Q24" s="8">
        <v>3</v>
      </c>
      <c r="R24" s="8">
        <v>7</v>
      </c>
      <c r="S24" s="8" t="s">
        <v>15</v>
      </c>
      <c r="T24" s="8">
        <v>740</v>
      </c>
      <c r="U24" s="8">
        <v>1.9</v>
      </c>
      <c r="V24" s="8">
        <v>0.122</v>
      </c>
      <c r="Y24" s="8">
        <v>1.9</v>
      </c>
    </row>
    <row r="25" spans="1:25" ht="12.75">
      <c r="A25" s="7">
        <v>35900</v>
      </c>
      <c r="B25" s="8">
        <v>639</v>
      </c>
      <c r="D25" s="8" t="s">
        <v>22</v>
      </c>
      <c r="F25" s="8">
        <v>18.5</v>
      </c>
      <c r="G25" s="8">
        <v>5.8</v>
      </c>
      <c r="H25" s="8">
        <v>7.5</v>
      </c>
      <c r="I25" s="8" t="s">
        <v>16</v>
      </c>
      <c r="J25" s="8">
        <v>62</v>
      </c>
      <c r="L25" s="8">
        <v>1197</v>
      </c>
      <c r="M25" s="8">
        <v>156</v>
      </c>
      <c r="N25" s="8">
        <v>217</v>
      </c>
      <c r="O25" s="8">
        <v>128</v>
      </c>
      <c r="Q25" s="8" t="s">
        <v>20</v>
      </c>
      <c r="R25" s="8">
        <v>5</v>
      </c>
      <c r="S25" s="8" t="s">
        <v>15</v>
      </c>
      <c r="T25" s="8">
        <v>752</v>
      </c>
      <c r="U25" s="8">
        <v>2.2</v>
      </c>
      <c r="V25" s="8">
        <v>0.196</v>
      </c>
      <c r="Y25" s="8">
        <v>2.86</v>
      </c>
    </row>
    <row r="26" spans="1:25" ht="12.75">
      <c r="A26" s="7">
        <v>35935</v>
      </c>
      <c r="B26" s="8">
        <v>121</v>
      </c>
      <c r="F26" s="8">
        <v>19.8</v>
      </c>
      <c r="G26" s="8">
        <v>7.9</v>
      </c>
      <c r="H26" s="8">
        <v>7.8</v>
      </c>
      <c r="I26" s="8">
        <v>1.5</v>
      </c>
      <c r="J26" s="8">
        <v>35</v>
      </c>
      <c r="L26" s="8">
        <v>1248</v>
      </c>
      <c r="M26" s="8">
        <v>156</v>
      </c>
      <c r="N26" s="8">
        <v>213</v>
      </c>
      <c r="O26" s="8">
        <v>110</v>
      </c>
      <c r="Q26" s="8">
        <v>2</v>
      </c>
      <c r="R26" s="8">
        <v>5</v>
      </c>
      <c r="S26" s="8" t="s">
        <v>15</v>
      </c>
      <c r="T26" s="8">
        <v>743</v>
      </c>
      <c r="U26" s="8">
        <v>1.9</v>
      </c>
      <c r="V26" s="8">
        <v>0.137</v>
      </c>
      <c r="Y26" s="8">
        <v>4.25</v>
      </c>
    </row>
    <row r="27" spans="1:25" ht="12.75">
      <c r="A27" s="7">
        <v>35990</v>
      </c>
      <c r="B27" s="8">
        <v>1177</v>
      </c>
      <c r="D27" s="8">
        <v>10</v>
      </c>
      <c r="F27" s="8">
        <v>26</v>
      </c>
      <c r="G27" s="8">
        <v>3.7</v>
      </c>
      <c r="H27" s="8">
        <v>7.7</v>
      </c>
      <c r="I27" s="8">
        <v>1</v>
      </c>
      <c r="J27" s="8">
        <v>49</v>
      </c>
      <c r="L27" s="8">
        <v>1198</v>
      </c>
      <c r="M27" s="8">
        <v>154</v>
      </c>
      <c r="N27" s="8">
        <v>206</v>
      </c>
      <c r="O27" s="8">
        <v>124</v>
      </c>
      <c r="Q27" s="8" t="s">
        <v>20</v>
      </c>
      <c r="R27" s="8">
        <v>3</v>
      </c>
      <c r="S27" s="8" t="s">
        <v>15</v>
      </c>
      <c r="T27" s="8">
        <v>720</v>
      </c>
      <c r="U27" s="8">
        <v>3</v>
      </c>
      <c r="V27" s="8">
        <v>0.275</v>
      </c>
      <c r="Y27" s="8">
        <v>1.31</v>
      </c>
    </row>
    <row r="28" spans="1:28" ht="12.75">
      <c r="A28" s="7">
        <v>36095</v>
      </c>
      <c r="F28" s="8">
        <v>22.5</v>
      </c>
      <c r="G28" s="8">
        <v>9</v>
      </c>
      <c r="H28" s="8">
        <v>8.1</v>
      </c>
      <c r="I28" s="8" t="s">
        <v>19</v>
      </c>
      <c r="J28" s="8">
        <v>64</v>
      </c>
      <c r="L28" s="8">
        <v>960</v>
      </c>
      <c r="M28" s="8">
        <v>96</v>
      </c>
      <c r="N28" s="8">
        <v>143</v>
      </c>
      <c r="O28" s="8">
        <v>144</v>
      </c>
      <c r="R28" s="8">
        <v>4</v>
      </c>
      <c r="S28" s="8">
        <v>2</v>
      </c>
      <c r="T28" s="8">
        <v>144</v>
      </c>
      <c r="U28" s="8">
        <v>2</v>
      </c>
      <c r="V28" s="8">
        <v>0.09</v>
      </c>
      <c r="W28" s="8">
        <v>0.79</v>
      </c>
      <c r="X28" s="8">
        <v>0.39</v>
      </c>
      <c r="Y28" s="8">
        <v>0.07</v>
      </c>
      <c r="Z28" s="8">
        <v>0.06</v>
      </c>
      <c r="AA28" s="8">
        <v>1.9</v>
      </c>
      <c r="AB28" s="8">
        <v>1</v>
      </c>
    </row>
    <row r="29" spans="1:25" ht="12.75">
      <c r="A29" s="7">
        <v>36138</v>
      </c>
      <c r="B29" s="8">
        <f>11.7*35.31467</f>
        <v>413.18163899999996</v>
      </c>
      <c r="D29" s="8">
        <v>25</v>
      </c>
      <c r="F29" s="8">
        <v>15</v>
      </c>
      <c r="G29" s="8">
        <v>9.1</v>
      </c>
      <c r="H29" s="8">
        <v>7.6</v>
      </c>
      <c r="I29" s="8">
        <v>1</v>
      </c>
      <c r="J29" s="8">
        <v>58</v>
      </c>
      <c r="L29" s="8">
        <v>1030</v>
      </c>
      <c r="M29" s="8">
        <v>92</v>
      </c>
      <c r="N29" s="8">
        <v>184</v>
      </c>
      <c r="O29" s="8">
        <v>148</v>
      </c>
      <c r="Q29" s="8">
        <v>2</v>
      </c>
      <c r="R29" s="8">
        <v>26</v>
      </c>
      <c r="S29" s="8" t="s">
        <v>15</v>
      </c>
      <c r="T29" s="8">
        <v>671</v>
      </c>
      <c r="U29" s="8">
        <v>4.5</v>
      </c>
      <c r="V29" s="8">
        <v>0.137</v>
      </c>
      <c r="Y29" s="8">
        <v>5.42</v>
      </c>
    </row>
    <row r="30" spans="1:12" ht="12.75">
      <c r="A30" s="7">
        <v>36188</v>
      </c>
      <c r="F30" s="8">
        <v>15.9</v>
      </c>
      <c r="G30" s="8">
        <v>9.8</v>
      </c>
      <c r="H30" s="8">
        <v>7.8</v>
      </c>
      <c r="I30" s="8" t="s">
        <v>19</v>
      </c>
      <c r="J30" s="8">
        <v>80</v>
      </c>
      <c r="L30" s="8">
        <v>1029</v>
      </c>
    </row>
    <row r="31" spans="1:28" ht="12.75">
      <c r="A31" s="7">
        <v>36243</v>
      </c>
      <c r="F31" s="8">
        <v>17.6</v>
      </c>
      <c r="G31" s="8">
        <v>9.4</v>
      </c>
      <c r="H31" s="8">
        <v>7.8</v>
      </c>
      <c r="I31" s="8">
        <v>1.3</v>
      </c>
      <c r="J31" s="8">
        <v>44</v>
      </c>
      <c r="L31" s="8">
        <v>1012</v>
      </c>
      <c r="M31" s="8">
        <v>120</v>
      </c>
      <c r="N31" s="8">
        <v>166</v>
      </c>
      <c r="O31" s="8">
        <v>128</v>
      </c>
      <c r="R31" s="8">
        <v>28</v>
      </c>
      <c r="S31" s="8">
        <v>5</v>
      </c>
      <c r="T31" s="8">
        <v>618</v>
      </c>
      <c r="U31" s="8">
        <v>2</v>
      </c>
      <c r="V31" s="8">
        <v>0.05</v>
      </c>
      <c r="W31" s="8">
        <v>0.46</v>
      </c>
      <c r="X31" s="8">
        <v>0.38</v>
      </c>
      <c r="Y31" s="8">
        <v>0.04</v>
      </c>
      <c r="Z31" s="8">
        <v>0.06</v>
      </c>
      <c r="AA31" s="8">
        <v>2.76</v>
      </c>
      <c r="AB31" s="8">
        <v>1</v>
      </c>
    </row>
    <row r="32" spans="1:28" ht="12.75">
      <c r="A32" s="7">
        <v>36340</v>
      </c>
      <c r="F32" s="8">
        <v>24.6</v>
      </c>
      <c r="G32" s="8">
        <v>9.4</v>
      </c>
      <c r="H32" s="8">
        <v>8</v>
      </c>
      <c r="I32" s="8">
        <v>1.5</v>
      </c>
      <c r="J32" s="8">
        <v>100</v>
      </c>
      <c r="L32" s="8">
        <v>1034</v>
      </c>
      <c r="M32" s="8">
        <v>123</v>
      </c>
      <c r="N32" s="8">
        <v>165</v>
      </c>
      <c r="O32" s="8">
        <v>132</v>
      </c>
      <c r="R32" s="8">
        <v>18</v>
      </c>
      <c r="S32" s="8">
        <v>6</v>
      </c>
      <c r="T32" s="8">
        <v>663</v>
      </c>
      <c r="U32" s="8">
        <v>3</v>
      </c>
      <c r="V32" s="8">
        <v>0.05</v>
      </c>
      <c r="W32" s="8">
        <v>0.35</v>
      </c>
      <c r="X32" s="8">
        <v>0.17</v>
      </c>
      <c r="Y32" s="8">
        <v>0.08</v>
      </c>
      <c r="Z32" s="8">
        <v>0.06</v>
      </c>
      <c r="AA32" s="8">
        <v>1</v>
      </c>
      <c r="AB32" s="8">
        <v>1</v>
      </c>
    </row>
    <row r="33" spans="1:12" ht="12.75">
      <c r="A33" s="7">
        <v>36369</v>
      </c>
      <c r="B33" s="8">
        <f>11.3*35.31467</f>
        <v>399.055771</v>
      </c>
      <c r="F33" s="8">
        <v>24.4</v>
      </c>
      <c r="G33" s="8">
        <v>5.6</v>
      </c>
      <c r="H33" s="8">
        <v>7.3</v>
      </c>
      <c r="I33" s="8" t="s">
        <v>14</v>
      </c>
      <c r="J33" s="8">
        <v>57</v>
      </c>
      <c r="L33" s="8">
        <v>1052</v>
      </c>
    </row>
    <row r="34" spans="1:12" ht="12.75">
      <c r="A34" s="7">
        <v>36438</v>
      </c>
      <c r="D34" s="8">
        <v>10</v>
      </c>
      <c r="F34" s="8">
        <v>23.5</v>
      </c>
      <c r="G34" s="8">
        <v>6</v>
      </c>
      <c r="H34" s="8">
        <v>7.7</v>
      </c>
      <c r="I34" s="8">
        <v>1.5</v>
      </c>
      <c r="J34" s="8">
        <v>76</v>
      </c>
      <c r="L34" s="8">
        <v>975</v>
      </c>
    </row>
    <row r="35" spans="1:12" ht="12.75">
      <c r="A35" s="7">
        <v>36503</v>
      </c>
      <c r="D35" s="8" t="s">
        <v>22</v>
      </c>
      <c r="F35" s="8">
        <v>14.9</v>
      </c>
      <c r="G35" s="8">
        <v>9.5</v>
      </c>
      <c r="H35" s="8">
        <v>8.1</v>
      </c>
      <c r="I35" s="8">
        <v>1</v>
      </c>
      <c r="J35" s="8">
        <v>37</v>
      </c>
      <c r="L35" s="8">
        <v>972</v>
      </c>
    </row>
    <row r="36" spans="1:27" ht="12.75">
      <c r="A36" s="7">
        <v>36544</v>
      </c>
      <c r="B36" s="8">
        <f>11.3*35.31467</f>
        <v>399.055771</v>
      </c>
      <c r="C36" s="8">
        <v>0.5</v>
      </c>
      <c r="D36" s="8">
        <v>30</v>
      </c>
      <c r="F36" s="8">
        <v>13.5</v>
      </c>
      <c r="G36" s="8">
        <v>9.7</v>
      </c>
      <c r="H36" s="8">
        <v>9.3</v>
      </c>
      <c r="I36" s="8">
        <v>0.5</v>
      </c>
      <c r="J36" s="8">
        <v>44</v>
      </c>
      <c r="L36" s="8">
        <v>972</v>
      </c>
      <c r="M36" s="8">
        <v>132</v>
      </c>
      <c r="N36" s="8">
        <v>191</v>
      </c>
      <c r="O36" s="8">
        <v>116</v>
      </c>
      <c r="R36" s="8">
        <v>6</v>
      </c>
      <c r="S36" s="8">
        <v>7</v>
      </c>
      <c r="T36" s="8">
        <v>560</v>
      </c>
      <c r="U36" s="8">
        <v>2</v>
      </c>
      <c r="V36" s="8">
        <v>0.02</v>
      </c>
      <c r="W36" s="8">
        <v>0.16</v>
      </c>
      <c r="Y36" s="8">
        <v>0.09</v>
      </c>
      <c r="Z36" s="8">
        <v>0.08</v>
      </c>
      <c r="AA36" s="8" t="s">
        <v>23</v>
      </c>
    </row>
    <row r="37" spans="1:12" ht="12.75">
      <c r="A37" s="7">
        <v>36606</v>
      </c>
      <c r="B37" s="8">
        <v>64.96</v>
      </c>
      <c r="D37" s="8">
        <v>5</v>
      </c>
      <c r="F37" s="8">
        <v>16.9</v>
      </c>
      <c r="G37" s="8">
        <v>9.6</v>
      </c>
      <c r="H37" s="8">
        <v>8</v>
      </c>
      <c r="I37" s="8">
        <v>1.5</v>
      </c>
      <c r="J37" s="8">
        <v>50</v>
      </c>
      <c r="L37" s="8">
        <v>1047</v>
      </c>
    </row>
    <row r="38" spans="1:12" ht="12.75">
      <c r="A38" s="7">
        <v>36697</v>
      </c>
      <c r="B38" s="8">
        <v>134.51</v>
      </c>
      <c r="D38" s="8">
        <v>1</v>
      </c>
      <c r="F38" s="8">
        <v>25.1</v>
      </c>
      <c r="G38" s="8">
        <v>9.7</v>
      </c>
      <c r="H38" s="8">
        <v>8.1</v>
      </c>
      <c r="I38" s="8">
        <v>1.5</v>
      </c>
      <c r="J38" s="8">
        <v>39</v>
      </c>
      <c r="L38" s="8">
        <v>1074</v>
      </c>
    </row>
    <row r="39" spans="1:23" ht="12.75">
      <c r="A39" s="1">
        <v>36753</v>
      </c>
      <c r="B39" s="2">
        <v>1811.4</v>
      </c>
      <c r="C39" s="2">
        <v>0.6</v>
      </c>
      <c r="D39" s="2" t="s">
        <v>26</v>
      </c>
      <c r="E39" s="2">
        <v>28</v>
      </c>
      <c r="F39" s="2">
        <v>25.7</v>
      </c>
      <c r="G39" s="2">
        <v>5</v>
      </c>
      <c r="H39" s="2">
        <v>7.8</v>
      </c>
      <c r="I39" s="2" t="s">
        <v>28</v>
      </c>
      <c r="J39" s="2">
        <v>25</v>
      </c>
      <c r="K39" s="2"/>
      <c r="L39" s="2">
        <v>1087</v>
      </c>
      <c r="M39" s="2">
        <v>136</v>
      </c>
      <c r="N39" s="2">
        <v>201</v>
      </c>
      <c r="O39" s="2">
        <v>117</v>
      </c>
      <c r="P39" s="2"/>
      <c r="R39" s="2">
        <v>9</v>
      </c>
      <c r="S39" s="2">
        <v>6</v>
      </c>
      <c r="T39" s="2">
        <v>630</v>
      </c>
      <c r="U39" s="2">
        <v>2</v>
      </c>
      <c r="W39" s="2">
        <v>0.2</v>
      </c>
    </row>
    <row r="40" spans="1:12" ht="12.75">
      <c r="A40" s="7">
        <v>36804</v>
      </c>
      <c r="B40" s="8">
        <v>1091</v>
      </c>
      <c r="C40" s="8">
        <v>1.5</v>
      </c>
      <c r="D40" s="8" t="s">
        <v>22</v>
      </c>
      <c r="F40" s="8">
        <v>24</v>
      </c>
      <c r="G40" s="8">
        <v>5.5</v>
      </c>
      <c r="H40" s="8">
        <v>7.8</v>
      </c>
      <c r="I40" s="8">
        <v>1.2</v>
      </c>
      <c r="J40" s="8">
        <v>50</v>
      </c>
      <c r="L40" s="8">
        <v>1053</v>
      </c>
    </row>
    <row r="41" spans="1:27" ht="12.75">
      <c r="A41" s="1">
        <v>36858</v>
      </c>
      <c r="B41" s="2">
        <v>1240</v>
      </c>
      <c r="C41" s="2">
        <v>0.5</v>
      </c>
      <c r="D41" s="2" t="s">
        <v>26</v>
      </c>
      <c r="E41" s="2">
        <v>20</v>
      </c>
      <c r="F41" s="2">
        <v>15.4</v>
      </c>
      <c r="G41" s="2">
        <v>10.19</v>
      </c>
      <c r="H41" s="2">
        <v>7.46</v>
      </c>
      <c r="I41" s="2" t="s">
        <v>29</v>
      </c>
      <c r="J41" s="2">
        <v>812</v>
      </c>
      <c r="K41" s="3"/>
      <c r="L41" s="2">
        <v>899</v>
      </c>
      <c r="M41" s="2">
        <v>90</v>
      </c>
      <c r="N41" s="2">
        <v>201</v>
      </c>
      <c r="O41" s="2">
        <v>143</v>
      </c>
      <c r="P41" s="3"/>
      <c r="R41" s="2">
        <v>7</v>
      </c>
      <c r="S41" s="2">
        <v>2</v>
      </c>
      <c r="T41" s="2">
        <v>523</v>
      </c>
      <c r="U41" s="2">
        <v>1.8</v>
      </c>
      <c r="V41" s="2">
        <v>0.2</v>
      </c>
      <c r="W41" s="2">
        <v>0.62</v>
      </c>
      <c r="Y41" s="2">
        <v>2</v>
      </c>
      <c r="Z41" s="2" t="s">
        <v>31</v>
      </c>
      <c r="AA41" s="2" t="s">
        <v>30</v>
      </c>
    </row>
    <row r="42" spans="1:27" ht="12.75">
      <c r="A42" s="7">
        <v>36866</v>
      </c>
      <c r="B42" s="4">
        <v>1225.4</v>
      </c>
      <c r="C42" s="4"/>
      <c r="D42" s="5">
        <v>4</v>
      </c>
      <c r="E42" s="2"/>
      <c r="F42" s="2">
        <v>14.8</v>
      </c>
      <c r="G42" s="2">
        <v>13.1</v>
      </c>
      <c r="H42" s="2">
        <v>8.2</v>
      </c>
      <c r="I42" s="2">
        <v>1</v>
      </c>
      <c r="J42" s="4">
        <v>109</v>
      </c>
      <c r="K42" s="4"/>
      <c r="L42" s="2">
        <v>998</v>
      </c>
      <c r="M42" s="4"/>
      <c r="N42" s="5"/>
      <c r="O42" s="4"/>
      <c r="P42" s="4"/>
      <c r="R42" s="5"/>
      <c r="S42" s="5"/>
      <c r="T42" s="5"/>
      <c r="U42" s="5"/>
      <c r="V42" s="5"/>
      <c r="W42" s="5"/>
      <c r="Y42" s="5"/>
      <c r="Z42" s="5"/>
      <c r="AA42" s="5"/>
    </row>
    <row r="43" spans="1:27" ht="12.75">
      <c r="A43" s="1">
        <v>36915</v>
      </c>
      <c r="B43" s="4">
        <v>328</v>
      </c>
      <c r="C43" s="4">
        <v>0.6</v>
      </c>
      <c r="D43" s="8" t="s">
        <v>26</v>
      </c>
      <c r="E43" s="2">
        <v>13</v>
      </c>
      <c r="F43" s="2">
        <v>11.3</v>
      </c>
      <c r="G43" s="2">
        <v>9.12</v>
      </c>
      <c r="H43" s="2">
        <v>8.22</v>
      </c>
      <c r="I43" s="2">
        <v>0.6</v>
      </c>
      <c r="J43" s="4">
        <v>50</v>
      </c>
      <c r="K43" s="4"/>
      <c r="L43" s="2">
        <v>1089</v>
      </c>
      <c r="M43" s="4">
        <v>123</v>
      </c>
      <c r="N43" s="8">
        <v>179</v>
      </c>
      <c r="O43" s="4">
        <v>121</v>
      </c>
      <c r="P43" s="4"/>
      <c r="R43" s="8">
        <v>4</v>
      </c>
      <c r="S43" s="8">
        <v>1</v>
      </c>
      <c r="T43" s="8">
        <v>623</v>
      </c>
      <c r="U43" s="8">
        <v>1.7</v>
      </c>
      <c r="V43" s="8" t="s">
        <v>32</v>
      </c>
      <c r="W43" s="5">
        <v>0.34</v>
      </c>
      <c r="Y43" s="8" t="s">
        <v>33</v>
      </c>
      <c r="Z43" s="8" t="s">
        <v>33</v>
      </c>
      <c r="AA43" s="8" t="s">
        <v>30</v>
      </c>
    </row>
    <row r="44" spans="1:28" ht="12.75">
      <c r="A44" s="7">
        <v>36965</v>
      </c>
      <c r="B44" s="4"/>
      <c r="C44" s="4"/>
      <c r="E44" s="2"/>
      <c r="F44" s="2"/>
      <c r="G44" s="2"/>
      <c r="H44" s="2"/>
      <c r="I44" s="2"/>
      <c r="J44" s="4"/>
      <c r="K44" s="4"/>
      <c r="L44" s="2"/>
      <c r="M44" s="4">
        <v>136</v>
      </c>
      <c r="N44" s="8">
        <v>210</v>
      </c>
      <c r="O44" s="4">
        <v>136</v>
      </c>
      <c r="P44" s="4"/>
      <c r="R44" s="8">
        <v>4</v>
      </c>
      <c r="S44" s="8" t="s">
        <v>17</v>
      </c>
      <c r="T44" s="8">
        <v>504</v>
      </c>
      <c r="U44" s="8">
        <v>2</v>
      </c>
      <c r="V44" s="8" t="s">
        <v>33</v>
      </c>
      <c r="W44" s="5">
        <v>0.43</v>
      </c>
      <c r="X44" s="8">
        <v>0.34</v>
      </c>
      <c r="Y44" s="8" t="s">
        <v>33</v>
      </c>
      <c r="Z44" s="8" t="s">
        <v>35</v>
      </c>
      <c r="AA44" s="8" t="s">
        <v>17</v>
      </c>
      <c r="AB44" s="8">
        <v>2.35</v>
      </c>
    </row>
    <row r="45" spans="1:23" ht="12.75">
      <c r="A45" s="7">
        <v>37063</v>
      </c>
      <c r="B45" s="4">
        <v>2493</v>
      </c>
      <c r="C45" s="4"/>
      <c r="D45" s="3">
        <v>5</v>
      </c>
      <c r="E45" s="2"/>
      <c r="F45" s="2">
        <v>21.2</v>
      </c>
      <c r="G45" s="2">
        <v>8.9</v>
      </c>
      <c r="H45" s="2">
        <v>7.9</v>
      </c>
      <c r="I45" s="2" t="s">
        <v>24</v>
      </c>
      <c r="J45" s="4">
        <v>31</v>
      </c>
      <c r="K45" s="4"/>
      <c r="L45" s="2">
        <v>1082</v>
      </c>
      <c r="M45" s="4"/>
      <c r="O45" s="4"/>
      <c r="P45" s="4"/>
      <c r="W45" s="5"/>
    </row>
    <row r="46" spans="1:27" ht="12.75">
      <c r="A46" s="1">
        <v>37097</v>
      </c>
      <c r="B46" s="2">
        <v>833</v>
      </c>
      <c r="C46" s="2">
        <v>0.6</v>
      </c>
      <c r="D46" s="2" t="s">
        <v>26</v>
      </c>
      <c r="E46" s="2">
        <v>37</v>
      </c>
      <c r="F46" s="2">
        <v>25.6</v>
      </c>
      <c r="G46" s="2">
        <v>10.5</v>
      </c>
      <c r="H46" s="2">
        <v>8</v>
      </c>
      <c r="I46" s="2">
        <v>0.6</v>
      </c>
      <c r="J46" s="2">
        <v>31</v>
      </c>
      <c r="K46" s="2"/>
      <c r="L46" s="2">
        <v>1125</v>
      </c>
      <c r="M46" s="2">
        <v>128</v>
      </c>
      <c r="N46" s="2">
        <v>163</v>
      </c>
      <c r="O46" s="2">
        <v>127</v>
      </c>
      <c r="P46" s="2"/>
      <c r="R46" s="2">
        <v>2</v>
      </c>
      <c r="S46" s="2" t="s">
        <v>17</v>
      </c>
      <c r="T46" s="2">
        <v>665</v>
      </c>
      <c r="U46" s="2">
        <v>1.9</v>
      </c>
      <c r="V46" s="2">
        <v>0.1</v>
      </c>
      <c r="W46" s="2">
        <v>0.2</v>
      </c>
      <c r="Z46" s="2" t="s">
        <v>34</v>
      </c>
      <c r="AA46" s="2" t="s">
        <v>30</v>
      </c>
    </row>
    <row r="47" spans="1:33" ht="12.75">
      <c r="A47" s="7">
        <v>37165</v>
      </c>
      <c r="B47" s="5">
        <v>688</v>
      </c>
      <c r="C47" s="5"/>
      <c r="D47" s="5" t="s">
        <v>26</v>
      </c>
      <c r="E47" s="5"/>
      <c r="F47" s="5">
        <v>24.1</v>
      </c>
      <c r="G47" s="5">
        <v>13.2</v>
      </c>
      <c r="H47" s="5">
        <v>8.7</v>
      </c>
      <c r="I47" s="5">
        <v>1</v>
      </c>
      <c r="J47" s="5">
        <v>28</v>
      </c>
      <c r="K47" s="5">
        <v>12</v>
      </c>
      <c r="L47" s="5">
        <v>982</v>
      </c>
      <c r="M47" s="5">
        <v>119</v>
      </c>
      <c r="N47" s="5">
        <v>194</v>
      </c>
      <c r="O47" s="5">
        <v>114</v>
      </c>
      <c r="P47" s="5"/>
      <c r="R47" s="5">
        <v>3</v>
      </c>
      <c r="S47" s="5">
        <v>2</v>
      </c>
      <c r="T47" s="5">
        <v>596</v>
      </c>
      <c r="U47" s="5">
        <v>3</v>
      </c>
      <c r="V47" s="5" t="s">
        <v>45</v>
      </c>
      <c r="W47" s="5">
        <v>0.08</v>
      </c>
      <c r="X47" s="5">
        <v>0.29</v>
      </c>
      <c r="Y47" s="8" t="s">
        <v>45</v>
      </c>
      <c r="Z47" s="5" t="s">
        <v>46</v>
      </c>
      <c r="AA47" s="5" t="s">
        <v>17</v>
      </c>
      <c r="AB47" s="8">
        <v>12</v>
      </c>
      <c r="AG47" s="8">
        <v>0.68</v>
      </c>
    </row>
    <row r="48" spans="1:33" ht="12.75">
      <c r="A48" s="7">
        <v>37229</v>
      </c>
      <c r="B48" s="5">
        <v>826</v>
      </c>
      <c r="C48" s="5"/>
      <c r="D48" s="5"/>
      <c r="E48" s="5"/>
      <c r="F48" s="5">
        <v>17.7</v>
      </c>
      <c r="G48" s="5">
        <v>9.1</v>
      </c>
      <c r="H48" s="5">
        <v>8.3</v>
      </c>
      <c r="I48" s="5" t="s">
        <v>25</v>
      </c>
      <c r="J48" s="5">
        <v>72</v>
      </c>
      <c r="K48" s="5">
        <v>9.3</v>
      </c>
      <c r="L48" s="5">
        <v>996</v>
      </c>
      <c r="M48" s="5">
        <v>114</v>
      </c>
      <c r="N48" s="5">
        <v>187</v>
      </c>
      <c r="O48" s="5">
        <v>119</v>
      </c>
      <c r="P48" s="5"/>
      <c r="R48" s="5" t="s">
        <v>17</v>
      </c>
      <c r="S48" s="5" t="s">
        <v>17</v>
      </c>
      <c r="T48" s="5">
        <v>628</v>
      </c>
      <c r="U48" s="5">
        <v>2</v>
      </c>
      <c r="V48" s="5" t="s">
        <v>45</v>
      </c>
      <c r="W48" s="5">
        <v>0.19</v>
      </c>
      <c r="X48" s="5">
        <v>0.24</v>
      </c>
      <c r="Y48" s="8" t="s">
        <v>45</v>
      </c>
      <c r="Z48" s="5" t="s">
        <v>46</v>
      </c>
      <c r="AA48" s="5" t="s">
        <v>17</v>
      </c>
      <c r="AB48" s="8">
        <v>1.12</v>
      </c>
      <c r="AG48" s="8">
        <v>0.68</v>
      </c>
    </row>
    <row r="49" spans="1:34" ht="12.75">
      <c r="A49" s="6">
        <v>37313</v>
      </c>
      <c r="B49" s="8">
        <v>745</v>
      </c>
      <c r="C49" s="8">
        <v>0.6</v>
      </c>
      <c r="D49" s="8" t="s">
        <v>26</v>
      </c>
      <c r="E49" s="8">
        <v>13</v>
      </c>
      <c r="F49" s="8">
        <v>11.4</v>
      </c>
      <c r="G49" s="8">
        <v>12.9</v>
      </c>
      <c r="H49" s="8">
        <v>7.89</v>
      </c>
      <c r="I49" s="8">
        <v>0.6</v>
      </c>
      <c r="J49" s="8">
        <v>9.41</v>
      </c>
      <c r="K49" s="8">
        <v>25</v>
      </c>
      <c r="L49" s="8">
        <v>1018</v>
      </c>
      <c r="M49" s="5">
        <v>110</v>
      </c>
      <c r="N49" s="5">
        <v>176</v>
      </c>
      <c r="O49" s="5">
        <v>134</v>
      </c>
      <c r="R49" s="5" t="s">
        <v>44</v>
      </c>
      <c r="S49" s="5" t="s">
        <v>44</v>
      </c>
      <c r="T49" s="5">
        <v>602</v>
      </c>
      <c r="U49" s="5">
        <v>1.9</v>
      </c>
      <c r="V49" s="5" t="s">
        <v>42</v>
      </c>
      <c r="W49" s="5">
        <v>0.29</v>
      </c>
      <c r="Y49" s="5" t="s">
        <v>35</v>
      </c>
      <c r="Z49" s="5" t="s">
        <v>43</v>
      </c>
      <c r="AA49" s="5" t="s">
        <v>41</v>
      </c>
      <c r="AC49" s="8">
        <v>67</v>
      </c>
      <c r="AD49" s="8">
        <v>20</v>
      </c>
      <c r="AE49" s="8">
        <v>5</v>
      </c>
      <c r="AF49" s="8">
        <v>100</v>
      </c>
      <c r="AH49" s="8">
        <v>7.2</v>
      </c>
    </row>
    <row r="50" spans="1:33" ht="12.75">
      <c r="A50" s="7">
        <v>37340</v>
      </c>
      <c r="B50" s="5">
        <v>995</v>
      </c>
      <c r="D50" s="5" t="s">
        <v>26</v>
      </c>
      <c r="F50" s="5">
        <v>12.8</v>
      </c>
      <c r="G50" s="5">
        <v>10.5</v>
      </c>
      <c r="H50" s="5">
        <v>8</v>
      </c>
      <c r="I50" s="8" t="s">
        <v>25</v>
      </c>
      <c r="J50" s="8" t="s">
        <v>47</v>
      </c>
      <c r="K50" s="5">
        <v>214.2</v>
      </c>
      <c r="L50" s="5">
        <v>1020</v>
      </c>
      <c r="M50" s="5">
        <v>128</v>
      </c>
      <c r="N50" s="5">
        <v>189</v>
      </c>
      <c r="O50" s="5">
        <v>129</v>
      </c>
      <c r="R50" s="5">
        <v>2</v>
      </c>
      <c r="S50" s="5" t="s">
        <v>17</v>
      </c>
      <c r="T50" s="5">
        <v>608</v>
      </c>
      <c r="U50" s="5">
        <v>2</v>
      </c>
      <c r="V50" s="5" t="s">
        <v>45</v>
      </c>
      <c r="W50" s="5">
        <v>0.29</v>
      </c>
      <c r="X50" s="5">
        <v>0.34</v>
      </c>
      <c r="Y50" s="5" t="s">
        <v>45</v>
      </c>
      <c r="Z50" s="5" t="s">
        <v>46</v>
      </c>
      <c r="AA50" s="5" t="s">
        <v>17</v>
      </c>
      <c r="AB50" s="8">
        <v>9.29</v>
      </c>
      <c r="AG50" s="8">
        <v>0.74</v>
      </c>
    </row>
    <row r="51" spans="1:33" ht="12.75">
      <c r="A51" s="7">
        <v>37426</v>
      </c>
      <c r="B51" s="5">
        <v>1507</v>
      </c>
      <c r="D51" s="5" t="s">
        <v>26</v>
      </c>
      <c r="F51" s="5">
        <v>21.9</v>
      </c>
      <c r="G51" s="5">
        <v>5.3</v>
      </c>
      <c r="H51" s="5">
        <v>7.2</v>
      </c>
      <c r="I51" s="8" t="s">
        <v>16</v>
      </c>
      <c r="J51" s="5">
        <v>63</v>
      </c>
      <c r="K51" s="5">
        <v>16.8</v>
      </c>
      <c r="L51" s="5">
        <v>1051</v>
      </c>
      <c r="M51" s="5">
        <v>120</v>
      </c>
      <c r="N51" s="5">
        <v>161</v>
      </c>
      <c r="O51" s="5">
        <v>134</v>
      </c>
      <c r="R51" s="5">
        <v>1</v>
      </c>
      <c r="S51" s="5" t="s">
        <v>17</v>
      </c>
      <c r="T51" s="5">
        <v>680</v>
      </c>
      <c r="U51" s="5">
        <v>2</v>
      </c>
      <c r="V51" s="5" t="s">
        <v>45</v>
      </c>
      <c r="W51" s="5">
        <v>0.28</v>
      </c>
      <c r="X51" s="5">
        <v>0.45</v>
      </c>
      <c r="Y51" s="5" t="s">
        <v>45</v>
      </c>
      <c r="Z51" s="5" t="s">
        <v>46</v>
      </c>
      <c r="AA51" s="5"/>
      <c r="AG51" s="8">
        <v>0.63</v>
      </c>
    </row>
    <row r="52" spans="1:34" ht="12.75">
      <c r="A52" s="7">
        <v>37447</v>
      </c>
      <c r="B52" s="5">
        <v>890</v>
      </c>
      <c r="C52" s="8">
        <v>0.6</v>
      </c>
      <c r="D52" s="5" t="s">
        <v>26</v>
      </c>
      <c r="E52" s="8">
        <v>30</v>
      </c>
      <c r="F52" s="5">
        <v>24.7</v>
      </c>
      <c r="G52" s="5">
        <v>6.59</v>
      </c>
      <c r="H52" s="5">
        <v>7.58</v>
      </c>
      <c r="I52" s="8" t="s">
        <v>28</v>
      </c>
      <c r="J52" s="5">
        <v>23</v>
      </c>
      <c r="K52" s="5">
        <v>27.8</v>
      </c>
      <c r="L52" s="5">
        <v>1048</v>
      </c>
      <c r="M52" s="5">
        <v>130</v>
      </c>
      <c r="N52" s="5">
        <v>112</v>
      </c>
      <c r="O52" s="5">
        <v>133</v>
      </c>
      <c r="R52" s="5" t="s">
        <v>44</v>
      </c>
      <c r="S52" s="5" t="s">
        <v>44</v>
      </c>
      <c r="T52" s="5">
        <v>608</v>
      </c>
      <c r="U52" s="5">
        <v>2.46</v>
      </c>
      <c r="V52" s="5" t="s">
        <v>48</v>
      </c>
      <c r="W52" s="5">
        <v>0.19</v>
      </c>
      <c r="X52" s="5"/>
      <c r="Y52" s="5" t="s">
        <v>46</v>
      </c>
      <c r="Z52" s="5" t="s">
        <v>49</v>
      </c>
      <c r="AA52" s="5" t="s">
        <v>41</v>
      </c>
      <c r="AC52" s="8">
        <v>69</v>
      </c>
      <c r="AD52" s="8">
        <v>22</v>
      </c>
      <c r="AE52" s="8">
        <v>5.4</v>
      </c>
      <c r="AF52" s="8">
        <v>110</v>
      </c>
      <c r="AH52" s="8">
        <v>15</v>
      </c>
    </row>
    <row r="53" spans="1:33" ht="12.75">
      <c r="A53" s="7">
        <v>37557</v>
      </c>
      <c r="B53" s="5">
        <v>635</v>
      </c>
      <c r="D53" s="5"/>
      <c r="F53" s="5">
        <v>23.9</v>
      </c>
      <c r="G53" s="5">
        <v>11.5</v>
      </c>
      <c r="H53" s="5">
        <v>8.3</v>
      </c>
      <c r="I53" s="5">
        <v>1.8</v>
      </c>
      <c r="J53" s="5"/>
      <c r="K53" s="5"/>
      <c r="L53" s="5">
        <v>934</v>
      </c>
      <c r="M53" s="5">
        <v>113</v>
      </c>
      <c r="N53" s="5">
        <v>185</v>
      </c>
      <c r="O53" s="5">
        <v>114</v>
      </c>
      <c r="R53" s="5">
        <v>3</v>
      </c>
      <c r="S53" s="5" t="s">
        <v>17</v>
      </c>
      <c r="T53" s="5">
        <v>574</v>
      </c>
      <c r="U53" s="5">
        <v>2</v>
      </c>
      <c r="V53" s="5" t="s">
        <v>45</v>
      </c>
      <c r="W53" s="5">
        <v>0.36</v>
      </c>
      <c r="X53" s="5">
        <v>0.24</v>
      </c>
      <c r="Y53" s="5" t="s">
        <v>45</v>
      </c>
      <c r="Z53" s="5" t="s">
        <v>46</v>
      </c>
      <c r="AA53" s="5" t="s">
        <v>17</v>
      </c>
      <c r="AB53" s="5" t="s">
        <v>17</v>
      </c>
      <c r="AG53" s="8">
        <v>0.67</v>
      </c>
    </row>
    <row r="54" spans="1:28" ht="12.75">
      <c r="A54" s="7">
        <v>37593</v>
      </c>
      <c r="B54" s="5"/>
      <c r="D54" s="5"/>
      <c r="F54" s="5"/>
      <c r="G54" s="5"/>
      <c r="H54" s="5"/>
      <c r="J54" s="5"/>
      <c r="K54" s="5"/>
      <c r="L54" s="5"/>
      <c r="M54" s="5">
        <v>113</v>
      </c>
      <c r="N54" s="5">
        <v>188</v>
      </c>
      <c r="O54" s="5">
        <v>114</v>
      </c>
      <c r="R54" s="5">
        <v>2</v>
      </c>
      <c r="S54" s="5"/>
      <c r="T54" s="5">
        <v>566</v>
      </c>
      <c r="U54" s="5">
        <v>2</v>
      </c>
      <c r="V54" s="5">
        <v>0.05</v>
      </c>
      <c r="W54" s="5">
        <v>0.29</v>
      </c>
      <c r="X54" s="5">
        <v>0.28</v>
      </c>
      <c r="Y54" s="5">
        <v>0.08</v>
      </c>
      <c r="Z54" s="5" t="s">
        <v>46</v>
      </c>
      <c r="AA54" s="5">
        <v>1.12</v>
      </c>
      <c r="AB54" s="8" t="s">
        <v>17</v>
      </c>
    </row>
    <row r="55" spans="1:34" ht="12.75">
      <c r="A55" s="7">
        <v>37636</v>
      </c>
      <c r="B55" s="5">
        <v>565</v>
      </c>
      <c r="C55" s="8">
        <v>0.5</v>
      </c>
      <c r="D55" s="5" t="s">
        <v>26</v>
      </c>
      <c r="E55" s="8">
        <v>13</v>
      </c>
      <c r="F55" s="5">
        <v>11.4</v>
      </c>
      <c r="G55" s="5">
        <v>9.29</v>
      </c>
      <c r="H55" s="5">
        <v>7.86</v>
      </c>
      <c r="I55" s="8">
        <v>0.5</v>
      </c>
      <c r="J55" s="5">
        <v>34</v>
      </c>
      <c r="K55" s="5">
        <v>30.8</v>
      </c>
      <c r="L55" s="5">
        <v>952</v>
      </c>
      <c r="M55" s="5">
        <v>118</v>
      </c>
      <c r="N55" s="5">
        <v>183</v>
      </c>
      <c r="O55" s="5">
        <v>120</v>
      </c>
      <c r="R55" s="5">
        <v>4</v>
      </c>
      <c r="S55" s="5" t="s">
        <v>17</v>
      </c>
      <c r="T55" s="5">
        <v>638</v>
      </c>
      <c r="U55" s="5">
        <v>2.6</v>
      </c>
      <c r="V55" s="5" t="s">
        <v>48</v>
      </c>
      <c r="W55" s="5">
        <v>0.4</v>
      </c>
      <c r="X55" s="5"/>
      <c r="Y55" s="5">
        <v>0.23</v>
      </c>
      <c r="Z55" s="5" t="s">
        <v>34</v>
      </c>
      <c r="AA55" s="5" t="s">
        <v>30</v>
      </c>
      <c r="AC55" s="8">
        <v>97</v>
      </c>
      <c r="AD55" s="8">
        <v>26</v>
      </c>
      <c r="AE55" s="8">
        <v>7.3</v>
      </c>
      <c r="AF55" s="8">
        <v>130</v>
      </c>
      <c r="AH55" s="8">
        <v>17.6</v>
      </c>
    </row>
    <row r="56" spans="1:33" ht="12.75">
      <c r="A56" s="7">
        <v>37684</v>
      </c>
      <c r="B56" s="5">
        <v>589.6</v>
      </c>
      <c r="D56" s="5" t="s">
        <v>26</v>
      </c>
      <c r="F56" s="5">
        <v>14.4</v>
      </c>
      <c r="G56" s="5">
        <v>10.5</v>
      </c>
      <c r="H56" s="5">
        <v>7.9</v>
      </c>
      <c r="I56" s="5">
        <v>0.7</v>
      </c>
      <c r="J56" s="5"/>
      <c r="K56" s="5"/>
      <c r="L56" s="5">
        <v>972</v>
      </c>
      <c r="M56" s="5">
        <v>115</v>
      </c>
      <c r="N56" s="5">
        <v>177</v>
      </c>
      <c r="O56" s="5">
        <v>130</v>
      </c>
      <c r="R56" s="5">
        <v>11</v>
      </c>
      <c r="S56" s="5">
        <v>2</v>
      </c>
      <c r="T56" s="5">
        <v>586</v>
      </c>
      <c r="U56" s="5">
        <v>2</v>
      </c>
      <c r="V56" s="5">
        <v>0.09</v>
      </c>
      <c r="W56" s="5">
        <v>0.31</v>
      </c>
      <c r="X56" s="5">
        <v>0.43</v>
      </c>
      <c r="Y56" s="5" t="s">
        <v>45</v>
      </c>
      <c r="Z56" s="5" t="s">
        <v>46</v>
      </c>
      <c r="AA56" s="5" t="s">
        <v>41</v>
      </c>
      <c r="AB56" s="8">
        <v>5.45</v>
      </c>
      <c r="AG56" s="8">
        <v>0.66</v>
      </c>
    </row>
    <row r="57" spans="1:33" ht="12.75">
      <c r="A57" s="7">
        <v>37788</v>
      </c>
      <c r="B57" s="5"/>
      <c r="D57" s="5"/>
      <c r="F57" s="5">
        <v>25.5</v>
      </c>
      <c r="G57" s="5">
        <v>12.9</v>
      </c>
      <c r="H57" s="5">
        <v>8.1</v>
      </c>
      <c r="I57" s="8" t="s">
        <v>25</v>
      </c>
      <c r="J57" s="5">
        <v>61</v>
      </c>
      <c r="K57" s="5">
        <v>131</v>
      </c>
      <c r="L57" s="5">
        <v>1020</v>
      </c>
      <c r="M57" s="5">
        <v>123</v>
      </c>
      <c r="N57" s="5">
        <v>176</v>
      </c>
      <c r="O57" s="5">
        <v>128</v>
      </c>
      <c r="R57" s="5">
        <v>3</v>
      </c>
      <c r="S57" s="5" t="s">
        <v>17</v>
      </c>
      <c r="T57" s="5">
        <v>628</v>
      </c>
      <c r="U57" s="5"/>
      <c r="V57" s="5"/>
      <c r="W57" s="5">
        <v>0.22</v>
      </c>
      <c r="X57" s="5"/>
      <c r="Y57" s="5"/>
      <c r="Z57" s="5" t="s">
        <v>46</v>
      </c>
      <c r="AA57" s="5">
        <v>1.79</v>
      </c>
      <c r="AB57" s="8" t="s">
        <v>17</v>
      </c>
      <c r="AG57" s="8">
        <v>0.66</v>
      </c>
    </row>
    <row r="58" spans="1:34" ht="12.75">
      <c r="A58" s="7">
        <v>37824</v>
      </c>
      <c r="B58" s="5">
        <v>551</v>
      </c>
      <c r="C58" s="8">
        <v>0.5</v>
      </c>
      <c r="D58" s="5">
        <v>5</v>
      </c>
      <c r="E58" s="8">
        <v>28.5</v>
      </c>
      <c r="F58" s="5">
        <v>21.3</v>
      </c>
      <c r="G58" s="5">
        <v>9.65</v>
      </c>
      <c r="H58" s="5">
        <v>8.38</v>
      </c>
      <c r="I58" s="5">
        <v>0.9</v>
      </c>
      <c r="J58" s="5">
        <v>19</v>
      </c>
      <c r="K58" s="5">
        <v>90.3</v>
      </c>
      <c r="L58" s="5">
        <v>965</v>
      </c>
      <c r="M58" s="5">
        <v>82</v>
      </c>
      <c r="N58" s="5">
        <v>115</v>
      </c>
      <c r="O58" s="5">
        <v>127</v>
      </c>
      <c r="R58" s="5">
        <v>4</v>
      </c>
      <c r="S58" s="5" t="s">
        <v>44</v>
      </c>
      <c r="T58" s="5">
        <v>559</v>
      </c>
      <c r="U58" s="5">
        <v>4.3</v>
      </c>
      <c r="V58" s="5">
        <v>0.1</v>
      </c>
      <c r="W58" s="5" t="s">
        <v>43</v>
      </c>
      <c r="X58" s="5"/>
      <c r="Y58" s="5">
        <v>0.26</v>
      </c>
      <c r="Z58" s="5">
        <v>0.22</v>
      </c>
      <c r="AA58" s="5" t="s">
        <v>41</v>
      </c>
      <c r="AB58" s="8" t="s">
        <v>51</v>
      </c>
      <c r="AC58" s="8">
        <v>68</v>
      </c>
      <c r="AD58" s="5">
        <v>18.6</v>
      </c>
      <c r="AE58" s="5">
        <v>4.6</v>
      </c>
      <c r="AF58" s="5">
        <v>99</v>
      </c>
      <c r="AH58" s="5">
        <v>15.2</v>
      </c>
    </row>
    <row r="59" spans="1:34" ht="12.75">
      <c r="A59" s="7">
        <v>37921</v>
      </c>
      <c r="B59" s="5">
        <v>618</v>
      </c>
      <c r="D59" s="5"/>
      <c r="F59" s="5">
        <v>19.7</v>
      </c>
      <c r="G59" s="5">
        <v>12.8</v>
      </c>
      <c r="H59" s="5">
        <v>8.6</v>
      </c>
      <c r="I59" s="5" t="s">
        <v>16</v>
      </c>
      <c r="J59" s="5"/>
      <c r="K59" s="5">
        <v>21</v>
      </c>
      <c r="L59" s="5">
        <v>855</v>
      </c>
      <c r="M59" s="5"/>
      <c r="N59" s="5"/>
      <c r="O59" s="5">
        <v>120</v>
      </c>
      <c r="R59" s="5">
        <v>7</v>
      </c>
      <c r="S59" s="5">
        <v>2</v>
      </c>
      <c r="T59" s="5"/>
      <c r="U59" s="5">
        <v>3</v>
      </c>
      <c r="V59" s="5" t="s">
        <v>45</v>
      </c>
      <c r="W59" s="5">
        <v>0.25</v>
      </c>
      <c r="X59" s="5">
        <v>0.46</v>
      </c>
      <c r="Y59" s="5" t="s">
        <v>45</v>
      </c>
      <c r="Z59" s="5" t="s">
        <v>46</v>
      </c>
      <c r="AA59" s="5" t="s">
        <v>41</v>
      </c>
      <c r="AB59" s="5" t="s">
        <v>51</v>
      </c>
      <c r="AD59" s="5"/>
      <c r="AE59" s="5"/>
      <c r="AF59" s="5"/>
      <c r="AG59" s="8">
        <v>0.63</v>
      </c>
      <c r="AH59" s="5"/>
    </row>
    <row r="60" spans="1:34" ht="12.75">
      <c r="A60" s="7">
        <v>37959</v>
      </c>
      <c r="B60" s="5"/>
      <c r="D60" s="5"/>
      <c r="F60" s="5"/>
      <c r="G60" s="5"/>
      <c r="H60" s="5"/>
      <c r="I60" s="5"/>
      <c r="J60" s="5"/>
      <c r="K60" s="5"/>
      <c r="L60" s="5"/>
      <c r="M60" s="5">
        <v>94</v>
      </c>
      <c r="N60" s="5">
        <v>154</v>
      </c>
      <c r="O60" s="5">
        <v>126</v>
      </c>
      <c r="R60" s="5">
        <v>4</v>
      </c>
      <c r="S60" s="5">
        <v>1</v>
      </c>
      <c r="T60" s="5">
        <v>524</v>
      </c>
      <c r="U60" s="5">
        <v>2</v>
      </c>
      <c r="V60" s="5">
        <v>0.05</v>
      </c>
      <c r="W60" s="5">
        <v>0.17</v>
      </c>
      <c r="X60" s="5">
        <v>0.26</v>
      </c>
      <c r="Y60" s="5" t="s">
        <v>45</v>
      </c>
      <c r="Z60" s="5" t="s">
        <v>46</v>
      </c>
      <c r="AA60" s="5" t="s">
        <v>17</v>
      </c>
      <c r="AB60" s="5" t="s">
        <v>17</v>
      </c>
      <c r="AD60" s="5"/>
      <c r="AE60" s="5"/>
      <c r="AF60" s="5"/>
      <c r="AG60" s="8">
        <v>0.62</v>
      </c>
      <c r="AH60" s="5"/>
    </row>
    <row r="61" spans="1:34" ht="12.75">
      <c r="A61" s="7">
        <v>38014</v>
      </c>
      <c r="B61" s="5">
        <v>596.8</v>
      </c>
      <c r="C61" s="8">
        <v>0.5</v>
      </c>
      <c r="D61" s="5">
        <v>3</v>
      </c>
      <c r="E61" s="8">
        <v>6.9</v>
      </c>
      <c r="F61" s="5">
        <v>11.1</v>
      </c>
      <c r="G61" s="5">
        <v>10.88</v>
      </c>
      <c r="H61" s="5">
        <v>7.63</v>
      </c>
      <c r="I61" s="5">
        <v>0.5</v>
      </c>
      <c r="J61" s="5">
        <v>41</v>
      </c>
      <c r="K61" s="5">
        <v>40.8</v>
      </c>
      <c r="L61" s="5">
        <v>753</v>
      </c>
      <c r="M61" s="5">
        <v>46</v>
      </c>
      <c r="N61" s="5">
        <v>154</v>
      </c>
      <c r="O61" s="5">
        <v>137</v>
      </c>
      <c r="R61" s="5">
        <v>2</v>
      </c>
      <c r="S61" s="5">
        <v>1</v>
      </c>
      <c r="T61" s="5">
        <v>578</v>
      </c>
      <c r="U61" s="5">
        <v>3.9</v>
      </c>
      <c r="V61" s="5">
        <v>0.1</v>
      </c>
      <c r="W61" s="5" t="s">
        <v>48</v>
      </c>
      <c r="X61" s="5"/>
      <c r="Y61" s="5">
        <v>0.06</v>
      </c>
      <c r="Z61" s="5" t="s">
        <v>34</v>
      </c>
      <c r="AA61" s="5" t="s">
        <v>30</v>
      </c>
      <c r="AB61" s="5"/>
      <c r="AC61" s="8">
        <v>71</v>
      </c>
      <c r="AD61" s="5">
        <v>17</v>
      </c>
      <c r="AE61" s="5">
        <v>5</v>
      </c>
      <c r="AF61" s="5">
        <v>84</v>
      </c>
      <c r="AH61" s="5">
        <v>11.6</v>
      </c>
    </row>
    <row r="62" spans="1:34" ht="12.75">
      <c r="A62" s="11">
        <v>38068</v>
      </c>
      <c r="B62" s="5">
        <v>572</v>
      </c>
      <c r="D62" s="5"/>
      <c r="F62" s="5">
        <v>17.7</v>
      </c>
      <c r="G62" s="5">
        <v>11.3</v>
      </c>
      <c r="H62" s="5">
        <v>8.1</v>
      </c>
      <c r="I62" s="5"/>
      <c r="J62" s="5">
        <v>7</v>
      </c>
      <c r="K62" s="5">
        <v>7.4</v>
      </c>
      <c r="L62" s="5">
        <v>872</v>
      </c>
      <c r="M62" s="5">
        <v>94</v>
      </c>
      <c r="N62" s="5">
        <v>157</v>
      </c>
      <c r="O62" s="5">
        <v>140</v>
      </c>
      <c r="R62" s="5">
        <v>21</v>
      </c>
      <c r="S62" s="5">
        <v>3</v>
      </c>
      <c r="T62" s="5">
        <v>538</v>
      </c>
      <c r="U62" s="5">
        <v>2</v>
      </c>
      <c r="V62" s="5" t="s">
        <v>45</v>
      </c>
      <c r="W62" s="5">
        <v>0.26</v>
      </c>
      <c r="X62" s="5">
        <v>0.37</v>
      </c>
      <c r="Y62" s="5">
        <v>0.06</v>
      </c>
      <c r="Z62" s="5" t="s">
        <v>46</v>
      </c>
      <c r="AA62" s="5">
        <v>2.34</v>
      </c>
      <c r="AB62" s="5">
        <v>2.57</v>
      </c>
      <c r="AD62" s="5"/>
      <c r="AE62" s="5"/>
      <c r="AF62" s="5"/>
      <c r="AG62" s="8">
        <v>0.6</v>
      </c>
      <c r="AH62" s="5"/>
    </row>
    <row r="63" spans="1:34" ht="12.75">
      <c r="A63" s="11">
        <v>38159</v>
      </c>
      <c r="B63" s="5"/>
      <c r="C63" s="8">
        <v>618</v>
      </c>
      <c r="D63" s="5"/>
      <c r="F63" s="5">
        <v>24.8</v>
      </c>
      <c r="G63" s="5">
        <v>9.7</v>
      </c>
      <c r="H63" s="5">
        <v>8.2</v>
      </c>
      <c r="I63" s="5">
        <v>1.5</v>
      </c>
      <c r="J63" s="5">
        <v>40</v>
      </c>
      <c r="K63" s="5"/>
      <c r="L63" s="5">
        <v>883</v>
      </c>
      <c r="M63" s="5">
        <v>96</v>
      </c>
      <c r="N63" s="5">
        <v>157</v>
      </c>
      <c r="O63" s="5">
        <v>134</v>
      </c>
      <c r="R63" s="5">
        <v>3</v>
      </c>
      <c r="S63" s="5">
        <v>1</v>
      </c>
      <c r="T63" s="5">
        <v>560</v>
      </c>
      <c r="U63" s="5">
        <v>2</v>
      </c>
      <c r="V63" s="5" t="s">
        <v>45</v>
      </c>
      <c r="W63" s="5">
        <v>0.2</v>
      </c>
      <c r="X63" s="5">
        <v>0.31</v>
      </c>
      <c r="Y63" s="5" t="s">
        <v>45</v>
      </c>
      <c r="Z63" s="5" t="s">
        <v>46</v>
      </c>
      <c r="AA63" s="5" t="s">
        <v>41</v>
      </c>
      <c r="AB63" s="5" t="s">
        <v>51</v>
      </c>
      <c r="AD63" s="5"/>
      <c r="AE63" s="5"/>
      <c r="AF63" s="5"/>
      <c r="AG63" s="8">
        <v>0.6</v>
      </c>
      <c r="AH63" s="5"/>
    </row>
    <row r="64" spans="1:34" ht="12.75">
      <c r="A64" s="1">
        <v>38182</v>
      </c>
      <c r="B64" s="2">
        <v>618</v>
      </c>
      <c r="C64" s="2">
        <v>0.5</v>
      </c>
      <c r="D64" s="5" t="s">
        <v>26</v>
      </c>
      <c r="E64" s="2">
        <v>35</v>
      </c>
      <c r="F64" s="2">
        <v>24.1</v>
      </c>
      <c r="G64" s="2">
        <v>9.5</v>
      </c>
      <c r="H64" s="2">
        <v>8.32</v>
      </c>
      <c r="I64" s="5">
        <v>1.5</v>
      </c>
      <c r="J64" s="5">
        <v>17.2</v>
      </c>
      <c r="K64" s="5">
        <v>9.5</v>
      </c>
      <c r="L64" s="5">
        <v>905</v>
      </c>
      <c r="M64" s="5">
        <v>74</v>
      </c>
      <c r="N64" s="5">
        <v>112</v>
      </c>
      <c r="O64" s="5">
        <v>134</v>
      </c>
      <c r="R64" s="5">
        <v>2</v>
      </c>
      <c r="S64" s="5" t="s">
        <v>17</v>
      </c>
      <c r="T64" s="5">
        <v>531</v>
      </c>
      <c r="U64" s="5">
        <v>2.7</v>
      </c>
      <c r="V64" s="5" t="s">
        <v>50</v>
      </c>
      <c r="W64" s="5"/>
      <c r="X64" s="5"/>
      <c r="Y64" s="5" t="s">
        <v>45</v>
      </c>
      <c r="Z64" s="5" t="s">
        <v>34</v>
      </c>
      <c r="AA64" s="5" t="s">
        <v>30</v>
      </c>
      <c r="AB64" s="5"/>
      <c r="AC64" s="8">
        <v>75</v>
      </c>
      <c r="AD64" s="5">
        <v>17</v>
      </c>
      <c r="AE64" s="5">
        <v>4</v>
      </c>
      <c r="AF64" s="5">
        <v>87</v>
      </c>
      <c r="AH64" s="5">
        <v>15.4</v>
      </c>
    </row>
    <row r="65" spans="1:34" ht="12.75">
      <c r="A65" s="11">
        <v>38278</v>
      </c>
      <c r="B65" s="8">
        <v>667.4</v>
      </c>
      <c r="C65" s="5"/>
      <c r="D65" s="5" t="s">
        <v>22</v>
      </c>
      <c r="E65" s="5"/>
      <c r="F65" s="8">
        <v>23.5</v>
      </c>
      <c r="G65" s="8">
        <v>10.9</v>
      </c>
      <c r="H65" s="8">
        <v>8</v>
      </c>
      <c r="I65" s="8">
        <v>1.7</v>
      </c>
      <c r="J65" s="5"/>
      <c r="K65" s="8">
        <v>15.8</v>
      </c>
      <c r="L65" s="8">
        <v>891</v>
      </c>
      <c r="M65" s="8">
        <v>83</v>
      </c>
      <c r="N65" s="8">
        <v>134</v>
      </c>
      <c r="O65" s="8">
        <v>160</v>
      </c>
      <c r="R65" s="8">
        <v>6</v>
      </c>
      <c r="S65" s="8">
        <v>2</v>
      </c>
      <c r="T65" s="8">
        <v>524</v>
      </c>
      <c r="U65" s="8">
        <v>3</v>
      </c>
      <c r="V65" s="5" t="s">
        <v>45</v>
      </c>
      <c r="W65" s="8">
        <v>0.34</v>
      </c>
      <c r="X65" s="8">
        <v>0.36</v>
      </c>
      <c r="Y65" s="8">
        <v>0.06</v>
      </c>
      <c r="Z65" s="8">
        <v>0.06</v>
      </c>
      <c r="AA65" s="5" t="s">
        <v>41</v>
      </c>
      <c r="AB65" s="5" t="s">
        <v>51</v>
      </c>
      <c r="AD65" s="5"/>
      <c r="AE65" s="5"/>
      <c r="AF65" s="5"/>
      <c r="AG65" s="8">
        <v>0.52</v>
      </c>
      <c r="AH65" s="5"/>
    </row>
    <row r="66" spans="1:34" ht="12.75">
      <c r="A66" s="11">
        <v>38321</v>
      </c>
      <c r="C66" s="5"/>
      <c r="D66" s="8">
        <v>2</v>
      </c>
      <c r="E66" s="5"/>
      <c r="F66" s="8">
        <v>15.5</v>
      </c>
      <c r="G66" s="8">
        <v>10.8</v>
      </c>
      <c r="H66" s="8">
        <v>7.9</v>
      </c>
      <c r="J66" s="5"/>
      <c r="K66" s="8">
        <v>139.1</v>
      </c>
      <c r="L66" s="8">
        <v>905</v>
      </c>
      <c r="M66" s="8">
        <v>101</v>
      </c>
      <c r="N66" s="8">
        <v>165</v>
      </c>
      <c r="O66" s="8">
        <v>165</v>
      </c>
      <c r="R66" s="8">
        <v>11</v>
      </c>
      <c r="S66" s="8">
        <v>2</v>
      </c>
      <c r="T66" s="8">
        <v>540</v>
      </c>
      <c r="U66" s="8">
        <v>3</v>
      </c>
      <c r="V66" s="5" t="s">
        <v>45</v>
      </c>
      <c r="W66" s="8">
        <v>0.36</v>
      </c>
      <c r="X66" s="8">
        <v>0.44</v>
      </c>
      <c r="Y66" s="5" t="s">
        <v>45</v>
      </c>
      <c r="Z66" s="8" t="s">
        <v>46</v>
      </c>
      <c r="AA66" s="5" t="s">
        <v>41</v>
      </c>
      <c r="AB66" s="5" t="s">
        <v>51</v>
      </c>
      <c r="AD66" s="5"/>
      <c r="AE66" s="5"/>
      <c r="AF66" s="5"/>
      <c r="AG66" s="8">
        <v>0.59</v>
      </c>
      <c r="AH66" s="5"/>
    </row>
    <row r="67" spans="1:34" ht="12.75">
      <c r="A67" s="11">
        <v>38363</v>
      </c>
      <c r="B67" s="2">
        <v>1575</v>
      </c>
      <c r="C67" s="2">
        <v>0.8</v>
      </c>
      <c r="D67" s="8" t="s">
        <v>26</v>
      </c>
      <c r="E67" s="2">
        <v>22</v>
      </c>
      <c r="F67" s="2">
        <v>14.8</v>
      </c>
      <c r="G67" s="2">
        <v>10.6</v>
      </c>
      <c r="H67" s="2">
        <v>8.21</v>
      </c>
      <c r="I67" s="2">
        <v>0.8</v>
      </c>
      <c r="J67" s="2">
        <v>28</v>
      </c>
      <c r="K67" s="2">
        <v>33.7</v>
      </c>
      <c r="L67" s="2">
        <v>1009</v>
      </c>
      <c r="M67" s="2">
        <v>109</v>
      </c>
      <c r="N67" s="2">
        <v>185</v>
      </c>
      <c r="O67" s="2">
        <v>149</v>
      </c>
      <c r="R67" s="2">
        <v>6</v>
      </c>
      <c r="S67" s="2">
        <v>1</v>
      </c>
      <c r="U67" s="2">
        <v>4.2</v>
      </c>
      <c r="V67" s="2">
        <v>0.3</v>
      </c>
      <c r="W67" s="2">
        <v>1.5</v>
      </c>
      <c r="Y67" s="5" t="s">
        <v>46</v>
      </c>
      <c r="Z67" s="8" t="s">
        <v>49</v>
      </c>
      <c r="AA67" s="5" t="s">
        <v>30</v>
      </c>
      <c r="AB67" s="5"/>
      <c r="AC67" s="2">
        <v>68.7</v>
      </c>
      <c r="AD67" s="2">
        <v>14.3</v>
      </c>
      <c r="AE67" s="2">
        <v>4.4</v>
      </c>
      <c r="AF67" s="2">
        <v>86.7</v>
      </c>
      <c r="AH67" s="2">
        <v>12.8</v>
      </c>
    </row>
    <row r="68" spans="1:34" ht="12.75">
      <c r="A68" s="11">
        <v>38411</v>
      </c>
      <c r="B68" s="2">
        <v>579.2</v>
      </c>
      <c r="C68" s="2"/>
      <c r="E68" s="2"/>
      <c r="F68" s="2">
        <v>16.1</v>
      </c>
      <c r="G68" s="2">
        <v>8.6</v>
      </c>
      <c r="H68" s="2">
        <v>7.9</v>
      </c>
      <c r="I68" s="2">
        <v>1.5</v>
      </c>
      <c r="J68" s="2"/>
      <c r="K68" s="2"/>
      <c r="L68" s="2">
        <v>991</v>
      </c>
      <c r="M68" s="2">
        <v>120</v>
      </c>
      <c r="N68" s="5">
        <v>177</v>
      </c>
      <c r="O68" s="2">
        <v>145</v>
      </c>
      <c r="R68" s="5">
        <v>9</v>
      </c>
      <c r="S68" s="5">
        <v>2</v>
      </c>
      <c r="T68" s="8">
        <v>602</v>
      </c>
      <c r="U68" s="2">
        <v>2</v>
      </c>
      <c r="V68" s="5" t="s">
        <v>45</v>
      </c>
      <c r="W68" s="5"/>
      <c r="X68" s="8">
        <v>0.32</v>
      </c>
      <c r="Y68" s="5" t="s">
        <v>46</v>
      </c>
      <c r="Z68" s="8" t="s">
        <v>49</v>
      </c>
      <c r="AA68" s="5" t="s">
        <v>41</v>
      </c>
      <c r="AB68" s="5" t="s">
        <v>51</v>
      </c>
      <c r="AC68" s="2"/>
      <c r="AD68" s="2"/>
      <c r="AE68" s="2"/>
      <c r="AF68" s="2"/>
      <c r="AG68" s="8">
        <v>0.56</v>
      </c>
      <c r="AH68" s="5"/>
    </row>
    <row r="69" spans="1:34" ht="12.75">
      <c r="A69" s="11">
        <v>38511</v>
      </c>
      <c r="B69" s="2">
        <v>826.4</v>
      </c>
      <c r="C69" s="2"/>
      <c r="E69" s="2"/>
      <c r="F69" s="2">
        <v>20.1</v>
      </c>
      <c r="G69" s="2">
        <v>7.59</v>
      </c>
      <c r="H69" s="2">
        <v>6.45</v>
      </c>
      <c r="I69" s="2" t="s">
        <v>66</v>
      </c>
      <c r="J69" s="2"/>
      <c r="K69" s="2">
        <v>36.4</v>
      </c>
      <c r="L69" s="2">
        <v>929</v>
      </c>
      <c r="M69" s="2">
        <v>110</v>
      </c>
      <c r="N69" s="5">
        <v>165</v>
      </c>
      <c r="O69" s="2">
        <v>142</v>
      </c>
      <c r="R69" s="5">
        <v>5</v>
      </c>
      <c r="S69" s="5" t="s">
        <v>44</v>
      </c>
      <c r="T69" s="8">
        <v>590</v>
      </c>
      <c r="U69" s="2">
        <v>2</v>
      </c>
      <c r="V69" s="5">
        <v>0.06</v>
      </c>
      <c r="W69" s="5"/>
      <c r="X69" s="8">
        <v>0.31</v>
      </c>
      <c r="Y69" s="5" t="s">
        <v>46</v>
      </c>
      <c r="Z69" s="8" t="s">
        <v>49</v>
      </c>
      <c r="AA69" s="5" t="s">
        <v>41</v>
      </c>
      <c r="AB69" s="5" t="s">
        <v>51</v>
      </c>
      <c r="AC69" s="2"/>
      <c r="AD69" s="2"/>
      <c r="AE69" s="2"/>
      <c r="AF69" s="2"/>
      <c r="AG69" s="8">
        <v>0.51</v>
      </c>
      <c r="AH69" s="5"/>
    </row>
    <row r="70" spans="1:34" ht="12.75">
      <c r="A70" s="11">
        <v>38546</v>
      </c>
      <c r="B70" s="2">
        <v>597</v>
      </c>
      <c r="C70" s="2">
        <v>0.5</v>
      </c>
      <c r="D70" s="8" t="s">
        <v>26</v>
      </c>
      <c r="E70" s="2">
        <v>40</v>
      </c>
      <c r="F70" s="2">
        <v>21.8</v>
      </c>
      <c r="G70" s="2">
        <v>5.38</v>
      </c>
      <c r="H70" s="2">
        <v>7.99</v>
      </c>
      <c r="I70" s="2">
        <v>0.5</v>
      </c>
      <c r="J70" s="2">
        <v>23.3</v>
      </c>
      <c r="K70" s="2">
        <v>97.1</v>
      </c>
      <c r="L70" s="2">
        <v>924</v>
      </c>
      <c r="M70" s="2">
        <v>106.3</v>
      </c>
      <c r="O70" s="2">
        <v>148</v>
      </c>
      <c r="R70" s="8" t="s">
        <v>17</v>
      </c>
      <c r="S70" s="8" t="s">
        <v>17</v>
      </c>
      <c r="T70" s="2">
        <v>590</v>
      </c>
      <c r="U70" s="2">
        <v>3.8</v>
      </c>
      <c r="V70" s="5" t="s">
        <v>48</v>
      </c>
      <c r="Y70" s="2">
        <v>1.25</v>
      </c>
      <c r="AA70" s="5" t="s">
        <v>17</v>
      </c>
      <c r="AB70" s="5"/>
      <c r="AC70" s="2">
        <v>31.3</v>
      </c>
      <c r="AD70" s="2">
        <v>13.9</v>
      </c>
      <c r="AE70" s="2">
        <v>5.8</v>
      </c>
      <c r="AF70" s="2">
        <v>48.518</v>
      </c>
      <c r="AH70" s="5"/>
    </row>
    <row r="71" spans="1:34" ht="12.75">
      <c r="A71" s="11">
        <v>38652</v>
      </c>
      <c r="B71" s="5">
        <v>1042</v>
      </c>
      <c r="C71" s="5"/>
      <c r="E71" s="5"/>
      <c r="F71" s="5">
        <v>19.7</v>
      </c>
      <c r="G71" s="5">
        <v>5</v>
      </c>
      <c r="H71" s="5">
        <v>7.4</v>
      </c>
      <c r="I71" s="5" t="s">
        <v>67</v>
      </c>
      <c r="J71" s="5"/>
      <c r="K71" s="5">
        <v>43</v>
      </c>
      <c r="L71" s="5">
        <v>907</v>
      </c>
      <c r="M71" s="5">
        <v>107</v>
      </c>
      <c r="N71" s="8">
        <v>162</v>
      </c>
      <c r="O71" s="5">
        <v>143</v>
      </c>
      <c r="R71" s="8">
        <v>6</v>
      </c>
      <c r="S71" s="8" t="s">
        <v>44</v>
      </c>
      <c r="T71" s="5">
        <v>624</v>
      </c>
      <c r="U71" s="5">
        <v>2</v>
      </c>
      <c r="V71" s="5" t="s">
        <v>45</v>
      </c>
      <c r="X71" s="8">
        <v>0.28</v>
      </c>
      <c r="Y71" s="5" t="s">
        <v>46</v>
      </c>
      <c r="Z71" s="8" t="s">
        <v>49</v>
      </c>
      <c r="AA71" s="5" t="s">
        <v>41</v>
      </c>
      <c r="AB71" s="5" t="s">
        <v>51</v>
      </c>
      <c r="AC71" s="5"/>
      <c r="AD71" s="5"/>
      <c r="AE71" s="5"/>
      <c r="AF71" s="5"/>
      <c r="AG71" s="8">
        <v>0.55</v>
      </c>
      <c r="AH71" s="5"/>
    </row>
    <row r="72" spans="1:34" ht="12.75">
      <c r="A72" s="11">
        <v>38698</v>
      </c>
      <c r="B72" s="5">
        <v>1275</v>
      </c>
      <c r="C72" s="5"/>
      <c r="E72" s="5"/>
      <c r="F72" s="5">
        <v>15.2</v>
      </c>
      <c r="G72" s="5">
        <v>9.4</v>
      </c>
      <c r="H72" s="5">
        <v>8.2</v>
      </c>
      <c r="I72" s="5" t="s">
        <v>25</v>
      </c>
      <c r="J72" s="5"/>
      <c r="K72" s="5">
        <v>12</v>
      </c>
      <c r="L72" s="5">
        <v>920</v>
      </c>
      <c r="M72" s="5">
        <v>114</v>
      </c>
      <c r="N72" s="8">
        <v>177</v>
      </c>
      <c r="O72" s="5">
        <v>125</v>
      </c>
      <c r="R72" s="8" t="s">
        <v>44</v>
      </c>
      <c r="S72" s="8" t="s">
        <v>44</v>
      </c>
      <c r="T72" s="5">
        <v>570</v>
      </c>
      <c r="U72" s="5">
        <v>2</v>
      </c>
      <c r="V72" s="5">
        <v>0.05</v>
      </c>
      <c r="X72" s="8">
        <v>0.36</v>
      </c>
      <c r="Y72" s="5" t="s">
        <v>46</v>
      </c>
      <c r="Z72" s="8" t="s">
        <v>49</v>
      </c>
      <c r="AA72" s="5" t="s">
        <v>41</v>
      </c>
      <c r="AB72" s="5" t="s">
        <v>51</v>
      </c>
      <c r="AC72" s="5"/>
      <c r="AD72" s="5"/>
      <c r="AE72" s="5"/>
      <c r="AF72" s="5"/>
      <c r="AG72" s="8">
        <v>0.61</v>
      </c>
      <c r="AH72" s="5"/>
    </row>
    <row r="73" spans="1:34" ht="12.75">
      <c r="A73" s="11">
        <v>38742</v>
      </c>
      <c r="B73" s="8">
        <v>523</v>
      </c>
      <c r="C73" s="5">
        <v>0.4</v>
      </c>
      <c r="D73" s="8" t="s">
        <v>26</v>
      </c>
      <c r="E73" s="5">
        <v>16</v>
      </c>
      <c r="F73" s="8">
        <v>12.8</v>
      </c>
      <c r="G73" s="8">
        <v>8.27</v>
      </c>
      <c r="H73" s="8">
        <v>8.31</v>
      </c>
      <c r="I73" s="8">
        <v>0.4</v>
      </c>
      <c r="J73" s="5">
        <v>35</v>
      </c>
      <c r="K73" s="8">
        <v>55</v>
      </c>
      <c r="L73" s="8">
        <v>813</v>
      </c>
      <c r="M73" s="8">
        <v>112</v>
      </c>
      <c r="N73" s="8">
        <v>166</v>
      </c>
      <c r="O73" s="8">
        <v>126</v>
      </c>
      <c r="R73" s="8">
        <v>7</v>
      </c>
      <c r="S73" s="8">
        <v>1</v>
      </c>
      <c r="T73" s="8">
        <v>565</v>
      </c>
      <c r="U73" s="8">
        <v>2.51</v>
      </c>
      <c r="V73" s="5">
        <v>0.02</v>
      </c>
      <c r="W73" s="8">
        <v>0.19</v>
      </c>
      <c r="Y73" s="5">
        <v>0.022</v>
      </c>
      <c r="AA73" s="5">
        <v>1.9</v>
      </c>
      <c r="AB73" s="5" t="s">
        <v>30</v>
      </c>
      <c r="AC73" s="8">
        <v>70.7</v>
      </c>
      <c r="AD73" s="5">
        <v>18.9</v>
      </c>
      <c r="AE73" s="5">
        <v>3.94</v>
      </c>
      <c r="AF73" s="5">
        <v>90.9</v>
      </c>
      <c r="AH73" s="5">
        <v>13.6</v>
      </c>
    </row>
    <row r="74" spans="1:34" ht="12.75">
      <c r="A74" s="11">
        <v>38791</v>
      </c>
      <c r="B74" s="8">
        <v>2009</v>
      </c>
      <c r="C74" s="5"/>
      <c r="D74" s="8" t="s">
        <v>26</v>
      </c>
      <c r="E74" s="5"/>
      <c r="F74" s="8">
        <v>13.7</v>
      </c>
      <c r="G74" s="8">
        <v>11.1</v>
      </c>
      <c r="H74" s="8">
        <v>8.2</v>
      </c>
      <c r="I74" s="8" t="s">
        <v>16</v>
      </c>
      <c r="J74" s="5"/>
      <c r="L74" s="8">
        <v>995</v>
      </c>
      <c r="M74" s="8">
        <v>124</v>
      </c>
      <c r="N74" s="8">
        <v>182</v>
      </c>
      <c r="O74" s="8">
        <v>124</v>
      </c>
      <c r="R74" s="8" t="s">
        <v>44</v>
      </c>
      <c r="S74" s="8" t="s">
        <v>44</v>
      </c>
      <c r="T74" s="8">
        <v>578</v>
      </c>
      <c r="U74" s="8">
        <v>2</v>
      </c>
      <c r="V74" s="5" t="s">
        <v>45</v>
      </c>
      <c r="X74" s="8">
        <v>0.25</v>
      </c>
      <c r="Y74" s="5" t="s">
        <v>46</v>
      </c>
      <c r="Z74" s="8" t="s">
        <v>49</v>
      </c>
      <c r="AA74" s="5" t="s">
        <v>41</v>
      </c>
      <c r="AB74" s="5" t="s">
        <v>51</v>
      </c>
      <c r="AD74" s="5"/>
      <c r="AE74" s="5"/>
      <c r="AF74" s="5"/>
      <c r="AG74" s="8">
        <v>0.59</v>
      </c>
      <c r="AH74" s="5"/>
    </row>
    <row r="75" spans="1:34" ht="12.75">
      <c r="A75" s="11">
        <v>38894</v>
      </c>
      <c r="B75" s="8">
        <v>127</v>
      </c>
      <c r="C75" s="5"/>
      <c r="D75" s="8">
        <v>3</v>
      </c>
      <c r="E75" s="5"/>
      <c r="F75" s="8">
        <v>22.8</v>
      </c>
      <c r="G75" s="8">
        <v>12</v>
      </c>
      <c r="H75" s="8">
        <v>8.2</v>
      </c>
      <c r="I75" s="8" t="s">
        <v>71</v>
      </c>
      <c r="J75" s="5"/>
      <c r="K75" s="8">
        <v>34</v>
      </c>
      <c r="L75" s="8">
        <v>981</v>
      </c>
      <c r="M75" s="8">
        <v>126</v>
      </c>
      <c r="N75" s="8">
        <v>196</v>
      </c>
      <c r="O75" s="8">
        <v>126</v>
      </c>
      <c r="R75" s="8">
        <v>5</v>
      </c>
      <c r="S75" s="8" t="s">
        <v>44</v>
      </c>
      <c r="T75" s="8">
        <v>620</v>
      </c>
      <c r="U75" s="8">
        <v>3</v>
      </c>
      <c r="V75" s="5">
        <v>0.06</v>
      </c>
      <c r="X75" s="8">
        <v>0.31</v>
      </c>
      <c r="Y75" s="5" t="s">
        <v>46</v>
      </c>
      <c r="Z75" s="8" t="s">
        <v>49</v>
      </c>
      <c r="AA75" s="5"/>
      <c r="AB75" s="5"/>
      <c r="AD75" s="5"/>
      <c r="AE75" s="5"/>
      <c r="AF75" s="5"/>
      <c r="AG75" s="8">
        <v>0.65</v>
      </c>
      <c r="AH75" s="5"/>
    </row>
    <row r="76" spans="1:34" ht="12.75">
      <c r="A76" s="11">
        <v>39027</v>
      </c>
      <c r="B76" s="8">
        <v>1617</v>
      </c>
      <c r="C76" s="5"/>
      <c r="D76" s="8" t="s">
        <v>26</v>
      </c>
      <c r="E76" s="5"/>
      <c r="F76" s="8">
        <v>19.2</v>
      </c>
      <c r="G76" s="8">
        <v>6.1</v>
      </c>
      <c r="H76" s="8">
        <v>7.8</v>
      </c>
      <c r="I76" s="8" t="s">
        <v>16</v>
      </c>
      <c r="J76" s="5"/>
      <c r="K76" s="8">
        <v>28</v>
      </c>
      <c r="V76" s="5"/>
      <c r="Y76" s="5"/>
      <c r="AA76" s="5"/>
      <c r="AB76" s="5"/>
      <c r="AD76" s="5"/>
      <c r="AE76" s="5"/>
      <c r="AF76" s="5"/>
      <c r="AH76" s="5"/>
    </row>
    <row r="77" spans="1:34" ht="12.75">
      <c r="A77" s="11">
        <v>39058</v>
      </c>
      <c r="B77" s="8">
        <v>2444</v>
      </c>
      <c r="C77" s="5"/>
      <c r="D77" s="8" t="s">
        <v>26</v>
      </c>
      <c r="E77" s="5"/>
      <c r="F77" s="8">
        <v>15</v>
      </c>
      <c r="G77" s="8">
        <v>9.3</v>
      </c>
      <c r="H77" s="8">
        <v>8.1</v>
      </c>
      <c r="I77" s="8" t="s">
        <v>16</v>
      </c>
      <c r="J77" s="5"/>
      <c r="K77" s="8">
        <v>132</v>
      </c>
      <c r="L77" s="8">
        <v>990</v>
      </c>
      <c r="V77" s="5"/>
      <c r="Y77" s="5"/>
      <c r="AA77" s="5"/>
      <c r="AB77" s="5"/>
      <c r="AD77" s="5"/>
      <c r="AE77" s="5"/>
      <c r="AF77" s="5"/>
      <c r="AH77" s="5"/>
    </row>
    <row r="78" spans="1:34" ht="12.75">
      <c r="A78" s="7">
        <v>39106</v>
      </c>
      <c r="B78" s="5">
        <v>1900</v>
      </c>
      <c r="C78" s="8">
        <v>0.8</v>
      </c>
      <c r="D78" s="5" t="s">
        <v>17</v>
      </c>
      <c r="E78" s="8">
        <v>7</v>
      </c>
      <c r="F78" s="5">
        <v>11</v>
      </c>
      <c r="G78" s="5">
        <v>10.45</v>
      </c>
      <c r="H78" s="5">
        <v>8.36</v>
      </c>
      <c r="I78" s="8">
        <v>0.8</v>
      </c>
      <c r="J78" s="5">
        <v>52.7</v>
      </c>
      <c r="K78" s="5">
        <v>56.3</v>
      </c>
      <c r="L78" s="5">
        <v>910</v>
      </c>
      <c r="M78" s="5">
        <v>129</v>
      </c>
      <c r="N78" s="5">
        <v>219</v>
      </c>
      <c r="O78" s="5">
        <v>125</v>
      </c>
      <c r="P78" s="8">
        <v>282</v>
      </c>
      <c r="Q78" s="8">
        <v>2.39</v>
      </c>
      <c r="R78" s="5">
        <v>8</v>
      </c>
      <c r="S78" s="5">
        <v>5</v>
      </c>
      <c r="T78" s="5">
        <v>623</v>
      </c>
      <c r="U78" s="5">
        <v>2.39</v>
      </c>
      <c r="V78" s="5">
        <v>0.074</v>
      </c>
      <c r="W78" s="5">
        <v>0.191</v>
      </c>
      <c r="X78" s="5">
        <v>2.15</v>
      </c>
      <c r="Y78" s="5">
        <v>0.035</v>
      </c>
      <c r="Z78" s="5"/>
      <c r="AA78" s="5" t="s">
        <v>17</v>
      </c>
      <c r="AB78" s="8" t="s">
        <v>17</v>
      </c>
      <c r="AC78" s="8">
        <v>78.8</v>
      </c>
      <c r="AD78" s="8">
        <v>19.8</v>
      </c>
      <c r="AE78" s="8">
        <v>4.5</v>
      </c>
      <c r="AF78" s="8">
        <v>99.7</v>
      </c>
      <c r="AG78" s="8">
        <v>0.725</v>
      </c>
      <c r="AH78" s="8">
        <v>14.7</v>
      </c>
    </row>
    <row r="79" spans="1:34" ht="12.75">
      <c r="A79" s="15">
        <v>39169</v>
      </c>
      <c r="B79" s="17">
        <v>794</v>
      </c>
      <c r="C79" s="18"/>
      <c r="D79" s="17">
        <v>2</v>
      </c>
      <c r="E79" s="19"/>
      <c r="F79" s="17">
        <v>18.4</v>
      </c>
      <c r="G79" s="17">
        <v>9.9</v>
      </c>
      <c r="H79" s="17">
        <v>7.8</v>
      </c>
      <c r="I79" s="19" t="s">
        <v>74</v>
      </c>
      <c r="J79" s="18"/>
      <c r="K79" s="17">
        <v>113</v>
      </c>
      <c r="L79" s="17">
        <v>926</v>
      </c>
      <c r="M79" s="20">
        <v>127</v>
      </c>
      <c r="N79" s="17">
        <v>214</v>
      </c>
      <c r="O79" s="17">
        <v>123</v>
      </c>
      <c r="P79" s="18"/>
      <c r="Q79" s="18"/>
      <c r="R79" s="19" t="s">
        <v>75</v>
      </c>
      <c r="S79" s="19" t="s">
        <v>75</v>
      </c>
      <c r="T79" s="17">
        <v>664</v>
      </c>
      <c r="U79" s="17">
        <v>3</v>
      </c>
      <c r="V79" s="17">
        <v>0.06</v>
      </c>
      <c r="W79" s="17">
        <v>0.2</v>
      </c>
      <c r="X79" s="17">
        <v>0.44</v>
      </c>
      <c r="Y79" s="19" t="s">
        <v>76</v>
      </c>
      <c r="Z79" s="19" t="s">
        <v>77</v>
      </c>
      <c r="AA79" s="19" t="s">
        <v>78</v>
      </c>
      <c r="AB79" s="18"/>
      <c r="AC79" s="18"/>
      <c r="AD79" s="18"/>
      <c r="AE79" s="18"/>
      <c r="AF79" s="21"/>
      <c r="AG79" s="17">
        <v>0.66</v>
      </c>
      <c r="AH79" s="22"/>
    </row>
    <row r="80" spans="1:34" ht="12.75">
      <c r="A80" s="15">
        <v>39244</v>
      </c>
      <c r="B80" s="18"/>
      <c r="C80" s="18"/>
      <c r="D80" s="18"/>
      <c r="E80" s="18"/>
      <c r="F80" s="17">
        <v>24</v>
      </c>
      <c r="G80" s="17">
        <v>10.9</v>
      </c>
      <c r="H80" s="17">
        <v>7.8</v>
      </c>
      <c r="I80" s="19" t="s">
        <v>74</v>
      </c>
      <c r="J80" s="18"/>
      <c r="K80" s="17">
        <v>123</v>
      </c>
      <c r="L80" s="17">
        <v>1060</v>
      </c>
      <c r="M80" s="20">
        <v>124</v>
      </c>
      <c r="N80" s="17">
        <v>197</v>
      </c>
      <c r="O80" s="17">
        <v>124</v>
      </c>
      <c r="P80" s="18"/>
      <c r="Q80" s="18"/>
      <c r="R80" s="17">
        <v>4</v>
      </c>
      <c r="S80" s="19" t="s">
        <v>75</v>
      </c>
      <c r="T80" s="18"/>
      <c r="U80" s="17">
        <v>3</v>
      </c>
      <c r="V80" s="19" t="s">
        <v>79</v>
      </c>
      <c r="W80" s="17">
        <v>0.24</v>
      </c>
      <c r="X80" s="17">
        <v>0.32</v>
      </c>
      <c r="Y80" s="19" t="s">
        <v>76</v>
      </c>
      <c r="Z80" s="19" t="s">
        <v>77</v>
      </c>
      <c r="AA80" s="19" t="s">
        <v>78</v>
      </c>
      <c r="AB80" s="18"/>
      <c r="AC80" s="18"/>
      <c r="AD80" s="18"/>
      <c r="AE80" s="18"/>
      <c r="AF80" s="21"/>
      <c r="AG80" s="17">
        <v>0.65</v>
      </c>
      <c r="AH80" s="22"/>
    </row>
    <row r="81" spans="1:34" ht="12.75">
      <c r="A81" s="15">
        <v>39287</v>
      </c>
      <c r="B81" s="23">
        <v>643</v>
      </c>
      <c r="C81" s="18">
        <v>0.46</v>
      </c>
      <c r="D81" s="23">
        <v>3</v>
      </c>
      <c r="E81" s="18">
        <v>25</v>
      </c>
      <c r="F81" s="23">
        <v>20.8</v>
      </c>
      <c r="G81" s="23">
        <v>6</v>
      </c>
      <c r="H81" s="23">
        <v>7.5</v>
      </c>
      <c r="I81" s="18"/>
      <c r="J81" s="23">
        <v>77</v>
      </c>
      <c r="K81" s="23">
        <v>120</v>
      </c>
      <c r="L81" s="23">
        <v>1070</v>
      </c>
      <c r="M81" s="23"/>
      <c r="N81" s="23"/>
      <c r="O81" s="23"/>
      <c r="P81" s="18"/>
      <c r="Q81" s="18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18"/>
      <c r="AC81" s="18"/>
      <c r="AD81" s="18"/>
      <c r="AE81" s="18"/>
      <c r="AF81" s="18"/>
      <c r="AG81" s="18"/>
      <c r="AH81" s="18"/>
    </row>
    <row r="82" spans="1:34" ht="12.75">
      <c r="A82" s="15">
        <v>39359</v>
      </c>
      <c r="B82" s="19"/>
      <c r="C82" s="17">
        <v>1</v>
      </c>
      <c r="D82" s="19" t="s">
        <v>80</v>
      </c>
      <c r="E82" s="19"/>
      <c r="F82" s="17">
        <v>26.6</v>
      </c>
      <c r="G82" s="17">
        <v>8.3</v>
      </c>
      <c r="H82" s="17">
        <v>7.7</v>
      </c>
      <c r="I82" s="19" t="s">
        <v>74</v>
      </c>
      <c r="J82" s="18"/>
      <c r="K82" s="17">
        <v>10</v>
      </c>
      <c r="L82" s="17">
        <v>978</v>
      </c>
      <c r="M82" s="21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21"/>
      <c r="AG82" s="18"/>
      <c r="AH82" s="22"/>
    </row>
    <row r="83" spans="1:34" ht="12.75">
      <c r="A83" s="15">
        <v>39429</v>
      </c>
      <c r="B83" s="19"/>
      <c r="C83" s="17">
        <v>0.35</v>
      </c>
      <c r="D83" s="17">
        <v>1</v>
      </c>
      <c r="E83" s="19"/>
      <c r="F83" s="17">
        <v>15.1</v>
      </c>
      <c r="G83" s="17">
        <v>8.8</v>
      </c>
      <c r="H83" s="17">
        <v>8</v>
      </c>
      <c r="I83" s="19" t="s">
        <v>74</v>
      </c>
      <c r="J83" s="18"/>
      <c r="K83" s="17">
        <v>43</v>
      </c>
      <c r="L83" s="17">
        <v>994</v>
      </c>
      <c r="M83" s="21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21"/>
      <c r="AG83" s="18"/>
      <c r="AH83" s="22"/>
    </row>
    <row r="84" spans="1:34" ht="12.75">
      <c r="A84" s="16">
        <v>39470</v>
      </c>
      <c r="B84" s="24">
        <v>139</v>
      </c>
      <c r="C84" s="24">
        <v>0.61</v>
      </c>
      <c r="D84" s="25" t="s">
        <v>80</v>
      </c>
      <c r="E84" s="24">
        <v>9</v>
      </c>
      <c r="F84" s="24">
        <v>11.9</v>
      </c>
      <c r="G84" s="24">
        <v>11.8</v>
      </c>
      <c r="H84" s="24">
        <v>8.2</v>
      </c>
      <c r="I84" s="18"/>
      <c r="J84" s="18">
        <v>33.9</v>
      </c>
      <c r="K84" s="18">
        <v>23.1</v>
      </c>
      <c r="L84" s="24">
        <v>903</v>
      </c>
      <c r="M84" s="24">
        <v>111</v>
      </c>
      <c r="N84" s="24">
        <v>186</v>
      </c>
      <c r="O84" s="24">
        <v>130</v>
      </c>
      <c r="P84" s="24">
        <v>280</v>
      </c>
      <c r="Q84" s="25" t="s">
        <v>81</v>
      </c>
      <c r="R84" s="24">
        <v>2</v>
      </c>
      <c r="S84" s="25" t="s">
        <v>81</v>
      </c>
      <c r="T84" s="24">
        <v>601</v>
      </c>
      <c r="U84" s="24">
        <v>2.49</v>
      </c>
      <c r="V84" s="25" t="s">
        <v>82</v>
      </c>
      <c r="W84" s="24">
        <v>0.214</v>
      </c>
      <c r="X84" s="25"/>
      <c r="Y84" s="24">
        <v>0.05</v>
      </c>
      <c r="Z84" s="25"/>
      <c r="AA84" s="25" t="s">
        <v>78</v>
      </c>
      <c r="AB84" s="25" t="s">
        <v>78</v>
      </c>
      <c r="AC84" s="24">
        <v>79.2</v>
      </c>
      <c r="AD84" s="24">
        <v>20</v>
      </c>
      <c r="AE84" s="24">
        <v>4.14</v>
      </c>
      <c r="AF84" s="24">
        <v>97.6</v>
      </c>
      <c r="AG84" s="24">
        <v>0.587</v>
      </c>
      <c r="AH84" s="24">
        <v>14.9</v>
      </c>
    </row>
    <row r="85" spans="1:27" ht="12.75">
      <c r="A85" s="8"/>
      <c r="B85" s="5"/>
      <c r="D85" s="5"/>
      <c r="F85" s="5"/>
      <c r="G85" s="5"/>
      <c r="H85" s="5"/>
      <c r="J85" s="5"/>
      <c r="K85" s="5"/>
      <c r="L85" s="5"/>
      <c r="M85" s="5"/>
      <c r="N85" s="5"/>
      <c r="O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7" spans="1:20" ht="12.75">
      <c r="A87" s="7" t="s">
        <v>37</v>
      </c>
      <c r="B87" s="9">
        <f>AVERAGE(B2:B86)</f>
        <v>962.2369239090909</v>
      </c>
      <c r="F87" s="10">
        <f>AVERAGE(F2:F86)</f>
        <v>18.458987341772147</v>
      </c>
      <c r="G87" s="10">
        <f>AVERAGE(G2:G86)</f>
        <v>9.004999999999999</v>
      </c>
      <c r="H87" s="10">
        <f>AVERAGE(H2:H86)</f>
        <v>7.9344303797468365</v>
      </c>
      <c r="J87" s="10">
        <f>GEOMEAN(J2:J86)</f>
        <v>40.730780733823444</v>
      </c>
      <c r="K87" s="10">
        <f>GEOMEAN(K2:K86)</f>
        <v>37.31125043532679</v>
      </c>
      <c r="M87" s="9">
        <f>AVERAGE(M2:M86)</f>
        <v>127.13387096774194</v>
      </c>
      <c r="N87" s="9">
        <f>AVERAGE(N2:N86)</f>
        <v>188.55737704918033</v>
      </c>
      <c r="T87" s="10">
        <f>AVERAGE(T2:T86)</f>
        <v>643.0491803278688</v>
      </c>
    </row>
    <row r="88" spans="1:20" ht="12.75">
      <c r="A88" s="7" t="s">
        <v>36</v>
      </c>
      <c r="F88" s="8">
        <v>35</v>
      </c>
      <c r="G88" s="8">
        <v>5</v>
      </c>
      <c r="H88" s="12" t="s">
        <v>38</v>
      </c>
      <c r="J88" s="8">
        <v>200</v>
      </c>
      <c r="M88" s="8">
        <v>200</v>
      </c>
      <c r="N88" s="8">
        <v>200</v>
      </c>
      <c r="T88" s="8">
        <v>1000</v>
      </c>
    </row>
    <row r="94" ht="12.75">
      <c r="O94" s="7"/>
    </row>
    <row r="95" ht="12.75">
      <c r="O95" s="7"/>
    </row>
    <row r="96" ht="12.75">
      <c r="O96" s="7"/>
    </row>
    <row r="97" ht="12.75">
      <c r="O97" s="7"/>
    </row>
    <row r="98" ht="12.75">
      <c r="O98" s="7"/>
    </row>
    <row r="99" ht="12.75">
      <c r="O99" s="7"/>
    </row>
    <row r="100" ht="12.75">
      <c r="O100" s="7"/>
    </row>
    <row r="101" ht="12.75">
      <c r="O101" s="7"/>
    </row>
    <row r="102" ht="12.75">
      <c r="O102" s="7"/>
    </row>
    <row r="103" ht="12.75">
      <c r="O103" s="7"/>
    </row>
    <row r="104" ht="12.75">
      <c r="O104" s="7"/>
    </row>
    <row r="105" ht="12.75">
      <c r="O105" s="7"/>
    </row>
    <row r="106" ht="12.75">
      <c r="O106" s="7"/>
    </row>
    <row r="107" ht="12.75">
      <c r="O107" s="7"/>
    </row>
    <row r="108" ht="12.75">
      <c r="O108" s="7"/>
    </row>
    <row r="109" ht="12.75">
      <c r="O109" s="7"/>
    </row>
    <row r="110" ht="12.75">
      <c r="O110" s="7"/>
    </row>
    <row r="111" spans="15:27" ht="12.75">
      <c r="O111" s="7"/>
      <c r="AA111" s="7"/>
    </row>
    <row r="112" spans="15:27" ht="12.75">
      <c r="O112" s="7"/>
      <c r="AA112" s="7"/>
    </row>
    <row r="113" spans="15:27" ht="12.75">
      <c r="O113" s="7"/>
      <c r="AA113" s="7"/>
    </row>
    <row r="114" spans="15:27" ht="12.75">
      <c r="O114" s="7"/>
      <c r="AA114" s="7"/>
    </row>
    <row r="115" spans="15:27" ht="12.75">
      <c r="O115" s="7"/>
      <c r="AA115" s="7"/>
    </row>
    <row r="116" spans="15:27" ht="12.75">
      <c r="O116" s="7"/>
      <c r="AA116" s="7"/>
    </row>
    <row r="117" spans="15:27" ht="12.75">
      <c r="O117" s="7"/>
      <c r="AA117" s="7"/>
    </row>
    <row r="118" spans="15:27" ht="12.75">
      <c r="O118" s="7"/>
      <c r="AA118" s="7"/>
    </row>
    <row r="119" spans="15:27" ht="12.75">
      <c r="O119" s="7"/>
      <c r="AA119" s="7"/>
    </row>
    <row r="120" spans="15:27" ht="12.75">
      <c r="O120" s="7"/>
      <c r="AA120" s="7"/>
    </row>
    <row r="121" spans="15:27" ht="12.75">
      <c r="O121" s="7"/>
      <c r="AA121" s="7"/>
    </row>
    <row r="122" ht="12.75">
      <c r="AA122" s="7"/>
    </row>
    <row r="123" ht="12.75">
      <c r="AA123" s="7"/>
    </row>
    <row r="124" ht="12.75">
      <c r="AA124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2001-02-06T17:27:12Z</dcterms:created>
  <dcterms:modified xsi:type="dcterms:W3CDTF">2008-12-22T18:51:22Z</dcterms:modified>
  <cp:category/>
  <cp:version/>
  <cp:contentType/>
  <cp:contentStatus/>
</cp:coreProperties>
</file>