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HUD Monthly Report June 2004" sheetId="1" r:id="rId1"/>
  </sheets>
  <externalReferences>
    <externalReference r:id="rId4"/>
  </externalReferences>
  <definedNames>
    <definedName name="Query_1_from_hud" localSheetId="0">'HUD Monthly Report June 2004'!$A$5:$K$100</definedName>
  </definedNames>
  <calcPr fullCalcOnLoad="1"/>
</workbook>
</file>

<file path=xl/sharedStrings.xml><?xml version="1.0" encoding="utf-8"?>
<sst xmlns="http://schemas.openxmlformats.org/spreadsheetml/2006/main" count="135" uniqueCount="115">
  <si>
    <t xml:space="preserve"> </t>
  </si>
  <si>
    <t>HUD Usage Report for the month of June 2004</t>
  </si>
  <si>
    <t>Kiosk</t>
  </si>
  <si>
    <t># of Users</t>
  </si>
  <si>
    <t>12 Month Average</t>
  </si>
  <si>
    <t>Pages Printed</t>
  </si>
  <si>
    <t>Front Page Hits</t>
  </si>
  <si>
    <t>Treasury Direct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</si>
  <si>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</si>
  <si>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</si>
  <si>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</si>
  <si>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</si>
  <si>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</si>
  <si>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</si>
  <si>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</si>
  <si>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</si>
  <si>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</si>
  <si>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</si>
  <si>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</si>
  <si>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</si>
  <si>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</si>
  <si>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</si>
  <si>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</si>
  <si>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BUF01 - Buffalo</t>
  </si>
  <si>
    <t>BUR01 - Burlington</t>
  </si>
  <si>
    <t>CAL01 - Calexico</t>
  </si>
  <si>
    <t>CAS01 - Casper (LAN)</t>
  </si>
  <si>
    <t>CHA01 - Charleston, SC</t>
  </si>
  <si>
    <t>CHA02 - Charleston, WV</t>
  </si>
  <si>
    <t>CHI01 - Chicago (LAN)</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</si>
  <si>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</si>
  <si>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</si>
  <si>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</si>
  <si>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</si>
  <si>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</si>
  <si>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</si>
  <si>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</si>
  <si>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</si>
  <si>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</si>
  <si>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</si>
  <si>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</si>
  <si>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</si>
  <si>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</si>
  <si>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</si>
  <si>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</si>
  <si>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</si>
  <si>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</si>
  <si>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</si>
  <si>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</si>
  <si>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</si>
  <si>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</si>
  <si>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</si>
  <si>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</si>
  <si>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</si>
  <si>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</si>
  <si>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</si>
  <si>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</si>
  <si>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</si>
  <si>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</si>
  <si>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</si>
  <si>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</si>
  <si>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</si>
  <si>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</si>
  <si>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</si>
  <si>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</si>
  <si>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</si>
  <si>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</si>
  <si>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</si>
  <si>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</si>
  <si>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</si>
  <si>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</si>
  <si>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</si>
  <si>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</si>
  <si>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</si>
  <si>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</si>
  <si>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</si>
  <si>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</si>
  <si>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</si>
  <si>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</si>
  <si>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</si>
  <si>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</si>
  <si>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</si>
  <si>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</si>
  <si>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</si>
  <si>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</si>
  <si>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</si>
  <si>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</si>
  <si>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</si>
  <si>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</si>
  <si>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</si>
  <si>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</si>
  <si>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</si>
  <si>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</si>
  <si>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</si>
  <si>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</si>
  <si>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</si>
  <si>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</si>
  <si>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</si>
  <si>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</si>
  <si>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</si>
  <si>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</si>
  <si>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</si>
  <si>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</si>
  <si>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</si>
  <si>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</si>
  <si>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TUC01 - Tucson (LAN)</t>
  </si>
  <si>
    <t>VEG01 - Las Vegas</t>
  </si>
  <si>
    <t>WIL01 - Wilmington</t>
  </si>
  <si>
    <t>YSO01 - San Ysidro</t>
  </si>
  <si>
    <t xml:space="preserve">YUM01 - Yuma </t>
  </si>
  <si>
    <t>Totals:</t>
  </si>
  <si>
    <t>Averages (100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</si>
  <si>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</si>
  <si>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t>
  </si>
  <si>
    <t>*  These kiosks are off line for various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</si>
</sst>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b/>
      <sz val="10"/>
      <name val="Arial"/>
      <family val="2"/>
    </font>
    <font>
      <sz val="10"/>
      <color indexed="8"/>
      <name val="Arial"/>
      <family val="0"/>
    </font>
  </fonts>
  <fills count="2">
    <fill>
      <patternFill/>
    </fill>
    <fill>
      <patternFill patternType="gray125"/>
    </fill>
  </fills>
  <borders count="9">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19"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0" fillId="0" borderId="7" xfId="0" applyFill="1" applyBorder="1" applyAlignment="1">
      <alignment horizontal="right"/>
    </xf>
    <xf numFmtId="0" fontId="0" fillId="0" borderId="7" xfId="0"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4" xfId="0" applyNumberForma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8"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UD%20Usage%20Summary%2012%2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Jul 03"/>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 val="HUD Usage Summary May 04"/>
      <sheetName val="HUD Usage Summary June 04"/>
    </sheetNames>
    <sheetDataSet>
      <sheetData sheetId="0">
        <row r="5">
          <cell r="B5">
            <v>133</v>
          </cell>
        </row>
        <row r="6">
          <cell r="B6">
            <v>111</v>
          </cell>
        </row>
        <row r="7">
          <cell r="B7">
            <v>172</v>
          </cell>
        </row>
        <row r="8">
          <cell r="B8">
            <v>286</v>
          </cell>
        </row>
        <row r="9">
          <cell r="B9">
            <v>156</v>
          </cell>
        </row>
        <row r="10">
          <cell r="B10">
            <v>540</v>
          </cell>
        </row>
        <row r="12">
          <cell r="B12">
            <v>390</v>
          </cell>
        </row>
        <row r="13">
          <cell r="B13">
            <v>147</v>
          </cell>
        </row>
        <row r="14">
          <cell r="B14">
            <v>918</v>
          </cell>
        </row>
        <row r="15">
          <cell r="B15">
            <v>87</v>
          </cell>
        </row>
        <row r="16">
          <cell r="B16">
            <v>42</v>
          </cell>
        </row>
        <row r="17">
          <cell r="B17">
            <v>485</v>
          </cell>
        </row>
        <row r="18">
          <cell r="B18">
            <v>142</v>
          </cell>
        </row>
        <row r="19">
          <cell r="B19">
            <v>146</v>
          </cell>
        </row>
        <row r="20">
          <cell r="B20">
            <v>184</v>
          </cell>
        </row>
        <row r="21">
          <cell r="B21">
            <v>203</v>
          </cell>
        </row>
        <row r="22">
          <cell r="B22">
            <v>151</v>
          </cell>
        </row>
        <row r="24">
          <cell r="B24">
            <v>52</v>
          </cell>
        </row>
        <row r="25">
          <cell r="B25">
            <v>449</v>
          </cell>
        </row>
        <row r="26">
          <cell r="B26">
            <v>211</v>
          </cell>
        </row>
        <row r="27">
          <cell r="B27">
            <v>421</v>
          </cell>
        </row>
        <row r="28">
          <cell r="B28">
            <v>141</v>
          </cell>
        </row>
        <row r="29">
          <cell r="B29">
            <v>460</v>
          </cell>
        </row>
        <row r="30">
          <cell r="B30">
            <v>545</v>
          </cell>
        </row>
        <row r="31">
          <cell r="B31">
            <v>1031</v>
          </cell>
        </row>
        <row r="32">
          <cell r="B32">
            <v>239</v>
          </cell>
        </row>
        <row r="33">
          <cell r="B33">
            <v>847</v>
          </cell>
        </row>
        <row r="34">
          <cell r="B34">
            <v>179</v>
          </cell>
        </row>
        <row r="35">
          <cell r="B35">
            <v>238</v>
          </cell>
        </row>
        <row r="36">
          <cell r="B36">
            <v>204</v>
          </cell>
        </row>
        <row r="37">
          <cell r="B37">
            <v>803</v>
          </cell>
        </row>
        <row r="41">
          <cell r="B41">
            <v>247</v>
          </cell>
        </row>
        <row r="42">
          <cell r="B42">
            <v>242</v>
          </cell>
        </row>
        <row r="43">
          <cell r="B43">
            <v>280</v>
          </cell>
        </row>
        <row r="44">
          <cell r="B44">
            <v>60</v>
          </cell>
        </row>
        <row r="45">
          <cell r="B45">
            <v>137</v>
          </cell>
        </row>
        <row r="46">
          <cell r="B46">
            <v>112</v>
          </cell>
        </row>
        <row r="47">
          <cell r="B47">
            <v>295</v>
          </cell>
        </row>
        <row r="49">
          <cell r="B49">
            <v>229</v>
          </cell>
        </row>
        <row r="50">
          <cell r="B50">
            <v>549</v>
          </cell>
        </row>
        <row r="51">
          <cell r="B51">
            <v>264</v>
          </cell>
        </row>
        <row r="52">
          <cell r="B52">
            <v>1587</v>
          </cell>
        </row>
        <row r="53">
          <cell r="B53">
            <v>642</v>
          </cell>
        </row>
        <row r="55">
          <cell r="B55">
            <v>195</v>
          </cell>
        </row>
        <row r="57">
          <cell r="B57">
            <v>195</v>
          </cell>
        </row>
        <row r="58">
          <cell r="B58">
            <v>626</v>
          </cell>
        </row>
        <row r="59">
          <cell r="B59">
            <v>196</v>
          </cell>
        </row>
        <row r="60">
          <cell r="B60">
            <v>330</v>
          </cell>
        </row>
        <row r="61">
          <cell r="B61">
            <v>183</v>
          </cell>
        </row>
        <row r="62">
          <cell r="B62">
            <v>610</v>
          </cell>
        </row>
        <row r="63">
          <cell r="B63">
            <v>122</v>
          </cell>
        </row>
        <row r="64">
          <cell r="B64">
            <v>358</v>
          </cell>
        </row>
        <row r="65">
          <cell r="B65">
            <v>302</v>
          </cell>
        </row>
        <row r="66">
          <cell r="B66">
            <v>729</v>
          </cell>
        </row>
        <row r="67">
          <cell r="B67">
            <v>221</v>
          </cell>
        </row>
        <row r="68">
          <cell r="B68">
            <v>627</v>
          </cell>
        </row>
        <row r="69">
          <cell r="B69">
            <v>66</v>
          </cell>
        </row>
        <row r="70">
          <cell r="B70">
            <v>164</v>
          </cell>
        </row>
        <row r="71">
          <cell r="B71">
            <v>73</v>
          </cell>
        </row>
        <row r="72">
          <cell r="B72">
            <v>1143</v>
          </cell>
        </row>
        <row r="73">
          <cell r="B73">
            <v>280</v>
          </cell>
        </row>
        <row r="74">
          <cell r="B74">
            <v>572</v>
          </cell>
        </row>
        <row r="75">
          <cell r="B75">
            <v>117</v>
          </cell>
        </row>
        <row r="76">
          <cell r="B76">
            <v>395</v>
          </cell>
        </row>
        <row r="77">
          <cell r="B77">
            <v>49</v>
          </cell>
        </row>
        <row r="79">
          <cell r="B79">
            <v>250</v>
          </cell>
        </row>
        <row r="80">
          <cell r="B80">
            <v>162</v>
          </cell>
        </row>
        <row r="81">
          <cell r="B81">
            <v>832</v>
          </cell>
        </row>
        <row r="82">
          <cell r="B82">
            <v>308</v>
          </cell>
        </row>
        <row r="83">
          <cell r="B83">
            <v>387</v>
          </cell>
        </row>
        <row r="84">
          <cell r="B84">
            <v>195</v>
          </cell>
        </row>
        <row r="85">
          <cell r="B85">
            <v>388</v>
          </cell>
        </row>
        <row r="86">
          <cell r="B86">
            <v>127</v>
          </cell>
        </row>
        <row r="87">
          <cell r="B87">
            <v>73</v>
          </cell>
        </row>
        <row r="88">
          <cell r="B88">
            <v>556</v>
          </cell>
        </row>
        <row r="89">
          <cell r="B89">
            <v>75</v>
          </cell>
        </row>
        <row r="91">
          <cell r="B91">
            <v>277</v>
          </cell>
        </row>
        <row r="92">
          <cell r="B92">
            <v>252</v>
          </cell>
        </row>
        <row r="93">
          <cell r="B93">
            <v>301</v>
          </cell>
        </row>
        <row r="94">
          <cell r="B94">
            <v>636</v>
          </cell>
        </row>
        <row r="95">
          <cell r="B95">
            <v>297</v>
          </cell>
        </row>
        <row r="96">
          <cell r="B96">
            <v>129</v>
          </cell>
        </row>
        <row r="97">
          <cell r="B97">
            <v>157</v>
          </cell>
        </row>
        <row r="98">
          <cell r="B98">
            <v>92</v>
          </cell>
        </row>
        <row r="99">
          <cell r="B99">
            <v>392</v>
          </cell>
        </row>
        <row r="100">
          <cell r="B100">
            <v>369</v>
          </cell>
        </row>
        <row r="101">
          <cell r="B101">
            <v>671</v>
          </cell>
        </row>
        <row r="102">
          <cell r="B102">
            <v>113</v>
          </cell>
        </row>
        <row r="104">
          <cell r="B104">
            <v>852</v>
          </cell>
        </row>
        <row r="105">
          <cell r="B105">
            <v>296</v>
          </cell>
        </row>
        <row r="106">
          <cell r="B106">
            <v>268</v>
          </cell>
        </row>
        <row r="107">
          <cell r="B107">
            <v>852</v>
          </cell>
        </row>
      </sheetData>
      <sheetData sheetId="1">
        <row r="5">
          <cell r="B5">
            <v>137</v>
          </cell>
        </row>
        <row r="6">
          <cell r="B6">
            <v>131</v>
          </cell>
        </row>
        <row r="7">
          <cell r="B7">
            <v>183</v>
          </cell>
        </row>
        <row r="8">
          <cell r="B8">
            <v>208</v>
          </cell>
        </row>
        <row r="9">
          <cell r="B9">
            <v>157</v>
          </cell>
        </row>
        <row r="10">
          <cell r="B10">
            <v>636</v>
          </cell>
        </row>
        <row r="11">
          <cell r="B11">
            <v>406</v>
          </cell>
        </row>
        <row r="12">
          <cell r="B12">
            <v>151</v>
          </cell>
        </row>
        <row r="13">
          <cell r="B13">
            <v>873</v>
          </cell>
        </row>
        <row r="14">
          <cell r="B14">
            <v>729</v>
          </cell>
        </row>
        <row r="15">
          <cell r="B15">
            <v>33</v>
          </cell>
        </row>
        <row r="16">
          <cell r="B16">
            <v>253</v>
          </cell>
        </row>
        <row r="17">
          <cell r="B17">
            <v>144</v>
          </cell>
        </row>
        <row r="18">
          <cell r="B18">
            <v>128</v>
          </cell>
        </row>
        <row r="19">
          <cell r="B19">
            <v>212</v>
          </cell>
        </row>
        <row r="20">
          <cell r="B20">
            <v>196</v>
          </cell>
        </row>
        <row r="21">
          <cell r="B21">
            <v>157</v>
          </cell>
        </row>
        <row r="23">
          <cell r="B23">
            <v>73</v>
          </cell>
        </row>
        <row r="24">
          <cell r="B24">
            <v>346</v>
          </cell>
        </row>
        <row r="25">
          <cell r="B25">
            <v>316</v>
          </cell>
        </row>
        <row r="26">
          <cell r="B26">
            <v>500</v>
          </cell>
        </row>
        <row r="27">
          <cell r="B27">
            <v>137</v>
          </cell>
        </row>
        <row r="28">
          <cell r="B28">
            <v>377</v>
          </cell>
        </row>
        <row r="29">
          <cell r="B29">
            <v>420</v>
          </cell>
        </row>
        <row r="30">
          <cell r="B30">
            <v>1117</v>
          </cell>
        </row>
        <row r="31">
          <cell r="B31">
            <v>247</v>
          </cell>
        </row>
        <row r="32">
          <cell r="B32">
            <v>768</v>
          </cell>
        </row>
        <row r="33">
          <cell r="B33">
            <v>183</v>
          </cell>
        </row>
        <row r="34">
          <cell r="B34">
            <v>247</v>
          </cell>
        </row>
        <row r="35">
          <cell r="B35">
            <v>181</v>
          </cell>
        </row>
        <row r="36">
          <cell r="B36">
            <v>941</v>
          </cell>
        </row>
        <row r="38">
          <cell r="B38">
            <v>262</v>
          </cell>
        </row>
        <row r="39">
          <cell r="B39">
            <v>213</v>
          </cell>
        </row>
        <row r="40">
          <cell r="B40">
            <v>326</v>
          </cell>
        </row>
        <row r="41">
          <cell r="B41">
            <v>57</v>
          </cell>
        </row>
        <row r="42">
          <cell r="B42">
            <v>126</v>
          </cell>
        </row>
        <row r="43">
          <cell r="B43">
            <v>86</v>
          </cell>
        </row>
        <row r="44">
          <cell r="B44">
            <v>314</v>
          </cell>
        </row>
        <row r="45">
          <cell r="B45">
            <v>215</v>
          </cell>
        </row>
        <row r="46">
          <cell r="B46">
            <v>454</v>
          </cell>
        </row>
        <row r="47">
          <cell r="B47">
            <v>331</v>
          </cell>
        </row>
        <row r="48">
          <cell r="B48">
            <v>1621</v>
          </cell>
        </row>
        <row r="49">
          <cell r="B49">
            <v>213</v>
          </cell>
        </row>
        <row r="50">
          <cell r="B50">
            <v>197</v>
          </cell>
        </row>
        <row r="52">
          <cell r="B52">
            <v>193</v>
          </cell>
        </row>
        <row r="53">
          <cell r="B53">
            <v>476</v>
          </cell>
        </row>
        <row r="54">
          <cell r="B54">
            <v>217</v>
          </cell>
        </row>
        <row r="55">
          <cell r="B55">
            <v>248</v>
          </cell>
        </row>
        <row r="56">
          <cell r="B56">
            <v>192</v>
          </cell>
        </row>
        <row r="57">
          <cell r="B57">
            <v>703</v>
          </cell>
        </row>
        <row r="58">
          <cell r="B58">
            <v>97</v>
          </cell>
        </row>
        <row r="59">
          <cell r="B59">
            <v>487</v>
          </cell>
        </row>
        <row r="60">
          <cell r="B60">
            <v>335</v>
          </cell>
        </row>
        <row r="61">
          <cell r="B61">
            <v>841</v>
          </cell>
        </row>
        <row r="62">
          <cell r="B62">
            <v>227</v>
          </cell>
        </row>
        <row r="63">
          <cell r="B63">
            <v>668</v>
          </cell>
        </row>
        <row r="64">
          <cell r="B64">
            <v>72</v>
          </cell>
        </row>
        <row r="65">
          <cell r="B65">
            <v>175</v>
          </cell>
        </row>
        <row r="66">
          <cell r="B66">
            <v>81</v>
          </cell>
        </row>
        <row r="67">
          <cell r="B67">
            <v>1273</v>
          </cell>
        </row>
        <row r="68">
          <cell r="B68">
            <v>88</v>
          </cell>
        </row>
        <row r="69">
          <cell r="B69">
            <v>605</v>
          </cell>
        </row>
        <row r="70">
          <cell r="B70">
            <v>87</v>
          </cell>
        </row>
        <row r="71">
          <cell r="B71">
            <v>391</v>
          </cell>
        </row>
        <row r="72">
          <cell r="B72">
            <v>59</v>
          </cell>
        </row>
        <row r="73">
          <cell r="B73">
            <v>266</v>
          </cell>
        </row>
        <row r="74">
          <cell r="B74">
            <v>112</v>
          </cell>
        </row>
        <row r="75">
          <cell r="B75">
            <v>631</v>
          </cell>
        </row>
        <row r="76">
          <cell r="B76">
            <v>331</v>
          </cell>
        </row>
        <row r="77">
          <cell r="B77">
            <v>370</v>
          </cell>
        </row>
        <row r="78">
          <cell r="B78">
            <v>181</v>
          </cell>
        </row>
        <row r="79">
          <cell r="B79">
            <v>362</v>
          </cell>
        </row>
        <row r="80">
          <cell r="B80">
            <v>123</v>
          </cell>
        </row>
        <row r="81">
          <cell r="B81">
            <v>88</v>
          </cell>
        </row>
        <row r="82">
          <cell r="B82">
            <v>440</v>
          </cell>
        </row>
        <row r="83">
          <cell r="B83">
            <v>63</v>
          </cell>
        </row>
        <row r="85">
          <cell r="B85">
            <v>344</v>
          </cell>
        </row>
        <row r="86">
          <cell r="B86">
            <v>228</v>
          </cell>
        </row>
        <row r="87">
          <cell r="B87">
            <v>336</v>
          </cell>
        </row>
        <row r="88">
          <cell r="B88">
            <v>619</v>
          </cell>
        </row>
        <row r="89">
          <cell r="B89">
            <v>237</v>
          </cell>
        </row>
        <row r="90">
          <cell r="B90">
            <v>133</v>
          </cell>
        </row>
        <row r="91">
          <cell r="B91">
            <v>154</v>
          </cell>
        </row>
        <row r="92">
          <cell r="B92">
            <v>74</v>
          </cell>
        </row>
        <row r="93">
          <cell r="B93">
            <v>391</v>
          </cell>
        </row>
        <row r="94">
          <cell r="B94">
            <v>337</v>
          </cell>
        </row>
        <row r="95">
          <cell r="B95">
            <v>688</v>
          </cell>
        </row>
        <row r="96">
          <cell r="B96">
            <v>87</v>
          </cell>
        </row>
        <row r="97">
          <cell r="B97">
            <v>785</v>
          </cell>
        </row>
        <row r="98">
          <cell r="B98">
            <v>274</v>
          </cell>
        </row>
        <row r="99">
          <cell r="B99">
            <v>228</v>
          </cell>
        </row>
        <row r="100">
          <cell r="B100">
            <v>417</v>
          </cell>
        </row>
      </sheetData>
      <sheetData sheetId="2">
        <row r="5">
          <cell r="B5">
            <v>123</v>
          </cell>
        </row>
        <row r="6">
          <cell r="B6">
            <v>137</v>
          </cell>
        </row>
        <row r="7">
          <cell r="B7">
            <v>124</v>
          </cell>
        </row>
        <row r="8">
          <cell r="B8">
            <v>301</v>
          </cell>
        </row>
        <row r="9">
          <cell r="B9">
            <v>134</v>
          </cell>
        </row>
        <row r="10">
          <cell r="B10">
            <v>583</v>
          </cell>
        </row>
        <row r="11">
          <cell r="B11">
            <v>379</v>
          </cell>
        </row>
        <row r="12">
          <cell r="B12">
            <v>144</v>
          </cell>
        </row>
        <row r="13">
          <cell r="B13">
            <v>520</v>
          </cell>
        </row>
        <row r="14">
          <cell r="B14">
            <v>512</v>
          </cell>
        </row>
        <row r="16">
          <cell r="B16">
            <v>244</v>
          </cell>
        </row>
        <row r="17">
          <cell r="B17">
            <v>152</v>
          </cell>
        </row>
        <row r="18">
          <cell r="B18">
            <v>97</v>
          </cell>
        </row>
        <row r="19">
          <cell r="B19">
            <v>188</v>
          </cell>
        </row>
        <row r="20">
          <cell r="B20">
            <v>173</v>
          </cell>
        </row>
        <row r="21">
          <cell r="B21">
            <v>162</v>
          </cell>
        </row>
        <row r="23">
          <cell r="B23">
            <v>81</v>
          </cell>
        </row>
        <row r="24">
          <cell r="B24">
            <v>374</v>
          </cell>
        </row>
        <row r="25">
          <cell r="B25">
            <v>201</v>
          </cell>
        </row>
        <row r="26">
          <cell r="B26">
            <v>380</v>
          </cell>
        </row>
        <row r="27">
          <cell r="B27">
            <v>148</v>
          </cell>
        </row>
        <row r="28">
          <cell r="B28">
            <v>218</v>
          </cell>
        </row>
        <row r="29">
          <cell r="B29">
            <v>462</v>
          </cell>
        </row>
        <row r="30">
          <cell r="B30">
            <v>1039</v>
          </cell>
        </row>
        <row r="31">
          <cell r="B31">
            <v>243</v>
          </cell>
        </row>
        <row r="32">
          <cell r="B32">
            <v>803</v>
          </cell>
        </row>
        <row r="33">
          <cell r="B33">
            <v>173</v>
          </cell>
        </row>
        <row r="34">
          <cell r="B34">
            <v>241</v>
          </cell>
        </row>
        <row r="35">
          <cell r="B35">
            <v>240</v>
          </cell>
        </row>
        <row r="36">
          <cell r="B36">
            <v>770</v>
          </cell>
        </row>
        <row r="38">
          <cell r="B38">
            <v>273</v>
          </cell>
        </row>
        <row r="39">
          <cell r="B39">
            <v>202</v>
          </cell>
        </row>
        <row r="40">
          <cell r="B40">
            <v>241</v>
          </cell>
        </row>
        <row r="41">
          <cell r="B41">
            <v>99</v>
          </cell>
        </row>
        <row r="42">
          <cell r="B42">
            <v>136</v>
          </cell>
        </row>
        <row r="43">
          <cell r="B43">
            <v>95</v>
          </cell>
        </row>
        <row r="44">
          <cell r="B44">
            <v>264</v>
          </cell>
        </row>
        <row r="45">
          <cell r="B45">
            <v>205</v>
          </cell>
        </row>
        <row r="46">
          <cell r="B46">
            <v>460</v>
          </cell>
        </row>
        <row r="47">
          <cell r="B47">
            <v>265</v>
          </cell>
        </row>
        <row r="48">
          <cell r="B48">
            <v>1387</v>
          </cell>
        </row>
        <row r="49">
          <cell r="B49">
            <v>527</v>
          </cell>
        </row>
        <row r="50">
          <cell r="B50">
            <v>167</v>
          </cell>
        </row>
        <row r="52">
          <cell r="B52">
            <v>205</v>
          </cell>
        </row>
        <row r="53">
          <cell r="B53">
            <v>476</v>
          </cell>
        </row>
        <row r="54">
          <cell r="B54">
            <v>230</v>
          </cell>
        </row>
        <row r="55">
          <cell r="B55">
            <v>279</v>
          </cell>
        </row>
        <row r="56">
          <cell r="B56">
            <v>191</v>
          </cell>
        </row>
        <row r="57">
          <cell r="B57">
            <v>521</v>
          </cell>
        </row>
        <row r="58">
          <cell r="B58">
            <v>136</v>
          </cell>
        </row>
        <row r="59">
          <cell r="B59">
            <v>408</v>
          </cell>
        </row>
        <row r="60">
          <cell r="B60">
            <v>251</v>
          </cell>
        </row>
        <row r="61">
          <cell r="B61">
            <v>698</v>
          </cell>
        </row>
        <row r="62">
          <cell r="B62">
            <v>231</v>
          </cell>
        </row>
        <row r="63">
          <cell r="B63">
            <v>463</v>
          </cell>
        </row>
        <row r="64">
          <cell r="B64">
            <v>112</v>
          </cell>
        </row>
        <row r="65">
          <cell r="B65">
            <v>121</v>
          </cell>
        </row>
        <row r="66">
          <cell r="B66">
            <v>100</v>
          </cell>
        </row>
        <row r="67">
          <cell r="B67">
            <v>1110</v>
          </cell>
        </row>
        <row r="68">
          <cell r="B68">
            <v>156</v>
          </cell>
        </row>
        <row r="69">
          <cell r="B69">
            <v>583</v>
          </cell>
        </row>
        <row r="70">
          <cell r="B70">
            <v>146</v>
          </cell>
        </row>
        <row r="71">
          <cell r="B71">
            <v>372</v>
          </cell>
        </row>
        <row r="72">
          <cell r="B72">
            <v>67</v>
          </cell>
        </row>
        <row r="73">
          <cell r="B73">
            <v>135</v>
          </cell>
        </row>
        <row r="74">
          <cell r="B74">
            <v>107</v>
          </cell>
        </row>
        <row r="75">
          <cell r="B75">
            <v>318</v>
          </cell>
        </row>
        <row r="76">
          <cell r="B76">
            <v>318</v>
          </cell>
        </row>
        <row r="77">
          <cell r="B77">
            <v>340</v>
          </cell>
        </row>
        <row r="78">
          <cell r="B78">
            <v>143</v>
          </cell>
        </row>
        <row r="79">
          <cell r="B79">
            <v>249</v>
          </cell>
        </row>
        <row r="80">
          <cell r="B80">
            <v>134</v>
          </cell>
        </row>
        <row r="81">
          <cell r="B81">
            <v>81</v>
          </cell>
        </row>
        <row r="82">
          <cell r="B82">
            <v>571</v>
          </cell>
        </row>
        <row r="83">
          <cell r="B83">
            <v>65</v>
          </cell>
        </row>
        <row r="85">
          <cell r="B85">
            <v>312</v>
          </cell>
        </row>
        <row r="86">
          <cell r="B86">
            <v>172</v>
          </cell>
        </row>
        <row r="87">
          <cell r="B87">
            <v>324</v>
          </cell>
        </row>
        <row r="88">
          <cell r="B88">
            <v>547</v>
          </cell>
        </row>
        <row r="89">
          <cell r="B89">
            <v>221</v>
          </cell>
        </row>
        <row r="90">
          <cell r="B90">
            <v>172</v>
          </cell>
        </row>
        <row r="91">
          <cell r="B91">
            <v>165</v>
          </cell>
        </row>
        <row r="92">
          <cell r="B92">
            <v>87</v>
          </cell>
        </row>
        <row r="93">
          <cell r="B93">
            <v>415</v>
          </cell>
        </row>
        <row r="94">
          <cell r="B94">
            <v>312</v>
          </cell>
        </row>
        <row r="95">
          <cell r="B95">
            <v>583</v>
          </cell>
        </row>
        <row r="96">
          <cell r="B96">
            <v>92</v>
          </cell>
        </row>
        <row r="97">
          <cell r="B97">
            <v>521</v>
          </cell>
        </row>
        <row r="98">
          <cell r="B98">
            <v>323</v>
          </cell>
        </row>
        <row r="99">
          <cell r="B99">
            <v>230</v>
          </cell>
        </row>
        <row r="100">
          <cell r="B100">
            <v>281</v>
          </cell>
        </row>
      </sheetData>
      <sheetData sheetId="3">
        <row r="5">
          <cell r="B5">
            <v>131</v>
          </cell>
        </row>
        <row r="6">
          <cell r="B6">
            <v>153</v>
          </cell>
        </row>
        <row r="7">
          <cell r="B7">
            <v>180</v>
          </cell>
        </row>
        <row r="8">
          <cell r="B8">
            <v>274</v>
          </cell>
        </row>
        <row r="9">
          <cell r="B9">
            <v>147</v>
          </cell>
        </row>
        <row r="10">
          <cell r="B10">
            <v>599</v>
          </cell>
        </row>
        <row r="11">
          <cell r="B11">
            <v>373</v>
          </cell>
        </row>
        <row r="12">
          <cell r="B12">
            <v>151</v>
          </cell>
        </row>
        <row r="13">
          <cell r="B13">
            <v>424</v>
          </cell>
        </row>
        <row r="14">
          <cell r="B14">
            <v>577</v>
          </cell>
        </row>
        <row r="15">
          <cell r="B15">
            <v>264</v>
          </cell>
        </row>
        <row r="16">
          <cell r="B16">
            <v>354</v>
          </cell>
        </row>
        <row r="17">
          <cell r="B17">
            <v>144</v>
          </cell>
        </row>
        <row r="18">
          <cell r="B18">
            <v>88</v>
          </cell>
        </row>
        <row r="19">
          <cell r="B19">
            <v>79</v>
          </cell>
        </row>
        <row r="21">
          <cell r="B21">
            <v>167</v>
          </cell>
        </row>
        <row r="23">
          <cell r="B23">
            <v>48</v>
          </cell>
        </row>
        <row r="24">
          <cell r="B24">
            <v>349</v>
          </cell>
        </row>
        <row r="25">
          <cell r="B25">
            <v>259</v>
          </cell>
        </row>
        <row r="26">
          <cell r="B26">
            <v>269</v>
          </cell>
        </row>
        <row r="27">
          <cell r="B27">
            <v>151</v>
          </cell>
        </row>
        <row r="28">
          <cell r="B28">
            <v>252</v>
          </cell>
        </row>
        <row r="29">
          <cell r="B29">
            <v>399</v>
          </cell>
        </row>
        <row r="30">
          <cell r="B30">
            <v>216</v>
          </cell>
        </row>
        <row r="31">
          <cell r="B31">
            <v>202</v>
          </cell>
        </row>
        <row r="32">
          <cell r="B32">
            <v>873</v>
          </cell>
        </row>
        <row r="33">
          <cell r="B33">
            <v>204</v>
          </cell>
        </row>
        <row r="34">
          <cell r="B34">
            <v>134</v>
          </cell>
        </row>
        <row r="35">
          <cell r="B35">
            <v>233</v>
          </cell>
        </row>
        <row r="36">
          <cell r="B36">
            <v>721</v>
          </cell>
        </row>
        <row r="37">
          <cell r="B37">
            <v>239</v>
          </cell>
        </row>
        <row r="38">
          <cell r="B38">
            <v>198</v>
          </cell>
        </row>
        <row r="39">
          <cell r="B39">
            <v>229</v>
          </cell>
        </row>
        <row r="40">
          <cell r="B40">
            <v>63</v>
          </cell>
        </row>
        <row r="41">
          <cell r="B41">
            <v>147</v>
          </cell>
        </row>
        <row r="42">
          <cell r="B42">
            <v>144</v>
          </cell>
        </row>
        <row r="43">
          <cell r="B43">
            <v>407</v>
          </cell>
        </row>
        <row r="44">
          <cell r="B44">
            <v>212</v>
          </cell>
        </row>
        <row r="45">
          <cell r="B45">
            <v>423</v>
          </cell>
        </row>
        <row r="46">
          <cell r="B46">
            <v>196</v>
          </cell>
        </row>
        <row r="47">
          <cell r="B47">
            <v>1238</v>
          </cell>
        </row>
        <row r="48">
          <cell r="B48">
            <v>608</v>
          </cell>
        </row>
        <row r="49">
          <cell r="B49">
            <v>171</v>
          </cell>
        </row>
        <row r="51">
          <cell r="B51">
            <v>174</v>
          </cell>
        </row>
        <row r="52">
          <cell r="B52">
            <v>534</v>
          </cell>
        </row>
        <row r="53">
          <cell r="B53">
            <v>264</v>
          </cell>
        </row>
        <row r="54">
          <cell r="B54">
            <v>157</v>
          </cell>
        </row>
        <row r="55">
          <cell r="B55">
            <v>206</v>
          </cell>
        </row>
        <row r="56">
          <cell r="B56">
            <v>512</v>
          </cell>
        </row>
        <row r="57">
          <cell r="B57">
            <v>133</v>
          </cell>
        </row>
        <row r="58">
          <cell r="B58">
            <v>359</v>
          </cell>
        </row>
        <row r="59">
          <cell r="B59">
            <v>122</v>
          </cell>
        </row>
        <row r="60">
          <cell r="B60">
            <v>680</v>
          </cell>
        </row>
        <row r="61">
          <cell r="B61">
            <v>202</v>
          </cell>
        </row>
        <row r="62">
          <cell r="B62">
            <v>472</v>
          </cell>
        </row>
        <row r="63">
          <cell r="B63">
            <v>89</v>
          </cell>
        </row>
        <row r="64">
          <cell r="B64">
            <v>119</v>
          </cell>
        </row>
        <row r="65">
          <cell r="B65">
            <v>95</v>
          </cell>
        </row>
        <row r="66">
          <cell r="B66">
            <v>1105</v>
          </cell>
        </row>
        <row r="67">
          <cell r="B67">
            <v>205</v>
          </cell>
        </row>
        <row r="68">
          <cell r="B68">
            <v>492</v>
          </cell>
        </row>
        <row r="69">
          <cell r="B69">
            <v>66</v>
          </cell>
        </row>
        <row r="70">
          <cell r="B70">
            <v>557</v>
          </cell>
        </row>
        <row r="71">
          <cell r="B71">
            <v>54</v>
          </cell>
        </row>
        <row r="72">
          <cell r="B72">
            <v>234</v>
          </cell>
        </row>
        <row r="73">
          <cell r="B73">
            <v>109</v>
          </cell>
        </row>
        <row r="75">
          <cell r="B75">
            <v>322</v>
          </cell>
        </row>
        <row r="76">
          <cell r="B76">
            <v>233</v>
          </cell>
        </row>
        <row r="77">
          <cell r="B77">
            <v>160</v>
          </cell>
        </row>
        <row r="78">
          <cell r="B78">
            <v>227</v>
          </cell>
        </row>
        <row r="79">
          <cell r="B79">
            <v>127</v>
          </cell>
        </row>
        <row r="80">
          <cell r="B80">
            <v>57</v>
          </cell>
        </row>
        <row r="81">
          <cell r="B81">
            <v>466</v>
          </cell>
        </row>
        <row r="82">
          <cell r="B82">
            <v>58</v>
          </cell>
        </row>
        <row r="84">
          <cell r="B84">
            <v>348</v>
          </cell>
        </row>
        <row r="85">
          <cell r="B85">
            <v>178</v>
          </cell>
        </row>
        <row r="86">
          <cell r="B86">
            <v>324</v>
          </cell>
        </row>
        <row r="87">
          <cell r="B87">
            <v>476</v>
          </cell>
        </row>
        <row r="88">
          <cell r="B88">
            <v>127</v>
          </cell>
        </row>
        <row r="89">
          <cell r="B89">
            <v>166</v>
          </cell>
        </row>
        <row r="90">
          <cell r="B90">
            <v>133</v>
          </cell>
        </row>
        <row r="91">
          <cell r="B91">
            <v>87</v>
          </cell>
        </row>
        <row r="92">
          <cell r="B92">
            <v>498</v>
          </cell>
        </row>
        <row r="93">
          <cell r="B93">
            <v>296</v>
          </cell>
        </row>
        <row r="94">
          <cell r="B94">
            <v>603</v>
          </cell>
        </row>
        <row r="95">
          <cell r="B95">
            <v>84</v>
          </cell>
        </row>
        <row r="96">
          <cell r="B96">
            <v>646</v>
          </cell>
        </row>
        <row r="97">
          <cell r="B97">
            <v>300</v>
          </cell>
        </row>
        <row r="98">
          <cell r="B98">
            <v>223</v>
          </cell>
        </row>
        <row r="99">
          <cell r="B99">
            <v>264</v>
          </cell>
        </row>
      </sheetData>
      <sheetData sheetId="4">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5">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6">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7">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5">
          <cell r="B15">
            <v>503</v>
          </cell>
        </row>
        <row r="16">
          <cell r="B16">
            <v>195</v>
          </cell>
        </row>
        <row r="17">
          <cell r="B17">
            <v>164</v>
          </cell>
        </row>
        <row r="18">
          <cell r="B18">
            <v>96</v>
          </cell>
        </row>
        <row r="19">
          <cell r="B19">
            <v>62</v>
          </cell>
        </row>
        <row r="20">
          <cell r="B20">
            <v>210</v>
          </cell>
        </row>
        <row r="21">
          <cell r="B21">
            <v>197</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8">
        <row r="5">
          <cell r="B5">
            <v>88</v>
          </cell>
        </row>
        <row r="6">
          <cell r="B6">
            <v>108</v>
          </cell>
        </row>
        <row r="7">
          <cell r="B7">
            <v>186</v>
          </cell>
        </row>
        <row r="8">
          <cell r="B8">
            <v>212</v>
          </cell>
        </row>
        <row r="9">
          <cell r="B9">
            <v>163</v>
          </cell>
        </row>
        <row r="10">
          <cell r="B10">
            <v>452</v>
          </cell>
        </row>
        <row r="11">
          <cell r="B11">
            <v>502</v>
          </cell>
        </row>
        <row r="12">
          <cell r="B12">
            <v>405</v>
          </cell>
        </row>
        <row r="13">
          <cell r="B13">
            <v>197</v>
          </cell>
        </row>
        <row r="14">
          <cell r="B14">
            <v>812</v>
          </cell>
        </row>
        <row r="15">
          <cell r="B15">
            <v>537</v>
          </cell>
        </row>
        <row r="16">
          <cell r="B16">
            <v>171</v>
          </cell>
        </row>
        <row r="17">
          <cell r="B17">
            <v>235</v>
          </cell>
        </row>
        <row r="18">
          <cell r="B18">
            <v>149</v>
          </cell>
        </row>
        <row r="19">
          <cell r="B19">
            <v>100</v>
          </cell>
        </row>
        <row r="20">
          <cell r="B20">
            <v>62</v>
          </cell>
        </row>
        <row r="21">
          <cell r="B21">
            <v>193</v>
          </cell>
        </row>
        <row r="22">
          <cell r="B22">
            <v>131</v>
          </cell>
        </row>
        <row r="24">
          <cell r="B24">
            <v>113</v>
          </cell>
        </row>
        <row r="25">
          <cell r="B25">
            <v>434</v>
          </cell>
        </row>
        <row r="26">
          <cell r="B26">
            <v>291</v>
          </cell>
        </row>
        <row r="27">
          <cell r="B27">
            <v>294</v>
          </cell>
        </row>
        <row r="28">
          <cell r="B28">
            <v>128</v>
          </cell>
        </row>
        <row r="29">
          <cell r="B29">
            <v>304</v>
          </cell>
        </row>
        <row r="30">
          <cell r="B30">
            <v>560</v>
          </cell>
        </row>
        <row r="31">
          <cell r="B31">
            <v>603</v>
          </cell>
        </row>
        <row r="32">
          <cell r="B32">
            <v>207</v>
          </cell>
        </row>
        <row r="33">
          <cell r="B33">
            <v>841</v>
          </cell>
        </row>
        <row r="34">
          <cell r="B34">
            <v>195</v>
          </cell>
        </row>
        <row r="35">
          <cell r="B35">
            <v>150</v>
          </cell>
        </row>
        <row r="36">
          <cell r="B36">
            <v>266</v>
          </cell>
        </row>
        <row r="37">
          <cell r="B37">
            <v>828</v>
          </cell>
        </row>
        <row r="38">
          <cell r="B38">
            <v>178</v>
          </cell>
        </row>
        <row r="39">
          <cell r="B39">
            <v>314</v>
          </cell>
        </row>
        <row r="40">
          <cell r="B40">
            <v>76</v>
          </cell>
        </row>
        <row r="41">
          <cell r="B41">
            <v>59</v>
          </cell>
        </row>
        <row r="42">
          <cell r="B42">
            <v>163</v>
          </cell>
        </row>
        <row r="43">
          <cell r="B43">
            <v>141</v>
          </cell>
        </row>
        <row r="44">
          <cell r="B44">
            <v>215</v>
          </cell>
        </row>
        <row r="45">
          <cell r="B45">
            <v>167</v>
          </cell>
        </row>
        <row r="46">
          <cell r="B46">
            <v>415</v>
          </cell>
        </row>
        <row r="47">
          <cell r="B47">
            <v>220</v>
          </cell>
        </row>
        <row r="48">
          <cell r="B48">
            <v>1214</v>
          </cell>
        </row>
        <row r="49">
          <cell r="B49">
            <v>616</v>
          </cell>
        </row>
        <row r="50">
          <cell r="B50">
            <v>713</v>
          </cell>
        </row>
        <row r="51">
          <cell r="B51">
            <v>280</v>
          </cell>
        </row>
        <row r="52">
          <cell r="B52">
            <v>155</v>
          </cell>
        </row>
        <row r="53">
          <cell r="B53">
            <v>521</v>
          </cell>
        </row>
        <row r="54">
          <cell r="B54">
            <v>241</v>
          </cell>
        </row>
        <row r="55">
          <cell r="B55">
            <v>125</v>
          </cell>
        </row>
        <row r="56">
          <cell r="B56">
            <v>267</v>
          </cell>
        </row>
        <row r="57">
          <cell r="B57">
            <v>626</v>
          </cell>
        </row>
        <row r="58">
          <cell r="B58">
            <v>157</v>
          </cell>
        </row>
        <row r="59">
          <cell r="B59">
            <v>469</v>
          </cell>
        </row>
        <row r="60">
          <cell r="B60">
            <v>270</v>
          </cell>
        </row>
        <row r="61">
          <cell r="B61">
            <v>545</v>
          </cell>
        </row>
        <row r="62">
          <cell r="B62">
            <v>240</v>
          </cell>
        </row>
        <row r="63">
          <cell r="B63">
            <v>424</v>
          </cell>
        </row>
        <row r="64">
          <cell r="B64">
            <v>77</v>
          </cell>
        </row>
        <row r="65">
          <cell r="B65">
            <v>85</v>
          </cell>
        </row>
        <row r="66">
          <cell r="B66">
            <v>86</v>
          </cell>
        </row>
        <row r="67">
          <cell r="B67">
            <v>1087</v>
          </cell>
        </row>
        <row r="68">
          <cell r="B68">
            <v>189</v>
          </cell>
        </row>
        <row r="69">
          <cell r="B69">
            <v>455</v>
          </cell>
        </row>
        <row r="70">
          <cell r="B70">
            <v>131</v>
          </cell>
        </row>
        <row r="71">
          <cell r="B71">
            <v>391</v>
          </cell>
        </row>
        <row r="72">
          <cell r="B72">
            <v>68</v>
          </cell>
        </row>
        <row r="73">
          <cell r="B73">
            <v>216</v>
          </cell>
        </row>
        <row r="74">
          <cell r="B74">
            <v>123</v>
          </cell>
        </row>
        <row r="75">
          <cell r="B75">
            <v>340</v>
          </cell>
        </row>
        <row r="76">
          <cell r="B76">
            <v>261</v>
          </cell>
        </row>
        <row r="77">
          <cell r="B77">
            <v>333</v>
          </cell>
        </row>
        <row r="79">
          <cell r="B79">
            <v>337</v>
          </cell>
        </row>
        <row r="80">
          <cell r="B80">
            <v>102</v>
          </cell>
        </row>
        <row r="81">
          <cell r="B81">
            <v>30</v>
          </cell>
        </row>
        <row r="82">
          <cell r="B82">
            <v>540</v>
          </cell>
        </row>
        <row r="83">
          <cell r="B83">
            <v>56</v>
          </cell>
        </row>
        <row r="84">
          <cell r="B84">
            <v>298</v>
          </cell>
        </row>
        <row r="85">
          <cell r="B85">
            <v>146</v>
          </cell>
        </row>
        <row r="86">
          <cell r="B86">
            <v>287</v>
          </cell>
        </row>
        <row r="88">
          <cell r="B88">
            <v>347</v>
          </cell>
        </row>
        <row r="89">
          <cell r="B89">
            <v>112</v>
          </cell>
        </row>
        <row r="90">
          <cell r="B90">
            <v>172</v>
          </cell>
        </row>
        <row r="91">
          <cell r="B91">
            <v>104</v>
          </cell>
        </row>
        <row r="92">
          <cell r="B92">
            <v>453</v>
          </cell>
        </row>
        <row r="93">
          <cell r="B93">
            <v>235</v>
          </cell>
        </row>
        <row r="95">
          <cell r="B95">
            <v>663</v>
          </cell>
        </row>
        <row r="96">
          <cell r="B96">
            <v>58</v>
          </cell>
        </row>
        <row r="98">
          <cell r="B98">
            <v>204</v>
          </cell>
        </row>
        <row r="99">
          <cell r="B99">
            <v>241</v>
          </cell>
        </row>
        <row r="100">
          <cell r="B100">
            <v>220</v>
          </cell>
        </row>
      </sheetData>
      <sheetData sheetId="9">
        <row r="5">
          <cell r="B5">
            <v>88</v>
          </cell>
        </row>
        <row r="6">
          <cell r="B6">
            <v>110</v>
          </cell>
        </row>
        <row r="7">
          <cell r="B7">
            <v>145</v>
          </cell>
        </row>
        <row r="8">
          <cell r="B8">
            <v>183</v>
          </cell>
        </row>
        <row r="9">
          <cell r="B9">
            <v>148</v>
          </cell>
        </row>
        <row r="10">
          <cell r="B10">
            <v>512</v>
          </cell>
        </row>
        <row r="11">
          <cell r="B11">
            <v>463</v>
          </cell>
        </row>
        <row r="12">
          <cell r="B12">
            <v>332</v>
          </cell>
        </row>
        <row r="13">
          <cell r="B13">
            <v>232</v>
          </cell>
        </row>
        <row r="14">
          <cell r="B14">
            <v>843</v>
          </cell>
        </row>
        <row r="15">
          <cell r="B15">
            <v>515</v>
          </cell>
        </row>
        <row r="16">
          <cell r="B16">
            <v>154</v>
          </cell>
        </row>
        <row r="17">
          <cell r="B17">
            <v>283</v>
          </cell>
        </row>
        <row r="18">
          <cell r="B18">
            <v>149</v>
          </cell>
        </row>
        <row r="19">
          <cell r="B19">
            <v>98</v>
          </cell>
        </row>
        <row r="20">
          <cell r="B20">
            <v>61</v>
          </cell>
        </row>
        <row r="21">
          <cell r="B21">
            <v>166</v>
          </cell>
        </row>
        <row r="22">
          <cell r="B22">
            <v>142</v>
          </cell>
        </row>
        <row r="24">
          <cell r="B24">
            <v>97</v>
          </cell>
        </row>
        <row r="25">
          <cell r="B25">
            <v>389</v>
          </cell>
        </row>
        <row r="26">
          <cell r="B26">
            <v>228</v>
          </cell>
        </row>
        <row r="27">
          <cell r="B27">
            <v>301</v>
          </cell>
        </row>
        <row r="28">
          <cell r="B28">
            <v>118</v>
          </cell>
        </row>
        <row r="29">
          <cell r="B29">
            <v>280</v>
          </cell>
        </row>
        <row r="30">
          <cell r="B30">
            <v>448</v>
          </cell>
        </row>
        <row r="31">
          <cell r="B31">
            <v>352</v>
          </cell>
        </row>
        <row r="32">
          <cell r="B32">
            <v>157</v>
          </cell>
        </row>
        <row r="33">
          <cell r="B33">
            <v>1276</v>
          </cell>
        </row>
        <row r="34">
          <cell r="B34">
            <v>357</v>
          </cell>
        </row>
        <row r="35">
          <cell r="B35">
            <v>187</v>
          </cell>
        </row>
        <row r="36">
          <cell r="B36">
            <v>212</v>
          </cell>
        </row>
        <row r="37">
          <cell r="B37">
            <v>971</v>
          </cell>
        </row>
        <row r="38">
          <cell r="B38">
            <v>157</v>
          </cell>
        </row>
        <row r="39">
          <cell r="B39">
            <v>296</v>
          </cell>
        </row>
        <row r="41">
          <cell r="B41">
            <v>61</v>
          </cell>
        </row>
        <row r="42">
          <cell r="B42">
            <v>152</v>
          </cell>
        </row>
        <row r="43">
          <cell r="B43">
            <v>153</v>
          </cell>
        </row>
        <row r="44">
          <cell r="B44">
            <v>247</v>
          </cell>
        </row>
        <row r="45">
          <cell r="B45">
            <v>164</v>
          </cell>
        </row>
        <row r="46">
          <cell r="B46">
            <v>373</v>
          </cell>
        </row>
        <row r="47">
          <cell r="B47">
            <v>209</v>
          </cell>
        </row>
        <row r="48">
          <cell r="B48">
            <v>1280</v>
          </cell>
        </row>
        <row r="49">
          <cell r="B49">
            <v>531</v>
          </cell>
        </row>
        <row r="50">
          <cell r="B50">
            <v>589</v>
          </cell>
        </row>
        <row r="51">
          <cell r="B51">
            <v>250</v>
          </cell>
        </row>
        <row r="52">
          <cell r="B52">
            <v>145</v>
          </cell>
        </row>
        <row r="53">
          <cell r="B53">
            <v>405</v>
          </cell>
        </row>
        <row r="54">
          <cell r="B54">
            <v>256</v>
          </cell>
        </row>
        <row r="55">
          <cell r="B55">
            <v>187</v>
          </cell>
        </row>
        <row r="56">
          <cell r="B56">
            <v>513</v>
          </cell>
        </row>
        <row r="57">
          <cell r="B57">
            <v>594</v>
          </cell>
        </row>
        <row r="58">
          <cell r="B58">
            <v>159</v>
          </cell>
        </row>
        <row r="59">
          <cell r="B59">
            <v>241</v>
          </cell>
        </row>
        <row r="60">
          <cell r="B60">
            <v>178</v>
          </cell>
        </row>
        <row r="61">
          <cell r="B61">
            <v>641</v>
          </cell>
        </row>
        <row r="62">
          <cell r="B62">
            <v>184</v>
          </cell>
        </row>
        <row r="63">
          <cell r="B63">
            <v>475</v>
          </cell>
        </row>
        <row r="64">
          <cell r="B64">
            <v>73</v>
          </cell>
        </row>
        <row r="65">
          <cell r="B65">
            <v>72</v>
          </cell>
        </row>
        <row r="66">
          <cell r="B66">
            <v>85</v>
          </cell>
        </row>
        <row r="67">
          <cell r="B67">
            <v>1150</v>
          </cell>
        </row>
        <row r="68">
          <cell r="B68">
            <v>423</v>
          </cell>
        </row>
        <row r="69">
          <cell r="B69">
            <v>256</v>
          </cell>
        </row>
        <row r="70">
          <cell r="B70">
            <v>64</v>
          </cell>
        </row>
        <row r="71">
          <cell r="B71">
            <v>243</v>
          </cell>
        </row>
        <row r="72">
          <cell r="B72">
            <v>63</v>
          </cell>
        </row>
        <row r="73">
          <cell r="B73">
            <v>167</v>
          </cell>
        </row>
        <row r="74">
          <cell r="B74">
            <v>118</v>
          </cell>
        </row>
        <row r="75">
          <cell r="B75">
            <v>287</v>
          </cell>
        </row>
        <row r="76">
          <cell r="B76">
            <v>199</v>
          </cell>
        </row>
        <row r="77">
          <cell r="B77">
            <v>305</v>
          </cell>
        </row>
        <row r="79">
          <cell r="B79">
            <v>169</v>
          </cell>
        </row>
        <row r="80">
          <cell r="B80">
            <v>116</v>
          </cell>
        </row>
        <row r="81">
          <cell r="B81">
            <v>62</v>
          </cell>
        </row>
        <row r="82">
          <cell r="B82">
            <v>421</v>
          </cell>
        </row>
        <row r="83">
          <cell r="B83">
            <v>113</v>
          </cell>
        </row>
        <row r="84">
          <cell r="B84">
            <v>302</v>
          </cell>
        </row>
        <row r="85">
          <cell r="B85">
            <v>187</v>
          </cell>
        </row>
        <row r="86">
          <cell r="B86">
            <v>255</v>
          </cell>
        </row>
        <row r="88">
          <cell r="B88">
            <v>302</v>
          </cell>
        </row>
        <row r="89">
          <cell r="B89">
            <v>137</v>
          </cell>
        </row>
        <row r="90">
          <cell r="B90">
            <v>191</v>
          </cell>
        </row>
        <row r="91">
          <cell r="B91">
            <v>253</v>
          </cell>
        </row>
        <row r="92">
          <cell r="B92">
            <v>390</v>
          </cell>
        </row>
        <row r="93">
          <cell r="B93">
            <v>195</v>
          </cell>
        </row>
        <row r="94">
          <cell r="B94">
            <v>490</v>
          </cell>
        </row>
        <row r="95">
          <cell r="B95">
            <v>616</v>
          </cell>
        </row>
        <row r="96">
          <cell r="B96">
            <v>63</v>
          </cell>
        </row>
        <row r="98">
          <cell r="B98">
            <v>227</v>
          </cell>
        </row>
        <row r="99">
          <cell r="B99">
            <v>227</v>
          </cell>
        </row>
        <row r="100">
          <cell r="B100">
            <v>311</v>
          </cell>
        </row>
      </sheetData>
      <sheetData sheetId="10">
        <row r="5">
          <cell r="B5">
            <v>91</v>
          </cell>
        </row>
        <row r="6">
          <cell r="B6">
            <v>106</v>
          </cell>
        </row>
        <row r="7">
          <cell r="B7">
            <v>158</v>
          </cell>
        </row>
        <row r="8">
          <cell r="B8">
            <v>229</v>
          </cell>
        </row>
        <row r="9">
          <cell r="B9">
            <v>151</v>
          </cell>
        </row>
        <row r="10">
          <cell r="B10">
            <v>313</v>
          </cell>
        </row>
        <row r="11">
          <cell r="B11">
            <v>470</v>
          </cell>
        </row>
        <row r="12">
          <cell r="B12">
            <v>378</v>
          </cell>
        </row>
        <row r="13">
          <cell r="B13">
            <v>184</v>
          </cell>
        </row>
        <row r="14">
          <cell r="B14">
            <v>946</v>
          </cell>
        </row>
        <row r="15">
          <cell r="B15">
            <v>509</v>
          </cell>
        </row>
        <row r="16">
          <cell r="B16">
            <v>127</v>
          </cell>
        </row>
        <row r="17">
          <cell r="B17">
            <v>293</v>
          </cell>
        </row>
        <row r="18">
          <cell r="B18">
            <v>161</v>
          </cell>
        </row>
        <row r="19">
          <cell r="B19">
            <v>97</v>
          </cell>
        </row>
        <row r="20">
          <cell r="B20">
            <v>166</v>
          </cell>
        </row>
        <row r="21">
          <cell r="B21">
            <v>157</v>
          </cell>
        </row>
        <row r="22">
          <cell r="B22">
            <v>147</v>
          </cell>
        </row>
        <row r="24">
          <cell r="B24">
            <v>86</v>
          </cell>
        </row>
        <row r="25">
          <cell r="B25">
            <v>294</v>
          </cell>
        </row>
        <row r="26">
          <cell r="B26">
            <v>224</v>
          </cell>
        </row>
        <row r="27">
          <cell r="B27">
            <v>331</v>
          </cell>
        </row>
        <row r="28">
          <cell r="B28">
            <v>115</v>
          </cell>
        </row>
        <row r="29">
          <cell r="B29">
            <v>329</v>
          </cell>
        </row>
        <row r="30">
          <cell r="B30">
            <v>312</v>
          </cell>
        </row>
        <row r="31">
          <cell r="B31">
            <v>194</v>
          </cell>
        </row>
        <row r="32">
          <cell r="B32">
            <v>187</v>
          </cell>
        </row>
        <row r="33">
          <cell r="B33">
            <v>1276</v>
          </cell>
        </row>
        <row r="34">
          <cell r="B34">
            <v>778</v>
          </cell>
        </row>
        <row r="35">
          <cell r="B35">
            <v>166</v>
          </cell>
        </row>
        <row r="36">
          <cell r="B36">
            <v>132</v>
          </cell>
        </row>
        <row r="37">
          <cell r="B37">
            <v>1031</v>
          </cell>
        </row>
        <row r="38">
          <cell r="B38">
            <v>147</v>
          </cell>
        </row>
        <row r="39">
          <cell r="B39">
            <v>234</v>
          </cell>
        </row>
        <row r="41">
          <cell r="B41">
            <v>24</v>
          </cell>
        </row>
        <row r="42">
          <cell r="B42">
            <v>143</v>
          </cell>
        </row>
        <row r="43">
          <cell r="B43">
            <v>58</v>
          </cell>
        </row>
        <row r="44">
          <cell r="B44">
            <v>275</v>
          </cell>
        </row>
        <row r="45">
          <cell r="B45">
            <v>161</v>
          </cell>
        </row>
        <row r="46">
          <cell r="B46">
            <v>373</v>
          </cell>
        </row>
        <row r="47">
          <cell r="B47">
            <v>157</v>
          </cell>
        </row>
        <row r="48">
          <cell r="B48">
            <v>1228</v>
          </cell>
        </row>
        <row r="49">
          <cell r="B49">
            <v>492</v>
          </cell>
        </row>
        <row r="50">
          <cell r="B50">
            <v>523</v>
          </cell>
        </row>
        <row r="51">
          <cell r="B51">
            <v>170</v>
          </cell>
        </row>
        <row r="52">
          <cell r="B52">
            <v>105</v>
          </cell>
        </row>
        <row r="53">
          <cell r="B53">
            <v>467</v>
          </cell>
        </row>
        <row r="54">
          <cell r="B54">
            <v>245</v>
          </cell>
        </row>
        <row r="55">
          <cell r="B55">
            <v>203</v>
          </cell>
        </row>
        <row r="56">
          <cell r="B56">
            <v>344</v>
          </cell>
        </row>
        <row r="57">
          <cell r="B57">
            <v>56</v>
          </cell>
        </row>
        <row r="58">
          <cell r="B58">
            <v>145</v>
          </cell>
        </row>
        <row r="59">
          <cell r="B59">
            <v>203</v>
          </cell>
        </row>
        <row r="60">
          <cell r="B60">
            <v>265</v>
          </cell>
        </row>
        <row r="61">
          <cell r="B61">
            <v>715</v>
          </cell>
        </row>
        <row r="62">
          <cell r="B62">
            <v>124</v>
          </cell>
        </row>
        <row r="63">
          <cell r="B63">
            <v>474</v>
          </cell>
        </row>
        <row r="64">
          <cell r="B64">
            <v>52</v>
          </cell>
        </row>
        <row r="65">
          <cell r="B65">
            <v>108</v>
          </cell>
        </row>
        <row r="66">
          <cell r="B66">
            <v>100</v>
          </cell>
        </row>
        <row r="67">
          <cell r="B67">
            <v>1085</v>
          </cell>
        </row>
        <row r="68">
          <cell r="B68">
            <v>253</v>
          </cell>
        </row>
        <row r="69">
          <cell r="B69">
            <v>409</v>
          </cell>
        </row>
        <row r="70">
          <cell r="B70">
            <v>62</v>
          </cell>
        </row>
        <row r="71">
          <cell r="B71">
            <v>282</v>
          </cell>
        </row>
        <row r="72">
          <cell r="B72">
            <v>50</v>
          </cell>
        </row>
        <row r="73">
          <cell r="B73">
            <v>145</v>
          </cell>
        </row>
        <row r="74">
          <cell r="B74">
            <v>75</v>
          </cell>
        </row>
        <row r="75">
          <cell r="B75">
            <v>477</v>
          </cell>
        </row>
        <row r="76">
          <cell r="B76">
            <v>204</v>
          </cell>
        </row>
        <row r="77">
          <cell r="B77">
            <v>253</v>
          </cell>
        </row>
        <row r="79">
          <cell r="B79">
            <v>245</v>
          </cell>
        </row>
        <row r="80">
          <cell r="B80">
            <v>108</v>
          </cell>
        </row>
        <row r="81">
          <cell r="B81">
            <v>49</v>
          </cell>
        </row>
        <row r="82">
          <cell r="B82">
            <v>496</v>
          </cell>
        </row>
        <row r="83">
          <cell r="B83">
            <v>28</v>
          </cell>
        </row>
        <row r="84">
          <cell r="B84">
            <v>250</v>
          </cell>
        </row>
        <row r="85">
          <cell r="B85">
            <v>130</v>
          </cell>
        </row>
        <row r="86">
          <cell r="B86">
            <v>232</v>
          </cell>
        </row>
        <row r="88">
          <cell r="B88">
            <v>385</v>
          </cell>
        </row>
        <row r="89">
          <cell r="B89">
            <v>132</v>
          </cell>
        </row>
        <row r="90">
          <cell r="B90">
            <v>150</v>
          </cell>
        </row>
        <row r="91">
          <cell r="B91">
            <v>532</v>
          </cell>
        </row>
        <row r="92">
          <cell r="B92">
            <v>430</v>
          </cell>
        </row>
        <row r="93">
          <cell r="B93">
            <v>210</v>
          </cell>
        </row>
        <row r="94">
          <cell r="B94">
            <v>1040</v>
          </cell>
        </row>
        <row r="95">
          <cell r="B95">
            <v>591</v>
          </cell>
        </row>
        <row r="96">
          <cell r="B96">
            <v>91</v>
          </cell>
        </row>
        <row r="97">
          <cell r="B97">
            <v>761</v>
          </cell>
        </row>
        <row r="98">
          <cell r="B98">
            <v>183</v>
          </cell>
        </row>
        <row r="99">
          <cell r="B99">
            <v>87</v>
          </cell>
        </row>
        <row r="100">
          <cell r="B100">
            <v>231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9"/>
  <sheetViews>
    <sheetView tabSelected="1" workbookViewId="0" topLeftCell="A1">
      <selection activeCell="A1" sqref="A1"/>
    </sheetView>
  </sheetViews>
  <sheetFormatPr defaultColWidth="9.140625" defaultRowHeight="12.75"/>
  <cols>
    <col min="1" max="1" width="35.7109375" style="0" customWidth="1"/>
    <col min="2" max="9" width="12.7109375" style="0" customWidth="1"/>
    <col min="10" max="10" width="12.7109375" style="37" customWidth="1"/>
    <col min="11" max="11" width="12.7109375" style="38" customWidth="1"/>
    <col min="12" max="12" width="0.13671875" style="0" customWidth="1"/>
  </cols>
  <sheetData>
    <row r="1" spans="1:11" ht="12.75">
      <c r="A1" s="1" t="s">
        <v>0</v>
      </c>
      <c r="B1" s="1"/>
      <c r="C1" s="1"/>
      <c r="D1" s="1"/>
      <c r="E1" s="1"/>
      <c r="F1" s="1"/>
      <c r="G1" s="1"/>
      <c r="H1" s="1"/>
      <c r="I1" s="1"/>
      <c r="J1" s="2"/>
      <c r="K1" s="3"/>
    </row>
    <row r="2" spans="1:11" ht="18">
      <c r="A2" s="39" t="s">
        <v>1</v>
      </c>
      <c r="B2" s="40"/>
      <c r="C2" s="40"/>
      <c r="D2" s="40"/>
      <c r="E2" s="40"/>
      <c r="F2" s="40"/>
      <c r="G2" s="40"/>
      <c r="H2" s="40"/>
      <c r="I2" s="40"/>
      <c r="J2" s="40"/>
      <c r="K2" s="40"/>
    </row>
    <row r="3" spans="1:11" ht="13.5" thickBot="1">
      <c r="A3" s="1"/>
      <c r="B3" s="1"/>
      <c r="C3" s="1"/>
      <c r="D3" s="1"/>
      <c r="E3" s="1"/>
      <c r="F3" s="1"/>
      <c r="G3" s="1"/>
      <c r="H3" s="1"/>
      <c r="I3" s="1"/>
      <c r="J3" s="2"/>
      <c r="K3" s="3"/>
    </row>
    <row r="4" spans="1:11" ht="39" thickBot="1">
      <c r="A4" s="4" t="s">
        <v>2</v>
      </c>
      <c r="B4" s="5" t="s">
        <v>3</v>
      </c>
      <c r="C4" s="5" t="s">
        <v>4</v>
      </c>
      <c r="D4" s="5" t="s">
        <v>5</v>
      </c>
      <c r="E4" s="5" t="s">
        <v>6</v>
      </c>
      <c r="F4" s="5" t="s">
        <v>7</v>
      </c>
      <c r="G4" s="5" t="s">
        <v>8</v>
      </c>
      <c r="H4" s="5" t="s">
        <v>9</v>
      </c>
      <c r="I4" s="5" t="s">
        <v>10</v>
      </c>
      <c r="J4" s="6" t="s">
        <v>11</v>
      </c>
      <c r="K4" s="7" t="s">
        <v>12</v>
      </c>
    </row>
    <row r="5" spans="1:12" s="1" customFormat="1" ht="12.75">
      <c r="A5" s="8" t="s">
        <v>13</v>
      </c>
      <c r="B5" s="8">
        <v>151</v>
      </c>
      <c r="C5" s="9">
        <f>SUM('[1]HUD Usage Summary Jul 03'!B5+'[1]HUD Usage Summary Aug 03'!B5+'[1]HUD Usage Summary Sep 03'!B5+'[1]HUD Usage Summary Oct 03'!B5+'[1]HUD Usage Summary Nov 03'!B5+'[1]HUD Usage Summary Dec 03'!B5+'[1]HUD Usage Summary Jan 04'!B5+'[1]HUD Usage Summary Feb 04'!B5+'[1]HUD Usage Summary Mar 04'!B5+'[1]HUD Usage Summary Apr 04'!B5+'[1]HUD Usage Summary May 04'!B5+B5)/12</f>
        <v>124.25</v>
      </c>
      <c r="D5" s="10">
        <v>97</v>
      </c>
      <c r="E5" s="10">
        <v>718</v>
      </c>
      <c r="F5" s="10">
        <v>22</v>
      </c>
      <c r="G5" s="10">
        <v>336</v>
      </c>
      <c r="H5" s="10">
        <v>8</v>
      </c>
      <c r="I5" s="10">
        <v>3102</v>
      </c>
      <c r="J5" s="11">
        <v>8</v>
      </c>
      <c r="K5" s="12">
        <f aca="true" t="shared" si="0" ref="K5:K68">SUM(1-L5)</f>
        <v>0.989247311827957</v>
      </c>
      <c r="L5" s="13">
        <f aca="true" t="shared" si="1" ref="L5:L68">SUM(J5/744)</f>
        <v>0.010752688172043012</v>
      </c>
    </row>
    <row r="6" spans="1:12" s="1" customFormat="1" ht="12.75">
      <c r="A6" s="14" t="s">
        <v>14</v>
      </c>
      <c r="B6" s="15">
        <v>522</v>
      </c>
      <c r="C6" s="9">
        <f>SUM('[1]HUD Usage Summary Jul 03'!B6+'[1]HUD Usage Summary Aug 03'!B6+'[1]HUD Usage Summary Sep 03'!B6+'[1]HUD Usage Summary Oct 03'!B6+'[1]HUD Usage Summary Nov 03'!B6+'[1]HUD Usage Summary Dec 03'!B6+'[1]HUD Usage Summary Jan 04'!B6+'[1]HUD Usage Summary Feb 04'!B6+'[1]HUD Usage Summary Mar 04'!B6+'[1]HUD Usage Summary Apr 04'!B6+'[1]HUD Usage Summary May 04'!B6+B6)/12</f>
        <v>145.16666666666666</v>
      </c>
      <c r="D6" s="16">
        <v>369</v>
      </c>
      <c r="E6" s="16">
        <v>1069</v>
      </c>
      <c r="F6" s="16">
        <v>59</v>
      </c>
      <c r="G6" s="16">
        <v>921</v>
      </c>
      <c r="H6" s="16">
        <v>0</v>
      </c>
      <c r="I6" s="16">
        <v>5421</v>
      </c>
      <c r="J6" s="11">
        <v>7</v>
      </c>
      <c r="K6" s="12">
        <f t="shared" si="0"/>
        <v>0.9905913978494624</v>
      </c>
      <c r="L6" s="13">
        <f t="shared" si="1"/>
        <v>0.009408602150537635</v>
      </c>
    </row>
    <row r="7" spans="1:12" s="1" customFormat="1" ht="12.75">
      <c r="A7" s="8" t="s">
        <v>15</v>
      </c>
      <c r="B7" s="15">
        <v>153</v>
      </c>
      <c r="C7" s="9">
        <f>SUM('[1]HUD Usage Summary Jul 03'!B7+'[1]HUD Usage Summary Aug 03'!B7+'[1]HUD Usage Summary Sep 03'!B7+'[1]HUD Usage Summary Oct 03'!B7+'[1]HUD Usage Summary Nov 03'!B7+'[1]HUD Usage Summary Dec 03'!B7+'[1]HUD Usage Summary Jan 04'!B7+'[1]HUD Usage Summary Feb 04'!B7+'[1]HUD Usage Summary Mar 04'!B7+'[1]HUD Usage Summary Apr 04'!B7+'[1]HUD Usage Summary May 04'!B7+B7)/12</f>
        <v>158.91666666666666</v>
      </c>
      <c r="D7" s="16">
        <v>68</v>
      </c>
      <c r="E7" s="16">
        <v>265</v>
      </c>
      <c r="F7" s="16">
        <v>9</v>
      </c>
      <c r="G7" s="16">
        <v>328</v>
      </c>
      <c r="H7" s="16">
        <v>5</v>
      </c>
      <c r="I7" s="16">
        <v>1749</v>
      </c>
      <c r="J7" s="17">
        <v>6</v>
      </c>
      <c r="K7" s="12">
        <f t="shared" si="0"/>
        <v>0.9919354838709677</v>
      </c>
      <c r="L7" s="13">
        <f t="shared" si="1"/>
        <v>0.008064516129032258</v>
      </c>
    </row>
    <row r="8" spans="1:12" s="1" customFormat="1" ht="12.75">
      <c r="A8" s="8" t="s">
        <v>16</v>
      </c>
      <c r="B8" s="8">
        <v>255</v>
      </c>
      <c r="C8" s="9">
        <f>SUM('[1]HUD Usage Summary Jul 03'!B8+'[1]HUD Usage Summary Aug 03'!B8+'[1]HUD Usage Summary Sep 03'!B8+'[1]HUD Usage Summary Oct 03'!B8+'[1]HUD Usage Summary Nov 03'!B8+'[1]HUD Usage Summary Dec 03'!B8+'[1]HUD Usage Summary Jan 04'!B8+'[1]HUD Usage Summary Feb 04'!B8+'[1]HUD Usage Summary Mar 04'!B8+'[1]HUD Usage Summary Apr 04'!B8+'[1]HUD Usage Summary May 04'!B8+B8)/12</f>
        <v>211</v>
      </c>
      <c r="D8" s="10">
        <v>63</v>
      </c>
      <c r="E8" s="10">
        <v>326</v>
      </c>
      <c r="F8" s="10">
        <v>68</v>
      </c>
      <c r="G8" s="10">
        <v>179</v>
      </c>
      <c r="H8" s="10">
        <v>32</v>
      </c>
      <c r="I8" s="10">
        <v>992</v>
      </c>
      <c r="J8" s="11">
        <v>7</v>
      </c>
      <c r="K8" s="12">
        <f t="shared" si="0"/>
        <v>0.9905913978494624</v>
      </c>
      <c r="L8" s="13">
        <f t="shared" si="1"/>
        <v>0.009408602150537635</v>
      </c>
    </row>
    <row r="9" spans="1:12" s="1" customFormat="1" ht="12.75">
      <c r="A9" s="8" t="s">
        <v>17</v>
      </c>
      <c r="B9" s="8">
        <v>183</v>
      </c>
      <c r="C9" s="9">
        <f>SUM('[1]HUD Usage Summary Jul 03'!B9+'[1]HUD Usage Summary Aug 03'!B9+'[1]HUD Usage Summary Sep 03'!B9+'[1]HUD Usage Summary Oct 03'!B9+'[1]HUD Usage Summary Nov 03'!B9+'[1]HUD Usage Summary Dec 03'!B9+'[1]HUD Usage Summary Jan 04'!B9+'[1]HUD Usage Summary Feb 04'!B9+'[1]HUD Usage Summary Mar 04'!B9+'[1]HUD Usage Summary Apr 04'!B9+'[1]HUD Usage Summary May 04'!B9+B9)/12</f>
        <v>156.08333333333334</v>
      </c>
      <c r="D9" s="10">
        <v>177</v>
      </c>
      <c r="E9" s="10">
        <v>827</v>
      </c>
      <c r="F9" s="10">
        <v>24</v>
      </c>
      <c r="G9" s="10">
        <v>323</v>
      </c>
      <c r="H9" s="10">
        <v>16</v>
      </c>
      <c r="I9" s="10">
        <v>2377</v>
      </c>
      <c r="J9" s="11">
        <v>9</v>
      </c>
      <c r="K9" s="12">
        <f t="shared" si="0"/>
        <v>0.9879032258064516</v>
      </c>
      <c r="L9" s="13">
        <f t="shared" si="1"/>
        <v>0.012096774193548387</v>
      </c>
    </row>
    <row r="10" spans="1:12" s="1" customFormat="1" ht="12.75">
      <c r="A10" s="8" t="s">
        <v>18</v>
      </c>
      <c r="B10" s="15">
        <v>455</v>
      </c>
      <c r="C10" s="9">
        <f>SUM('[1]HUD Usage Summary Jul 03'!B10+'[1]HUD Usage Summary Aug 03'!B10+'[1]HUD Usage Summary Sep 03'!B10+'[1]HUD Usage Summary Oct 03'!B10+'[1]HUD Usage Summary Nov 03'!B10+'[1]HUD Usage Summary Feb 04'!B10+'[1]HUD Usage Summary Mar 04'!B10+'[1]HUD Usage Summary Apr 04'!B10+'[1]HUD Usage Summary May 04'!B10+B10)/10</f>
        <v>499.9</v>
      </c>
      <c r="D10" s="16">
        <v>554</v>
      </c>
      <c r="E10" s="16">
        <v>985</v>
      </c>
      <c r="F10" s="16">
        <v>72</v>
      </c>
      <c r="G10" s="16">
        <v>1427</v>
      </c>
      <c r="H10" s="16">
        <v>19</v>
      </c>
      <c r="I10" s="16">
        <v>5960</v>
      </c>
      <c r="J10" s="11">
        <v>103</v>
      </c>
      <c r="K10" s="12">
        <f t="shared" si="0"/>
        <v>0.8615591397849462</v>
      </c>
      <c r="L10" s="13">
        <f t="shared" si="1"/>
        <v>0.13844086021505375</v>
      </c>
    </row>
    <row r="11" spans="1:12" s="1" customFormat="1" ht="12.75">
      <c r="A11" s="8" t="s">
        <v>19</v>
      </c>
      <c r="B11" s="15">
        <v>521</v>
      </c>
      <c r="C11" s="9">
        <f>SUM('[1]HUD Usage Summary Feb 04'!B11+'[1]HUD Usage Summary Mar 04'!B11+'[1]HUD Usage Summary Apr 04'!B11+'[1]HUD Usage Summary May 04'!B11+B11)/5</f>
        <v>504</v>
      </c>
      <c r="D11" s="16">
        <v>206</v>
      </c>
      <c r="E11" s="16">
        <v>984</v>
      </c>
      <c r="F11" s="16">
        <v>62</v>
      </c>
      <c r="G11" s="16">
        <v>753</v>
      </c>
      <c r="H11" s="16">
        <v>67</v>
      </c>
      <c r="I11" s="16">
        <v>4245</v>
      </c>
      <c r="J11" s="11">
        <v>7</v>
      </c>
      <c r="K11" s="12">
        <f t="shared" si="0"/>
        <v>0.9905913978494624</v>
      </c>
      <c r="L11" s="13">
        <f t="shared" si="1"/>
        <v>0.009408602150537635</v>
      </c>
    </row>
    <row r="12" spans="1:12" s="1" customFormat="1" ht="12.75">
      <c r="A12" s="8" t="s">
        <v>20</v>
      </c>
      <c r="B12" s="15">
        <v>593</v>
      </c>
      <c r="C12" s="18">
        <f>SUM('[1]HUD Usage Summary Jul 03'!B12+'[1]HUD Usage Summary Aug 03'!B11+'[1]HUD Usage Summary Sep 03'!B11+'[1]HUD Usage Summary Oct 03'!B11+'[1]HUD Usage Summary Nov 03'!B12+'[1]HUD Usage Summary Dec 03'!B12+'[1]HUD Usage Summary Jan 04'!B12+'[1]HUD Usage Summary Feb 04'!B12+'[1]HUD Usage Summary Mar 04'!B12+'[1]HUD Usage Summary Apr 04'!B12+'[1]HUD Usage Summary May 04'!B12+B12)/12</f>
        <v>413.9166666666667</v>
      </c>
      <c r="D12" s="16">
        <v>43</v>
      </c>
      <c r="E12" s="16">
        <v>401</v>
      </c>
      <c r="F12" s="16">
        <v>42</v>
      </c>
      <c r="G12" s="16">
        <v>338</v>
      </c>
      <c r="H12" s="16">
        <v>85</v>
      </c>
      <c r="I12" s="16">
        <v>1965</v>
      </c>
      <c r="J12" s="17">
        <v>7</v>
      </c>
      <c r="K12" s="12">
        <f t="shared" si="0"/>
        <v>0.9905913978494624</v>
      </c>
      <c r="L12" s="13">
        <f t="shared" si="1"/>
        <v>0.009408602150537635</v>
      </c>
    </row>
    <row r="13" spans="1:12" s="1" customFormat="1" ht="12.75">
      <c r="A13" s="8" t="s">
        <v>21</v>
      </c>
      <c r="B13" s="8">
        <v>124</v>
      </c>
      <c r="C13" s="9">
        <f>SUM('[1]HUD Usage Summary Jul 03'!B13+'[1]HUD Usage Summary Aug 03'!B12+'[1]HUD Usage Summary Sep 03'!B12+'[1]HUD Usage Summary Oct 03'!B12+'[1]HUD Usage Summary Nov 03'!B13+'[1]HUD Usage Summary Dec 03'!B13+'[1]HUD Usage Summary Jan 04'!B13+'[1]HUD Usage Summary Feb 04'!B13+'[1]HUD Usage Summary Mar 04'!B13+'[1]HUD Usage Summary Apr 04'!B13+'[1]HUD Usage Summary May 04'!B13+B13)/12</f>
        <v>168</v>
      </c>
      <c r="D13" s="10">
        <v>137</v>
      </c>
      <c r="E13" s="10">
        <v>299</v>
      </c>
      <c r="F13" s="10">
        <v>18</v>
      </c>
      <c r="G13" s="10">
        <v>494</v>
      </c>
      <c r="H13" s="10">
        <v>5</v>
      </c>
      <c r="I13" s="10">
        <v>1809</v>
      </c>
      <c r="J13" s="11">
        <v>183</v>
      </c>
      <c r="K13" s="12">
        <f t="shared" si="0"/>
        <v>0.7540322580645161</v>
      </c>
      <c r="L13" s="13">
        <f t="shared" si="1"/>
        <v>0.24596774193548387</v>
      </c>
    </row>
    <row r="14" spans="1:12" s="1" customFormat="1" ht="12.75">
      <c r="A14" s="8" t="s">
        <v>22</v>
      </c>
      <c r="B14" s="8">
        <v>511</v>
      </c>
      <c r="C14" s="9">
        <f>SUM('[1]HUD Usage Summary Jul 03'!B14+'[1]HUD Usage Summary Aug 03'!B13+'[1]HUD Usage Summary Sep 03'!B13+'[1]HUD Usage Summary Oct 03'!B13+'[1]HUD Usage Summary Nov 03'!B14+'[1]HUD Usage Summary Dec 03'!B14+'[1]HUD Usage Summary Jan 04'!B14+'[1]HUD Usage Summary Feb 04'!B14+'[1]HUD Usage Summary Mar 04'!B14+'[1]HUD Usage Summary Apr 04'!B14+'[1]HUD Usage Summary May 04'!B14+B14)/12</f>
        <v>710.3333333333334</v>
      </c>
      <c r="D14" s="10">
        <v>199</v>
      </c>
      <c r="E14" s="10">
        <v>1069</v>
      </c>
      <c r="F14" s="10">
        <v>48</v>
      </c>
      <c r="G14" s="10">
        <v>548</v>
      </c>
      <c r="H14" s="10">
        <v>28</v>
      </c>
      <c r="I14" s="10">
        <v>4407</v>
      </c>
      <c r="J14" s="11">
        <v>7</v>
      </c>
      <c r="K14" s="12">
        <f t="shared" si="0"/>
        <v>0.9905913978494624</v>
      </c>
      <c r="L14" s="13">
        <f t="shared" si="1"/>
        <v>0.009408602150537635</v>
      </c>
    </row>
    <row r="15" spans="1:12" s="1" customFormat="1" ht="12.75">
      <c r="A15" s="8" t="s">
        <v>23</v>
      </c>
      <c r="B15" s="8">
        <v>376</v>
      </c>
      <c r="C15" s="9">
        <f>SUM('[1]HUD Usage Summary Jul 03'!B15+'[1]HUD Usage Summary Aug 03'!B14+'[1]HUD Usage Summary Sep 03'!B14+'[1]HUD Usage Summary Oct 03'!B14+'[1]HUD Usage Summary Nov 03'!B15+'[1]HUD Usage Summary Dec 03'!B15+'[1]HUD Usage Summary Jan 04'!B15+'[1]HUD Usage Summary Feb 04'!B15+'[1]HUD Usage Summary Mar 04'!B15+'[1]HUD Usage Summary Apr 04'!B15+'[1]HUD Usage Summary May 04'!B15+B15)/11</f>
        <v>547</v>
      </c>
      <c r="D15" s="10">
        <v>433</v>
      </c>
      <c r="E15" s="10">
        <v>955</v>
      </c>
      <c r="F15" s="10">
        <v>113</v>
      </c>
      <c r="G15" s="10">
        <v>1051</v>
      </c>
      <c r="H15" s="10">
        <v>67</v>
      </c>
      <c r="I15" s="10">
        <v>5083</v>
      </c>
      <c r="J15" s="11">
        <v>6</v>
      </c>
      <c r="K15" s="12">
        <f t="shared" si="0"/>
        <v>0.9919354838709677</v>
      </c>
      <c r="L15" s="13">
        <f t="shared" si="1"/>
        <v>0.008064516129032258</v>
      </c>
    </row>
    <row r="16" spans="1:12" s="1" customFormat="1" ht="12.75">
      <c r="A16" s="8" t="s">
        <v>24</v>
      </c>
      <c r="B16" s="15">
        <v>134</v>
      </c>
      <c r="C16" s="9">
        <f>SUM('[1]HUD Usage Summary Jul 03'!B16+'[1]HUD Usage Summary Aug 03'!B15+'[1]HUD Usage Summary Oct 03'!B15+'[1]HUD Usage Summary Nov 03'!B16+'[1]HUD Usage Summary Dec 03'!B16+'[1]HUD Usage Summary Jan 04'!B16+'[1]HUD Usage Summary Feb 04'!B16+'[1]HUD Usage Summary Mar 04'!B16+'[1]HUD Usage Summary Apr 04'!B16+'[1]HUD Usage Summary May 04'!B16+B16)/11</f>
        <v>157.72727272727272</v>
      </c>
      <c r="D16" s="16">
        <v>19</v>
      </c>
      <c r="E16" s="16">
        <v>207</v>
      </c>
      <c r="F16" s="16">
        <v>33</v>
      </c>
      <c r="G16" s="16">
        <v>205</v>
      </c>
      <c r="H16" s="16">
        <v>13</v>
      </c>
      <c r="I16" s="16">
        <v>1058</v>
      </c>
      <c r="J16" s="11">
        <v>13</v>
      </c>
      <c r="K16" s="12">
        <f t="shared" si="0"/>
        <v>0.9825268817204301</v>
      </c>
      <c r="L16" s="13">
        <f t="shared" si="1"/>
        <v>0.01747311827956989</v>
      </c>
    </row>
    <row r="17" spans="1:12" s="1" customFormat="1" ht="12.75">
      <c r="A17" s="8" t="s">
        <v>25</v>
      </c>
      <c r="B17" s="15">
        <v>243</v>
      </c>
      <c r="C17" s="9">
        <f>SUM('[1]HUD Usage Summary Jul 03'!B17+'[1]HUD Usage Summary Aug 03'!B16+'[1]HUD Usage Summary Sep 03'!B16+'[1]HUD Usage Summary Oct 03'!B16+'[1]HUD Usage Summary Nov 03'!B17+'[1]HUD Usage Summary Dec 03'!B17+'[1]HUD Usage Summary Jan 04'!B17+'[1]HUD Usage Summary Feb 04'!B17+'[1]HUD Usage Summary Mar 04'!B17+'[1]HUD Usage Summary Apr 04'!B17+'[1]HUD Usage Summary May 04'!B17+B17)/12</f>
        <v>258.5</v>
      </c>
      <c r="D17" s="16">
        <v>14</v>
      </c>
      <c r="E17" s="16">
        <v>202</v>
      </c>
      <c r="F17" s="16">
        <v>15</v>
      </c>
      <c r="G17" s="16">
        <v>46</v>
      </c>
      <c r="H17" s="16">
        <v>19</v>
      </c>
      <c r="I17" s="16">
        <v>608</v>
      </c>
      <c r="J17" s="17">
        <v>8</v>
      </c>
      <c r="K17" s="12">
        <f t="shared" si="0"/>
        <v>0.989247311827957</v>
      </c>
      <c r="L17" s="13">
        <f t="shared" si="1"/>
        <v>0.010752688172043012</v>
      </c>
    </row>
    <row r="18" spans="1:12" s="1" customFormat="1" ht="12.75">
      <c r="A18" s="8" t="s">
        <v>26</v>
      </c>
      <c r="B18" s="8">
        <v>161</v>
      </c>
      <c r="C18" s="9">
        <f>SUM('[1]HUD Usage Summary Jul 03'!B18+'[1]HUD Usage Summary Aug 03'!B17+'[1]HUD Usage Summary Sep 03'!B17+'[1]HUD Usage Summary Oct 03'!B17+'[1]HUD Usage Summary Nov 03'!B18+'[1]HUD Usage Summary Dec 03'!B18+'[1]HUD Usage Summary Jan 04'!B18+'[1]HUD Usage Summary Feb 04'!B18+'[1]HUD Usage Summary Mar 04'!B18+'[1]HUD Usage Summary Apr 04'!B18+'[1]HUD Usage Summary May 04'!B18+B18)/12</f>
        <v>147.83333333333334</v>
      </c>
      <c r="D18" s="10">
        <v>118</v>
      </c>
      <c r="E18" s="10">
        <v>782</v>
      </c>
      <c r="F18" s="10">
        <v>42</v>
      </c>
      <c r="G18" s="10">
        <v>402</v>
      </c>
      <c r="H18" s="10">
        <v>13</v>
      </c>
      <c r="I18" s="10">
        <v>3466</v>
      </c>
      <c r="J18" s="11">
        <v>7</v>
      </c>
      <c r="K18" s="12">
        <f t="shared" si="0"/>
        <v>0.9905913978494624</v>
      </c>
      <c r="L18" s="13">
        <f t="shared" si="1"/>
        <v>0.009408602150537635</v>
      </c>
    </row>
    <row r="19" spans="1:12" s="1" customFormat="1" ht="12.75">
      <c r="A19" s="8" t="s">
        <v>27</v>
      </c>
      <c r="B19" s="8">
        <v>166</v>
      </c>
      <c r="C19" s="9">
        <f>SUM('[1]HUD Usage Summary Jul 03'!B19+'[1]HUD Usage Summary Aug 03'!B18+'[1]HUD Usage Summary Sep 03'!B18+'[1]HUD Usage Summary Oct 03'!B18+'[1]HUD Usage Summary Nov 03'!B19+'[1]HUD Usage Summary Dec 03'!B19+'[1]HUD Usage Summary Jan 04'!B19+'[1]HUD Usage Summary Feb 04'!B19+'[1]HUD Usage Summary Mar 04'!B19+'[1]HUD Usage Summary Apr 04'!B19+'[1]HUD Usage Summary May 04'!B19+B19)/12</f>
        <v>104.5</v>
      </c>
      <c r="D19" s="10">
        <v>78</v>
      </c>
      <c r="E19" s="10">
        <v>354</v>
      </c>
      <c r="F19" s="10">
        <v>39</v>
      </c>
      <c r="G19" s="10">
        <v>193</v>
      </c>
      <c r="H19" s="10">
        <v>5</v>
      </c>
      <c r="I19" s="10">
        <v>1607</v>
      </c>
      <c r="J19" s="11">
        <v>9</v>
      </c>
      <c r="K19" s="12">
        <f t="shared" si="0"/>
        <v>0.9879032258064516</v>
      </c>
      <c r="L19" s="13">
        <f t="shared" si="1"/>
        <v>0.012096774193548387</v>
      </c>
    </row>
    <row r="20" spans="1:12" s="1" customFormat="1" ht="12.75">
      <c r="A20" s="8" t="s">
        <v>28</v>
      </c>
      <c r="B20" s="15">
        <v>132</v>
      </c>
      <c r="C20" s="9">
        <f>SUM('[1]HUD Usage Summary Jul 03'!B20+'[1]HUD Usage Summary Aug 03'!B19+'[1]HUD Usage Summary Sep 03'!B19+'[1]HUD Usage Summary Oct 03'!B19+'[1]HUD Usage Summary Dec 03'!B20+'[1]HUD Usage Summary Jan 04'!B20+'[1]HUD Usage Summary Feb 04'!B20+'[1]HUD Usage Summary Mar 04'!B20+'[1]HUD Usage Summary Apr 04'!B20+'[1]HUD Usage Summary May 04'!B20+B20)/11</f>
        <v>145.0909090909091</v>
      </c>
      <c r="D20" s="16">
        <v>23</v>
      </c>
      <c r="E20" s="16">
        <v>209</v>
      </c>
      <c r="F20" s="16">
        <v>4</v>
      </c>
      <c r="G20" s="16">
        <v>191</v>
      </c>
      <c r="H20" s="16">
        <v>10</v>
      </c>
      <c r="I20" s="16">
        <v>919</v>
      </c>
      <c r="J20" s="11">
        <v>7</v>
      </c>
      <c r="K20" s="12">
        <f t="shared" si="0"/>
        <v>0.9905913978494624</v>
      </c>
      <c r="L20" s="13">
        <f t="shared" si="1"/>
        <v>0.009408602150537635</v>
      </c>
    </row>
    <row r="21" spans="1:12" s="1" customFormat="1" ht="12.75">
      <c r="A21" s="8" t="s">
        <v>29</v>
      </c>
      <c r="B21" s="8">
        <v>183</v>
      </c>
      <c r="C21" s="9">
        <f>SUM('[1]HUD Usage Summary Jul 03'!B21+'[1]HUD Usage Summary Aug 03'!B20+'[1]HUD Usage Summary Sep 03'!B20+'[1]HUD Usage Summary Feb 04'!B21+'[1]HUD Usage Summary Mar 04'!B21+'[1]HUD Usage Summary Apr 04'!B21+'[1]HUD Usage Summary May 04'!B21+B21)/8</f>
        <v>183.5</v>
      </c>
      <c r="D21" s="10">
        <v>218</v>
      </c>
      <c r="E21" s="10">
        <v>1221</v>
      </c>
      <c r="F21" s="19">
        <v>32</v>
      </c>
      <c r="G21" s="10">
        <v>1098</v>
      </c>
      <c r="H21" s="10">
        <v>0</v>
      </c>
      <c r="I21" s="10">
        <v>3624</v>
      </c>
      <c r="J21" s="11">
        <v>7</v>
      </c>
      <c r="K21" s="12">
        <f t="shared" si="0"/>
        <v>0.9905913978494624</v>
      </c>
      <c r="L21" s="13">
        <f t="shared" si="1"/>
        <v>0.009408602150537635</v>
      </c>
    </row>
    <row r="22" spans="1:12" s="1" customFormat="1" ht="12.75">
      <c r="A22" s="8" t="s">
        <v>30</v>
      </c>
      <c r="B22" s="15">
        <v>138</v>
      </c>
      <c r="C22" s="9">
        <f>SUM('[1]HUD Usage Summary Jul 03'!B22+'[1]HUD Usage Summary Aug 03'!B21+'[1]HUD Usage Summary Sep 03'!B21+'[1]HUD Usage Summary Oct 03'!B21+'[1]HUD Usage Summary Nov 03'!B22+'[1]HUD Usage Summary Dec 03'!B22+'[1]HUD Usage Summary Jan 04'!B22+'[1]HUD Usage Summary Mar 04'!B22+'[1]HUD Usage Summary Apr 04'!B22+'[1]HUD Usage Summary May 04'!B22+B22)/11</f>
        <v>148.36363636363637</v>
      </c>
      <c r="D22" s="16">
        <v>92</v>
      </c>
      <c r="E22" s="16">
        <v>688</v>
      </c>
      <c r="F22" s="16">
        <v>28</v>
      </c>
      <c r="G22" s="16">
        <v>398</v>
      </c>
      <c r="H22" s="16">
        <v>15</v>
      </c>
      <c r="I22" s="20">
        <v>3584</v>
      </c>
      <c r="J22" s="11">
        <v>7</v>
      </c>
      <c r="K22" s="12">
        <f t="shared" si="0"/>
        <v>0.9905913978494624</v>
      </c>
      <c r="L22" s="13">
        <f t="shared" si="1"/>
        <v>0.009408602150537635</v>
      </c>
    </row>
    <row r="23" spans="1:12" s="1" customFormat="1" ht="12.75">
      <c r="A23" s="8" t="s">
        <v>31</v>
      </c>
      <c r="B23" s="8">
        <v>473</v>
      </c>
      <c r="C23" s="9">
        <f>SUM(B23)/1</f>
        <v>473</v>
      </c>
      <c r="D23" s="10">
        <v>440</v>
      </c>
      <c r="E23" s="10">
        <v>1141</v>
      </c>
      <c r="F23" s="10">
        <v>64</v>
      </c>
      <c r="G23" s="10">
        <v>1271</v>
      </c>
      <c r="H23" s="10">
        <v>128</v>
      </c>
      <c r="I23" s="10">
        <v>6106</v>
      </c>
      <c r="J23" s="11">
        <v>360</v>
      </c>
      <c r="K23" s="12">
        <f t="shared" si="0"/>
        <v>0.5161290322580645</v>
      </c>
      <c r="L23" s="13">
        <f t="shared" si="1"/>
        <v>0.4838709677419355</v>
      </c>
    </row>
    <row r="24" spans="1:12" s="1" customFormat="1" ht="12.75">
      <c r="A24" s="8" t="s">
        <v>32</v>
      </c>
      <c r="B24" s="8">
        <v>132</v>
      </c>
      <c r="C24" s="9">
        <f>SUM('[1]HUD Usage Summary Jul 03'!B24+'[1]HUD Usage Summary Aug 03'!B23+'[1]HUD Usage Summary Sep 03'!B23+'[1]HUD Usage Summary Oct 03'!B23+'[1]HUD Usage Summary Nov 03'!B24+'[1]HUD Usage Summary Dec 03'!B24+'[1]HUD Usage Summary Jan 04'!B24+'[1]HUD Usage Summary Feb 04'!B24+'[1]HUD Usage Summary Mar 04'!B24+'[1]HUD Usage Summary Apr 04'!B24+'[1]HUD Usage Summary May 04'!B24+B24)/12</f>
        <v>80</v>
      </c>
      <c r="D24" s="10">
        <v>141</v>
      </c>
      <c r="E24" s="10">
        <v>267</v>
      </c>
      <c r="F24" s="10">
        <v>8</v>
      </c>
      <c r="G24" s="10">
        <v>454</v>
      </c>
      <c r="H24" s="10">
        <v>0</v>
      </c>
      <c r="I24" s="16">
        <v>1684</v>
      </c>
      <c r="J24" s="11">
        <v>7</v>
      </c>
      <c r="K24" s="12">
        <f t="shared" si="0"/>
        <v>0.9905913978494624</v>
      </c>
      <c r="L24" s="13">
        <f t="shared" si="1"/>
        <v>0.009408602150537635</v>
      </c>
    </row>
    <row r="25" spans="1:12" s="1" customFormat="1" ht="12.75">
      <c r="A25" s="8" t="s">
        <v>33</v>
      </c>
      <c r="B25" s="15">
        <v>220</v>
      </c>
      <c r="C25" s="9">
        <f>SUM('[1]HUD Usage Summary Jul 03'!B25+'[1]HUD Usage Summary Aug 03'!B24+'[1]HUD Usage Summary Sep 03'!B24+'[1]HUD Usage Summary Oct 03'!B24+'[1]HUD Usage Summary Dec 03'!B25+'[1]HUD Usage Summary Jan 04'!B25+'[1]HUD Usage Summary Feb 04'!B25+'[1]HUD Usage Summary Mar 04'!B25+'[1]HUD Usage Summary Apr 04'!B25+'[1]HUD Usage Summary May 04'!B25+B25)/11</f>
        <v>307</v>
      </c>
      <c r="D25" s="16">
        <v>11</v>
      </c>
      <c r="E25" s="16">
        <v>128</v>
      </c>
      <c r="F25" s="16">
        <v>4</v>
      </c>
      <c r="G25" s="16">
        <v>84</v>
      </c>
      <c r="H25" s="16">
        <v>5</v>
      </c>
      <c r="I25" s="10">
        <v>434</v>
      </c>
      <c r="J25" s="11">
        <v>7</v>
      </c>
      <c r="K25" s="12">
        <f t="shared" si="0"/>
        <v>0.9905913978494624</v>
      </c>
      <c r="L25" s="13">
        <f t="shared" si="1"/>
        <v>0.009408602150537635</v>
      </c>
    </row>
    <row r="26" spans="1:12" s="1" customFormat="1" ht="12.75">
      <c r="A26" s="8" t="s">
        <v>34</v>
      </c>
      <c r="B26" s="8">
        <v>287</v>
      </c>
      <c r="C26" s="9">
        <f>SUM('[1]HUD Usage Summary Jul 03'!B26+'[1]HUD Usage Summary Aug 03'!B25+'[1]HUD Usage Summary Sep 03'!B25+'[1]HUD Usage Summary Oct 03'!B25+'[1]HUD Usage Summary Nov 03'!B26+'[1]HUD Usage Summary Dec 03'!B26+'[1]HUD Usage Summary Jan 04'!B26+'[1]HUD Usage Summary Feb 04'!B26+'[1]HUD Usage Summary Mar 04'!B26+'[1]HUD Usage Summary Apr 04'!B26+'[1]HUD Usage Summary May 04'!B26+B26)/12</f>
        <v>253.25</v>
      </c>
      <c r="D26" s="10">
        <v>464</v>
      </c>
      <c r="E26" s="10">
        <v>649</v>
      </c>
      <c r="F26" s="10">
        <v>45</v>
      </c>
      <c r="G26" s="10">
        <v>570</v>
      </c>
      <c r="H26" s="10">
        <v>3</v>
      </c>
      <c r="I26" s="10">
        <v>4001</v>
      </c>
      <c r="J26" s="11">
        <v>13</v>
      </c>
      <c r="K26" s="12">
        <f t="shared" si="0"/>
        <v>0.9825268817204301</v>
      </c>
      <c r="L26" s="13">
        <f t="shared" si="1"/>
        <v>0.01747311827956989</v>
      </c>
    </row>
    <row r="27" spans="1:12" s="1" customFormat="1" ht="12.75">
      <c r="A27" s="8" t="s">
        <v>35</v>
      </c>
      <c r="B27" s="8">
        <v>433</v>
      </c>
      <c r="C27" s="9">
        <f>SUM('[1]HUD Usage Summary Jul 03'!B27+'[1]HUD Usage Summary Aug 03'!B26+'[1]HUD Usage Summary Sep 03'!B26+'[1]HUD Usage Summary Oct 03'!B26+'[1]HUD Usage Summary Nov 03'!B27+'[1]HUD Usage Summary Dec 03'!B27+'[1]HUD Usage Summary Jan 04'!B27+'[1]HUD Usage Summary Feb 04'!B27+'[1]HUD Usage Summary Mar 04'!B27+'[1]HUD Usage Summary Apr 04'!B27+'[1]HUD Usage Summary May 04'!B27+B27)/12</f>
        <v>388.4166666666667</v>
      </c>
      <c r="D27" s="10">
        <v>344</v>
      </c>
      <c r="E27" s="10">
        <v>723</v>
      </c>
      <c r="F27" s="10">
        <v>8</v>
      </c>
      <c r="G27" s="10">
        <v>1303</v>
      </c>
      <c r="H27" s="10">
        <v>45</v>
      </c>
      <c r="I27" s="16">
        <v>3925</v>
      </c>
      <c r="J27" s="11">
        <v>9</v>
      </c>
      <c r="K27" s="12">
        <f t="shared" si="0"/>
        <v>0.9879032258064516</v>
      </c>
      <c r="L27" s="13">
        <f t="shared" si="1"/>
        <v>0.012096774193548387</v>
      </c>
    </row>
    <row r="28" spans="1:12" s="1" customFormat="1" ht="12.75">
      <c r="A28" s="8" t="s">
        <v>36</v>
      </c>
      <c r="B28" s="8">
        <v>142</v>
      </c>
      <c r="C28" s="9">
        <f>SUM('[1]HUD Usage Summary Jul 03'!B28+'[1]HUD Usage Summary Aug 03'!B27+'[1]HUD Usage Summary Sep 03'!B27+'[1]HUD Usage Summary Oct 03'!B27+'[1]HUD Usage Summary Nov 03'!B28+'[1]HUD Usage Summary Dec 03'!B28+'[1]HUD Usage Summary Jan 04'!B28+'[1]HUD Usage Summary Feb 04'!B28+'[1]HUD Usage Summary Mar 04'!B28+'[1]HUD Usage Summary Apr 04'!B28+'[1]HUD Usage Summary May 04'!B28+B28)/12</f>
        <v>124.91666666666667</v>
      </c>
      <c r="D28" s="10">
        <v>55</v>
      </c>
      <c r="E28" s="10">
        <v>213</v>
      </c>
      <c r="F28" s="10">
        <v>10</v>
      </c>
      <c r="G28" s="10">
        <v>201</v>
      </c>
      <c r="H28" s="10">
        <v>3</v>
      </c>
      <c r="I28" s="10">
        <v>1019</v>
      </c>
      <c r="J28" s="11">
        <v>8</v>
      </c>
      <c r="K28" s="12">
        <f t="shared" si="0"/>
        <v>0.989247311827957</v>
      </c>
      <c r="L28" s="13">
        <f t="shared" si="1"/>
        <v>0.010752688172043012</v>
      </c>
    </row>
    <row r="29" spans="1:12" s="1" customFormat="1" ht="12.75">
      <c r="A29" s="8" t="s">
        <v>37</v>
      </c>
      <c r="B29" s="8">
        <v>387</v>
      </c>
      <c r="C29" s="9">
        <f>SUM('[1]HUD Usage Summary Jul 03'!B29+'[1]HUD Usage Summary Aug 03'!B28+'[1]HUD Usage Summary Sep 03'!B28+'[1]HUD Usage Summary Oct 03'!B28+'[1]HUD Usage Summary Nov 03'!B29+'[1]HUD Usage Summary Dec 03'!B29+'[1]HUD Usage Summary Jan 04'!B29+'[1]HUD Usage Summary Feb 04'!B29+'[1]HUD Usage Summary Mar 04'!B29+'[1]HUD Usage Summary Apr 04'!B29+'[1]HUD Usage Summary May 04'!B29+B29)/12</f>
        <v>296.1666666666667</v>
      </c>
      <c r="D29" s="10">
        <v>471</v>
      </c>
      <c r="E29" s="10">
        <v>1269</v>
      </c>
      <c r="F29" s="10">
        <v>74</v>
      </c>
      <c r="G29" s="10">
        <v>1063</v>
      </c>
      <c r="H29" s="10">
        <v>0</v>
      </c>
      <c r="I29" s="10">
        <v>7618</v>
      </c>
      <c r="J29" s="11">
        <v>7</v>
      </c>
      <c r="K29" s="12">
        <f t="shared" si="0"/>
        <v>0.9905913978494624</v>
      </c>
      <c r="L29" s="13">
        <f t="shared" si="1"/>
        <v>0.009408602150537635</v>
      </c>
    </row>
    <row r="30" spans="1:12" s="1" customFormat="1" ht="12.75">
      <c r="A30" s="8" t="s">
        <v>38</v>
      </c>
      <c r="B30" s="8">
        <v>374</v>
      </c>
      <c r="C30" s="9">
        <f>SUM('[1]HUD Usage Summary Jul 03'!B30+'[1]HUD Usage Summary Aug 03'!B29+'[1]HUD Usage Summary Sep 03'!B29+'[1]HUD Usage Summary Oct 03'!B29+'[1]HUD Usage Summary Nov 03'!B30+'[1]HUD Usage Summary Dec 03'!B30+'[1]HUD Usage Summary Jan 04'!B30+'[1]HUD Usage Summary Feb 04'!B30+'[1]HUD Usage Summary Mar 04'!B30+'[1]HUD Usage Summary Apr 04'!B30+'[1]HUD Usage Summary May 04'!B30+B30)/12</f>
        <v>406.9166666666667</v>
      </c>
      <c r="D30" s="10">
        <v>935</v>
      </c>
      <c r="E30" s="10">
        <v>872</v>
      </c>
      <c r="F30" s="10">
        <v>37</v>
      </c>
      <c r="G30" s="10">
        <v>3123</v>
      </c>
      <c r="H30" s="10">
        <v>12</v>
      </c>
      <c r="I30" s="10">
        <v>6731</v>
      </c>
      <c r="J30" s="11">
        <v>168</v>
      </c>
      <c r="K30" s="12">
        <f t="shared" si="0"/>
        <v>0.7741935483870968</v>
      </c>
      <c r="L30" s="13">
        <f t="shared" si="1"/>
        <v>0.22580645161290322</v>
      </c>
    </row>
    <row r="31" spans="1:12" s="1" customFormat="1" ht="12.75">
      <c r="A31" s="8" t="s">
        <v>39</v>
      </c>
      <c r="B31" s="8">
        <v>175</v>
      </c>
      <c r="C31" s="9">
        <f>SUM('[1]HUD Usage Summary Jul 03'!B31+'[1]HUD Usage Summary Aug 03'!B30+'[1]HUD Usage Summary Sep 03'!B30+'[1]HUD Usage Summary Oct 03'!B30+'[1]HUD Usage Summary Nov 03'!B31+'[1]HUD Usage Summary Dec 03'!B31+'[1]HUD Usage Summary Jan 04'!B31+'[1]HUD Usage Summary Feb 04'!B31+'[1]HUD Usage Summary Mar 04'!B31+'[1]HUD Usage Summary Apr 04'!B31+'[1]HUD Usage Summary May 04'!B31+B31)/12</f>
        <v>489.5</v>
      </c>
      <c r="D31" s="10">
        <v>47</v>
      </c>
      <c r="E31" s="10">
        <v>444</v>
      </c>
      <c r="F31" s="10">
        <v>21</v>
      </c>
      <c r="G31" s="10">
        <v>177</v>
      </c>
      <c r="H31" s="10">
        <v>9</v>
      </c>
      <c r="I31" s="10">
        <v>1351</v>
      </c>
      <c r="J31" s="11">
        <v>7</v>
      </c>
      <c r="K31" s="12">
        <f t="shared" si="0"/>
        <v>0.9905913978494624</v>
      </c>
      <c r="L31" s="13">
        <f t="shared" si="1"/>
        <v>0.009408602150537635</v>
      </c>
    </row>
    <row r="32" spans="1:12" s="1" customFormat="1" ht="12.75">
      <c r="A32" s="8" t="s">
        <v>40</v>
      </c>
      <c r="B32" s="21">
        <v>190</v>
      </c>
      <c r="C32" s="9">
        <f>SUM('[1]HUD Usage Summary Jul 03'!B32+'[1]HUD Usage Summary Aug 03'!B31+'[1]HUD Usage Summary Sep 03'!B31+'[1]HUD Usage Summary Oct 03'!B31+'[1]HUD Usage Summary Nov 03'!B32+'[1]HUD Usage Summary Dec 03'!B32+'[1]HUD Usage Summary Jan 04'!B32+'[1]HUD Usage Summary Feb 04'!B32+'[1]HUD Usage Summary Mar 04'!B32+'[1]HUD Usage Summary Apr 04'!B32+'[1]HUD Usage Summary May 04'!B32+B32)/12</f>
        <v>187.33333333333334</v>
      </c>
      <c r="D32" s="22">
        <v>96</v>
      </c>
      <c r="E32" s="22">
        <v>327</v>
      </c>
      <c r="F32" s="22">
        <v>18</v>
      </c>
      <c r="G32" s="22">
        <v>271</v>
      </c>
      <c r="H32" s="22">
        <v>0</v>
      </c>
      <c r="I32" s="10">
        <v>1779</v>
      </c>
      <c r="J32" s="23">
        <v>12</v>
      </c>
      <c r="K32" s="12">
        <f t="shared" si="0"/>
        <v>0.9838709677419355</v>
      </c>
      <c r="L32" s="13">
        <f t="shared" si="1"/>
        <v>0.016129032258064516</v>
      </c>
    </row>
    <row r="33" spans="1:12" s="1" customFormat="1" ht="12.75">
      <c r="A33" s="8" t="s">
        <v>41</v>
      </c>
      <c r="B33" s="21">
        <v>866</v>
      </c>
      <c r="C33" s="9">
        <f>SUM('[1]HUD Usage Summary Jul 03'!B33+'[1]HUD Usage Summary Aug 03'!B32+'[1]HUD Usage Summary Sep 03'!B32+'[1]HUD Usage Summary Oct 03'!B32+'[1]HUD Usage Summary Nov 03'!B33+'[1]HUD Usage Summary Dec 03'!B33+'[1]HUD Usage Summary Jan 04'!B33+'[1]HUD Usage Summary Feb 04'!B33+'[1]HUD Usage Summary Mar 04'!B33+'[1]HUD Usage Summary Apr 04'!B33+'[1]HUD Usage Summary May 04'!B33+B33)/12</f>
        <v>921.9166666666666</v>
      </c>
      <c r="D33" s="22">
        <v>334</v>
      </c>
      <c r="E33" s="22">
        <v>2766</v>
      </c>
      <c r="F33" s="22">
        <v>84</v>
      </c>
      <c r="G33" s="22">
        <v>1043</v>
      </c>
      <c r="H33" s="22">
        <v>47</v>
      </c>
      <c r="I33" s="10">
        <v>12831</v>
      </c>
      <c r="J33" s="11">
        <v>7</v>
      </c>
      <c r="K33" s="12">
        <f t="shared" si="0"/>
        <v>0.9905913978494624</v>
      </c>
      <c r="L33" s="13">
        <f t="shared" si="1"/>
        <v>0.009408602150537635</v>
      </c>
    </row>
    <row r="34" spans="1:12" s="1" customFormat="1" ht="12.75">
      <c r="A34" s="8" t="s">
        <v>42</v>
      </c>
      <c r="B34" s="24">
        <v>404</v>
      </c>
      <c r="C34" s="9">
        <f>SUM('[1]HUD Usage Summary Jul 03'!B34+'[1]HUD Usage Summary Aug 03'!B33+'[1]HUD Usage Summary Sep 03'!B33+'[1]HUD Usage Summary Oct 03'!B33+'[1]HUD Usage Summary Nov 03'!B34+'[1]HUD Usage Summary Dec 03'!B34+'[1]HUD Usage Summary Jan 04'!B34+'[1]HUD Usage Summary Feb 04'!B34+'[1]HUD Usage Summary Mar 04'!B34+'[1]HUD Usage Summary Apr 04'!B34+'[1]HUD Usage Summary May 04'!B34+B34)/12</f>
        <v>274.3333333333333</v>
      </c>
      <c r="D34" s="25">
        <v>106</v>
      </c>
      <c r="E34" s="25">
        <v>741</v>
      </c>
      <c r="F34" s="25">
        <v>9</v>
      </c>
      <c r="G34" s="25">
        <v>783</v>
      </c>
      <c r="H34" s="25">
        <v>20</v>
      </c>
      <c r="I34" s="22">
        <v>3383</v>
      </c>
      <c r="J34" s="17">
        <v>9</v>
      </c>
      <c r="K34" s="12">
        <f t="shared" si="0"/>
        <v>0.9879032258064516</v>
      </c>
      <c r="L34" s="13">
        <f t="shared" si="1"/>
        <v>0.012096774193548387</v>
      </c>
    </row>
    <row r="35" spans="1:12" s="1" customFormat="1" ht="12.75">
      <c r="A35" s="8" t="s">
        <v>43</v>
      </c>
      <c r="B35" s="8">
        <v>242</v>
      </c>
      <c r="C35" s="9">
        <f>SUM('[1]HUD Usage Summary Jul 03'!B35+'[1]HUD Usage Summary Aug 03'!B34+'[1]HUD Usage Summary Sep 03'!B34+'[1]HUD Usage Summary Oct 03'!B34+'[1]HUD Usage Summary Nov 03'!B35+'[1]HUD Usage Summary Dec 03'!B35+'[1]HUD Usage Summary Jan 04'!B35+'[1]HUD Usage Summary Feb 04'!B35+'[1]HUD Usage Summary Mar 04'!B35+'[1]HUD Usage Summary Apr 04'!B35+'[1]HUD Usage Summary May 04'!B35+B35)/12</f>
        <v>186.91666666666666</v>
      </c>
      <c r="D35" s="10">
        <v>151</v>
      </c>
      <c r="E35" s="10">
        <v>1172</v>
      </c>
      <c r="F35" s="10">
        <v>46</v>
      </c>
      <c r="G35" s="10">
        <v>472</v>
      </c>
      <c r="H35" s="10">
        <v>15</v>
      </c>
      <c r="I35" s="20">
        <v>4561</v>
      </c>
      <c r="J35" s="11">
        <v>9</v>
      </c>
      <c r="K35" s="12">
        <f t="shared" si="0"/>
        <v>0.9879032258064516</v>
      </c>
      <c r="L35" s="13">
        <f t="shared" si="1"/>
        <v>0.012096774193548387</v>
      </c>
    </row>
    <row r="36" spans="1:12" s="1" customFormat="1" ht="12.75">
      <c r="A36" s="8" t="s">
        <v>44</v>
      </c>
      <c r="B36" s="8">
        <v>152</v>
      </c>
      <c r="C36" s="9">
        <f>SUM('[1]HUD Usage Summary Jul 03'!B36+'[1]HUD Usage Summary Aug 03'!B35+'[1]HUD Usage Summary Sep 03'!B35+'[1]HUD Usage Summary Oct 03'!B35+'[1]HUD Usage Summary Nov 03'!B36+'[1]HUD Usage Summary Dec 03'!B36+'[1]HUD Usage Summary Jan 04'!B36+'[1]HUD Usage Summary Feb 04'!B36+'[1]HUD Usage Summary Mar 04'!B36+'[1]HUD Usage Summary Apr 04'!B36+'[1]HUD Usage Summary May 04'!B36+B36)/12</f>
        <v>193.25</v>
      </c>
      <c r="D36" s="10">
        <v>97</v>
      </c>
      <c r="E36" s="10">
        <v>832</v>
      </c>
      <c r="F36" s="10">
        <v>30</v>
      </c>
      <c r="G36" s="10">
        <v>481</v>
      </c>
      <c r="H36" s="10">
        <v>17</v>
      </c>
      <c r="I36" s="22">
        <v>3783</v>
      </c>
      <c r="J36" s="11">
        <v>11</v>
      </c>
      <c r="K36" s="12">
        <f t="shared" si="0"/>
        <v>0.9852150537634409</v>
      </c>
      <c r="L36" s="13">
        <f t="shared" si="1"/>
        <v>0.01478494623655914</v>
      </c>
    </row>
    <row r="37" spans="1:12" s="1" customFormat="1" ht="12.75">
      <c r="A37" s="8" t="s">
        <v>45</v>
      </c>
      <c r="B37" s="15">
        <v>1046</v>
      </c>
      <c r="C37" s="9">
        <f>SUM('[1]HUD Usage Summary Jul 03'!B37+'[1]HUD Usage Summary Aug 03'!B36+'[1]HUD Usage Summary Sep 03'!B36+'[1]HUD Usage Summary Oct 03'!B36+'[1]HUD Usage Summary Nov 03'!B37+'[1]HUD Usage Summary Dec 03'!B37+'[1]HUD Usage Summary Jan 04'!B37+'[1]HUD Usage Summary Feb 04'!B37+'[1]HUD Usage Summary Mar 04'!B37+'[1]HUD Usage Summary Apr 04'!B37+'[1]HUD Usage Summary May 04'!B37+B37)/12</f>
        <v>886.3333333333334</v>
      </c>
      <c r="D37" s="16">
        <v>422</v>
      </c>
      <c r="E37" s="16">
        <v>2356</v>
      </c>
      <c r="F37" s="16">
        <v>109</v>
      </c>
      <c r="G37" s="16">
        <v>1691</v>
      </c>
      <c r="H37" s="16">
        <v>157</v>
      </c>
      <c r="I37" s="25">
        <v>12445</v>
      </c>
      <c r="J37" s="17">
        <v>7</v>
      </c>
      <c r="K37" s="12">
        <f t="shared" si="0"/>
        <v>0.9905913978494624</v>
      </c>
      <c r="L37" s="13">
        <f t="shared" si="1"/>
        <v>0.009408602150537635</v>
      </c>
    </row>
    <row r="38" spans="1:12" s="1" customFormat="1" ht="12.75">
      <c r="A38" s="8" t="s">
        <v>46</v>
      </c>
      <c r="B38" s="8">
        <v>214</v>
      </c>
      <c r="C38" s="9">
        <f>SUM('[1]HUD Usage Summary Jul 03'!B41+'[1]HUD Usage Summary Aug 03'!B38+'[1]HUD Usage Summary Sep 03'!B38+'[1]HUD Usage Summary Oct 03'!B37+'[1]HUD Usage Summary Nov 03'!B38+'[1]HUD Usage Summary Dec 03'!B38+'[1]HUD Usage Summary Jan 04'!B38+'[1]HUD Usage Summary Feb 04'!B38+'[1]HUD Usage Summary Mar 04'!B38+'[1]HUD Usage Summary Apr 04'!B38+'[1]HUD Usage Summary May 04'!B38+B38)/12</f>
        <v>225.75</v>
      </c>
      <c r="D38" s="10">
        <v>99</v>
      </c>
      <c r="E38" s="10">
        <v>382</v>
      </c>
      <c r="F38" s="10">
        <v>68</v>
      </c>
      <c r="G38" s="10">
        <v>355</v>
      </c>
      <c r="H38" s="10">
        <v>4</v>
      </c>
      <c r="I38" s="10">
        <v>1829</v>
      </c>
      <c r="J38" s="11">
        <v>9</v>
      </c>
      <c r="K38" s="12">
        <f t="shared" si="0"/>
        <v>0.9879032258064516</v>
      </c>
      <c r="L38" s="13">
        <f t="shared" si="1"/>
        <v>0.012096774193548387</v>
      </c>
    </row>
    <row r="39" spans="1:12" s="1" customFormat="1" ht="12.75">
      <c r="A39" s="8" t="s">
        <v>47</v>
      </c>
      <c r="B39" s="8">
        <v>201</v>
      </c>
      <c r="C39" s="9">
        <f>SUM('[1]HUD Usage Summary Jul 03'!B42+'[1]HUD Usage Summary Aug 03'!B39+'[1]HUD Usage Summary Sep 03'!B39+'[1]HUD Usage Summary Oct 03'!B38+'[1]HUD Usage Summary Nov 03'!B39+'[1]HUD Usage Summary Dec 03'!B39+'[1]HUD Usage Summary Jan 04'!B39+'[1]HUD Usage Summary Feb 04'!B39+'[1]HUD Usage Summary Mar 04'!B39+'[1]HUD Usage Summary Apr 04'!B39+'[1]HUD Usage Summary May 04'!B39+B39)/12</f>
        <v>236.25</v>
      </c>
      <c r="D39" s="10">
        <v>225</v>
      </c>
      <c r="E39" s="10">
        <v>410</v>
      </c>
      <c r="F39" s="10">
        <v>26</v>
      </c>
      <c r="G39" s="10">
        <v>484</v>
      </c>
      <c r="H39" s="10">
        <v>8</v>
      </c>
      <c r="I39" s="10">
        <v>2546</v>
      </c>
      <c r="J39" s="11">
        <v>7</v>
      </c>
      <c r="K39" s="12">
        <f t="shared" si="0"/>
        <v>0.9905913978494624</v>
      </c>
      <c r="L39" s="13">
        <f t="shared" si="1"/>
        <v>0.009408602150537635</v>
      </c>
    </row>
    <row r="40" spans="1:12" s="1" customFormat="1" ht="12.75">
      <c r="A40" s="8" t="s">
        <v>48</v>
      </c>
      <c r="B40" s="15" t="s">
        <v>49</v>
      </c>
      <c r="C40" s="9">
        <f>SUM('[1]HUD Usage Summary Jul 03'!B43+'[1]HUD Usage Summary Aug 03'!B40+'[1]HUD Usage Summary Sep 03'!B40+'[1]HUD Usage Summary Oct 03'!B39+'[1]HUD Usage Summary Nov 03'!B40+'[1]HUD Usage Summary Dec 03'!B40+'[1]HUD Usage Summary Jan 04'!B40+'[1]HUD Usage Summary Feb 04'!B40+'[1]HUD Usage Summary Mar 04'!B40)/10</f>
        <v>195.5</v>
      </c>
      <c r="D40" s="16" t="s">
        <v>49</v>
      </c>
      <c r="E40" s="16" t="s">
        <v>49</v>
      </c>
      <c r="F40" s="16" t="s">
        <v>49</v>
      </c>
      <c r="G40" s="16" t="s">
        <v>49</v>
      </c>
      <c r="H40" s="16" t="s">
        <v>49</v>
      </c>
      <c r="I40" s="16" t="s">
        <v>49</v>
      </c>
      <c r="J40" s="11">
        <v>0</v>
      </c>
      <c r="K40" s="12">
        <f t="shared" si="0"/>
        <v>1</v>
      </c>
      <c r="L40" s="13">
        <f t="shared" si="1"/>
        <v>0</v>
      </c>
    </row>
    <row r="41" spans="1:12" s="1" customFormat="1" ht="12.75">
      <c r="A41" s="8" t="s">
        <v>50</v>
      </c>
      <c r="B41" s="8">
        <v>21</v>
      </c>
      <c r="C41" s="9">
        <f>SUM('[1]HUD Usage Summary Jul 03'!B44+'[1]HUD Usage Summary Aug 03'!B41+'[1]HUD Usage Summary Sep 03'!B41+'[1]HUD Usage Summary Oct 03'!B40+'[1]HUD Usage Summary Nov 03'!B41+'[1]HUD Usage Summary Dec 03'!B41+'[1]HUD Usage Summary Jan 04'!B41+'[1]HUD Usage Summary Feb 04'!B41+'[1]HUD Usage Summary Mar 04'!B41+'[1]HUD Usage Summary Apr 04'!B41+'[1]HUD Usage Summary May 04'!B41+B41)/12</f>
        <v>49.75</v>
      </c>
      <c r="D41" s="10">
        <v>5</v>
      </c>
      <c r="E41" s="10">
        <v>25</v>
      </c>
      <c r="F41" s="10">
        <v>0</v>
      </c>
      <c r="G41" s="10">
        <v>22</v>
      </c>
      <c r="H41" s="10">
        <v>0</v>
      </c>
      <c r="I41" s="10">
        <v>132</v>
      </c>
      <c r="J41" s="11">
        <v>21</v>
      </c>
      <c r="K41" s="12">
        <f t="shared" si="0"/>
        <v>0.9717741935483871</v>
      </c>
      <c r="L41" s="13">
        <f t="shared" si="1"/>
        <v>0.028225806451612902</v>
      </c>
    </row>
    <row r="42" spans="1:12" s="1" customFormat="1" ht="12.75">
      <c r="A42" s="8" t="s">
        <v>51</v>
      </c>
      <c r="B42" s="8">
        <v>152</v>
      </c>
      <c r="C42" s="9">
        <f>SUM('[1]HUD Usage Summary Jul 03'!B45+'[1]HUD Usage Summary Aug 03'!B42+'[1]HUD Usage Summary Sep 03'!B42+'[1]HUD Usage Summary Oct 03'!B41+'[1]HUD Usage Summary Nov 03'!B42+'[1]HUD Usage Summary Dec 03'!B42+'[1]HUD Usage Summary Jan 04'!B42+'[1]HUD Usage Summary Feb 04'!B42+'[1]HUD Usage Summary Mar 04'!B42+'[1]HUD Usage Summary Apr 04'!B42+'[1]HUD Usage Summary May 04'!B42+B42)/12</f>
        <v>149.5</v>
      </c>
      <c r="D42" s="10">
        <v>108</v>
      </c>
      <c r="E42" s="10">
        <v>668</v>
      </c>
      <c r="F42" s="10">
        <v>18</v>
      </c>
      <c r="G42" s="10">
        <v>422</v>
      </c>
      <c r="H42" s="10">
        <v>11</v>
      </c>
      <c r="I42" s="10">
        <v>3797</v>
      </c>
      <c r="J42" s="11">
        <v>6</v>
      </c>
      <c r="K42" s="12">
        <f t="shared" si="0"/>
        <v>0.9919354838709677</v>
      </c>
      <c r="L42" s="13">
        <f t="shared" si="1"/>
        <v>0.008064516129032258</v>
      </c>
    </row>
    <row r="43" spans="1:12" s="1" customFormat="1" ht="12.75">
      <c r="A43" s="8" t="s">
        <v>52</v>
      </c>
      <c r="B43" s="8">
        <v>110</v>
      </c>
      <c r="C43" s="9">
        <f>SUM('[1]HUD Usage Summary Jul 03'!B46+'[1]HUD Usage Summary Aug 03'!B43+'[1]HUD Usage Summary Sep 03'!B43+'[1]HUD Usage Summary Oct 03'!B42+'[1]HUD Usage Summary Nov 03'!B43+'[1]HUD Usage Summary Dec 03'!B43+'[1]HUD Usage Summary Jan 04'!B43+'[1]HUD Usage Summary Feb 04'!B43+'[1]HUD Usage Summary Mar 04'!B43+'[1]HUD Usage Summary Apr 04'!B43+'[1]HUD Usage Summary May 04'!B43+B43)/12</f>
        <v>113</v>
      </c>
      <c r="D43" s="10">
        <v>81</v>
      </c>
      <c r="E43" s="10">
        <v>183</v>
      </c>
      <c r="F43" s="10">
        <v>9</v>
      </c>
      <c r="G43" s="10">
        <v>347</v>
      </c>
      <c r="H43" s="10">
        <v>17</v>
      </c>
      <c r="I43" s="10">
        <v>1039</v>
      </c>
      <c r="J43" s="11">
        <v>31</v>
      </c>
      <c r="K43" s="12">
        <f t="shared" si="0"/>
        <v>0.9583333333333334</v>
      </c>
      <c r="L43" s="13">
        <f t="shared" si="1"/>
        <v>0.041666666666666664</v>
      </c>
    </row>
    <row r="44" spans="1:12" s="1" customFormat="1" ht="12.75">
      <c r="A44" s="8" t="s">
        <v>53</v>
      </c>
      <c r="B44" s="8">
        <v>254</v>
      </c>
      <c r="C44" s="9">
        <f>SUM('[1]HUD Usage Summary Jul 03'!B47+'[1]HUD Usage Summary Aug 03'!B44+'[1]HUD Usage Summary Sep 03'!B44+'[1]HUD Usage Summary Oct 03'!B43+'[1]HUD Usage Summary Nov 03'!B44+'[1]HUD Usage Summary Dec 03'!B44+'[1]HUD Usage Summary Jan 04'!B44+'[1]HUD Usage Summary Feb 04'!B44+'[1]HUD Usage Summary Mar 04'!B44+'[1]HUD Usage Summary Apr 04'!B44+'[1]HUD Usage Summary May 04'!B44+B44)/12</f>
        <v>259.4166666666667</v>
      </c>
      <c r="D44" s="10">
        <v>239</v>
      </c>
      <c r="E44" s="10">
        <v>332</v>
      </c>
      <c r="F44" s="10">
        <v>41</v>
      </c>
      <c r="G44" s="10">
        <v>720</v>
      </c>
      <c r="H44" s="10">
        <v>39</v>
      </c>
      <c r="I44" s="10">
        <v>2176</v>
      </c>
      <c r="J44" s="11">
        <v>7</v>
      </c>
      <c r="K44" s="12">
        <f t="shared" si="0"/>
        <v>0.9905913978494624</v>
      </c>
      <c r="L44" s="13">
        <f t="shared" si="1"/>
        <v>0.009408602150537635</v>
      </c>
    </row>
    <row r="45" spans="1:12" s="1" customFormat="1" ht="12.75">
      <c r="A45" s="8" t="s">
        <v>54</v>
      </c>
      <c r="B45" s="8">
        <v>166</v>
      </c>
      <c r="C45" s="9">
        <f>SUM('[1]HUD Usage Summary Jul 03'!B49+'[1]HUD Usage Summary Aug 03'!B45+'[1]HUD Usage Summary Sep 03'!B45+'[1]HUD Usage Summary Oct 03'!B44+'[1]HUD Usage Summary Nov 03'!B45+'[1]HUD Usage Summary Dec 03'!B45+'[1]HUD Usage Summary Jan 04'!B45+'[1]HUD Usage Summary Feb 04'!B45+'[1]HUD Usage Summary Mar 04'!B45+'[1]HUD Usage Summary Apr 04'!B45+'[1]HUD Usage Summary May 04'!B45+B45)/12</f>
        <v>183.41666666666666</v>
      </c>
      <c r="D45" s="10">
        <v>161</v>
      </c>
      <c r="E45" s="10">
        <v>286</v>
      </c>
      <c r="F45" s="10">
        <v>62</v>
      </c>
      <c r="G45" s="10">
        <v>649</v>
      </c>
      <c r="H45" s="10">
        <v>3</v>
      </c>
      <c r="I45" s="10">
        <v>1924</v>
      </c>
      <c r="J45" s="11">
        <v>9</v>
      </c>
      <c r="K45" s="12">
        <f t="shared" si="0"/>
        <v>0.9879032258064516</v>
      </c>
      <c r="L45" s="13">
        <f t="shared" si="1"/>
        <v>0.012096774193548387</v>
      </c>
    </row>
    <row r="46" spans="1:12" s="1" customFormat="1" ht="12.75">
      <c r="A46" s="8" t="s">
        <v>55</v>
      </c>
      <c r="B46" s="8">
        <v>488</v>
      </c>
      <c r="C46" s="9">
        <f>SUM('[1]HUD Usage Summary Jul 03'!B50+'[1]HUD Usage Summary Aug 03'!B46+'[1]HUD Usage Summary Sep 03'!B46+'[1]HUD Usage Summary Oct 03'!B45+'[1]HUD Usage Summary Nov 03'!B46+'[1]HUD Usage Summary Dec 03'!B46+'[1]HUD Usage Summary Jan 04'!B46+'[1]HUD Usage Summary Feb 04'!B46+'[1]HUD Usage Summary Mar 04'!B46+'[1]HUD Usage Summary Apr 04'!B46+'[1]HUD Usage Summary May 04'!B46+B46)/12</f>
        <v>420.0833333333333</v>
      </c>
      <c r="D46" s="10">
        <v>186</v>
      </c>
      <c r="E46" s="10">
        <v>998</v>
      </c>
      <c r="F46" s="10">
        <v>42</v>
      </c>
      <c r="G46" s="10">
        <v>908</v>
      </c>
      <c r="H46" s="10">
        <v>6</v>
      </c>
      <c r="I46" s="10">
        <v>4613</v>
      </c>
      <c r="J46" s="11">
        <v>7</v>
      </c>
      <c r="K46" s="12">
        <f t="shared" si="0"/>
        <v>0.9905913978494624</v>
      </c>
      <c r="L46" s="13">
        <f t="shared" si="1"/>
        <v>0.009408602150537635</v>
      </c>
    </row>
    <row r="47" spans="1:12" s="1" customFormat="1" ht="12.75">
      <c r="A47" s="8" t="s">
        <v>56</v>
      </c>
      <c r="B47" s="8">
        <v>228</v>
      </c>
      <c r="C47" s="9">
        <f>SUM('[1]HUD Usage Summary Jul 03'!B51+'[1]HUD Usage Summary Aug 03'!B47+'[1]HUD Usage Summary Sep 03'!B47+'[1]HUD Usage Summary Oct 03'!B46+'[1]HUD Usage Summary Nov 03'!B47+'[1]HUD Usage Summary Dec 03'!B47+'[1]HUD Usage Summary Jan 04'!B47+'[1]HUD Usage Summary Feb 04'!B47+'[1]HUD Usage Summary Mar 04'!B47+'[1]HUD Usage Summary Apr 04'!B47+'[1]HUD Usage Summary May 04'!B47+B47)/12</f>
        <v>227.66666666666666</v>
      </c>
      <c r="D47" s="10">
        <v>159</v>
      </c>
      <c r="E47" s="10">
        <v>423</v>
      </c>
      <c r="F47" s="10">
        <v>38</v>
      </c>
      <c r="G47" s="10">
        <v>564</v>
      </c>
      <c r="H47" s="10">
        <v>0</v>
      </c>
      <c r="I47" s="10">
        <v>2584</v>
      </c>
      <c r="J47" s="11">
        <v>6</v>
      </c>
      <c r="K47" s="12">
        <f t="shared" si="0"/>
        <v>0.9919354838709677</v>
      </c>
      <c r="L47" s="13">
        <f t="shared" si="1"/>
        <v>0.008064516129032258</v>
      </c>
    </row>
    <row r="48" spans="1:12" s="1" customFormat="1" ht="12.75">
      <c r="A48" s="8" t="s">
        <v>57</v>
      </c>
      <c r="B48" s="8">
        <v>1272</v>
      </c>
      <c r="C48" s="9">
        <f>SUM('[1]HUD Usage Summary Jul 03'!B52+'[1]HUD Usage Summary Aug 03'!B48+'[1]HUD Usage Summary Sep 03'!B48+'[1]HUD Usage Summary Oct 03'!B47+'[1]HUD Usage Summary Nov 03'!B48+'[1]HUD Usage Summary Dec 03'!B48+'[1]HUD Usage Summary Jan 04'!B48+'[1]HUD Usage Summary Feb 04'!B48+'[1]HUD Usage Summary Mar 04'!B48+'[1]HUD Usage Summary Apr 04'!B48+'[1]HUD Usage Summary May 04'!B48+B48)/12</f>
        <v>1402.5</v>
      </c>
      <c r="D48" s="10">
        <v>321</v>
      </c>
      <c r="E48" s="10">
        <v>1327</v>
      </c>
      <c r="F48" s="10">
        <v>141</v>
      </c>
      <c r="G48" s="10">
        <v>1282</v>
      </c>
      <c r="H48" s="10">
        <v>120</v>
      </c>
      <c r="I48" s="10">
        <v>11739</v>
      </c>
      <c r="J48" s="11">
        <v>9</v>
      </c>
      <c r="K48" s="12">
        <f t="shared" si="0"/>
        <v>0.9879032258064516</v>
      </c>
      <c r="L48" s="13">
        <f t="shared" si="1"/>
        <v>0.012096774193548387</v>
      </c>
    </row>
    <row r="49" spans="1:12" s="1" customFormat="1" ht="12.75">
      <c r="A49" s="8" t="s">
        <v>58</v>
      </c>
      <c r="B49" s="15">
        <v>466</v>
      </c>
      <c r="C49" s="18">
        <f>SUM('[1]HUD Usage Summary Jul 03'!B53+'[1]HUD Usage Summary Aug 03'!B49+'[1]HUD Usage Summary Sep 03'!B49+'[1]HUD Usage Summary Oct 03'!B48+'[1]HUD Usage Summary Nov 03'!B49+'[1]HUD Usage Summary Dec 03'!B49+'[1]HUD Usage Summary Jan 04'!B49+'[1]HUD Usage Summary Feb 04'!B49+'[1]HUD Usage Summary Mar 04'!B49+'[1]HUD Usage Summary Apr 04'!B49+'[1]HUD Usage Summary May 04'!B49+B49)/12</f>
        <v>491.5</v>
      </c>
      <c r="D49" s="16">
        <v>465</v>
      </c>
      <c r="E49" s="16">
        <v>1122</v>
      </c>
      <c r="F49" s="16">
        <v>73</v>
      </c>
      <c r="G49" s="16">
        <v>1158</v>
      </c>
      <c r="H49" s="16">
        <v>0</v>
      </c>
      <c r="I49" s="16">
        <v>5537</v>
      </c>
      <c r="J49" s="17">
        <v>7</v>
      </c>
      <c r="K49" s="12">
        <f t="shared" si="0"/>
        <v>0.9905913978494624</v>
      </c>
      <c r="L49" s="13">
        <f t="shared" si="1"/>
        <v>0.009408602150537635</v>
      </c>
    </row>
    <row r="50" spans="1:12" s="1" customFormat="1" ht="12.75">
      <c r="A50" s="8" t="s">
        <v>59</v>
      </c>
      <c r="B50" s="8">
        <v>518</v>
      </c>
      <c r="C50" s="9">
        <f>SUM('[1]HUD Usage Summary Feb 04'!B50+'[1]HUD Usage Summary Mar 04'!B50+'[1]HUD Usage Summary Apr 04'!B50+'[1]HUD Usage Summary May 04'!B50+B50)/5</f>
        <v>545.2</v>
      </c>
      <c r="D50" s="10">
        <v>169</v>
      </c>
      <c r="E50" s="10">
        <v>706</v>
      </c>
      <c r="F50" s="10">
        <v>25</v>
      </c>
      <c r="G50" s="10">
        <v>414</v>
      </c>
      <c r="H50" s="10">
        <v>151</v>
      </c>
      <c r="I50" s="10">
        <v>2956</v>
      </c>
      <c r="J50" s="11">
        <v>7</v>
      </c>
      <c r="K50" s="12">
        <f t="shared" si="0"/>
        <v>0.9905913978494624</v>
      </c>
      <c r="L50" s="13">
        <f t="shared" si="1"/>
        <v>0.009408602150537635</v>
      </c>
    </row>
    <row r="51" spans="1:12" s="1" customFormat="1" ht="12.75">
      <c r="A51" s="8" t="s">
        <v>60</v>
      </c>
      <c r="B51" s="8">
        <v>248</v>
      </c>
      <c r="C51" s="9">
        <f>SUM('[1]HUD Usage Summary Jul 03'!B55+'[1]HUD Usage Summary Aug 03'!B50+'[1]HUD Usage Summary Sep 03'!B50+'[1]HUD Usage Summary Oct 03'!B49+'[1]HUD Usage Summary Nov 03'!B50+'[1]HUD Usage Summary Dec 03'!B50+'[1]HUD Usage Summary Jan 04'!B50+'[1]HUD Usage Summary Feb 04'!B51+'[1]HUD Usage Summary Mar 04'!B51+'[1]HUD Usage Summary Apr 04'!B51+'[1]HUD Usage Summary May 04'!B51+B51)/12</f>
        <v>199</v>
      </c>
      <c r="D51" s="10">
        <v>177</v>
      </c>
      <c r="E51" s="10">
        <v>711</v>
      </c>
      <c r="F51" s="10">
        <v>46</v>
      </c>
      <c r="G51" s="10">
        <v>459</v>
      </c>
      <c r="H51" s="10">
        <v>0</v>
      </c>
      <c r="I51" s="10">
        <v>3556</v>
      </c>
      <c r="J51" s="11">
        <v>9</v>
      </c>
      <c r="K51" s="12">
        <f t="shared" si="0"/>
        <v>0.9879032258064516</v>
      </c>
      <c r="L51" s="13">
        <f t="shared" si="1"/>
        <v>0.012096774193548387</v>
      </c>
    </row>
    <row r="52" spans="1:12" s="1" customFormat="1" ht="12.75">
      <c r="A52" s="8" t="s">
        <v>61</v>
      </c>
      <c r="B52" s="8">
        <v>198</v>
      </c>
      <c r="C52" s="9">
        <f>SUM('[1]HUD Usage Summary Jul 03'!B57+'[1]HUD Usage Summary Aug 03'!B52+'[1]HUD Usage Summary Sep 03'!B52+'[1]HUD Usage Summary Oct 03'!B51+'[1]HUD Usage Summary Nov 03'!B52+'[1]HUD Usage Summary Dec 03'!B52+'[1]HUD Usage Summary Jan 04'!B52+'[1]HUD Usage Summary Feb 04'!B52+'[1]HUD Usage Summary Mar 04'!B52+'[1]HUD Usage Summary Apr 04'!B52+'[1]HUD Usage Summary May 04'!B52+B52)/12</f>
        <v>159.58333333333334</v>
      </c>
      <c r="D52" s="10">
        <v>142</v>
      </c>
      <c r="E52" s="10">
        <v>402</v>
      </c>
      <c r="F52" s="10">
        <v>16</v>
      </c>
      <c r="G52" s="10">
        <v>239</v>
      </c>
      <c r="H52" s="10">
        <v>0</v>
      </c>
      <c r="I52" s="10">
        <v>2125</v>
      </c>
      <c r="J52" s="11">
        <v>7</v>
      </c>
      <c r="K52" s="12">
        <f t="shared" si="0"/>
        <v>0.9905913978494624</v>
      </c>
      <c r="L52" s="13">
        <f t="shared" si="1"/>
        <v>0.009408602150537635</v>
      </c>
    </row>
    <row r="53" spans="1:12" s="1" customFormat="1" ht="12.75">
      <c r="A53" s="8" t="s">
        <v>62</v>
      </c>
      <c r="B53" s="8">
        <v>616</v>
      </c>
      <c r="C53" s="9">
        <f>SUM('[1]HUD Usage Summary Jul 03'!B58+'[1]HUD Usage Summary Aug 03'!B53+'[1]HUD Usage Summary Sep 03'!B53+'[1]HUD Usage Summary Oct 03'!B52+'[1]HUD Usage Summary Nov 03'!B53+'[1]HUD Usage Summary Dec 03'!B53+'[1]HUD Usage Summary Jan 04'!B53+'[1]HUD Usage Summary Feb 04'!B53+'[1]HUD Usage Summary Mar 04'!B53+'[1]HUD Usage Summary Apr 04'!B53+'[1]HUD Usage Summary May 04'!B53+B53)/12</f>
        <v>478.25</v>
      </c>
      <c r="D53" s="10">
        <v>178</v>
      </c>
      <c r="E53" s="10">
        <v>1111</v>
      </c>
      <c r="F53" s="10">
        <v>154</v>
      </c>
      <c r="G53" s="10">
        <v>646</v>
      </c>
      <c r="H53" s="10">
        <v>0</v>
      </c>
      <c r="I53" s="10">
        <v>5505</v>
      </c>
      <c r="J53" s="11">
        <v>9</v>
      </c>
      <c r="K53" s="12">
        <f t="shared" si="0"/>
        <v>0.9879032258064516</v>
      </c>
      <c r="L53" s="13">
        <f t="shared" si="1"/>
        <v>0.012096774193548387</v>
      </c>
    </row>
    <row r="54" spans="1:12" s="1" customFormat="1" ht="12.75">
      <c r="A54" s="8" t="s">
        <v>63</v>
      </c>
      <c r="B54" s="8">
        <v>255</v>
      </c>
      <c r="C54" s="9">
        <f>SUM('[1]HUD Usage Summary Jul 03'!B59+'[1]HUD Usage Summary Aug 03'!B54+'[1]HUD Usage Summary Sep 03'!B54+'[1]HUD Usage Summary Oct 03'!B53+'[1]HUD Usage Summary Nov 03'!B54+'[1]HUD Usage Summary Dec 03'!B54+'[1]HUD Usage Summary Jan 04'!B54+'[1]HUD Usage Summary Feb 04'!B54+'[1]HUD Usage Summary Mar 04'!B54+'[1]HUD Usage Summary Apr 04'!B54+'[1]HUD Usage Summary May 04'!B54+B54)/12</f>
        <v>246.16666666666666</v>
      </c>
      <c r="D54" s="10">
        <v>163</v>
      </c>
      <c r="E54" s="10">
        <v>379</v>
      </c>
      <c r="F54" s="10">
        <v>13</v>
      </c>
      <c r="G54" s="10">
        <v>387</v>
      </c>
      <c r="H54" s="10">
        <v>61</v>
      </c>
      <c r="I54" s="10">
        <v>1788</v>
      </c>
      <c r="J54" s="11">
        <v>7</v>
      </c>
      <c r="K54" s="12">
        <f t="shared" si="0"/>
        <v>0.9905913978494624</v>
      </c>
      <c r="L54" s="13">
        <f t="shared" si="1"/>
        <v>0.009408602150537635</v>
      </c>
    </row>
    <row r="55" spans="1:12" s="1" customFormat="1" ht="12.75">
      <c r="A55" s="8" t="s">
        <v>64</v>
      </c>
      <c r="B55" s="8">
        <v>267</v>
      </c>
      <c r="C55" s="9">
        <f>SUM('[1]HUD Usage Summary Jul 03'!B60+'[1]HUD Usage Summary Aug 03'!B55+'[1]HUD Usage Summary Sep 03'!B55+'[1]HUD Usage Summary Oct 03'!B54+'[1]HUD Usage Summary Nov 03'!B55+'[1]HUD Usage Summary Dec 03'!B55+'[1]HUD Usage Summary Jan 04'!B55+'[1]HUD Usage Summary Feb 04'!B55+'[1]HUD Usage Summary Mar 04'!B55+'[1]HUD Usage Summary Apr 04'!B55+'[1]HUD Usage Summary May 04'!B55+B55)/12</f>
        <v>205.83333333333334</v>
      </c>
      <c r="D55" s="10">
        <v>96</v>
      </c>
      <c r="E55" s="10">
        <v>532</v>
      </c>
      <c r="F55" s="10">
        <v>35</v>
      </c>
      <c r="G55" s="10">
        <v>391</v>
      </c>
      <c r="H55" s="10">
        <v>6</v>
      </c>
      <c r="I55" s="10">
        <v>2329</v>
      </c>
      <c r="J55" s="11">
        <v>6</v>
      </c>
      <c r="K55" s="12">
        <f t="shared" si="0"/>
        <v>0.9919354838709677</v>
      </c>
      <c r="L55" s="13">
        <f t="shared" si="1"/>
        <v>0.008064516129032258</v>
      </c>
    </row>
    <row r="56" spans="1:12" s="1" customFormat="1" ht="12.75">
      <c r="A56" s="8" t="s">
        <v>65</v>
      </c>
      <c r="B56" s="8">
        <v>661</v>
      </c>
      <c r="C56" s="9">
        <f>SUM('[1]HUD Usage Summary Jul 03'!B61+'[1]HUD Usage Summary Aug 03'!B56+'[1]HUD Usage Summary Sep 03'!B56+'[1]HUD Usage Summary Oct 03'!B55+'[1]HUD Usage Summary Nov 03'!B56+'[1]HUD Usage Summary Dec 03'!B56+'[1]HUD Usage Summary Jan 04'!B56+'[1]HUD Usage Summary Feb 04'!B56+'[1]HUD Usage Summary Mar 04'!B56+'[1]HUD Usage Summary Apr 04'!B56+'[1]HUD Usage Summary May 04'!B56+B56)/12</f>
        <v>272.8333333333333</v>
      </c>
      <c r="D56" s="10">
        <v>693</v>
      </c>
      <c r="E56" s="10">
        <v>1200</v>
      </c>
      <c r="F56" s="10">
        <v>36</v>
      </c>
      <c r="G56" s="10">
        <v>2025</v>
      </c>
      <c r="H56" s="10">
        <v>139</v>
      </c>
      <c r="I56" s="10">
        <v>7682</v>
      </c>
      <c r="J56" s="11">
        <v>7</v>
      </c>
      <c r="K56" s="12">
        <f t="shared" si="0"/>
        <v>0.9905913978494624</v>
      </c>
      <c r="L56" s="13">
        <f t="shared" si="1"/>
        <v>0.009408602150537635</v>
      </c>
    </row>
    <row r="57" spans="1:12" s="1" customFormat="1" ht="12.75">
      <c r="A57" s="8" t="s">
        <v>66</v>
      </c>
      <c r="B57" s="8">
        <v>556</v>
      </c>
      <c r="C57" s="9">
        <f>SUM('[1]HUD Usage Summary Jul 03'!B62+'[1]HUD Usage Summary Aug 03'!B57+'[1]HUD Usage Summary Sep 03'!B57+'[1]HUD Usage Summary Oct 03'!B56+'[1]HUD Usage Summary Nov 03'!B57+'[1]HUD Usage Summary Dec 03'!B57+'[1]HUD Usage Summary Jan 04'!B57+'[1]HUD Usage Summary Feb 04'!B57+'[1]HUD Usage Summary Mar 04'!B57+'[1]HUD Usage Summary Apr 04'!B57+'[1]HUD Usage Summary May 04'!B57+B57)/12</f>
        <v>549.5833333333334</v>
      </c>
      <c r="D57" s="10">
        <v>694</v>
      </c>
      <c r="E57" s="10">
        <v>1299</v>
      </c>
      <c r="F57" s="10">
        <v>103</v>
      </c>
      <c r="G57" s="10">
        <v>1259</v>
      </c>
      <c r="H57" s="10">
        <v>92</v>
      </c>
      <c r="I57" s="10">
        <v>7631</v>
      </c>
      <c r="J57" s="11">
        <v>7</v>
      </c>
      <c r="K57" s="12">
        <f t="shared" si="0"/>
        <v>0.9905913978494624</v>
      </c>
      <c r="L57" s="13">
        <f t="shared" si="1"/>
        <v>0.009408602150537635</v>
      </c>
    </row>
    <row r="58" spans="1:12" s="1" customFormat="1" ht="12.75">
      <c r="A58" s="8" t="s">
        <v>67</v>
      </c>
      <c r="B58" s="8">
        <v>171</v>
      </c>
      <c r="C58" s="9">
        <f>SUM('[1]HUD Usage Summary Jul 03'!B63+'[1]HUD Usage Summary Aug 03'!B58+'[1]HUD Usage Summary Sep 03'!B58+'[1]HUD Usage Summary Oct 03'!B57+'[1]HUD Usage Summary Nov 03'!B58+'[1]HUD Usage Summary Dec 03'!B58+'[1]HUD Usage Summary Jan 04'!B58+'[1]HUD Usage Summary Feb 04'!B58+'[1]HUD Usage Summary Mar 04'!B58+'[1]HUD Usage Summary Apr 04'!B58+'[1]HUD Usage Summary May 04'!B58+B58)/12</f>
        <v>144.66666666666666</v>
      </c>
      <c r="D58" s="10">
        <v>192</v>
      </c>
      <c r="E58" s="10">
        <v>369</v>
      </c>
      <c r="F58" s="10">
        <v>22</v>
      </c>
      <c r="G58" s="10">
        <v>485</v>
      </c>
      <c r="H58" s="10">
        <v>0</v>
      </c>
      <c r="I58" s="10">
        <v>2955</v>
      </c>
      <c r="J58" s="11">
        <v>9</v>
      </c>
      <c r="K58" s="12">
        <f t="shared" si="0"/>
        <v>0.9879032258064516</v>
      </c>
      <c r="L58" s="13">
        <f t="shared" si="1"/>
        <v>0.012096774193548387</v>
      </c>
    </row>
    <row r="59" spans="1:12" s="1" customFormat="1" ht="12.75">
      <c r="A59" s="8" t="s">
        <v>68</v>
      </c>
      <c r="B59" s="8">
        <v>339</v>
      </c>
      <c r="C59" s="9">
        <f>SUM('[1]HUD Usage Summary Jul 03'!B64+'[1]HUD Usage Summary Aug 03'!B59+'[1]HUD Usage Summary Sep 03'!B59+'[1]HUD Usage Summary Oct 03'!B58+'[1]HUD Usage Summary Nov 03'!B59+'[1]HUD Usage Summary Dec 03'!B59+'[1]HUD Usage Summary Jan 04'!B59+'[1]HUD Usage Summary Feb 04'!B59+'[1]HUD Usage Summary Mar 04'!B59+'[1]HUD Usage Summary Apr 04'!B59+'[1]HUD Usage Summary May 04'!B59+B59)/12</f>
        <v>407.1666666666667</v>
      </c>
      <c r="D59" s="10">
        <v>133</v>
      </c>
      <c r="E59" s="10">
        <v>457</v>
      </c>
      <c r="F59" s="10">
        <v>20</v>
      </c>
      <c r="G59" s="10">
        <v>73</v>
      </c>
      <c r="H59" s="10">
        <v>29</v>
      </c>
      <c r="I59" s="10">
        <v>1959</v>
      </c>
      <c r="J59" s="11">
        <v>7</v>
      </c>
      <c r="K59" s="12">
        <f t="shared" si="0"/>
        <v>0.9905913978494624</v>
      </c>
      <c r="L59" s="13">
        <f t="shared" si="1"/>
        <v>0.009408602150537635</v>
      </c>
    </row>
    <row r="60" spans="1:12" s="1" customFormat="1" ht="12.75">
      <c r="A60" s="8" t="s">
        <v>69</v>
      </c>
      <c r="B60" s="8">
        <v>202</v>
      </c>
      <c r="C60" s="9">
        <f>SUM('[1]HUD Usage Summary Jul 03'!B65+'[1]HUD Usage Summary Aug 03'!B60+'[1]HUD Usage Summary Sep 03'!B60+'[1]HUD Usage Summary Oct 03'!B59+'[1]HUD Usage Summary Nov 03'!B60+'[1]HUD Usage Summary Dec 03'!B60+'[1]HUD Usage Summary Jan 04'!B60+'[1]HUD Usage Summary Feb 04'!B60+'[1]HUD Usage Summary Mar 04'!B60+'[1]HUD Usage Summary Apr 04'!B60+'[1]HUD Usage Summary May 04'!B60+B60)/12</f>
        <v>193.16666666666666</v>
      </c>
      <c r="D60" s="10">
        <v>49</v>
      </c>
      <c r="E60" s="10">
        <v>297</v>
      </c>
      <c r="F60" s="10">
        <v>5</v>
      </c>
      <c r="G60" s="10">
        <v>214</v>
      </c>
      <c r="H60" s="10">
        <v>8</v>
      </c>
      <c r="I60" s="10">
        <v>1179</v>
      </c>
      <c r="J60" s="11">
        <v>9</v>
      </c>
      <c r="K60" s="12">
        <f t="shared" si="0"/>
        <v>0.9879032258064516</v>
      </c>
      <c r="L60" s="13">
        <f t="shared" si="1"/>
        <v>0.012096774193548387</v>
      </c>
    </row>
    <row r="61" spans="1:12" s="1" customFormat="1" ht="12.75">
      <c r="A61" s="8" t="s">
        <v>70</v>
      </c>
      <c r="B61" s="8">
        <v>734</v>
      </c>
      <c r="C61" s="9">
        <f>SUM('[1]HUD Usage Summary Jul 03'!B66+'[1]HUD Usage Summary Aug 03'!B61+'[1]HUD Usage Summary Sep 03'!B61+'[1]HUD Usage Summary Oct 03'!B60+'[1]HUD Usage Summary Nov 03'!B61+'[1]HUD Usage Summary Dec 03'!B61+'[1]HUD Usage Summary Jan 04'!B61+'[1]HUD Usage Summary Feb 04'!B61+'[1]HUD Usage Summary Mar 04'!B61+'[1]HUD Usage Summary Apr 04'!B61+'[1]HUD Usage Summary May 04'!B61+B61)/12</f>
        <v>700.0833333333334</v>
      </c>
      <c r="D61" s="10">
        <v>125</v>
      </c>
      <c r="E61" s="10">
        <v>773</v>
      </c>
      <c r="F61" s="10">
        <v>123</v>
      </c>
      <c r="G61" s="26">
        <v>443</v>
      </c>
      <c r="H61" s="10">
        <v>142</v>
      </c>
      <c r="I61" s="10">
        <v>3323</v>
      </c>
      <c r="J61" s="11">
        <v>11</v>
      </c>
      <c r="K61" s="12">
        <f t="shared" si="0"/>
        <v>0.9852150537634409</v>
      </c>
      <c r="L61" s="13">
        <f t="shared" si="1"/>
        <v>0.01478494623655914</v>
      </c>
    </row>
    <row r="62" spans="1:12" s="1" customFormat="1" ht="12.75">
      <c r="A62" s="8" t="s">
        <v>71</v>
      </c>
      <c r="B62" s="8">
        <v>162</v>
      </c>
      <c r="C62" s="9">
        <f>SUM('[1]HUD Usage Summary Jul 03'!B67+'[1]HUD Usage Summary Aug 03'!B62+'[1]HUD Usage Summary Sep 03'!B62+'[1]HUD Usage Summary Oct 03'!B61+'[1]HUD Usage Summary Nov 03'!B62+'[1]HUD Usage Summary Dec 03'!B62+'[1]HUD Usage Summary Jan 04'!B62+'[1]HUD Usage Summary Feb 04'!B62+'[1]HUD Usage Summary Mar 04'!B62+'[1]HUD Usage Summary Apr 04'!B62+'[1]HUD Usage Summary May 04'!B62+B62)/12</f>
        <v>199.83333333333334</v>
      </c>
      <c r="D62" s="10">
        <v>143</v>
      </c>
      <c r="E62" s="10">
        <v>319</v>
      </c>
      <c r="F62" s="10">
        <v>2</v>
      </c>
      <c r="G62" s="10">
        <v>280</v>
      </c>
      <c r="H62" s="10">
        <v>0</v>
      </c>
      <c r="I62" s="10">
        <v>1705</v>
      </c>
      <c r="J62" s="11">
        <v>9</v>
      </c>
      <c r="K62" s="12">
        <f t="shared" si="0"/>
        <v>0.9879032258064516</v>
      </c>
      <c r="L62" s="13">
        <f t="shared" si="1"/>
        <v>0.012096774193548387</v>
      </c>
    </row>
    <row r="63" spans="1:12" s="1" customFormat="1" ht="12.75">
      <c r="A63" s="8" t="s">
        <v>72</v>
      </c>
      <c r="B63" s="8">
        <v>385</v>
      </c>
      <c r="C63" s="9">
        <f>SUM('[1]HUD Usage Summary Jul 03'!B68+'[1]HUD Usage Summary Aug 03'!B63+'[1]HUD Usage Summary Sep 03'!B63+'[1]HUD Usage Summary Oct 03'!B62+'[1]HUD Usage Summary Nov 03'!B63+'[1]HUD Usage Summary Dec 03'!B63+'[1]HUD Usage Summary Jan 04'!B63+'[1]HUD Usage Summary Feb 04'!B63+'[1]HUD Usage Summary Mar 04'!B63+'[1]HUD Usage Summary Apr 04'!B63+'[1]HUD Usage Summary May 04'!B63+B63)/12</f>
        <v>504.8333333333333</v>
      </c>
      <c r="D63" s="10">
        <v>256</v>
      </c>
      <c r="E63" s="10">
        <v>742</v>
      </c>
      <c r="F63" s="10">
        <v>20</v>
      </c>
      <c r="G63" s="10">
        <v>856</v>
      </c>
      <c r="H63" s="10">
        <v>23</v>
      </c>
      <c r="I63" s="10">
        <v>3719</v>
      </c>
      <c r="J63" s="11">
        <v>7</v>
      </c>
      <c r="K63" s="12">
        <f t="shared" si="0"/>
        <v>0.9905913978494624</v>
      </c>
      <c r="L63" s="13">
        <f t="shared" si="1"/>
        <v>0.009408602150537635</v>
      </c>
    </row>
    <row r="64" spans="1:12" s="1" customFormat="1" ht="12.75">
      <c r="A64" s="8" t="s">
        <v>73</v>
      </c>
      <c r="B64" s="8">
        <v>61</v>
      </c>
      <c r="C64" s="9">
        <f>SUM('[1]HUD Usage Summary Jul 03'!B69+'[1]HUD Usage Summary Aug 03'!B64+'[1]HUD Usage Summary Sep 03'!B64+'[1]HUD Usage Summary Oct 03'!B63+'[1]HUD Usage Summary Nov 03'!B64+'[1]HUD Usage Summary Dec 03'!B64+'[1]HUD Usage Summary Jan 04'!B64+'[1]HUD Usage Summary Feb 04'!B64+'[1]HUD Usage Summary Mar 04'!B64+'[1]HUD Usage Summary Apr 04'!B64+'[1]HUD Usage Summary May 04'!B64+B64)/12</f>
        <v>69.33333333333333</v>
      </c>
      <c r="D64" s="10">
        <v>12</v>
      </c>
      <c r="E64" s="10">
        <v>77</v>
      </c>
      <c r="F64" s="10">
        <v>0</v>
      </c>
      <c r="G64" s="10">
        <v>42</v>
      </c>
      <c r="H64" s="10">
        <v>0</v>
      </c>
      <c r="I64" s="10">
        <v>239</v>
      </c>
      <c r="J64" s="11">
        <v>7</v>
      </c>
      <c r="K64" s="12">
        <f t="shared" si="0"/>
        <v>0.9905913978494624</v>
      </c>
      <c r="L64" s="13">
        <f t="shared" si="1"/>
        <v>0.009408602150537635</v>
      </c>
    </row>
    <row r="65" spans="1:12" s="1" customFormat="1" ht="12.75">
      <c r="A65" s="8" t="s">
        <v>74</v>
      </c>
      <c r="B65" s="8">
        <v>118</v>
      </c>
      <c r="C65" s="9">
        <f>SUM('[1]HUD Usage Summary Jul 03'!B70+'[1]HUD Usage Summary Aug 03'!B65+'[1]HUD Usage Summary Sep 03'!B65+'[1]HUD Usage Summary Oct 03'!B64+'[1]HUD Usage Summary Nov 03'!B65+'[1]HUD Usage Summary Dec 03'!B65+'[1]HUD Usage Summary Jan 04'!B65+'[1]HUD Usage Summary Feb 04'!B65+'[1]HUD Usage Summary Mar 04'!B65+'[1]HUD Usage Summary Apr 04'!B65+'[1]HUD Usage Summary May 04'!B65+B65)/12</f>
        <v>119.66666666666667</v>
      </c>
      <c r="D65" s="10">
        <v>131</v>
      </c>
      <c r="E65" s="10">
        <v>218</v>
      </c>
      <c r="F65" s="10">
        <v>6</v>
      </c>
      <c r="G65" s="10">
        <v>402</v>
      </c>
      <c r="H65" s="10">
        <v>4</v>
      </c>
      <c r="I65" s="10">
        <v>1233</v>
      </c>
      <c r="J65" s="11">
        <v>9</v>
      </c>
      <c r="K65" s="12">
        <f t="shared" si="0"/>
        <v>0.9879032258064516</v>
      </c>
      <c r="L65" s="13">
        <f t="shared" si="1"/>
        <v>0.012096774193548387</v>
      </c>
    </row>
    <row r="66" spans="1:12" s="1" customFormat="1" ht="12.75">
      <c r="A66" s="8" t="s">
        <v>75</v>
      </c>
      <c r="B66" s="8">
        <v>67</v>
      </c>
      <c r="C66" s="9">
        <f>SUM('[1]HUD Usage Summary Jul 03'!B71+'[1]HUD Usage Summary Aug 03'!B66+'[1]HUD Usage Summary Sep 03'!B66+'[1]HUD Usage Summary Oct 03'!B65+'[1]HUD Usage Summary Nov 03'!B66+'[1]HUD Usage Summary Dec 03'!B66+'[1]HUD Usage Summary Jan 04'!B66+'[1]HUD Usage Summary Feb 04'!B66+'[1]HUD Usage Summary Mar 04'!B66+'[1]HUD Usage Summary Apr 04'!B66+'[1]HUD Usage Summary May 04'!B66+B66)/12</f>
        <v>83.5</v>
      </c>
      <c r="D66" s="10">
        <v>95</v>
      </c>
      <c r="E66" s="10">
        <v>118</v>
      </c>
      <c r="F66" s="10">
        <v>0</v>
      </c>
      <c r="G66" s="10">
        <v>200</v>
      </c>
      <c r="H66" s="10">
        <v>5</v>
      </c>
      <c r="I66" s="10">
        <v>786</v>
      </c>
      <c r="J66" s="11">
        <v>7</v>
      </c>
      <c r="K66" s="12">
        <f t="shared" si="0"/>
        <v>0.9905913978494624</v>
      </c>
      <c r="L66" s="13">
        <f t="shared" si="1"/>
        <v>0.009408602150537635</v>
      </c>
    </row>
    <row r="67" spans="1:12" s="1" customFormat="1" ht="12.75">
      <c r="A67" s="8" t="s">
        <v>76</v>
      </c>
      <c r="B67" s="8">
        <v>854</v>
      </c>
      <c r="C67" s="9">
        <f>SUM('[1]HUD Usage Summary Jul 03'!B72+'[1]HUD Usage Summary Aug 03'!B67+'[1]HUD Usage Summary Sep 03'!B67+'[1]HUD Usage Summary Oct 03'!B66+'[1]HUD Usage Summary Nov 03'!B67+'[1]HUD Usage Summary Dec 03'!B67+'[1]HUD Usage Summary Jan 04'!B67+'[1]HUD Usage Summary Feb 04'!B67+'[1]HUD Usage Summary Mar 04'!B67+'[1]HUD Usage Summary Apr 04'!B67+'[1]HUD Usage Summary May 04'!B67+B67)/12</f>
        <v>1027.6666666666667</v>
      </c>
      <c r="D67" s="10">
        <v>635</v>
      </c>
      <c r="E67" s="10">
        <v>1409</v>
      </c>
      <c r="F67" s="10">
        <v>103</v>
      </c>
      <c r="G67" s="10">
        <v>493</v>
      </c>
      <c r="H67" s="10">
        <v>0</v>
      </c>
      <c r="I67" s="10">
        <v>7053</v>
      </c>
      <c r="J67" s="11">
        <v>157</v>
      </c>
      <c r="K67" s="12">
        <f t="shared" si="0"/>
        <v>0.7889784946236559</v>
      </c>
      <c r="L67" s="13">
        <f t="shared" si="1"/>
        <v>0.2110215053763441</v>
      </c>
    </row>
    <row r="68" spans="1:12" s="1" customFormat="1" ht="12.75">
      <c r="A68" s="8" t="s">
        <v>77</v>
      </c>
      <c r="B68" s="8">
        <v>212</v>
      </c>
      <c r="C68" s="9">
        <f>SUM('[1]HUD Usage Summary Jul 03'!B73+'[1]HUD Usage Summary Aug 03'!B68+'[1]HUD Usage Summary Sep 03'!B68+'[1]HUD Usage Summary Oct 03'!B67+'[1]HUD Usage Summary Nov 03'!B68+'[1]HUD Usage Summary Dec 03'!B68+'[1]HUD Usage Summary Jan 04'!B68+'[1]HUD Usage Summary Feb 04'!B68+'[1]HUD Usage Summary Mar 04'!B68+'[1]HUD Usage Summary Apr 04'!B68+'[1]HUD Usage Summary May 04'!B68+B68)/12</f>
        <v>225.83333333333334</v>
      </c>
      <c r="D68" s="10">
        <v>107</v>
      </c>
      <c r="E68" s="10">
        <v>316</v>
      </c>
      <c r="F68" s="10">
        <v>12</v>
      </c>
      <c r="G68" s="10">
        <v>336</v>
      </c>
      <c r="H68" s="10">
        <v>33</v>
      </c>
      <c r="I68" s="10">
        <v>1469</v>
      </c>
      <c r="J68" s="11">
        <v>7</v>
      </c>
      <c r="K68" s="12">
        <f t="shared" si="0"/>
        <v>0.9905913978494624</v>
      </c>
      <c r="L68" s="13">
        <f t="shared" si="1"/>
        <v>0.009408602150537635</v>
      </c>
    </row>
    <row r="69" spans="1:12" s="1" customFormat="1" ht="12.75">
      <c r="A69" s="8" t="s">
        <v>78</v>
      </c>
      <c r="B69" s="8">
        <v>437</v>
      </c>
      <c r="C69" s="9">
        <f>SUM('[1]HUD Usage Summary Jul 03'!B74+'[1]HUD Usage Summary Aug 03'!B69+'[1]HUD Usage Summary Sep 03'!B69+'[1]HUD Usage Summary Oct 03'!B68+'[1]HUD Usage Summary Nov 03'!B69+'[1]HUD Usage Summary Dec 03'!B69+'[1]HUD Usage Summary Jan 04'!B69+'[1]HUD Usage Summary Feb 04'!B69+'[1]HUD Usage Summary Mar 04'!B69+'[1]HUD Usage Summary Apr 04'!B69+'[1]HUD Usage Summary May 04'!B69+B69)/12</f>
        <v>464.75</v>
      </c>
      <c r="D69" s="10">
        <v>127</v>
      </c>
      <c r="E69" s="10">
        <v>547</v>
      </c>
      <c r="F69" s="10">
        <v>68</v>
      </c>
      <c r="G69" s="10">
        <v>497</v>
      </c>
      <c r="H69" s="10">
        <v>23</v>
      </c>
      <c r="I69" s="10">
        <v>2665</v>
      </c>
      <c r="J69" s="11">
        <v>9</v>
      </c>
      <c r="K69" s="12">
        <f aca="true" t="shared" si="2" ref="K69:K100">SUM(1-L69)</f>
        <v>0.9879032258064516</v>
      </c>
      <c r="L69" s="13">
        <f aca="true" t="shared" si="3" ref="L69:L100">SUM(J69/744)</f>
        <v>0.012096774193548387</v>
      </c>
    </row>
    <row r="70" spans="1:12" s="1" customFormat="1" ht="12.75">
      <c r="A70" s="8" t="s">
        <v>79</v>
      </c>
      <c r="B70" s="15">
        <v>63</v>
      </c>
      <c r="C70" s="18">
        <f>SUM('[1]HUD Usage Summary Jul 03'!B75+'[1]HUD Usage Summary Aug 03'!B70+'[1]HUD Usage Summary Sep 03'!B70+'[1]HUD Usage Summary Oct 03'!B69+'[1]HUD Usage Summary Nov 03'!B70+'[1]HUD Usage Summary Dec 03'!B70+'[1]HUD Usage Summary Jan 04'!B70+'[1]HUD Usage Summary Mar 04'!B70+'[1]HUD Usage Summary Apr 04'!B70+'[1]HUD Usage Summary May 04'!B70+B70)/12</f>
        <v>79.58333333333333</v>
      </c>
      <c r="D70" s="16">
        <v>62</v>
      </c>
      <c r="E70" s="16">
        <v>140</v>
      </c>
      <c r="F70" s="16">
        <v>6</v>
      </c>
      <c r="G70" s="16">
        <v>316</v>
      </c>
      <c r="H70" s="16">
        <v>2</v>
      </c>
      <c r="I70" s="16">
        <v>795</v>
      </c>
      <c r="J70" s="11">
        <v>213</v>
      </c>
      <c r="K70" s="12">
        <f t="shared" si="2"/>
        <v>0.7137096774193548</v>
      </c>
      <c r="L70" s="13">
        <f t="shared" si="3"/>
        <v>0.2862903225806452</v>
      </c>
    </row>
    <row r="71" spans="1:12" s="1" customFormat="1" ht="12.75">
      <c r="A71" s="8" t="s">
        <v>80</v>
      </c>
      <c r="B71" s="8">
        <v>227</v>
      </c>
      <c r="C71" s="9">
        <f>SUM('[1]HUD Usage Summary Jul 03'!B76+'[1]HUD Usage Summary Aug 03'!B71+'[1]HUD Usage Summary Sep 03'!B71+'[1]HUD Usage Summary Oct 03'!B70+'[1]HUD Usage Summary Nov 03'!B71+'[1]HUD Usage Summary Dec 03'!B71+'[1]HUD Usage Summary Jan 04'!B71+'[1]HUD Usage Summary Feb 04'!B71+'[1]HUD Usage Summary Mar 04'!B71+'[1]HUD Usage Summary Apr 04'!B71+'[1]HUD Usage Summary May 04'!B71+B71)/12</f>
        <v>319.4166666666667</v>
      </c>
      <c r="D71" s="10">
        <v>250</v>
      </c>
      <c r="E71" s="10">
        <v>399</v>
      </c>
      <c r="F71" s="10">
        <v>32</v>
      </c>
      <c r="G71" s="10">
        <v>507</v>
      </c>
      <c r="H71" s="10">
        <v>0</v>
      </c>
      <c r="I71" s="10">
        <v>2428</v>
      </c>
      <c r="J71" s="11">
        <v>7</v>
      </c>
      <c r="K71" s="12">
        <f t="shared" si="2"/>
        <v>0.9905913978494624</v>
      </c>
      <c r="L71" s="13">
        <f t="shared" si="3"/>
        <v>0.009408602150537635</v>
      </c>
    </row>
    <row r="72" spans="1:12" s="1" customFormat="1" ht="12.75">
      <c r="A72" s="8" t="s">
        <v>81</v>
      </c>
      <c r="B72" s="8">
        <v>53</v>
      </c>
      <c r="C72" s="9">
        <f>SUM('[1]HUD Usage Summary Jul 03'!B77+'[1]HUD Usage Summary Aug 03'!B72+'[1]HUD Usage Summary Sep 03'!B72+'[1]HUD Usage Summary Oct 03'!B71+'[1]HUD Usage Summary Nov 03'!B72+'[1]HUD Usage Summary Dec 03'!B72+'[1]HUD Usage Summary Jan 04'!B72+'[1]HUD Usage Summary Feb 04'!B72+'[1]HUD Usage Summary Mar 04'!B72+'[1]HUD Usage Summary Apr 04'!B72+'[1]HUD Usage Summary May 04'!B72+B72)/12</f>
        <v>57.083333333333336</v>
      </c>
      <c r="D72" s="10">
        <v>32</v>
      </c>
      <c r="E72" s="10">
        <v>79</v>
      </c>
      <c r="F72" s="10">
        <v>6</v>
      </c>
      <c r="G72" s="10">
        <v>78</v>
      </c>
      <c r="H72" s="10">
        <v>6</v>
      </c>
      <c r="I72" s="10">
        <v>477</v>
      </c>
      <c r="J72" s="11">
        <v>6</v>
      </c>
      <c r="K72" s="12">
        <f t="shared" si="2"/>
        <v>0.9919354838709677</v>
      </c>
      <c r="L72" s="13">
        <f t="shared" si="3"/>
        <v>0.008064516129032258</v>
      </c>
    </row>
    <row r="73" spans="1:12" s="1" customFormat="1" ht="12.75">
      <c r="A73" s="8" t="s">
        <v>82</v>
      </c>
      <c r="B73" s="8">
        <v>179</v>
      </c>
      <c r="C73" s="9">
        <f>SUM('[1]HUD Usage Summary Jul 03'!B79+'[1]HUD Usage Summary Aug 03'!B73+'[1]HUD Usage Summary Sep 03'!B73+'[1]HUD Usage Summary Oct 03'!B72+'[1]HUD Usage Summary Nov 03'!B73+'[1]HUD Usage Summary Dec 03'!B73+'[1]HUD Usage Summary Jan 04'!B73+'[1]HUD Usage Summary Feb 04'!B73+'[1]HUD Usage Summary Mar 04'!B73+'[1]HUD Usage Summary Apr 04'!B73+'[1]HUD Usage Summary May 04'!B73+B73)/12</f>
        <v>193.16666666666666</v>
      </c>
      <c r="D73" s="10">
        <v>302</v>
      </c>
      <c r="E73" s="10">
        <v>451</v>
      </c>
      <c r="F73" s="10">
        <v>20</v>
      </c>
      <c r="G73" s="10">
        <v>1148</v>
      </c>
      <c r="H73" s="10">
        <v>0</v>
      </c>
      <c r="I73" s="10">
        <v>3717</v>
      </c>
      <c r="J73" s="11">
        <v>9</v>
      </c>
      <c r="K73" s="12">
        <f t="shared" si="2"/>
        <v>0.9879032258064516</v>
      </c>
      <c r="L73" s="13">
        <f t="shared" si="3"/>
        <v>0.012096774193548387</v>
      </c>
    </row>
    <row r="74" spans="1:12" s="1" customFormat="1" ht="12.75">
      <c r="A74" s="8" t="s">
        <v>83</v>
      </c>
      <c r="B74" s="8">
        <v>90</v>
      </c>
      <c r="C74" s="9">
        <f>SUM('[1]HUD Usage Summary Jul 03'!B80+'[1]HUD Usage Summary Aug 03'!B74+'[1]HUD Usage Summary Sep 03'!B74+'[1]HUD Usage Summary Oct 03'!B73+'[1]HUD Usage Summary Nov 03'!B74+'[1]HUD Usage Summary Dec 03'!B74+'[1]HUD Usage Summary Jan 04'!B74+'[1]HUD Usage Summary Feb 04'!B74+'[1]HUD Usage Summary Mar 04'!B74+'[1]HUD Usage Summary Apr 04'!B74+'[1]HUD Usage Summary May 04'!B74+B74)/12</f>
        <v>117.08333333333333</v>
      </c>
      <c r="D74" s="10">
        <v>20</v>
      </c>
      <c r="E74" s="10">
        <v>146</v>
      </c>
      <c r="F74" s="10">
        <v>2</v>
      </c>
      <c r="G74" s="10">
        <v>191</v>
      </c>
      <c r="H74" s="10">
        <v>0</v>
      </c>
      <c r="I74" s="10">
        <v>751</v>
      </c>
      <c r="J74" s="11">
        <v>7</v>
      </c>
      <c r="K74" s="12">
        <f t="shared" si="2"/>
        <v>0.9905913978494624</v>
      </c>
      <c r="L74" s="13">
        <f t="shared" si="3"/>
        <v>0.009408602150537635</v>
      </c>
    </row>
    <row r="75" spans="1:12" s="1" customFormat="1" ht="12.75">
      <c r="A75" s="8" t="s">
        <v>84</v>
      </c>
      <c r="B75" s="15">
        <v>687</v>
      </c>
      <c r="C75" s="9">
        <f>SUM('[1]HUD Usage Summary Jul 03'!B81+'[1]HUD Usage Summary Aug 03'!B75+'[1]HUD Usage Summary Sep 03'!B75+'[1]HUD Usage Summary Dec 03'!B75+'[1]HUD Usage Summary Jan 04'!B75+'[1]HUD Usage Summary Feb 04'!B75+'[1]HUD Usage Summary Mar 04'!B75+'[1]HUD Usage Summary Apr 04'!B75+'[1]HUD Usage Summary May 04'!B75+B75)/10</f>
        <v>437.8</v>
      </c>
      <c r="D75" s="16">
        <v>311</v>
      </c>
      <c r="E75" s="16">
        <v>1179</v>
      </c>
      <c r="F75" s="16">
        <v>46</v>
      </c>
      <c r="G75" s="16">
        <v>1255</v>
      </c>
      <c r="H75" s="16">
        <v>13</v>
      </c>
      <c r="I75" s="16">
        <v>7284</v>
      </c>
      <c r="J75" s="11">
        <v>226</v>
      </c>
      <c r="K75" s="12">
        <f t="shared" si="2"/>
        <v>0.696236559139785</v>
      </c>
      <c r="L75" s="13">
        <f t="shared" si="3"/>
        <v>0.30376344086021506</v>
      </c>
    </row>
    <row r="76" spans="1:12" s="1" customFormat="1" ht="12.75">
      <c r="A76" s="8" t="s">
        <v>85</v>
      </c>
      <c r="B76" s="8">
        <v>283</v>
      </c>
      <c r="C76" s="9">
        <f>SUM('[1]HUD Usage Summary Jul 03'!B82+'[1]HUD Usage Summary Aug 03'!B76+'[1]HUD Usage Summary Sep 03'!B76+'[1]HUD Usage Summary Oct 03'!B75+'[1]HUD Usage Summary Nov 03'!B76+'[1]HUD Usage Summary Dec 03'!B76+'[1]HUD Usage Summary Jan 04'!B76+'[1]HUD Usage Summary Feb 04'!B76+'[1]HUD Usage Summary Mar 04'!B76+'[1]HUD Usage Summary Apr 04'!B76+'[1]HUD Usage Summary May 04'!B76+B76)/12</f>
        <v>275.5833333333333</v>
      </c>
      <c r="D76" s="10">
        <v>128</v>
      </c>
      <c r="E76" s="10">
        <v>544</v>
      </c>
      <c r="F76" s="10">
        <v>36</v>
      </c>
      <c r="G76" s="10">
        <v>412</v>
      </c>
      <c r="H76" s="10">
        <v>18</v>
      </c>
      <c r="I76" s="20">
        <v>7963</v>
      </c>
      <c r="J76" s="11">
        <v>132</v>
      </c>
      <c r="K76" s="12">
        <f t="shared" si="2"/>
        <v>0.8225806451612903</v>
      </c>
      <c r="L76" s="13">
        <f t="shared" si="3"/>
        <v>0.1774193548387097</v>
      </c>
    </row>
    <row r="77" spans="1:12" s="1" customFormat="1" ht="12.75">
      <c r="A77" s="8" t="s">
        <v>86</v>
      </c>
      <c r="B77" s="8">
        <v>184</v>
      </c>
      <c r="C77" s="9">
        <f>SUM('[1]HUD Usage Summary Jul 03'!B83+'[1]HUD Usage Summary Aug 03'!B77+'[1]HUD Usage Summary Sep 03'!B77+'[1]HUD Usage Summary Oct 03'!B76+'[1]HUD Usage Summary Nov 03'!B77+'[1]HUD Usage Summary Dec 03'!B77+'[1]HUD Usage Summary Jan 04'!B77+'[1]HUD Usage Summary Feb 04'!B77+'[1]HUD Usage Summary Mar 04'!B77+'[1]HUD Usage Summary Apr 04'!B77+'[1]HUD Usage Summary May 04'!B77+B77)/12</f>
        <v>279.25</v>
      </c>
      <c r="D77" s="10">
        <v>48</v>
      </c>
      <c r="E77" s="10">
        <v>278</v>
      </c>
      <c r="F77" s="10">
        <v>25</v>
      </c>
      <c r="G77" s="10">
        <v>441</v>
      </c>
      <c r="H77" s="10">
        <v>0</v>
      </c>
      <c r="I77" s="10">
        <v>1300</v>
      </c>
      <c r="J77" s="11">
        <v>9</v>
      </c>
      <c r="K77" s="12">
        <f t="shared" si="2"/>
        <v>0.9879032258064516</v>
      </c>
      <c r="L77" s="13">
        <f t="shared" si="3"/>
        <v>0.012096774193548387</v>
      </c>
    </row>
    <row r="78" spans="1:12" s="1" customFormat="1" ht="12.75">
      <c r="A78" s="8" t="s">
        <v>87</v>
      </c>
      <c r="B78" s="15" t="s">
        <v>49</v>
      </c>
      <c r="C78" s="9">
        <f>SUM('[1]HUD Usage Summary Jul 03'!B84+'[1]HUD Usage Summary Aug 03'!B78+'[1]HUD Usage Summary Sep 03'!B78+'[1]HUD Usage Summary Oct 03'!B77+'[1]HUD Usage Summary Dec 03'!B78+'[1]HUD Usage Summary Jan 04'!B78+'[1]HUD Usage Summary Feb 04'!B78)/7</f>
        <v>147</v>
      </c>
      <c r="D78" s="16" t="s">
        <v>49</v>
      </c>
      <c r="E78" s="16" t="s">
        <v>49</v>
      </c>
      <c r="F78" s="16" t="s">
        <v>49</v>
      </c>
      <c r="G78" s="16" t="s">
        <v>49</v>
      </c>
      <c r="H78" s="16" t="s">
        <v>49</v>
      </c>
      <c r="I78" s="16" t="s">
        <v>49</v>
      </c>
      <c r="J78" s="11">
        <v>0</v>
      </c>
      <c r="K78" s="12">
        <f t="shared" si="2"/>
        <v>1</v>
      </c>
      <c r="L78" s="13">
        <f t="shared" si="3"/>
        <v>0</v>
      </c>
    </row>
    <row r="79" spans="1:12" s="1" customFormat="1" ht="12.75">
      <c r="A79" s="8" t="s">
        <v>88</v>
      </c>
      <c r="B79" s="15">
        <v>228</v>
      </c>
      <c r="C79" s="18">
        <f>SUM('[1]HUD Usage Summary Jul 03'!B85+'[1]HUD Usage Summary Aug 03'!B79+'[1]HUD Usage Summary Sep 03'!B79+'[1]HUD Usage Summary Oct 03'!B78+'[1]HUD Usage Summary Nov 03'!B79+'[1]HUD Usage Summary Dec 03'!B79+'[1]HUD Usage Summary Jan 04'!B79+'[1]HUD Usage Summary Feb 04'!B79+'[1]HUD Usage Summary Mar 04'!B79+'[1]HUD Usage Summary Apr 04'!B79+'[1]HUD Usage Summary May 04'!B79+B79)/12</f>
        <v>298.0833333333333</v>
      </c>
      <c r="D79" s="16">
        <v>96</v>
      </c>
      <c r="E79" s="16">
        <v>333</v>
      </c>
      <c r="F79" s="16">
        <v>6</v>
      </c>
      <c r="G79" s="16">
        <v>306</v>
      </c>
      <c r="H79" s="16">
        <v>18</v>
      </c>
      <c r="I79" s="16">
        <v>1433</v>
      </c>
      <c r="J79" s="17">
        <v>7</v>
      </c>
      <c r="K79" s="12">
        <f t="shared" si="2"/>
        <v>0.9905913978494624</v>
      </c>
      <c r="L79" s="13">
        <f t="shared" si="3"/>
        <v>0.009408602150537635</v>
      </c>
    </row>
    <row r="80" spans="1:12" s="1" customFormat="1" ht="12.75">
      <c r="A80" s="8" t="s">
        <v>89</v>
      </c>
      <c r="B80" s="8">
        <v>98</v>
      </c>
      <c r="C80" s="18">
        <f>SUM('[1]HUD Usage Summary Jul 03'!B86+'[1]HUD Usage Summary Aug 03'!B80+'[1]HUD Usage Summary Sep 03'!B80+'[1]HUD Usage Summary Oct 03'!B79+'[1]HUD Usage Summary Nov 03'!B80+'[1]HUD Usage Summary Dec 03'!B80+'[1]HUD Usage Summary Jan 04'!B80+'[1]HUD Usage Summary Feb 04'!B80+'[1]HUD Usage Summary Mar 04'!B80+'[1]HUD Usage Summary Apr 04'!B80+'[1]HUD Usage Summary May 04'!B80+B80)/12</f>
        <v>122.66666666666667</v>
      </c>
      <c r="D80" s="10">
        <v>63</v>
      </c>
      <c r="E80" s="10">
        <v>182</v>
      </c>
      <c r="F80" s="10">
        <v>16</v>
      </c>
      <c r="G80" s="10">
        <v>214</v>
      </c>
      <c r="H80" s="10">
        <v>8</v>
      </c>
      <c r="I80" s="10">
        <v>988</v>
      </c>
      <c r="J80" s="11">
        <v>33</v>
      </c>
      <c r="K80" s="12">
        <f t="shared" si="2"/>
        <v>0.9556451612903226</v>
      </c>
      <c r="L80" s="13">
        <f t="shared" si="3"/>
        <v>0.04435483870967742</v>
      </c>
    </row>
    <row r="81" spans="1:12" s="1" customFormat="1" ht="12.75">
      <c r="A81" s="8" t="s">
        <v>90</v>
      </c>
      <c r="B81" s="8">
        <v>29</v>
      </c>
      <c r="C81" s="18">
        <f>SUM('[1]HUD Usage Summary Jul 03'!B87+'[1]HUD Usage Summary Aug 03'!B81+'[1]HUD Usage Summary Sep 03'!B81+'[1]HUD Usage Summary Oct 03'!B80+'[1]HUD Usage Summary Nov 03'!B81+'[1]HUD Usage Summary Dec 03'!B81+'[1]HUD Usage Summary Jan 04'!B81+'[1]HUD Usage Summary Feb 04'!B81+'[1]HUD Usage Summary Mar 04'!B81+'[1]HUD Usage Summary Apr 04'!B81+'[1]HUD Usage Summary May 04'!B81+B81)/12</f>
        <v>54.166666666666664</v>
      </c>
      <c r="D81" s="10">
        <v>16</v>
      </c>
      <c r="E81" s="10">
        <v>35</v>
      </c>
      <c r="F81" s="10">
        <v>3</v>
      </c>
      <c r="G81" s="10">
        <v>55</v>
      </c>
      <c r="H81" s="10">
        <v>0</v>
      </c>
      <c r="I81" s="10">
        <v>143</v>
      </c>
      <c r="J81" s="11">
        <v>9</v>
      </c>
      <c r="K81" s="12">
        <f t="shared" si="2"/>
        <v>0.9879032258064516</v>
      </c>
      <c r="L81" s="13">
        <f t="shared" si="3"/>
        <v>0.012096774193548387</v>
      </c>
    </row>
    <row r="82" spans="1:12" s="1" customFormat="1" ht="12.75">
      <c r="A82" s="8" t="s">
        <v>91</v>
      </c>
      <c r="B82" s="8">
        <v>522</v>
      </c>
      <c r="C82" s="18">
        <f>SUM('[1]HUD Usage Summary Jul 03'!B88+'[1]HUD Usage Summary Aug 03'!B82+'[1]HUD Usage Summary Sep 03'!B82+'[1]HUD Usage Summary Oct 03'!B81+'[1]HUD Usage Summary Nov 03'!B82+'[1]HUD Usage Summary Dec 03'!B82+'[1]HUD Usage Summary Jan 04'!B82+'[1]HUD Usage Summary Feb 04'!B82+'[1]HUD Usage Summary Mar 04'!B82+'[1]HUD Usage Summary Apr 04'!B82+'[1]HUD Usage Summary May 04'!B82+B82)/12</f>
        <v>482.4166666666667</v>
      </c>
      <c r="D82" s="10">
        <v>393</v>
      </c>
      <c r="E82" s="10">
        <v>1152</v>
      </c>
      <c r="F82" s="10">
        <v>64</v>
      </c>
      <c r="G82" s="10">
        <v>1564</v>
      </c>
      <c r="H82" s="10">
        <v>33</v>
      </c>
      <c r="I82" s="10">
        <v>6684</v>
      </c>
      <c r="J82" s="11">
        <v>7</v>
      </c>
      <c r="K82" s="12">
        <f t="shared" si="2"/>
        <v>0.9905913978494624</v>
      </c>
      <c r="L82" s="13">
        <f t="shared" si="3"/>
        <v>0.009408602150537635</v>
      </c>
    </row>
    <row r="83" spans="1:12" s="1" customFormat="1" ht="12.75">
      <c r="A83" s="8" t="s">
        <v>92</v>
      </c>
      <c r="B83" s="8">
        <v>48</v>
      </c>
      <c r="C83" s="18">
        <f>SUM('[1]HUD Usage Summary Jul 03'!B89+'[1]HUD Usage Summary Aug 03'!B83+'[1]HUD Usage Summary Sep 03'!B83+'[1]HUD Usage Summary Oct 03'!B82+'[1]HUD Usage Summary Nov 03'!B83+'[1]HUD Usage Summary Dec 03'!B83+'[1]HUD Usage Summary Jan 04'!B83+'[1]HUD Usage Summary Feb 04'!B83+'[1]HUD Usage Summary Mar 04'!B83+'[1]HUD Usage Summary Apr 04'!B83+'[1]HUD Usage Summary May 04'!B83+B83)/12</f>
        <v>60.416666666666664</v>
      </c>
      <c r="D83" s="10">
        <v>21</v>
      </c>
      <c r="E83" s="10">
        <v>71</v>
      </c>
      <c r="F83" s="10">
        <v>0</v>
      </c>
      <c r="G83" s="10">
        <v>56</v>
      </c>
      <c r="H83" s="10">
        <v>3</v>
      </c>
      <c r="I83" s="10">
        <v>323</v>
      </c>
      <c r="J83" s="11">
        <v>13</v>
      </c>
      <c r="K83" s="12">
        <f t="shared" si="2"/>
        <v>0.9825268817204301</v>
      </c>
      <c r="L83" s="13">
        <f t="shared" si="3"/>
        <v>0.01747311827956989</v>
      </c>
    </row>
    <row r="84" spans="1:12" s="1" customFormat="1" ht="12.75">
      <c r="A84" s="8" t="s">
        <v>93</v>
      </c>
      <c r="B84" s="8">
        <v>244</v>
      </c>
      <c r="C84" s="9">
        <f>SUM('[1]HUD Usage Summary Jul 03'!B91+'[1]HUD Usage Summary Aug 03'!B85+'[1]HUD Usage Summary Sep 03'!B85+'[1]HUD Usage Summary Oct 03'!B84+'[1]HUD Usage Summary Nov 03'!B85+'[1]HUD Usage Summary Dec 03'!B85+'[1]HUD Usage Summary Jan 04'!B85+'[1]HUD Usage Summary Feb 04'!B84+'[1]HUD Usage Summary Mar 04'!B84+'[1]HUD Usage Summary Apr 04'!B84+'[1]HUD Usage Summary May 04'!B84+B84)/12</f>
        <v>279.75</v>
      </c>
      <c r="D84" s="10">
        <v>42</v>
      </c>
      <c r="E84" s="10">
        <v>271</v>
      </c>
      <c r="F84" s="10">
        <v>3</v>
      </c>
      <c r="G84" s="10">
        <v>192</v>
      </c>
      <c r="H84" s="10">
        <v>0</v>
      </c>
      <c r="I84" s="10">
        <v>696</v>
      </c>
      <c r="J84" s="11">
        <v>9</v>
      </c>
      <c r="K84" s="12">
        <f t="shared" si="2"/>
        <v>0.9879032258064516</v>
      </c>
      <c r="L84" s="13">
        <f t="shared" si="3"/>
        <v>0.012096774193548387</v>
      </c>
    </row>
    <row r="85" spans="1:12" s="1" customFormat="1" ht="12.75">
      <c r="A85" s="8" t="s">
        <v>94</v>
      </c>
      <c r="B85" s="8">
        <v>169</v>
      </c>
      <c r="C85" s="9">
        <f>SUM('[1]HUD Usage Summary Jul 03'!B92+'[1]HUD Usage Summary Aug 03'!B86+'[1]HUD Usage Summary Sep 03'!B86+'[1]HUD Usage Summary Oct 03'!B85+'[1]HUD Usage Summary Nov 03'!B86+'[1]HUD Usage Summary Dec 03'!B86+'[1]HUD Usage Summary Jan 04'!B86+'[1]HUD Usage Summary Feb 04'!B85+'[1]HUD Usage Summary Mar 04'!B85+'[1]HUD Usage Summary Apr 04'!B85+'[1]HUD Usage Summary May 04'!B85+B85)/12</f>
        <v>172.25</v>
      </c>
      <c r="D85" s="10">
        <v>160</v>
      </c>
      <c r="E85" s="10">
        <v>306</v>
      </c>
      <c r="F85" s="10">
        <v>9</v>
      </c>
      <c r="G85" s="10">
        <v>526</v>
      </c>
      <c r="H85" s="10">
        <v>13</v>
      </c>
      <c r="I85" s="10">
        <v>1939</v>
      </c>
      <c r="J85" s="11">
        <v>11</v>
      </c>
      <c r="K85" s="12">
        <f t="shared" si="2"/>
        <v>0.9852150537634409</v>
      </c>
      <c r="L85" s="13">
        <f t="shared" si="3"/>
        <v>0.01478494623655914</v>
      </c>
    </row>
    <row r="86" spans="1:12" s="1" customFormat="1" ht="12.75">
      <c r="A86" s="8" t="s">
        <v>95</v>
      </c>
      <c r="B86" s="8">
        <v>323</v>
      </c>
      <c r="C86" s="9">
        <f>SUM('[1]HUD Usage Summary Jul 03'!B93+'[1]HUD Usage Summary Aug 03'!B87+'[1]HUD Usage Summary Sep 03'!B87+'[1]HUD Usage Summary Oct 03'!B86+'[1]HUD Usage Summary Nov 03'!B87+'[1]HUD Usage Summary Dec 03'!B87+'[1]HUD Usage Summary Jan 04'!B87+'[1]HUD Usage Summary Feb 04'!B86+'[1]HUD Usage Summary Mar 04'!B86+'[1]HUD Usage Summary Apr 04'!B86+'[1]HUD Usage Summary May 04'!B86+B86)/12</f>
        <v>282.3333333333333</v>
      </c>
      <c r="D86" s="10">
        <v>96</v>
      </c>
      <c r="E86" s="10">
        <v>523</v>
      </c>
      <c r="F86" s="10">
        <v>69</v>
      </c>
      <c r="G86" s="10">
        <v>247</v>
      </c>
      <c r="H86" s="10">
        <v>13</v>
      </c>
      <c r="I86" s="10">
        <v>2395</v>
      </c>
      <c r="J86" s="11">
        <v>9</v>
      </c>
      <c r="K86" s="12">
        <f t="shared" si="2"/>
        <v>0.9879032258064516</v>
      </c>
      <c r="L86" s="13">
        <f t="shared" si="3"/>
        <v>0.012096774193548387</v>
      </c>
    </row>
    <row r="87" spans="1:12" s="1" customFormat="1" ht="12.75">
      <c r="A87" s="8" t="s">
        <v>96</v>
      </c>
      <c r="B87" s="15" t="s">
        <v>49</v>
      </c>
      <c r="C87" s="9">
        <f>SUM('[1]HUD Usage Summary Jul 03'!B94+'[1]HUD Usage Summary Aug 03'!B88+'[1]HUD Usage Summary Sep 03'!B88+'[1]HUD Usage Summary Oct 03'!B87+'[1]HUD Usage Summary Nov 03'!B88+'[1]HUD Usage Summary Dec 03'!B88+'[1]HUD Usage Summary Jan 04'!B88+'[1]HUD Usage Summary Feb 04'!B87)/8</f>
        <v>517.375</v>
      </c>
      <c r="D87" s="16" t="s">
        <v>49</v>
      </c>
      <c r="E87" s="16" t="s">
        <v>49</v>
      </c>
      <c r="F87" s="16" t="s">
        <v>49</v>
      </c>
      <c r="G87" s="16" t="s">
        <v>49</v>
      </c>
      <c r="H87" s="16" t="s">
        <v>49</v>
      </c>
      <c r="I87" s="16" t="s">
        <v>49</v>
      </c>
      <c r="J87" s="11">
        <v>0</v>
      </c>
      <c r="K87" s="12">
        <f t="shared" si="2"/>
        <v>1</v>
      </c>
      <c r="L87" s="13">
        <f t="shared" si="3"/>
        <v>0</v>
      </c>
    </row>
    <row r="88" spans="1:12" s="1" customFormat="1" ht="12.75">
      <c r="A88" s="8" t="s">
        <v>97</v>
      </c>
      <c r="B88" s="8">
        <v>340</v>
      </c>
      <c r="C88" s="9">
        <f>SUM('[1]HUD Usage Summary Jul 03'!B95+'[1]HUD Usage Summary Aug 03'!B89+'[1]HUD Usage Summary Sep 03'!B89+'[1]HUD Usage Summary Oct 03'!B88+'[1]HUD Usage Summary Nov 03'!B89+'[1]HUD Usage Summary Dec 03'!B89+'[1]HUD Usage Summary Jan 04'!B89+'[1]HUD Usage Summary Feb 04'!B88+'[1]HUD Usage Summary Mar 04'!B88+'[1]HUD Usage Summary Apr 04'!B88+'[1]HUD Usage Summary May 04'!B88+B88)/12</f>
        <v>258.25</v>
      </c>
      <c r="D88" s="10">
        <v>127</v>
      </c>
      <c r="E88" s="10">
        <v>412</v>
      </c>
      <c r="F88" s="10">
        <v>13</v>
      </c>
      <c r="G88" s="10">
        <v>505</v>
      </c>
      <c r="H88" s="10">
        <v>116</v>
      </c>
      <c r="I88" s="10">
        <v>1772</v>
      </c>
      <c r="J88" s="11">
        <v>7</v>
      </c>
      <c r="K88" s="12">
        <f t="shared" si="2"/>
        <v>0.9905913978494624</v>
      </c>
      <c r="L88" s="13">
        <f t="shared" si="3"/>
        <v>0.009408602150537635</v>
      </c>
    </row>
    <row r="89" spans="1:12" s="1" customFormat="1" ht="12.75">
      <c r="A89" s="8" t="s">
        <v>98</v>
      </c>
      <c r="B89" s="8">
        <v>168</v>
      </c>
      <c r="C89" s="9">
        <f>SUM('[1]HUD Usage Summary Jul 03'!B96+'[1]HUD Usage Summary Aug 03'!B90+'[1]HUD Usage Summary Sep 03'!B90+'[1]HUD Usage Summary Oct 03'!B89+'[1]HUD Usage Summary Nov 03'!B90+'[1]HUD Usage Summary Dec 03'!B90+'[1]HUD Usage Summary Jan 04'!B90+'[1]HUD Usage Summary Feb 04'!B89+'[1]HUD Usage Summary Mar 04'!B89+'[1]HUD Usage Summary Apr 04'!B89+'[1]HUD Usage Summary May 04'!B89+B89)/12</f>
        <v>143.66666666666666</v>
      </c>
      <c r="D89" s="10">
        <v>114</v>
      </c>
      <c r="E89" s="10">
        <v>488</v>
      </c>
      <c r="F89" s="10">
        <v>41</v>
      </c>
      <c r="G89" s="10">
        <v>423</v>
      </c>
      <c r="H89" s="10">
        <v>11</v>
      </c>
      <c r="I89" s="10">
        <v>1066</v>
      </c>
      <c r="J89" s="11">
        <v>9</v>
      </c>
      <c r="K89" s="12">
        <f t="shared" si="2"/>
        <v>0.9879032258064516</v>
      </c>
      <c r="L89" s="13">
        <f t="shared" si="3"/>
        <v>0.012096774193548387</v>
      </c>
    </row>
    <row r="90" spans="1:12" s="1" customFormat="1" ht="12.75">
      <c r="A90" s="8" t="s">
        <v>99</v>
      </c>
      <c r="B90" s="8">
        <v>179</v>
      </c>
      <c r="C90" s="9">
        <f>SUM('[1]HUD Usage Summary Jul 03'!B97+'[1]HUD Usage Summary Aug 03'!B91+'[1]HUD Usage Summary Sep 03'!B91+'[1]HUD Usage Summary Oct 03'!B90+'[1]HUD Usage Summary Nov 03'!B91+'[1]HUD Usage Summary Dec 03'!B91+'[1]HUD Usage Summary Jan 04'!B91+'[1]HUD Usage Summary Feb 04'!B90+'[1]HUD Usage Summary Mar 04'!B90+'[1]HUD Usage Summary Apr 04'!B90+'[1]HUD Usage Summary May 04'!B90+B90)/12</f>
        <v>159.58333333333334</v>
      </c>
      <c r="D90" s="10">
        <v>87</v>
      </c>
      <c r="E90" s="10">
        <v>251</v>
      </c>
      <c r="F90" s="10">
        <v>11</v>
      </c>
      <c r="G90" s="10">
        <v>160</v>
      </c>
      <c r="H90" s="10">
        <v>0</v>
      </c>
      <c r="I90" s="10">
        <v>943</v>
      </c>
      <c r="J90" s="11">
        <v>7</v>
      </c>
      <c r="K90" s="12">
        <f t="shared" si="2"/>
        <v>0.9905913978494624</v>
      </c>
      <c r="L90" s="13">
        <f t="shared" si="3"/>
        <v>0.009408602150537635</v>
      </c>
    </row>
    <row r="91" spans="1:12" s="1" customFormat="1" ht="12.75">
      <c r="A91" s="8" t="s">
        <v>100</v>
      </c>
      <c r="B91" s="15">
        <v>528</v>
      </c>
      <c r="C91" s="9">
        <f>SUM('[1]HUD Usage Summary Jul 03'!B98+'[1]HUD Usage Summary Aug 03'!B92+'[1]HUD Usage Summary Sep 03'!B92+'[1]HUD Usage Summary Oct 03'!B91+'[1]HUD Usage Summary Nov 03'!B92+'[1]HUD Usage Summary Dec 03'!B92+'[1]HUD Usage Summary Jan 04'!B92+'[1]HUD Usage Summary Feb 04'!B91+'[1]HUD Usage Summary Mar 04'!B91+'[1]HUD Usage Summary Apr 04'!B91+'[1]HUD Usage Summary May 04'!B91+B91)/12</f>
        <v>173.33333333333334</v>
      </c>
      <c r="D91" s="16">
        <v>98</v>
      </c>
      <c r="E91" s="16">
        <v>826</v>
      </c>
      <c r="F91" s="16">
        <v>67</v>
      </c>
      <c r="G91" s="16">
        <v>514</v>
      </c>
      <c r="H91" s="16">
        <v>28</v>
      </c>
      <c r="I91" s="16">
        <v>3262</v>
      </c>
      <c r="J91" s="17">
        <v>7</v>
      </c>
      <c r="K91" s="12">
        <f t="shared" si="2"/>
        <v>0.9905913978494624</v>
      </c>
      <c r="L91" s="13">
        <f t="shared" si="3"/>
        <v>0.009408602150537635</v>
      </c>
    </row>
    <row r="92" spans="1:12" s="1" customFormat="1" ht="12.75">
      <c r="A92" s="8" t="s">
        <v>101</v>
      </c>
      <c r="B92" s="8">
        <v>430</v>
      </c>
      <c r="C92" s="9">
        <f>SUM('[1]HUD Usage Summary Jul 03'!B99+'[1]HUD Usage Summary Aug 03'!B93+'[1]HUD Usage Summary Sep 03'!B93+'[1]HUD Usage Summary Oct 03'!B92+'[1]HUD Usage Summary Nov 03'!B93+'[1]HUD Usage Summary Dec 03'!B93+'[1]HUD Usage Summary Jan 04'!B93+'[1]HUD Usage Summary Feb 04'!B92+'[1]HUD Usage Summary Mar 04'!B92+'[1]HUD Usage Summary Apr 04'!B92+'[1]HUD Usage Summary May 04'!B92+B92)/12</f>
        <v>454.9166666666667</v>
      </c>
      <c r="D92" s="10">
        <v>353</v>
      </c>
      <c r="E92" s="10">
        <v>1005</v>
      </c>
      <c r="F92" s="10">
        <v>57</v>
      </c>
      <c r="G92" s="10">
        <v>670</v>
      </c>
      <c r="H92" s="10">
        <v>0</v>
      </c>
      <c r="I92" s="10">
        <v>4475</v>
      </c>
      <c r="J92" s="11">
        <v>9</v>
      </c>
      <c r="K92" s="12">
        <f t="shared" si="2"/>
        <v>0.9879032258064516</v>
      </c>
      <c r="L92" s="13">
        <f t="shared" si="3"/>
        <v>0.012096774193548387</v>
      </c>
    </row>
    <row r="93" spans="1:12" s="1" customFormat="1" ht="12.75">
      <c r="A93" s="8" t="s">
        <v>102</v>
      </c>
      <c r="B93" s="8">
        <v>187</v>
      </c>
      <c r="C93" s="9">
        <f>SUM('[1]HUD Usage Summary Jul 03'!B100+'[1]HUD Usage Summary Aug 03'!B94+'[1]HUD Usage Summary Sep 03'!B94+'[1]HUD Usage Summary Oct 03'!B93+'[1]HUD Usage Summary Nov 03'!B94+'[1]HUD Usage Summary Dec 03'!B94+'[1]HUD Usage Summary Jan 04'!B94+'[1]HUD Usage Summary Feb 04'!B93+'[1]HUD Usage Summary Mar 04'!B93+'[1]HUD Usage Summary Apr 04'!B93+'[1]HUD Usage Summary May 04'!B93+B93)/12</f>
        <v>263.75</v>
      </c>
      <c r="D93" s="10">
        <v>178</v>
      </c>
      <c r="E93" s="10">
        <v>361</v>
      </c>
      <c r="F93" s="10">
        <v>34</v>
      </c>
      <c r="G93" s="10">
        <v>369</v>
      </c>
      <c r="H93" s="10">
        <v>19</v>
      </c>
      <c r="I93" s="10">
        <v>1844</v>
      </c>
      <c r="J93" s="11">
        <v>11</v>
      </c>
      <c r="K93" s="12">
        <f t="shared" si="2"/>
        <v>0.9852150537634409</v>
      </c>
      <c r="L93" s="13">
        <f t="shared" si="3"/>
        <v>0.01478494623655914</v>
      </c>
    </row>
    <row r="94" spans="1:12" s="1" customFormat="1" ht="12.75">
      <c r="A94" s="8" t="s">
        <v>103</v>
      </c>
      <c r="B94" s="15">
        <v>957</v>
      </c>
      <c r="C94" s="9">
        <f>SUM('[1]HUD Usage Summary Apr 04'!B94+'[1]HUD Usage Summary May 04'!B94+B94)/3</f>
        <v>829</v>
      </c>
      <c r="D94" s="16">
        <v>189</v>
      </c>
      <c r="E94" s="16">
        <v>1465</v>
      </c>
      <c r="F94" s="16">
        <v>56</v>
      </c>
      <c r="G94" s="16">
        <v>617</v>
      </c>
      <c r="H94" s="16">
        <v>0</v>
      </c>
      <c r="I94" s="16">
        <v>5147</v>
      </c>
      <c r="J94" s="11">
        <v>7</v>
      </c>
      <c r="K94" s="12">
        <f t="shared" si="2"/>
        <v>0.9905913978494624</v>
      </c>
      <c r="L94" s="13">
        <f t="shared" si="3"/>
        <v>0.009408602150537635</v>
      </c>
    </row>
    <row r="95" spans="1:12" s="1" customFormat="1" ht="12.75">
      <c r="A95" s="8" t="s">
        <v>104</v>
      </c>
      <c r="B95" s="8">
        <v>540</v>
      </c>
      <c r="C95" s="9">
        <f>SUM('[1]HUD Usage Summary Jul 03'!B101+'[1]HUD Usage Summary Aug 03'!B95+'[1]HUD Usage Summary Sep 03'!B95+'[1]HUD Usage Summary Oct 03'!B94+'[1]HUD Usage Summary Nov 03'!B95+'[1]HUD Usage Summary Dec 03'!B95+'[1]HUD Usage Summary Jan 04'!B95+'[1]HUD Usage Summary Feb 04'!B95+'[1]HUD Usage Summary Mar 04'!B95+'[1]HUD Usage Summary Apr 04'!B95+'[1]HUD Usage Summary May 04'!B95+B95)/12</f>
        <v>602.5</v>
      </c>
      <c r="D95" s="10">
        <v>505</v>
      </c>
      <c r="E95" s="10">
        <v>1271</v>
      </c>
      <c r="F95" s="10">
        <v>76</v>
      </c>
      <c r="G95" s="10">
        <v>1417</v>
      </c>
      <c r="H95" s="10">
        <v>79</v>
      </c>
      <c r="I95" s="10">
        <v>6518</v>
      </c>
      <c r="J95" s="11">
        <v>9</v>
      </c>
      <c r="K95" s="12">
        <f t="shared" si="2"/>
        <v>0.9879032258064516</v>
      </c>
      <c r="L95" s="13">
        <f t="shared" si="3"/>
        <v>0.012096774193548387</v>
      </c>
    </row>
    <row r="96" spans="1:12" s="1" customFormat="1" ht="12.75">
      <c r="A96" s="8" t="s">
        <v>105</v>
      </c>
      <c r="B96" s="15">
        <v>88</v>
      </c>
      <c r="C96" s="18">
        <f>SUM('[1]HUD Usage Summary Jul 03'!B102+'[1]HUD Usage Summary Aug 03'!B96+'[1]HUD Usage Summary Sep 03'!B96+'[1]HUD Usage Summary Oct 03'!B95+'[1]HUD Usage Summary Nov 03'!B96+'[1]HUD Usage Summary Dec 03'!B96+'[1]HUD Usage Summary Jan 04'!B96+'[1]HUD Usage Summary Feb 04'!B96+'[1]HUD Usage Summary Mar 04'!B96+'[1]HUD Usage Summary Apr 04'!B96+'[1]HUD Usage Summary May 04'!B96+B96)/12</f>
        <v>89.16666666666667</v>
      </c>
      <c r="D96" s="16">
        <v>63</v>
      </c>
      <c r="E96" s="16">
        <v>142</v>
      </c>
      <c r="F96" s="16">
        <v>8</v>
      </c>
      <c r="G96" s="16">
        <v>121</v>
      </c>
      <c r="H96" s="16">
        <v>14</v>
      </c>
      <c r="I96" s="16">
        <v>786</v>
      </c>
      <c r="J96" s="11">
        <v>7</v>
      </c>
      <c r="K96" s="12">
        <f t="shared" si="2"/>
        <v>0.9905913978494624</v>
      </c>
      <c r="L96" s="13">
        <f t="shared" si="3"/>
        <v>0.009408602150537635</v>
      </c>
    </row>
    <row r="97" spans="1:12" s="1" customFormat="1" ht="12.75">
      <c r="A97" s="8" t="s">
        <v>106</v>
      </c>
      <c r="B97" s="15">
        <v>675</v>
      </c>
      <c r="C97" s="18">
        <f>SUM('[1]HUD Usage Summary Jul 03'!B104+'[1]HUD Usage Summary Aug 03'!B97+'[1]HUD Usage Summary Sep 03'!B97+'[1]HUD Usage Summary Oct 03'!B96+'[1]HUD Usage Summary Nov 03'!B97+'[1]HUD Usage Summary Dec 03'!B97+'[1]HUD Usage Summary Jan 04'!B97+'[1]HUD Usage Summary May 04'!B97+B97)/9</f>
        <v>721.1111111111111</v>
      </c>
      <c r="D97" s="16">
        <v>284</v>
      </c>
      <c r="E97" s="16">
        <v>957</v>
      </c>
      <c r="F97" s="16">
        <v>29</v>
      </c>
      <c r="G97" s="16">
        <v>1593</v>
      </c>
      <c r="H97" s="16">
        <v>22</v>
      </c>
      <c r="I97" s="16">
        <v>4874</v>
      </c>
      <c r="J97" s="11">
        <v>63</v>
      </c>
      <c r="K97" s="12">
        <f t="shared" si="2"/>
        <v>0.9153225806451613</v>
      </c>
      <c r="L97" s="13">
        <f t="shared" si="3"/>
        <v>0.0846774193548387</v>
      </c>
    </row>
    <row r="98" spans="1:12" s="1" customFormat="1" ht="12.75">
      <c r="A98" s="8" t="s">
        <v>107</v>
      </c>
      <c r="B98" s="8">
        <v>274</v>
      </c>
      <c r="C98" s="9">
        <f>SUM('[1]HUD Usage Summary Jul 03'!B105+'[1]HUD Usage Summary Aug 03'!B98+'[1]HUD Usage Summary Sep 03'!B98+'[1]HUD Usage Summary Oct 03'!B97+'[1]HUD Usage Summary Nov 03'!B98+'[1]HUD Usage Summary Dec 03'!B98+'[1]HUD Usage Summary Jan 04'!B98+'[1]HUD Usage Summary Feb 04'!B98+'[1]HUD Usage Summary Mar 04'!B98+'[1]HUD Usage Summary Apr 04'!B98+'[1]HUD Usage Summary May 04'!B98+B98)/12</f>
        <v>245.16666666666666</v>
      </c>
      <c r="D98" s="10">
        <v>326</v>
      </c>
      <c r="E98" s="10">
        <v>610</v>
      </c>
      <c r="F98" s="10">
        <v>78</v>
      </c>
      <c r="G98" s="10">
        <v>354</v>
      </c>
      <c r="H98" s="10">
        <v>0</v>
      </c>
      <c r="I98" s="10">
        <v>3956</v>
      </c>
      <c r="J98" s="11">
        <v>11</v>
      </c>
      <c r="K98" s="12">
        <f t="shared" si="2"/>
        <v>0.9852150537634409</v>
      </c>
      <c r="L98" s="13">
        <f t="shared" si="3"/>
        <v>0.01478494623655914</v>
      </c>
    </row>
    <row r="99" spans="1:12" s="1" customFormat="1" ht="12.75">
      <c r="A99" s="8" t="s">
        <v>108</v>
      </c>
      <c r="B99" s="8">
        <v>128</v>
      </c>
      <c r="C99" s="9">
        <f>SUM('[1]HUD Usage Summary Jul 03'!B106+'[1]HUD Usage Summary Aug 03'!B99+'[1]HUD Usage Summary Sep 03'!B99+'[1]HUD Usage Summary Oct 03'!B98+'[1]HUD Usage Summary Nov 03'!B99+'[1]HUD Usage Summary Dec 03'!B99+'[1]HUD Usage Summary Jan 04'!B99+'[1]HUD Usage Summary Feb 04'!B99+'[1]HUD Usage Summary Mar 04'!B99+'[1]HUD Usage Summary Apr 04'!B99+'[1]HUD Usage Summary May 04'!B99+B99)/12</f>
        <v>192.16666666666666</v>
      </c>
      <c r="D99" s="10">
        <v>75</v>
      </c>
      <c r="E99" s="10">
        <v>682</v>
      </c>
      <c r="F99" s="10">
        <v>22</v>
      </c>
      <c r="G99" s="10">
        <v>281</v>
      </c>
      <c r="H99" s="10">
        <v>0</v>
      </c>
      <c r="I99" s="10">
        <v>3212</v>
      </c>
      <c r="J99" s="11">
        <v>29</v>
      </c>
      <c r="K99" s="12">
        <f t="shared" si="2"/>
        <v>0.9610215053763441</v>
      </c>
      <c r="L99" s="13">
        <f t="shared" si="3"/>
        <v>0.038978494623655914</v>
      </c>
    </row>
    <row r="100" spans="1:12" s="1" customFormat="1" ht="13.5" thickBot="1">
      <c r="A100" s="8" t="s">
        <v>109</v>
      </c>
      <c r="B100" s="8">
        <v>282</v>
      </c>
      <c r="C100" s="9">
        <f>SUM('[1]HUD Usage Summary Jul 03'!B107+'[1]HUD Usage Summary Aug 03'!B100+'[1]HUD Usage Summary Sep 03'!B100+'[1]HUD Usage Summary Oct 03'!B99+'[1]HUD Usage Summary Nov 03'!B100+'[1]HUD Usage Summary Dec 03'!B100+'[1]HUD Usage Summary Jan 04'!B100+'[1]HUD Usage Summary Feb 04'!B100+'[1]HUD Usage Summary Mar 04'!B100+'[1]HUD Usage Summary Apr 04'!B100+'[1]HUD Usage Summary May 04'!B100+B100)/12</f>
        <v>311.4166666666667</v>
      </c>
      <c r="D100" s="10">
        <v>97</v>
      </c>
      <c r="E100" s="10">
        <v>521</v>
      </c>
      <c r="F100" s="10">
        <v>59</v>
      </c>
      <c r="G100" s="10">
        <v>146</v>
      </c>
      <c r="H100" s="10">
        <v>0</v>
      </c>
      <c r="I100" s="10">
        <v>2454</v>
      </c>
      <c r="J100" s="11">
        <v>31</v>
      </c>
      <c r="K100" s="12">
        <f t="shared" si="2"/>
        <v>0.9583333333333334</v>
      </c>
      <c r="L100" s="13">
        <f t="shared" si="3"/>
        <v>0.041666666666666664</v>
      </c>
    </row>
    <row r="101" spans="1:12" s="1" customFormat="1" ht="13.5" thickBot="1">
      <c r="A101" s="27" t="s">
        <v>110</v>
      </c>
      <c r="B101" s="28">
        <f>SUM(B5:B100)</f>
        <v>29360</v>
      </c>
      <c r="C101" s="29">
        <f aca="true" t="shared" si="4" ref="C101:J101">SUM(C5:C100)</f>
        <v>29624.067929292934</v>
      </c>
      <c r="D101" s="28">
        <f t="shared" si="4"/>
        <v>17924</v>
      </c>
      <c r="E101" s="28">
        <f t="shared" si="4"/>
        <v>58679</v>
      </c>
      <c r="F101" s="28">
        <f t="shared" si="4"/>
        <v>3518</v>
      </c>
      <c r="G101" s="28">
        <f t="shared" si="4"/>
        <v>53948</v>
      </c>
      <c r="H101" s="30">
        <f t="shared" si="4"/>
        <v>2208</v>
      </c>
      <c r="I101" s="30">
        <f t="shared" si="4"/>
        <v>303025</v>
      </c>
      <c r="J101" s="31">
        <f t="shared" si="4"/>
        <v>2389</v>
      </c>
      <c r="K101" s="32">
        <f>AVERAGE(K4:K100)</f>
        <v>0.9665518593189958</v>
      </c>
      <c r="L101" s="13"/>
    </row>
    <row r="102" spans="1:12" s="1" customFormat="1" ht="13.5" thickBot="1">
      <c r="A102" s="33" t="s">
        <v>111</v>
      </c>
      <c r="B102" s="29"/>
      <c r="C102" s="29">
        <f aca="true" t="shared" si="5" ref="C102:J102">SUM(C101/100)</f>
        <v>296.24067929292937</v>
      </c>
      <c r="D102" s="29">
        <f t="shared" si="5"/>
        <v>179.24</v>
      </c>
      <c r="E102" s="29">
        <f t="shared" si="5"/>
        <v>586.79</v>
      </c>
      <c r="F102" s="29">
        <f t="shared" si="5"/>
        <v>35.18</v>
      </c>
      <c r="G102" s="29">
        <f t="shared" si="5"/>
        <v>539.48</v>
      </c>
      <c r="H102" s="29">
        <f t="shared" si="5"/>
        <v>22.08</v>
      </c>
      <c r="I102" s="29">
        <f t="shared" si="5"/>
        <v>3030.25</v>
      </c>
      <c r="J102" s="29">
        <f t="shared" si="5"/>
        <v>23.89</v>
      </c>
      <c r="K102" s="34"/>
      <c r="L102" s="35"/>
    </row>
    <row r="103" spans="10:12" s="1" customFormat="1" ht="12.75">
      <c r="J103" s="2"/>
      <c r="K103" s="3"/>
      <c r="L103" s="35"/>
    </row>
    <row r="104" spans="10:12" s="1" customFormat="1" ht="12.75">
      <c r="J104" s="2"/>
      <c r="K104" s="3"/>
      <c r="L104" s="35"/>
    </row>
    <row r="105" spans="1:12" s="1" customFormat="1" ht="12.75">
      <c r="A105" s="35" t="s">
        <v>112</v>
      </c>
      <c r="J105" s="2"/>
      <c r="K105" s="3"/>
      <c r="L105" s="35"/>
    </row>
    <row r="106" spans="1:12" s="1" customFormat="1" ht="27.75" customHeight="1">
      <c r="A106" s="41" t="s">
        <v>113</v>
      </c>
      <c r="B106" s="41"/>
      <c r="C106" s="41"/>
      <c r="D106" s="41"/>
      <c r="E106" s="41"/>
      <c r="F106" s="41"/>
      <c r="G106" s="41"/>
      <c r="H106" s="41"/>
      <c r="I106" s="41"/>
      <c r="J106" s="41"/>
      <c r="K106" s="41"/>
      <c r="L106" s="35"/>
    </row>
    <row r="107" spans="10:12" s="1" customFormat="1" ht="12.75">
      <c r="J107" s="2"/>
      <c r="K107" s="3"/>
      <c r="L107" s="35"/>
    </row>
    <row r="108" spans="1:12" s="1" customFormat="1" ht="12.75">
      <c r="A108" s="1" t="s">
        <v>114</v>
      </c>
      <c r="B108" s="36"/>
      <c r="C108" s="36"/>
      <c r="D108" s="36"/>
      <c r="E108" s="36"/>
      <c r="F108" s="36"/>
      <c r="G108" s="36"/>
      <c r="H108" s="36"/>
      <c r="I108" s="36"/>
      <c r="J108" s="36"/>
      <c r="L108" s="35"/>
    </row>
    <row r="109" spans="10:12" s="1" customFormat="1" ht="12.75">
      <c r="J109" s="2"/>
      <c r="K109" s="3"/>
      <c r="L109" s="35"/>
    </row>
  </sheetData>
  <mergeCells count="2">
    <mergeCell ref="A2:K2"/>
    <mergeCell ref="A106:K106"/>
  </mergeCells>
  <printOptions/>
  <pageMargins left="0.75" right="0.75" top="1" bottom="1" header="0.5" footer="0.5"/>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HUD</cp:lastModifiedBy>
  <cp:lastPrinted>2004-07-08T12:19:40Z</cp:lastPrinted>
  <dcterms:created xsi:type="dcterms:W3CDTF">2004-07-01T17:32:30Z</dcterms:created>
  <dcterms:modified xsi:type="dcterms:W3CDTF">2004-07-08T12:20:16Z</dcterms:modified>
  <cp:category/>
  <cp:version/>
  <cp:contentType/>
  <cp:contentStatus/>
</cp:coreProperties>
</file>