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<sst xmlns="http://schemas.openxmlformats.org/spreadsheetml/2006/main" count="1980" uniqueCount="437">
  <si>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</si>
  <si>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</si>
  <si>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</si>
  <si>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</si>
  <si>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</si>
  <si>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</si>
  <si>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</si>
  <si>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</si>
  <si>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</si>
  <si>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</si>
  <si>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</si>
  <si>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</si>
  <si>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</si>
  <si>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</si>
  <si>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</si>
  <si>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</si>
  <si>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</si>
  <si>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</si>
  <si>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</si>
  <si>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</si>
  <si>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</si>
  <si>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</si>
  <si>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</si>
  <si>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</si>
  <si>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</si>
  <si>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</si>
  <si>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</si>
  <si>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</si>
  <si>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</si>
  <si>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</si>
  <si>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</si>
  <si>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</si>
  <si>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</si>
  <si>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</si>
  <si>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</si>
  <si>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</si>
  <si>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</si>
  <si>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ALBERTVILLE CITY</t>
  </si>
  <si>
    <t>107 WEST MAIN STREET</t>
  </si>
  <si>
    <t>ALBERTVILLE</t>
  </si>
  <si>
    <t>6</t>
  </si>
  <si>
    <t>NO</t>
  </si>
  <si>
    <t>NA</t>
  </si>
  <si>
    <t>YES</t>
  </si>
  <si>
    <t>AL</t>
  </si>
  <si>
    <t>ANDALUSIA CITY</t>
  </si>
  <si>
    <t>122 6TH AVE</t>
  </si>
  <si>
    <t>ANDALUSIA</t>
  </si>
  <si>
    <t>6,7</t>
  </si>
  <si>
    <t>BARBOUR COUNTY</t>
  </si>
  <si>
    <t>P O BOX 429</t>
  </si>
  <si>
    <t>CLAYTON</t>
  </si>
  <si>
    <t>7</t>
  </si>
  <si>
    <t>BREWTON CITY</t>
  </si>
  <si>
    <t>811 BELLEVILLE AVE</t>
  </si>
  <si>
    <t>BREWTON</t>
  </si>
  <si>
    <t>BULLOCK COUNTY</t>
  </si>
  <si>
    <t>P O BOX 231</t>
  </si>
  <si>
    <t>UNION SPRINGS</t>
  </si>
  <si>
    <t>BUTLER COUNTY</t>
  </si>
  <si>
    <t>215 ADMINISTRATIVE DR</t>
  </si>
  <si>
    <t>GREENVILLE</t>
  </si>
  <si>
    <t>CHAMBERS COUNTY</t>
  </si>
  <si>
    <t>BOX 408D</t>
  </si>
  <si>
    <t>LAFAYETTE</t>
  </si>
  <si>
    <t>CHEROKEE COUNTY</t>
  </si>
  <si>
    <t>130 E MAIN ST</t>
  </si>
  <si>
    <t>CENTRE</t>
  </si>
  <si>
    <t>CHILTON COUNTY</t>
  </si>
  <si>
    <t>1705 LAY DAM RD</t>
  </si>
  <si>
    <t>CLANTON</t>
  </si>
  <si>
    <t>8</t>
  </si>
  <si>
    <t>CHOCTAW COUNTY</t>
  </si>
  <si>
    <t>107 TOM ORR DR</t>
  </si>
  <si>
    <t>BUTLER</t>
  </si>
  <si>
    <t>CLARKE COUNTY</t>
  </si>
  <si>
    <t>BOX 936</t>
  </si>
  <si>
    <t>GROVE HILL</t>
  </si>
  <si>
    <t>CONECUH COUNTY</t>
  </si>
  <si>
    <t>100 JACKSON ST</t>
  </si>
  <si>
    <t>EVERGREEN</t>
  </si>
  <si>
    <t>7,N</t>
  </si>
  <si>
    <t>COVINGTON COUNTY</t>
  </si>
  <si>
    <t>P O BOX 460</t>
  </si>
  <si>
    <t>CRENSHAW COUNTY</t>
  </si>
  <si>
    <t>183 VOTEC DRIVE</t>
  </si>
  <si>
    <t>LUVERNE</t>
  </si>
  <si>
    <t>DALE COUNTY</t>
  </si>
  <si>
    <t>P O BOX 948</t>
  </si>
  <si>
    <t>OZARK</t>
  </si>
  <si>
    <t>DALEVILLE CITY</t>
  </si>
  <si>
    <t>626 N DALEVILLE AVE</t>
  </si>
  <si>
    <t>DALEVILLE</t>
  </si>
  <si>
    <t>DALLAS COUNTY</t>
  </si>
  <si>
    <t>P O BOX 1056</t>
  </si>
  <si>
    <t>SELMA</t>
  </si>
  <si>
    <t>DEKALB COUNTY</t>
  </si>
  <si>
    <t>P O BOX 1668</t>
  </si>
  <si>
    <t>RAINSVILLE</t>
  </si>
  <si>
    <t>DEMOPOLIS CITY</t>
  </si>
  <si>
    <t>P O DRAWER 759</t>
  </si>
  <si>
    <t>DEMOPOLIS</t>
  </si>
  <si>
    <t>ELBA CITY</t>
  </si>
  <si>
    <t>131 TIGER DR</t>
  </si>
  <si>
    <t>ELBA</t>
  </si>
  <si>
    <t>ESCAMBIA COUNTY</t>
  </si>
  <si>
    <t>P O BOX 307</t>
  </si>
  <si>
    <t>EUFAULA CITY</t>
  </si>
  <si>
    <t>420 SANFORD AVE</t>
  </si>
  <si>
    <t>EUFAULA</t>
  </si>
  <si>
    <t>FAYETTE COUNTY</t>
  </si>
  <si>
    <t>P O BOX 686</t>
  </si>
  <si>
    <t>FAYETTE</t>
  </si>
  <si>
    <t>FRANKLIN COUNTY</t>
  </si>
  <si>
    <t>P O BOX 610</t>
  </si>
  <si>
    <t>RUSSELLVILLE</t>
  </si>
  <si>
    <t>GENEVA COUNTY</t>
  </si>
  <si>
    <t>P O BOX 250</t>
  </si>
  <si>
    <t>GENEVA</t>
  </si>
  <si>
    <t>GREENE COUNTY</t>
  </si>
  <si>
    <t>P O BOX 569</t>
  </si>
  <si>
    <t>EUTAW</t>
  </si>
  <si>
    <t>HALEYVILLE CITY</t>
  </si>
  <si>
    <t>2011 20TH ST</t>
  </si>
  <si>
    <t>HALEYVILLE</t>
  </si>
  <si>
    <t>HENRY COUNTY</t>
  </si>
  <si>
    <t>P O BOX 635</t>
  </si>
  <si>
    <t>ABBEVILLE</t>
  </si>
  <si>
    <t>LAMAR COUNTY</t>
  </si>
  <si>
    <t>P O BOX 1379</t>
  </si>
  <si>
    <t>VERNON</t>
  </si>
  <si>
    <t>LANETT CITY</t>
  </si>
  <si>
    <t>105 N LANIER AVE</t>
  </si>
  <si>
    <t>LANETT</t>
  </si>
  <si>
    <t>LOWNDES COUNTY</t>
  </si>
  <si>
    <t>P O BOX 755</t>
  </si>
  <si>
    <t>HAYNEVILLE</t>
  </si>
  <si>
    <t>8,N</t>
  </si>
  <si>
    <t>MACON COUNTY</t>
  </si>
  <si>
    <t>P O BOX 830090</t>
  </si>
  <si>
    <t>TUSKEGEE</t>
  </si>
  <si>
    <t>MARENGO COUNTY</t>
  </si>
  <si>
    <t>P O BOX 480339</t>
  </si>
  <si>
    <t>LINDEN</t>
  </si>
  <si>
    <t>MARION COUNTY</t>
  </si>
  <si>
    <t>188 WINCHESTER DR</t>
  </si>
  <si>
    <t>HAMILTON</t>
  </si>
  <si>
    <t>MARSHALL COUNTY</t>
  </si>
  <si>
    <t>12380 US HIGHWAY 431 S</t>
  </si>
  <si>
    <t>GUNTERSVILLE</t>
  </si>
  <si>
    <t>6,7,N</t>
  </si>
  <si>
    <t>MONROE COUNTY</t>
  </si>
  <si>
    <t>BOX 967</t>
  </si>
  <si>
    <t>MONROEVILLE</t>
  </si>
  <si>
    <t>OPP CITY</t>
  </si>
  <si>
    <t>P O BOX 840</t>
  </si>
  <si>
    <t>OPP</t>
  </si>
  <si>
    <t>OZARK CITY</t>
  </si>
  <si>
    <t>1044 ANDREWS AVE</t>
  </si>
  <si>
    <t>PERRY COUNTY</t>
  </si>
  <si>
    <t>P O BOX 900</t>
  </si>
  <si>
    <t>MARION</t>
  </si>
  <si>
    <t>PICKENS COUNTY</t>
  </si>
  <si>
    <t>P O BOX 32</t>
  </si>
  <si>
    <t>CARROLLTON</t>
  </si>
  <si>
    <t>PIKE COUNTY</t>
  </si>
  <si>
    <t>101 W LOVE ST</t>
  </si>
  <si>
    <t>TROY</t>
  </si>
  <si>
    <t>RANDOLPH COUNTY</t>
  </si>
  <si>
    <t>P O BOX 288</t>
  </si>
  <si>
    <t>WEDOWEE</t>
  </si>
  <si>
    <t>ROANOKE CITY</t>
  </si>
  <si>
    <t>P O BOX 1367</t>
  </si>
  <si>
    <t>ROANOKE</t>
  </si>
  <si>
    <t>RUSSELLVILLE CITY</t>
  </si>
  <si>
    <t>P O BOX 880</t>
  </si>
  <si>
    <t>SELMA CITY</t>
  </si>
  <si>
    <t>P O BOX 350</t>
  </si>
  <si>
    <t>SUMTER COUNTY</t>
  </si>
  <si>
    <t>P O BOX 10</t>
  </si>
  <si>
    <t>LIVINGSTON</t>
  </si>
  <si>
    <t>SYLACAUGA CITY</t>
  </si>
  <si>
    <t>605 W 4TH ST</t>
  </si>
  <si>
    <t>SYLACAUGA</t>
  </si>
  <si>
    <t>TALLADEGA CITY</t>
  </si>
  <si>
    <t>501 SOUTH ST E</t>
  </si>
  <si>
    <t>TALLADEGA</t>
  </si>
  <si>
    <t>TALLAPOOSA COUNTY</t>
  </si>
  <si>
    <t>125 N BROADNAX ST RM 113</t>
  </si>
  <si>
    <t>DADEVILLE</t>
  </si>
  <si>
    <t>THOMASVILLE CITY</t>
  </si>
  <si>
    <t>P O BOX 458</t>
  </si>
  <si>
    <t>THOMASVILLE</t>
  </si>
  <si>
    <t>TROY CITY</t>
  </si>
  <si>
    <t>P O BOX 529</t>
  </si>
  <si>
    <t>WASHINGTON COUNTY</t>
  </si>
  <si>
    <t>P O BOX 1359</t>
  </si>
  <si>
    <t>CHATOM</t>
  </si>
  <si>
    <t>WILCOX COUNTY</t>
  </si>
  <si>
    <t>P O BOX 160</t>
  </si>
  <si>
    <t>CAMDEN</t>
  </si>
  <si>
    <t>WINFIELD CITY</t>
  </si>
  <si>
    <t>P O BOX 70</t>
  </si>
  <si>
    <t>WINFIELD</t>
  </si>
  <si>
    <t>WINSTON COUNTY</t>
  </si>
  <si>
    <t>P O BOX 9</t>
  </si>
  <si>
    <t>DOUBLE SPRINGS</t>
  </si>
  <si>
    <t>AL INST DEAF AND BLIND</t>
  </si>
  <si>
    <t>P O DRAWER 698</t>
  </si>
  <si>
    <t>M</t>
  </si>
  <si>
    <t>AL SCH OF MATH AND SCIENCE</t>
  </si>
  <si>
    <t>1255 DAUPHIN STREET</t>
  </si>
  <si>
    <t>MOBILE</t>
  </si>
  <si>
    <t>2</t>
  </si>
  <si>
    <t>ALABAMA SCHOOL OF FINE ARTS</t>
  </si>
  <si>
    <t>1800 8TH AVE N</t>
  </si>
  <si>
    <t>BIRMINGHAM</t>
  </si>
  <si>
    <t>1</t>
  </si>
  <si>
    <t>ALABAMA YOUTH SERVICES</t>
  </si>
  <si>
    <t>P O BOX 66</t>
  </si>
  <si>
    <t>MT MEIGS</t>
  </si>
  <si>
    <t>1,3,7,8</t>
  </si>
  <si>
    <t>ALEXANDER CITY</t>
  </si>
  <si>
    <t>375 LEE ST.</t>
  </si>
  <si>
    <t>ANNISTON CITY</t>
  </si>
  <si>
    <t>P O BOX 1500</t>
  </si>
  <si>
    <t>ANNISTON</t>
  </si>
  <si>
    <t>ARAB CITY</t>
  </si>
  <si>
    <t>750 ARABIAN DR NE</t>
  </si>
  <si>
    <t>ARAB</t>
  </si>
  <si>
    <t>ATHENS CITY</t>
  </si>
  <si>
    <t>313 E WASHINGTON ST</t>
  </si>
  <si>
    <t>ATHENS</t>
  </si>
  <si>
    <t>4,8</t>
  </si>
  <si>
    <t>ATTALLA CITY</t>
  </si>
  <si>
    <t>101 CASE AVE</t>
  </si>
  <si>
    <t>ATTALLA</t>
  </si>
  <si>
    <t>AUBURN CITY</t>
  </si>
  <si>
    <t>P O BOX 3270</t>
  </si>
  <si>
    <t>AUBURN</t>
  </si>
  <si>
    <t>2,8</t>
  </si>
  <si>
    <t>AUTAUGA COUNTY</t>
  </si>
  <si>
    <t>153 W 4TH ST</t>
  </si>
  <si>
    <t>PRATTVILLE</t>
  </si>
  <si>
    <t>BALDWIN COUNTY</t>
  </si>
  <si>
    <t>2600-A N HAND AVE</t>
  </si>
  <si>
    <t>BAY MINETTE</t>
  </si>
  <si>
    <t>BESSEMER CITY</t>
  </si>
  <si>
    <t>P O BOX 1230</t>
  </si>
  <si>
    <t>BESSEMER</t>
  </si>
  <si>
    <t>3,8</t>
  </si>
  <si>
    <t>BIBB COUNTY</t>
  </si>
  <si>
    <t>157 SW DAVIDSON DR</t>
  </si>
  <si>
    <t>CENTREVILLE</t>
  </si>
  <si>
    <t>BIRMINGHAM CITY</t>
  </si>
  <si>
    <t>P O BOX 10007</t>
  </si>
  <si>
    <t>1,N</t>
  </si>
  <si>
    <t>BLOUNT COUNTY</t>
  </si>
  <si>
    <t>P O BOX 578</t>
  </si>
  <si>
    <t>ONEONTA</t>
  </si>
  <si>
    <t>BOAZ CITY</t>
  </si>
  <si>
    <t>358 Collier Street</t>
  </si>
  <si>
    <t>Boaz</t>
  </si>
  <si>
    <t>CALHOUN COUNTY</t>
  </si>
  <si>
    <t>P O BOX 2084</t>
  </si>
  <si>
    <t>2,4,8</t>
  </si>
  <si>
    <t>CLAY COUNTY</t>
  </si>
  <si>
    <t>P O BOX 278</t>
  </si>
  <si>
    <t>ASHLAND</t>
  </si>
  <si>
    <t>CLEBURNE COUNTY</t>
  </si>
  <si>
    <t>93 EDUCATION STREET</t>
  </si>
  <si>
    <t>HEFLIN</t>
  </si>
  <si>
    <t>COFFEE COUNTY</t>
  </si>
  <si>
    <t>400 REDDOCH HILL RD</t>
  </si>
  <si>
    <t>COLBERT COUNTY</t>
  </si>
  <si>
    <t>1101 HIGHWAY 72 E</t>
  </si>
  <si>
    <t>TUSCUMBIA</t>
  </si>
  <si>
    <t>COOSA COUNTY</t>
  </si>
  <si>
    <t>P O BOX 37</t>
  </si>
  <si>
    <t>ROCKFORD</t>
  </si>
  <si>
    <t>CULLMAN CITY</t>
  </si>
  <si>
    <t>301 1ST STREET N E SUITE 100</t>
  </si>
  <si>
    <t>CULLMAN</t>
  </si>
  <si>
    <t>CULLMAN COUNTY</t>
  </si>
  <si>
    <t>P O BOX 1590</t>
  </si>
  <si>
    <t>DECATUR CITY</t>
  </si>
  <si>
    <t>302 4TH AVE NE</t>
  </si>
  <si>
    <t>DECATUR</t>
  </si>
  <si>
    <t>DOTHAN CITY</t>
  </si>
  <si>
    <t>500 DUSY ST</t>
  </si>
  <si>
    <t>DOTHAN</t>
  </si>
  <si>
    <t>ELMORE COUNTY</t>
  </si>
  <si>
    <t>P O BOX 817</t>
  </si>
  <si>
    <t>WETUMPKA</t>
  </si>
  <si>
    <t>ENTERPRISE CITY</t>
  </si>
  <si>
    <t>P O BOX 311790</t>
  </si>
  <si>
    <t>ENTERPRISE</t>
  </si>
  <si>
    <t>ETOWAH COUNTY</t>
  </si>
  <si>
    <t>3200 W MEIGHAN BLVD</t>
  </si>
  <si>
    <t>GADSDEN</t>
  </si>
  <si>
    <t>FAIRFIELD CITY</t>
  </si>
  <si>
    <t>6405 AVE D</t>
  </si>
  <si>
    <t>FAIRFIELD</t>
  </si>
  <si>
    <t>3</t>
  </si>
  <si>
    <t>FLORENCE CITY</t>
  </si>
  <si>
    <t>541 RIVERVIEW DR</t>
  </si>
  <si>
    <t>FLORENCE</t>
  </si>
  <si>
    <t>2,N</t>
  </si>
  <si>
    <t>FORT PAYNE CITY</t>
  </si>
  <si>
    <t>P O BOX 681029</t>
  </si>
  <si>
    <t>FORT PAYNE</t>
  </si>
  <si>
    <t>GADSDEN CITY</t>
  </si>
  <si>
    <t>P O BOX 184</t>
  </si>
  <si>
    <t>GENEVA CITY</t>
  </si>
  <si>
    <t>505 PANTHER DR</t>
  </si>
  <si>
    <t>4</t>
  </si>
  <si>
    <t>GUNTERSVILLE CITY</t>
  </si>
  <si>
    <t>P O BOX 129</t>
  </si>
  <si>
    <t>HALE COUNTY</t>
  </si>
  <si>
    <t>P O BOX 360</t>
  </si>
  <si>
    <t>GREENSBORO</t>
  </si>
  <si>
    <t>HARTSELLE CITY</t>
  </si>
  <si>
    <t>305 COLLEGE ST NE</t>
  </si>
  <si>
    <t>HARTSELLE</t>
  </si>
  <si>
    <t>HOMEWOOD CITY</t>
  </si>
  <si>
    <t>P O BOX 59366</t>
  </si>
  <si>
    <t>HOMEWOOD</t>
  </si>
  <si>
    <t>HOOVER CITY</t>
  </si>
  <si>
    <t>2810 METROPOLITAN WAY</t>
  </si>
  <si>
    <t>HOOVER</t>
  </si>
  <si>
    <t>2,3,8</t>
  </si>
  <si>
    <t>HOUSTON COUNTY</t>
  </si>
  <si>
    <t>P O BOX 1688</t>
  </si>
  <si>
    <t>HUNTSVILLE CITY</t>
  </si>
  <si>
    <t>P O BOX 1256</t>
  </si>
  <si>
    <t>HUNTSVILLE</t>
  </si>
  <si>
    <t>JACKSON COUNTY</t>
  </si>
  <si>
    <t>P O BOX 490</t>
  </si>
  <si>
    <t>SCOTTSBORO</t>
  </si>
  <si>
    <t>JACKSONVILLE CITY</t>
  </si>
  <si>
    <t>123 COLLEGE ST SW</t>
  </si>
  <si>
    <t>JACKSONVILLE</t>
  </si>
  <si>
    <t>JASPER CITY</t>
  </si>
  <si>
    <t>P O BOX 500</t>
  </si>
  <si>
    <t>JASPER</t>
  </si>
  <si>
    <t>JEFFERSON COUNTY</t>
  </si>
  <si>
    <t>2100 18TH ST S</t>
  </si>
  <si>
    <t>3,8,N</t>
  </si>
  <si>
    <t>LAUDERDALE COUNTY</t>
  </si>
  <si>
    <t>LAWRENCE COUNTY</t>
  </si>
  <si>
    <t>14131 MARKET ST</t>
  </si>
  <si>
    <t>MOULTON</t>
  </si>
  <si>
    <t>LEE COUNTY</t>
  </si>
  <si>
    <t>P O BOX 120</t>
  </si>
  <si>
    <t>OPELIKA</t>
  </si>
  <si>
    <t>LEEDS CITY</t>
  </si>
  <si>
    <t>P O BOX 1083</t>
  </si>
  <si>
    <t>LEEDS</t>
  </si>
  <si>
    <t xml:space="preserve"> </t>
  </si>
  <si>
    <t>LIMESTONE COUNTY</t>
  </si>
  <si>
    <t>300 S JEFFERSON ST</t>
  </si>
  <si>
    <t>LINDEN CITY</t>
  </si>
  <si>
    <t>P O BOX 480609</t>
  </si>
  <si>
    <t>MADISON CITY</t>
  </si>
  <si>
    <t>4192 SULLIVAN ST</t>
  </si>
  <si>
    <t>MADISON</t>
  </si>
  <si>
    <t>MADISON COUNTY</t>
  </si>
  <si>
    <t>P O BOX 226</t>
  </si>
  <si>
    <t>MIDFIELD CITY</t>
  </si>
  <si>
    <t>417 PARKWOOD ST</t>
  </si>
  <si>
    <t>MIDFIELD</t>
  </si>
  <si>
    <t>MOBILE COUNTY</t>
  </si>
  <si>
    <t>P O BOX 1327</t>
  </si>
  <si>
    <t>MONTGOMERY COUNTY</t>
  </si>
  <si>
    <t>P O BOX 1991</t>
  </si>
  <si>
    <t>MONTGOMERY</t>
  </si>
  <si>
    <t>2,8,N</t>
  </si>
  <si>
    <t>MORGAN COUNTY</t>
  </si>
  <si>
    <t>1325 POINT MALLARD PKWY SE</t>
  </si>
  <si>
    <t>MOUNTAIN BROOK CITY</t>
  </si>
  <si>
    <t>3 CHURCH STREET</t>
  </si>
  <si>
    <t>MOUNTAIN BROOK</t>
  </si>
  <si>
    <t>MUSCLE SHOALS CITY</t>
  </si>
  <si>
    <t>P O BOX 2610</t>
  </si>
  <si>
    <t>MUSCLE SHOALS</t>
  </si>
  <si>
    <t>ONEONTA CITY</t>
  </si>
  <si>
    <t>27605 STATE HWY 75</t>
  </si>
  <si>
    <t>OPELIKA CITY</t>
  </si>
  <si>
    <t>P O BOX 2469</t>
  </si>
  <si>
    <t>OXFORD CITY</t>
  </si>
  <si>
    <t>310 E 2ND ST</t>
  </si>
  <si>
    <t>OXFORD</t>
  </si>
  <si>
    <t>PELL CITY</t>
  </si>
  <si>
    <t>25 WILLIAMSON DR</t>
  </si>
  <si>
    <t>PHENIX CITY</t>
  </si>
  <si>
    <t>PIEDMONT CITY</t>
  </si>
  <si>
    <t>502 HOOD ST W</t>
  </si>
  <si>
    <t>PIEDMONT</t>
  </si>
  <si>
    <t>RUSSELL COUNTY</t>
  </si>
  <si>
    <t>P O BOX 400</t>
  </si>
  <si>
    <t>SCOTTSBORO CITY</t>
  </si>
  <si>
    <t>906 S SCOTT ST</t>
  </si>
  <si>
    <t>SHEFFIELD CITY</t>
  </si>
  <si>
    <t>300 W 6TH ST</t>
  </si>
  <si>
    <t>SHEFFIELD</t>
  </si>
  <si>
    <t>SHELBY COUNTY</t>
  </si>
  <si>
    <t>P O BOX 1910</t>
  </si>
  <si>
    <t>COLUMBIANA</t>
  </si>
  <si>
    <t>ST CLAIR COUNTY</t>
  </si>
  <si>
    <t>33205 US HIGHWAY 231</t>
  </si>
  <si>
    <t>ASHVILLE</t>
  </si>
  <si>
    <t>TALLADEGA COUNTY</t>
  </si>
  <si>
    <t>P O BOX 887</t>
  </si>
  <si>
    <t>TALLASSEE CITY</t>
  </si>
  <si>
    <t>308 KING ST</t>
  </si>
  <si>
    <t>TALLASSEE</t>
  </si>
  <si>
    <t>TARRANT CITY</t>
  </si>
  <si>
    <t>1318 ALABAMA ST</t>
  </si>
  <si>
    <t>TARRANT</t>
  </si>
  <si>
    <t>TRUSSVILLE CITY</t>
  </si>
  <si>
    <t>113 North Chalkville Road</t>
  </si>
  <si>
    <t>Trussville</t>
  </si>
  <si>
    <t>TUSCALOOSA CITY</t>
  </si>
  <si>
    <t>P O BOX 038991</t>
  </si>
  <si>
    <t>TUSCALOOSA</t>
  </si>
  <si>
    <t>2,4,8,N</t>
  </si>
  <si>
    <t>TUSCALOOSA COUNTY</t>
  </si>
  <si>
    <t>P O DRAWER 2568</t>
  </si>
  <si>
    <t>TUSCUMBIA CITY</t>
  </si>
  <si>
    <t>300 E 7TH ST</t>
  </si>
  <si>
    <t>VESTAVIA HILLS CITY</t>
  </si>
  <si>
    <t>P O BOX 660826</t>
  </si>
  <si>
    <t>WALKER COUNTY</t>
  </si>
  <si>
    <t>P O BOX 311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</si>
  <si>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</si>
  <si>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</si>
  <si>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Alabama School Districts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</si>
</sst>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6" fontId="0" fillId="2" borderId="18" xfId="0" applyNumberFormat="1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19" applyNumberFormat="1" applyFont="1" applyFill="1" applyBorder="1" applyAlignment="1" applyProtection="1">
      <alignment horizontal="right"/>
      <protection locked="0"/>
    </xf>
    <xf numFmtId="3" fontId="0" fillId="0" borderId="18" xfId="19" applyNumberFormat="1" applyFont="1" applyFill="1" applyBorder="1" applyAlignment="1" applyProtection="1">
      <alignment horizontal="right"/>
      <protection locked="0"/>
    </xf>
    <xf numFmtId="3" fontId="0" fillId="0" borderId="21" xfId="19" applyNumberFormat="1" applyFont="1" applyFill="1" applyBorder="1" applyAlignment="1" applyProtection="1">
      <alignment horizontal="right"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166" fontId="0" fillId="2" borderId="25" xfId="0" applyNumberFormat="1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left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/>
      <protection locked="0"/>
    </xf>
    <xf numFmtId="2" fontId="0" fillId="2" borderId="27" xfId="0" applyNumberFormat="1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2" fontId="0" fillId="0" borderId="25" xfId="0" applyNumberFormat="1" applyFont="1" applyFill="1" applyBorder="1" applyAlignment="1" applyProtection="1">
      <alignment/>
      <protection locked="0"/>
    </xf>
    <xf numFmtId="0" fontId="0" fillId="2" borderId="29" xfId="0" applyFont="1" applyFill="1" applyBorder="1" applyAlignment="1">
      <alignment horizontal="center"/>
    </xf>
    <xf numFmtId="3" fontId="0" fillId="0" borderId="27" xfId="19" applyNumberFormat="1" applyFont="1" applyFill="1" applyBorder="1" applyAlignment="1" applyProtection="1">
      <alignment horizontal="right"/>
      <protection locked="0"/>
    </xf>
    <xf numFmtId="3" fontId="0" fillId="0" borderId="25" xfId="19" applyNumberFormat="1" applyFont="1" applyFill="1" applyBorder="1" applyAlignment="1" applyProtection="1">
      <alignment horizontal="right"/>
      <protection locked="0"/>
    </xf>
    <xf numFmtId="3" fontId="0" fillId="0" borderId="28" xfId="19" applyNumberFormat="1" applyFont="1" applyFill="1" applyBorder="1" applyAlignment="1" applyProtection="1">
      <alignment horizontal="right"/>
      <protection locked="0"/>
    </xf>
    <xf numFmtId="0" fontId="0" fillId="2" borderId="26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6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22.421875" style="0" bestFit="1" customWidth="1"/>
    <col min="4" max="4" width="27.28125" style="0" bestFit="1" customWidth="1"/>
    <col min="5" max="5" width="17.8515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8.14062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7.57421875" style="0" hidden="1" customWidth="1"/>
    <col min="20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108" t="s">
        <v>434</v>
      </c>
      <c r="B1" s="109"/>
      <c r="G1" s="110"/>
      <c r="I1" s="111"/>
      <c r="K1" s="112"/>
      <c r="L1" s="112"/>
      <c r="M1" s="112"/>
      <c r="N1" s="113"/>
      <c r="Q1" s="113"/>
      <c r="R1" s="112"/>
      <c r="S1" s="112"/>
      <c r="T1" s="112"/>
    </row>
    <row r="2" spans="1:251" ht="42" customHeight="1">
      <c r="A2" s="116" t="s">
        <v>435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" s="3" customFormat="1" ht="18">
      <c r="A3" s="11" t="s">
        <v>436</v>
      </c>
      <c r="B3" s="114"/>
      <c r="G3" s="4"/>
      <c r="I3" s="6"/>
      <c r="M3" s="115"/>
      <c r="U3" s="10"/>
      <c r="V3" s="10"/>
      <c r="W3" s="10"/>
      <c r="X3" s="10"/>
      <c r="Y3" s="10"/>
    </row>
    <row r="4" spans="1:33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1" t="s">
        <v>21</v>
      </c>
      <c r="V4" s="32" t="s">
        <v>22</v>
      </c>
      <c r="W4" s="33" t="s">
        <v>23</v>
      </c>
      <c r="X4" s="34" t="s">
        <v>24</v>
      </c>
      <c r="Y4" s="34" t="s">
        <v>25</v>
      </c>
      <c r="Z4" s="35" t="s">
        <v>26</v>
      </c>
      <c r="AA4" s="36" t="s">
        <v>27</v>
      </c>
      <c r="AB4" s="33" t="s">
        <v>28</v>
      </c>
      <c r="AC4" s="34" t="s">
        <v>29</v>
      </c>
      <c r="AD4" s="35" t="s">
        <v>30</v>
      </c>
      <c r="AE4" s="37" t="s">
        <v>31</v>
      </c>
      <c r="AF4" s="38" t="s">
        <v>32</v>
      </c>
      <c r="AG4" s="39" t="s">
        <v>33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34</v>
      </c>
      <c r="Q5" s="47" t="s">
        <v>35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36</v>
      </c>
      <c r="AG5" s="7"/>
    </row>
    <row r="6" spans="1:33" ht="12.75">
      <c r="A6" s="62">
        <v>100005</v>
      </c>
      <c r="B6" s="63">
        <v>101</v>
      </c>
      <c r="C6" s="64" t="s">
        <v>37</v>
      </c>
      <c r="D6" s="65" t="s">
        <v>38</v>
      </c>
      <c r="E6" s="65" t="s">
        <v>39</v>
      </c>
      <c r="F6" s="66">
        <v>35950</v>
      </c>
      <c r="G6" s="67">
        <v>25</v>
      </c>
      <c r="H6" s="68">
        <v>2568911183</v>
      </c>
      <c r="I6" s="69" t="s">
        <v>40</v>
      </c>
      <c r="J6" s="70" t="s">
        <v>41</v>
      </c>
      <c r="K6" s="71" t="s">
        <v>42</v>
      </c>
      <c r="L6" s="72">
        <v>3659.83</v>
      </c>
      <c r="M6" s="73" t="s">
        <v>42</v>
      </c>
      <c r="N6" s="74">
        <v>23.76893939</v>
      </c>
      <c r="O6" s="70" t="s">
        <v>43</v>
      </c>
      <c r="P6" s="75"/>
      <c r="Q6" s="71" t="str">
        <f aca="true" t="shared" si="0" ref="Q6:Q60">IF(AND(ISNUMBER(P6),P6&gt;=20),"YES","NO")</f>
        <v>NO</v>
      </c>
      <c r="R6" s="76" t="s">
        <v>43</v>
      </c>
      <c r="S6" s="77">
        <v>166019</v>
      </c>
      <c r="T6" s="78">
        <v>17465</v>
      </c>
      <c r="U6" s="78">
        <v>20295</v>
      </c>
      <c r="V6" s="79">
        <v>16869</v>
      </c>
      <c r="W6" s="64">
        <f aca="true" t="shared" si="1" ref="W6:W60">IF(OR(J6="YES",K6="YES"),1,0)</f>
        <v>0</v>
      </c>
      <c r="X6" s="65">
        <f aca="true" t="shared" si="2" ref="X6:X60">IF(OR(AND(ISNUMBER(L6),AND(L6&gt;0,L6&lt;600)),AND(ISNUMBER(L6),AND(L6&gt;0,M6="YES"))),1,0)</f>
        <v>0</v>
      </c>
      <c r="Y6" s="65">
        <f aca="true" t="shared" si="3" ref="Y6:Y60">IF(AND(OR(J6="YES",K6="YES"),(W6=0)),"Trouble",0)</f>
        <v>0</v>
      </c>
      <c r="Z6" s="80">
        <f aca="true" t="shared" si="4" ref="Z6:Z60">IF(AND(OR(AND(ISNUMBER(L6),AND(L6&gt;0,L6&lt;600)),AND(ISNUMBER(L6),AND(L6&gt;0,M6="YES"))),(X6=0)),"Trouble",0)</f>
        <v>0</v>
      </c>
      <c r="AA6" s="81" t="str">
        <f aca="true" t="shared" si="5" ref="AA6:AA60">IF(AND(W6=1,X6=1),"SRSA","-")</f>
        <v>-</v>
      </c>
      <c r="AB6" s="64">
        <f aca="true" t="shared" si="6" ref="AB6:AB60">IF(R6="YES",1,0)</f>
        <v>1</v>
      </c>
      <c r="AC6" s="65">
        <f aca="true" t="shared" si="7" ref="AC6:AC60">IF(OR(AND(ISNUMBER(P6),P6&gt;=20),(AND(ISNUMBER(P6)=FALSE,AND(ISNUMBER(N6),N6&gt;=20)))),1,0)</f>
        <v>1</v>
      </c>
      <c r="AD6" s="80" t="str">
        <f aca="true" t="shared" si="8" ref="AD6:AD60">IF(AND(AB6=1,AC6=1),"Initial",0)</f>
        <v>Initial</v>
      </c>
      <c r="AE6" s="81" t="str">
        <f aca="true" t="shared" si="9" ref="AE6:AE60">IF(AND(AND(AD6="Initial",AF6=0),AND(ISNUMBER(L6),L6&gt;0)),"RLIS","-")</f>
        <v>RLIS</v>
      </c>
      <c r="AF6" s="64">
        <f aca="true" t="shared" si="10" ref="AF6:AF60">IF(AND(AA6="SRSA",AD6="Initial"),"SRSA",0)</f>
        <v>0</v>
      </c>
      <c r="AG6" s="82" t="s">
        <v>44</v>
      </c>
    </row>
    <row r="7" spans="1:33" ht="12.75">
      <c r="A7" s="62">
        <v>100060</v>
      </c>
      <c r="B7" s="63">
        <v>104</v>
      </c>
      <c r="C7" s="64" t="s">
        <v>45</v>
      </c>
      <c r="D7" s="65" t="s">
        <v>46</v>
      </c>
      <c r="E7" s="65" t="s">
        <v>47</v>
      </c>
      <c r="F7" s="66">
        <v>36420</v>
      </c>
      <c r="G7" s="67">
        <v>3152</v>
      </c>
      <c r="H7" s="68">
        <v>3342223186</v>
      </c>
      <c r="I7" s="69" t="s">
        <v>48</v>
      </c>
      <c r="J7" s="70" t="s">
        <v>41</v>
      </c>
      <c r="K7" s="71" t="s">
        <v>42</v>
      </c>
      <c r="L7" s="72">
        <v>1619.4</v>
      </c>
      <c r="M7" s="73" t="s">
        <v>42</v>
      </c>
      <c r="N7" s="74">
        <v>27.28551336</v>
      </c>
      <c r="O7" s="70" t="s">
        <v>43</v>
      </c>
      <c r="P7" s="75"/>
      <c r="Q7" s="71" t="str">
        <f t="shared" si="0"/>
        <v>NO</v>
      </c>
      <c r="R7" s="76" t="s">
        <v>43</v>
      </c>
      <c r="S7" s="77">
        <v>117593</v>
      </c>
      <c r="T7" s="78">
        <v>12165</v>
      </c>
      <c r="U7" s="78">
        <v>11942</v>
      </c>
      <c r="V7" s="79">
        <v>7833</v>
      </c>
      <c r="W7" s="64">
        <f t="shared" si="1"/>
        <v>0</v>
      </c>
      <c r="X7" s="65">
        <f t="shared" si="2"/>
        <v>0</v>
      </c>
      <c r="Y7" s="65">
        <f t="shared" si="3"/>
        <v>0</v>
      </c>
      <c r="Z7" s="80">
        <f t="shared" si="4"/>
        <v>0</v>
      </c>
      <c r="AA7" s="81" t="str">
        <f t="shared" si="5"/>
        <v>-</v>
      </c>
      <c r="AB7" s="64">
        <f t="shared" si="6"/>
        <v>1</v>
      </c>
      <c r="AC7" s="65">
        <f t="shared" si="7"/>
        <v>1</v>
      </c>
      <c r="AD7" s="80" t="str">
        <f t="shared" si="8"/>
        <v>Initial</v>
      </c>
      <c r="AE7" s="81" t="str">
        <f t="shared" si="9"/>
        <v>RLIS</v>
      </c>
      <c r="AF7" s="64">
        <f t="shared" si="10"/>
        <v>0</v>
      </c>
      <c r="AG7" s="82" t="s">
        <v>44</v>
      </c>
    </row>
    <row r="8" spans="1:33" ht="12.75">
      <c r="A8" s="62">
        <v>100300</v>
      </c>
      <c r="B8" s="63">
        <v>3</v>
      </c>
      <c r="C8" s="64" t="s">
        <v>49</v>
      </c>
      <c r="D8" s="65" t="s">
        <v>50</v>
      </c>
      <c r="E8" s="65" t="s">
        <v>51</v>
      </c>
      <c r="F8" s="66">
        <v>36016</v>
      </c>
      <c r="G8" s="67">
        <v>429</v>
      </c>
      <c r="H8" s="68">
        <v>3347753453</v>
      </c>
      <c r="I8" s="69" t="s">
        <v>52</v>
      </c>
      <c r="J8" s="70" t="s">
        <v>43</v>
      </c>
      <c r="K8" s="71" t="s">
        <v>42</v>
      </c>
      <c r="L8" s="72">
        <v>1257.39</v>
      </c>
      <c r="M8" s="73" t="s">
        <v>42</v>
      </c>
      <c r="N8" s="74">
        <v>31.51260504</v>
      </c>
      <c r="O8" s="70" t="s">
        <v>43</v>
      </c>
      <c r="P8" s="75"/>
      <c r="Q8" s="71" t="str">
        <f t="shared" si="0"/>
        <v>NO</v>
      </c>
      <c r="R8" s="76" t="s">
        <v>43</v>
      </c>
      <c r="S8" s="77">
        <v>191270</v>
      </c>
      <c r="T8" s="78">
        <v>24317</v>
      </c>
      <c r="U8" s="78">
        <v>18767</v>
      </c>
      <c r="V8" s="79">
        <v>7777</v>
      </c>
      <c r="W8" s="64">
        <f t="shared" si="1"/>
        <v>1</v>
      </c>
      <c r="X8" s="65">
        <f t="shared" si="2"/>
        <v>0</v>
      </c>
      <c r="Y8" s="65">
        <f t="shared" si="3"/>
        <v>0</v>
      </c>
      <c r="Z8" s="80">
        <f t="shared" si="4"/>
        <v>0</v>
      </c>
      <c r="AA8" s="81" t="str">
        <f t="shared" si="5"/>
        <v>-</v>
      </c>
      <c r="AB8" s="64">
        <f t="shared" si="6"/>
        <v>1</v>
      </c>
      <c r="AC8" s="65">
        <f t="shared" si="7"/>
        <v>1</v>
      </c>
      <c r="AD8" s="80" t="str">
        <f t="shared" si="8"/>
        <v>Initial</v>
      </c>
      <c r="AE8" s="81" t="str">
        <f t="shared" si="9"/>
        <v>RLIS</v>
      </c>
      <c r="AF8" s="64">
        <f t="shared" si="10"/>
        <v>0</v>
      </c>
      <c r="AG8" s="82" t="s">
        <v>44</v>
      </c>
    </row>
    <row r="9" spans="1:33" ht="12.75">
      <c r="A9" s="62">
        <v>100450</v>
      </c>
      <c r="B9" s="63">
        <v>116</v>
      </c>
      <c r="C9" s="64" t="s">
        <v>53</v>
      </c>
      <c r="D9" s="65" t="s">
        <v>54</v>
      </c>
      <c r="E9" s="65" t="s">
        <v>55</v>
      </c>
      <c r="F9" s="66">
        <v>36426</v>
      </c>
      <c r="G9" s="67">
        <v>1754</v>
      </c>
      <c r="H9" s="68">
        <v>2518678400</v>
      </c>
      <c r="I9" s="69" t="s">
        <v>40</v>
      </c>
      <c r="J9" s="70" t="s">
        <v>41</v>
      </c>
      <c r="K9" s="71" t="s">
        <v>42</v>
      </c>
      <c r="L9" s="72">
        <v>1377.38</v>
      </c>
      <c r="M9" s="73" t="s">
        <v>42</v>
      </c>
      <c r="N9" s="74">
        <v>23.60248447</v>
      </c>
      <c r="O9" s="70" t="s">
        <v>43</v>
      </c>
      <c r="P9" s="75"/>
      <c r="Q9" s="71" t="str">
        <f t="shared" si="0"/>
        <v>NO</v>
      </c>
      <c r="R9" s="76" t="s">
        <v>43</v>
      </c>
      <c r="S9" s="77">
        <v>68682</v>
      </c>
      <c r="T9" s="78">
        <v>6618</v>
      </c>
      <c r="U9" s="78">
        <v>7676</v>
      </c>
      <c r="V9" s="79">
        <v>6367</v>
      </c>
      <c r="W9" s="64">
        <f t="shared" si="1"/>
        <v>0</v>
      </c>
      <c r="X9" s="65">
        <f t="shared" si="2"/>
        <v>0</v>
      </c>
      <c r="Y9" s="65">
        <f t="shared" si="3"/>
        <v>0</v>
      </c>
      <c r="Z9" s="80">
        <f t="shared" si="4"/>
        <v>0</v>
      </c>
      <c r="AA9" s="81" t="str">
        <f t="shared" si="5"/>
        <v>-</v>
      </c>
      <c r="AB9" s="64">
        <f t="shared" si="6"/>
        <v>1</v>
      </c>
      <c r="AC9" s="65">
        <f t="shared" si="7"/>
        <v>1</v>
      </c>
      <c r="AD9" s="80" t="str">
        <f t="shared" si="8"/>
        <v>Initial</v>
      </c>
      <c r="AE9" s="81" t="str">
        <f t="shared" si="9"/>
        <v>RLIS</v>
      </c>
      <c r="AF9" s="64">
        <f t="shared" si="10"/>
        <v>0</v>
      </c>
      <c r="AG9" s="82" t="s">
        <v>44</v>
      </c>
    </row>
    <row r="10" spans="1:33" ht="12.75">
      <c r="A10" s="62">
        <v>100480</v>
      </c>
      <c r="B10" s="63">
        <v>6</v>
      </c>
      <c r="C10" s="64" t="s">
        <v>56</v>
      </c>
      <c r="D10" s="65" t="s">
        <v>57</v>
      </c>
      <c r="E10" s="65" t="s">
        <v>58</v>
      </c>
      <c r="F10" s="66">
        <v>36089</v>
      </c>
      <c r="G10" s="67">
        <v>231</v>
      </c>
      <c r="H10" s="68">
        <v>3347382860</v>
      </c>
      <c r="I10" s="69" t="s">
        <v>48</v>
      </c>
      <c r="J10" s="70" t="s">
        <v>41</v>
      </c>
      <c r="K10" s="71" t="s">
        <v>42</v>
      </c>
      <c r="L10" s="72">
        <v>1792.66</v>
      </c>
      <c r="M10" s="73" t="s">
        <v>42</v>
      </c>
      <c r="N10" s="74">
        <v>29.15254237</v>
      </c>
      <c r="O10" s="70" t="s">
        <v>43</v>
      </c>
      <c r="P10" s="75"/>
      <c r="Q10" s="71" t="str">
        <f t="shared" si="0"/>
        <v>NO</v>
      </c>
      <c r="R10" s="76" t="s">
        <v>43</v>
      </c>
      <c r="S10" s="77">
        <v>176634</v>
      </c>
      <c r="T10" s="78">
        <v>25781</v>
      </c>
      <c r="U10" s="78">
        <v>20731</v>
      </c>
      <c r="V10" s="79">
        <v>10060</v>
      </c>
      <c r="W10" s="64">
        <f t="shared" si="1"/>
        <v>0</v>
      </c>
      <c r="X10" s="65">
        <f t="shared" si="2"/>
        <v>0</v>
      </c>
      <c r="Y10" s="65">
        <f t="shared" si="3"/>
        <v>0</v>
      </c>
      <c r="Z10" s="80">
        <f t="shared" si="4"/>
        <v>0</v>
      </c>
      <c r="AA10" s="81" t="str">
        <f t="shared" si="5"/>
        <v>-</v>
      </c>
      <c r="AB10" s="64">
        <f t="shared" si="6"/>
        <v>1</v>
      </c>
      <c r="AC10" s="65">
        <f t="shared" si="7"/>
        <v>1</v>
      </c>
      <c r="AD10" s="80" t="str">
        <f t="shared" si="8"/>
        <v>Initial</v>
      </c>
      <c r="AE10" s="81" t="str">
        <f t="shared" si="9"/>
        <v>RLIS</v>
      </c>
      <c r="AF10" s="64">
        <f t="shared" si="10"/>
        <v>0</v>
      </c>
      <c r="AG10" s="82" t="s">
        <v>44</v>
      </c>
    </row>
    <row r="11" spans="1:33" ht="12.75">
      <c r="A11" s="62">
        <v>100510</v>
      </c>
      <c r="B11" s="63">
        <v>7</v>
      </c>
      <c r="C11" s="64" t="s">
        <v>59</v>
      </c>
      <c r="D11" s="65" t="s">
        <v>60</v>
      </c>
      <c r="E11" s="65" t="s">
        <v>61</v>
      </c>
      <c r="F11" s="66">
        <v>36037</v>
      </c>
      <c r="G11" s="67">
        <v>1833</v>
      </c>
      <c r="H11" s="68">
        <v>3343822665</v>
      </c>
      <c r="I11" s="69" t="s">
        <v>48</v>
      </c>
      <c r="J11" s="70" t="s">
        <v>41</v>
      </c>
      <c r="K11" s="71" t="s">
        <v>42</v>
      </c>
      <c r="L11" s="72">
        <v>3544.34</v>
      </c>
      <c r="M11" s="73" t="s">
        <v>42</v>
      </c>
      <c r="N11" s="74">
        <v>26.46074646</v>
      </c>
      <c r="O11" s="70" t="s">
        <v>43</v>
      </c>
      <c r="P11" s="75"/>
      <c r="Q11" s="71" t="str">
        <f t="shared" si="0"/>
        <v>NO</v>
      </c>
      <c r="R11" s="76" t="s">
        <v>43</v>
      </c>
      <c r="S11" s="77">
        <v>313277</v>
      </c>
      <c r="T11" s="78">
        <v>41764</v>
      </c>
      <c r="U11" s="78">
        <v>35086</v>
      </c>
      <c r="V11" s="79">
        <v>18898</v>
      </c>
      <c r="W11" s="64">
        <f t="shared" si="1"/>
        <v>0</v>
      </c>
      <c r="X11" s="65">
        <f t="shared" si="2"/>
        <v>0</v>
      </c>
      <c r="Y11" s="65">
        <f t="shared" si="3"/>
        <v>0</v>
      </c>
      <c r="Z11" s="80">
        <f t="shared" si="4"/>
        <v>0</v>
      </c>
      <c r="AA11" s="81" t="str">
        <f t="shared" si="5"/>
        <v>-</v>
      </c>
      <c r="AB11" s="64">
        <f t="shared" si="6"/>
        <v>1</v>
      </c>
      <c r="AC11" s="65">
        <f t="shared" si="7"/>
        <v>1</v>
      </c>
      <c r="AD11" s="80" t="str">
        <f t="shared" si="8"/>
        <v>Initial</v>
      </c>
      <c r="AE11" s="81" t="str">
        <f t="shared" si="9"/>
        <v>RLIS</v>
      </c>
      <c r="AF11" s="64">
        <f t="shared" si="10"/>
        <v>0</v>
      </c>
      <c r="AG11" s="82" t="s">
        <v>44</v>
      </c>
    </row>
    <row r="12" spans="1:33" ht="12.75">
      <c r="A12" s="62">
        <v>100600</v>
      </c>
      <c r="B12" s="63">
        <v>9</v>
      </c>
      <c r="C12" s="64" t="s">
        <v>62</v>
      </c>
      <c r="D12" s="65" t="s">
        <v>63</v>
      </c>
      <c r="E12" s="65" t="s">
        <v>64</v>
      </c>
      <c r="F12" s="66">
        <v>36862</v>
      </c>
      <c r="G12" s="67">
        <v>408</v>
      </c>
      <c r="H12" s="68">
        <v>3348649343</v>
      </c>
      <c r="I12" s="69" t="s">
        <v>48</v>
      </c>
      <c r="J12" s="70" t="s">
        <v>41</v>
      </c>
      <c r="K12" s="71" t="s">
        <v>42</v>
      </c>
      <c r="L12" s="72">
        <v>4340.98</v>
      </c>
      <c r="M12" s="73" t="s">
        <v>42</v>
      </c>
      <c r="N12" s="74">
        <v>20.37933818</v>
      </c>
      <c r="O12" s="70" t="s">
        <v>43</v>
      </c>
      <c r="P12" s="75"/>
      <c r="Q12" s="71" t="str">
        <f t="shared" si="0"/>
        <v>NO</v>
      </c>
      <c r="R12" s="76" t="s">
        <v>43</v>
      </c>
      <c r="S12" s="77">
        <v>270906</v>
      </c>
      <c r="T12" s="78">
        <v>30291</v>
      </c>
      <c r="U12" s="78">
        <v>30184</v>
      </c>
      <c r="V12" s="79">
        <v>23133</v>
      </c>
      <c r="W12" s="64">
        <f t="shared" si="1"/>
        <v>0</v>
      </c>
      <c r="X12" s="65">
        <f t="shared" si="2"/>
        <v>0</v>
      </c>
      <c r="Y12" s="65">
        <f t="shared" si="3"/>
        <v>0</v>
      </c>
      <c r="Z12" s="80">
        <f t="shared" si="4"/>
        <v>0</v>
      </c>
      <c r="AA12" s="81" t="str">
        <f t="shared" si="5"/>
        <v>-</v>
      </c>
      <c r="AB12" s="64">
        <f t="shared" si="6"/>
        <v>1</v>
      </c>
      <c r="AC12" s="65">
        <f t="shared" si="7"/>
        <v>1</v>
      </c>
      <c r="AD12" s="80" t="str">
        <f t="shared" si="8"/>
        <v>Initial</v>
      </c>
      <c r="AE12" s="81" t="str">
        <f t="shared" si="9"/>
        <v>RLIS</v>
      </c>
      <c r="AF12" s="64">
        <f t="shared" si="10"/>
        <v>0</v>
      </c>
      <c r="AG12" s="82" t="s">
        <v>44</v>
      </c>
    </row>
    <row r="13" spans="1:33" ht="12.75">
      <c r="A13" s="62">
        <v>100630</v>
      </c>
      <c r="B13" s="63">
        <v>10</v>
      </c>
      <c r="C13" s="64" t="s">
        <v>65</v>
      </c>
      <c r="D13" s="65" t="s">
        <v>66</v>
      </c>
      <c r="E13" s="65" t="s">
        <v>67</v>
      </c>
      <c r="F13" s="66">
        <v>35960</v>
      </c>
      <c r="G13" s="67">
        <v>1599</v>
      </c>
      <c r="H13" s="68">
        <v>2569273362</v>
      </c>
      <c r="I13" s="69" t="s">
        <v>52</v>
      </c>
      <c r="J13" s="70" t="s">
        <v>43</v>
      </c>
      <c r="K13" s="71" t="s">
        <v>42</v>
      </c>
      <c r="L13" s="72">
        <v>4226.67</v>
      </c>
      <c r="M13" s="73" t="s">
        <v>42</v>
      </c>
      <c r="N13" s="74">
        <v>21.39949109</v>
      </c>
      <c r="O13" s="70" t="s">
        <v>43</v>
      </c>
      <c r="P13" s="75"/>
      <c r="Q13" s="71" t="str">
        <f t="shared" si="0"/>
        <v>NO</v>
      </c>
      <c r="R13" s="76" t="s">
        <v>43</v>
      </c>
      <c r="S13" s="77">
        <v>217419</v>
      </c>
      <c r="T13" s="78">
        <v>22017</v>
      </c>
      <c r="U13" s="78">
        <v>24575</v>
      </c>
      <c r="V13" s="79">
        <v>19462</v>
      </c>
      <c r="W13" s="64">
        <f t="shared" si="1"/>
        <v>1</v>
      </c>
      <c r="X13" s="65">
        <f t="shared" si="2"/>
        <v>0</v>
      </c>
      <c r="Y13" s="65">
        <f t="shared" si="3"/>
        <v>0</v>
      </c>
      <c r="Z13" s="80">
        <f t="shared" si="4"/>
        <v>0</v>
      </c>
      <c r="AA13" s="81" t="str">
        <f t="shared" si="5"/>
        <v>-</v>
      </c>
      <c r="AB13" s="64">
        <f t="shared" si="6"/>
        <v>1</v>
      </c>
      <c r="AC13" s="65">
        <f t="shared" si="7"/>
        <v>1</v>
      </c>
      <c r="AD13" s="80" t="str">
        <f t="shared" si="8"/>
        <v>Initial</v>
      </c>
      <c r="AE13" s="81" t="str">
        <f t="shared" si="9"/>
        <v>RLIS</v>
      </c>
      <c r="AF13" s="64">
        <f t="shared" si="10"/>
        <v>0</v>
      </c>
      <c r="AG13" s="82" t="s">
        <v>44</v>
      </c>
    </row>
    <row r="14" spans="1:33" ht="12.75">
      <c r="A14" s="62">
        <v>100660</v>
      </c>
      <c r="B14" s="63">
        <v>11</v>
      </c>
      <c r="C14" s="64" t="s">
        <v>68</v>
      </c>
      <c r="D14" s="65" t="s">
        <v>69</v>
      </c>
      <c r="E14" s="65" t="s">
        <v>70</v>
      </c>
      <c r="F14" s="66">
        <v>35045</v>
      </c>
      <c r="G14" s="67">
        <v>2032</v>
      </c>
      <c r="H14" s="68">
        <v>2052803000</v>
      </c>
      <c r="I14" s="69" t="s">
        <v>71</v>
      </c>
      <c r="J14" s="70" t="s">
        <v>43</v>
      </c>
      <c r="K14" s="71" t="s">
        <v>42</v>
      </c>
      <c r="L14" s="72">
        <v>7209.19</v>
      </c>
      <c r="M14" s="73" t="s">
        <v>42</v>
      </c>
      <c r="N14" s="74">
        <v>20.199071</v>
      </c>
      <c r="O14" s="70" t="s">
        <v>43</v>
      </c>
      <c r="P14" s="75"/>
      <c r="Q14" s="71" t="str">
        <f t="shared" si="0"/>
        <v>NO</v>
      </c>
      <c r="R14" s="76" t="s">
        <v>43</v>
      </c>
      <c r="S14" s="77">
        <v>405569</v>
      </c>
      <c r="T14" s="78">
        <v>40328</v>
      </c>
      <c r="U14" s="78">
        <v>43388</v>
      </c>
      <c r="V14" s="79">
        <v>32746</v>
      </c>
      <c r="W14" s="64">
        <f t="shared" si="1"/>
        <v>1</v>
      </c>
      <c r="X14" s="65">
        <f t="shared" si="2"/>
        <v>0</v>
      </c>
      <c r="Y14" s="65">
        <f t="shared" si="3"/>
        <v>0</v>
      </c>
      <c r="Z14" s="80">
        <f t="shared" si="4"/>
        <v>0</v>
      </c>
      <c r="AA14" s="81" t="str">
        <f t="shared" si="5"/>
        <v>-</v>
      </c>
      <c r="AB14" s="64">
        <f t="shared" si="6"/>
        <v>1</v>
      </c>
      <c r="AC14" s="65">
        <f t="shared" si="7"/>
        <v>1</v>
      </c>
      <c r="AD14" s="80" t="str">
        <f t="shared" si="8"/>
        <v>Initial</v>
      </c>
      <c r="AE14" s="81" t="str">
        <f t="shared" si="9"/>
        <v>RLIS</v>
      </c>
      <c r="AF14" s="64">
        <f t="shared" si="10"/>
        <v>0</v>
      </c>
      <c r="AG14" s="82" t="s">
        <v>44</v>
      </c>
    </row>
    <row r="15" spans="1:33" ht="12.75">
      <c r="A15" s="62">
        <v>100690</v>
      </c>
      <c r="B15" s="63">
        <v>12</v>
      </c>
      <c r="C15" s="64" t="s">
        <v>72</v>
      </c>
      <c r="D15" s="65" t="s">
        <v>73</v>
      </c>
      <c r="E15" s="65" t="s">
        <v>74</v>
      </c>
      <c r="F15" s="66">
        <v>36904</v>
      </c>
      <c r="G15" s="67">
        <v>3504</v>
      </c>
      <c r="H15" s="68">
        <v>2054593031</v>
      </c>
      <c r="I15" s="69" t="s">
        <v>52</v>
      </c>
      <c r="J15" s="70" t="s">
        <v>43</v>
      </c>
      <c r="K15" s="71" t="s">
        <v>42</v>
      </c>
      <c r="L15" s="72">
        <v>2062.85</v>
      </c>
      <c r="M15" s="73" t="s">
        <v>42</v>
      </c>
      <c r="N15" s="74">
        <v>23.14582587</v>
      </c>
      <c r="O15" s="70" t="s">
        <v>43</v>
      </c>
      <c r="P15" s="75"/>
      <c r="Q15" s="71" t="str">
        <f t="shared" si="0"/>
        <v>NO</v>
      </c>
      <c r="R15" s="76" t="s">
        <v>43</v>
      </c>
      <c r="S15" s="77">
        <v>210320</v>
      </c>
      <c r="T15" s="78">
        <v>26633</v>
      </c>
      <c r="U15" s="78">
        <v>22081</v>
      </c>
      <c r="V15" s="79">
        <v>11579</v>
      </c>
      <c r="W15" s="64">
        <f t="shared" si="1"/>
        <v>1</v>
      </c>
      <c r="X15" s="65">
        <f t="shared" si="2"/>
        <v>0</v>
      </c>
      <c r="Y15" s="65">
        <f t="shared" si="3"/>
        <v>0</v>
      </c>
      <c r="Z15" s="80">
        <f t="shared" si="4"/>
        <v>0</v>
      </c>
      <c r="AA15" s="81" t="str">
        <f t="shared" si="5"/>
        <v>-</v>
      </c>
      <c r="AB15" s="64">
        <f t="shared" si="6"/>
        <v>1</v>
      </c>
      <c r="AC15" s="65">
        <f t="shared" si="7"/>
        <v>1</v>
      </c>
      <c r="AD15" s="80" t="str">
        <f t="shared" si="8"/>
        <v>Initial</v>
      </c>
      <c r="AE15" s="81" t="str">
        <f t="shared" si="9"/>
        <v>RLIS</v>
      </c>
      <c r="AF15" s="64">
        <f t="shared" si="10"/>
        <v>0</v>
      </c>
      <c r="AG15" s="82" t="s">
        <v>44</v>
      </c>
    </row>
    <row r="16" spans="1:33" ht="12.75">
      <c r="A16" s="62">
        <v>100720</v>
      </c>
      <c r="B16" s="63">
        <v>13</v>
      </c>
      <c r="C16" s="64" t="s">
        <v>75</v>
      </c>
      <c r="D16" s="65" t="s">
        <v>76</v>
      </c>
      <c r="E16" s="65" t="s">
        <v>77</v>
      </c>
      <c r="F16" s="66">
        <v>36451</v>
      </c>
      <c r="G16" s="67">
        <v>936</v>
      </c>
      <c r="H16" s="68">
        <v>2512753255</v>
      </c>
      <c r="I16" s="69" t="s">
        <v>48</v>
      </c>
      <c r="J16" s="70" t="s">
        <v>41</v>
      </c>
      <c r="K16" s="71" t="s">
        <v>42</v>
      </c>
      <c r="L16" s="72">
        <v>3547.44</v>
      </c>
      <c r="M16" s="73" t="s">
        <v>42</v>
      </c>
      <c r="N16" s="74">
        <v>23.9605864</v>
      </c>
      <c r="O16" s="70" t="s">
        <v>43</v>
      </c>
      <c r="P16" s="75"/>
      <c r="Q16" s="71" t="str">
        <f t="shared" si="0"/>
        <v>NO</v>
      </c>
      <c r="R16" s="76" t="s">
        <v>43</v>
      </c>
      <c r="S16" s="77">
        <v>295257</v>
      </c>
      <c r="T16" s="78">
        <v>32583</v>
      </c>
      <c r="U16" s="78">
        <v>29434</v>
      </c>
      <c r="V16" s="79">
        <v>18817</v>
      </c>
      <c r="W16" s="64">
        <f t="shared" si="1"/>
        <v>0</v>
      </c>
      <c r="X16" s="65">
        <f t="shared" si="2"/>
        <v>0</v>
      </c>
      <c r="Y16" s="65">
        <f t="shared" si="3"/>
        <v>0</v>
      </c>
      <c r="Z16" s="80">
        <f t="shared" si="4"/>
        <v>0</v>
      </c>
      <c r="AA16" s="81" t="str">
        <f t="shared" si="5"/>
        <v>-</v>
      </c>
      <c r="AB16" s="64">
        <f t="shared" si="6"/>
        <v>1</v>
      </c>
      <c r="AC16" s="65">
        <f t="shared" si="7"/>
        <v>1</v>
      </c>
      <c r="AD16" s="80" t="str">
        <f t="shared" si="8"/>
        <v>Initial</v>
      </c>
      <c r="AE16" s="81" t="str">
        <f t="shared" si="9"/>
        <v>RLIS</v>
      </c>
      <c r="AF16" s="64">
        <f t="shared" si="10"/>
        <v>0</v>
      </c>
      <c r="AG16" s="82" t="s">
        <v>44</v>
      </c>
    </row>
    <row r="17" spans="1:33" ht="12.75">
      <c r="A17" s="62">
        <v>100870</v>
      </c>
      <c r="B17" s="63">
        <v>18</v>
      </c>
      <c r="C17" s="64" t="s">
        <v>78</v>
      </c>
      <c r="D17" s="65" t="s">
        <v>79</v>
      </c>
      <c r="E17" s="65" t="s">
        <v>80</v>
      </c>
      <c r="F17" s="66">
        <v>36401</v>
      </c>
      <c r="G17" s="67">
        <v>2843</v>
      </c>
      <c r="H17" s="68">
        <v>2515781752</v>
      </c>
      <c r="I17" s="69" t="s">
        <v>81</v>
      </c>
      <c r="J17" s="70" t="s">
        <v>43</v>
      </c>
      <c r="K17" s="71" t="s">
        <v>42</v>
      </c>
      <c r="L17" s="72">
        <v>1852.22</v>
      </c>
      <c r="M17" s="73" t="s">
        <v>42</v>
      </c>
      <c r="N17" s="74">
        <v>29.76615141</v>
      </c>
      <c r="O17" s="70" t="s">
        <v>43</v>
      </c>
      <c r="P17" s="75"/>
      <c r="Q17" s="71" t="str">
        <f t="shared" si="0"/>
        <v>NO</v>
      </c>
      <c r="R17" s="76" t="s">
        <v>43</v>
      </c>
      <c r="S17" s="77">
        <v>214411</v>
      </c>
      <c r="T17" s="78">
        <v>26288</v>
      </c>
      <c r="U17" s="78">
        <v>21142</v>
      </c>
      <c r="V17" s="79">
        <v>10135</v>
      </c>
      <c r="W17" s="64">
        <f t="shared" si="1"/>
        <v>1</v>
      </c>
      <c r="X17" s="65">
        <f t="shared" si="2"/>
        <v>0</v>
      </c>
      <c r="Y17" s="65">
        <f t="shared" si="3"/>
        <v>0</v>
      </c>
      <c r="Z17" s="80">
        <f t="shared" si="4"/>
        <v>0</v>
      </c>
      <c r="AA17" s="81" t="str">
        <f t="shared" si="5"/>
        <v>-</v>
      </c>
      <c r="AB17" s="64">
        <f t="shared" si="6"/>
        <v>1</v>
      </c>
      <c r="AC17" s="65">
        <f t="shared" si="7"/>
        <v>1</v>
      </c>
      <c r="AD17" s="80" t="str">
        <f t="shared" si="8"/>
        <v>Initial</v>
      </c>
      <c r="AE17" s="81" t="str">
        <f t="shared" si="9"/>
        <v>RLIS</v>
      </c>
      <c r="AF17" s="64">
        <f t="shared" si="10"/>
        <v>0</v>
      </c>
      <c r="AG17" s="82" t="s">
        <v>44</v>
      </c>
    </row>
    <row r="18" spans="1:33" ht="12.75">
      <c r="A18" s="62">
        <v>100930</v>
      </c>
      <c r="B18" s="63">
        <v>20</v>
      </c>
      <c r="C18" s="64" t="s">
        <v>82</v>
      </c>
      <c r="D18" s="65" t="s">
        <v>83</v>
      </c>
      <c r="E18" s="65" t="s">
        <v>47</v>
      </c>
      <c r="F18" s="66">
        <v>36420</v>
      </c>
      <c r="G18" s="67">
        <v>460</v>
      </c>
      <c r="H18" s="68">
        <v>3342227571</v>
      </c>
      <c r="I18" s="69" t="s">
        <v>48</v>
      </c>
      <c r="J18" s="70" t="s">
        <v>41</v>
      </c>
      <c r="K18" s="71" t="s">
        <v>42</v>
      </c>
      <c r="L18" s="72">
        <v>3219.49</v>
      </c>
      <c r="M18" s="73" t="s">
        <v>42</v>
      </c>
      <c r="N18" s="74">
        <v>20.42122101</v>
      </c>
      <c r="O18" s="70" t="s">
        <v>43</v>
      </c>
      <c r="P18" s="75"/>
      <c r="Q18" s="71" t="str">
        <f t="shared" si="0"/>
        <v>NO</v>
      </c>
      <c r="R18" s="76" t="s">
        <v>43</v>
      </c>
      <c r="S18" s="77">
        <v>209067</v>
      </c>
      <c r="T18" s="78">
        <v>22140</v>
      </c>
      <c r="U18" s="78">
        <v>22076</v>
      </c>
      <c r="V18" s="79">
        <v>14866</v>
      </c>
      <c r="W18" s="64">
        <f t="shared" si="1"/>
        <v>0</v>
      </c>
      <c r="X18" s="65">
        <f t="shared" si="2"/>
        <v>0</v>
      </c>
      <c r="Y18" s="65">
        <f t="shared" si="3"/>
        <v>0</v>
      </c>
      <c r="Z18" s="80">
        <f t="shared" si="4"/>
        <v>0</v>
      </c>
      <c r="AA18" s="81" t="str">
        <f t="shared" si="5"/>
        <v>-</v>
      </c>
      <c r="AB18" s="64">
        <f t="shared" si="6"/>
        <v>1</v>
      </c>
      <c r="AC18" s="65">
        <f t="shared" si="7"/>
        <v>1</v>
      </c>
      <c r="AD18" s="80" t="str">
        <f t="shared" si="8"/>
        <v>Initial</v>
      </c>
      <c r="AE18" s="81" t="str">
        <f t="shared" si="9"/>
        <v>RLIS</v>
      </c>
      <c r="AF18" s="64">
        <f t="shared" si="10"/>
        <v>0</v>
      </c>
      <c r="AG18" s="82" t="s">
        <v>44</v>
      </c>
    </row>
    <row r="19" spans="1:33" ht="12.75">
      <c r="A19" s="62">
        <v>100960</v>
      </c>
      <c r="B19" s="63">
        <v>21</v>
      </c>
      <c r="C19" s="64" t="s">
        <v>84</v>
      </c>
      <c r="D19" s="65" t="s">
        <v>85</v>
      </c>
      <c r="E19" s="65" t="s">
        <v>86</v>
      </c>
      <c r="F19" s="66">
        <v>36049</v>
      </c>
      <c r="G19" s="67">
        <v>72</v>
      </c>
      <c r="H19" s="68">
        <v>3343356519</v>
      </c>
      <c r="I19" s="69" t="s">
        <v>52</v>
      </c>
      <c r="J19" s="70" t="s">
        <v>43</v>
      </c>
      <c r="K19" s="71" t="s">
        <v>42</v>
      </c>
      <c r="L19" s="72">
        <v>2377.76</v>
      </c>
      <c r="M19" s="73" t="s">
        <v>42</v>
      </c>
      <c r="N19" s="74">
        <v>24.15359207</v>
      </c>
      <c r="O19" s="70" t="s">
        <v>43</v>
      </c>
      <c r="P19" s="75"/>
      <c r="Q19" s="71" t="str">
        <f t="shared" si="0"/>
        <v>NO</v>
      </c>
      <c r="R19" s="76" t="s">
        <v>43</v>
      </c>
      <c r="S19" s="77">
        <v>176600</v>
      </c>
      <c r="T19" s="78">
        <v>18993</v>
      </c>
      <c r="U19" s="78">
        <v>18479</v>
      </c>
      <c r="V19" s="79">
        <v>13458</v>
      </c>
      <c r="W19" s="64">
        <f t="shared" si="1"/>
        <v>1</v>
      </c>
      <c r="X19" s="65">
        <f t="shared" si="2"/>
        <v>0</v>
      </c>
      <c r="Y19" s="65">
        <f t="shared" si="3"/>
        <v>0</v>
      </c>
      <c r="Z19" s="80">
        <f t="shared" si="4"/>
        <v>0</v>
      </c>
      <c r="AA19" s="81" t="str">
        <f t="shared" si="5"/>
        <v>-</v>
      </c>
      <c r="AB19" s="64">
        <f t="shared" si="6"/>
        <v>1</v>
      </c>
      <c r="AC19" s="65">
        <f t="shared" si="7"/>
        <v>1</v>
      </c>
      <c r="AD19" s="80" t="str">
        <f t="shared" si="8"/>
        <v>Initial</v>
      </c>
      <c r="AE19" s="81" t="str">
        <f t="shared" si="9"/>
        <v>RLIS</v>
      </c>
      <c r="AF19" s="64">
        <f t="shared" si="10"/>
        <v>0</v>
      </c>
      <c r="AG19" s="82" t="s">
        <v>44</v>
      </c>
    </row>
    <row r="20" spans="1:33" ht="12.75">
      <c r="A20" s="62">
        <v>101050</v>
      </c>
      <c r="B20" s="63">
        <v>23</v>
      </c>
      <c r="C20" s="64" t="s">
        <v>87</v>
      </c>
      <c r="D20" s="65" t="s">
        <v>88</v>
      </c>
      <c r="E20" s="65" t="s">
        <v>89</v>
      </c>
      <c r="F20" s="66">
        <v>36361</v>
      </c>
      <c r="G20" s="67">
        <v>948</v>
      </c>
      <c r="H20" s="68">
        <v>3347742355</v>
      </c>
      <c r="I20" s="69" t="s">
        <v>52</v>
      </c>
      <c r="J20" s="70" t="s">
        <v>43</v>
      </c>
      <c r="K20" s="71" t="s">
        <v>42</v>
      </c>
      <c r="L20" s="72">
        <v>2848.62</v>
      </c>
      <c r="M20" s="73" t="s">
        <v>42</v>
      </c>
      <c r="N20" s="74">
        <v>22.42249459</v>
      </c>
      <c r="O20" s="70" t="s">
        <v>43</v>
      </c>
      <c r="P20" s="75"/>
      <c r="Q20" s="71" t="str">
        <f t="shared" si="0"/>
        <v>NO</v>
      </c>
      <c r="R20" s="76" t="s">
        <v>43</v>
      </c>
      <c r="S20" s="77">
        <v>158553</v>
      </c>
      <c r="T20" s="78">
        <v>15349</v>
      </c>
      <c r="U20" s="78">
        <v>16589</v>
      </c>
      <c r="V20" s="79">
        <v>12598</v>
      </c>
      <c r="W20" s="64">
        <f t="shared" si="1"/>
        <v>1</v>
      </c>
      <c r="X20" s="65">
        <f t="shared" si="2"/>
        <v>0</v>
      </c>
      <c r="Y20" s="65">
        <f t="shared" si="3"/>
        <v>0</v>
      </c>
      <c r="Z20" s="80">
        <f t="shared" si="4"/>
        <v>0</v>
      </c>
      <c r="AA20" s="81" t="str">
        <f t="shared" si="5"/>
        <v>-</v>
      </c>
      <c r="AB20" s="64">
        <f t="shared" si="6"/>
        <v>1</v>
      </c>
      <c r="AC20" s="65">
        <f t="shared" si="7"/>
        <v>1</v>
      </c>
      <c r="AD20" s="80" t="str">
        <f t="shared" si="8"/>
        <v>Initial</v>
      </c>
      <c r="AE20" s="81" t="str">
        <f t="shared" si="9"/>
        <v>RLIS</v>
      </c>
      <c r="AF20" s="64">
        <f t="shared" si="10"/>
        <v>0</v>
      </c>
      <c r="AG20" s="82" t="s">
        <v>44</v>
      </c>
    </row>
    <row r="21" spans="1:33" ht="12.75">
      <c r="A21" s="62">
        <v>101080</v>
      </c>
      <c r="B21" s="63">
        <v>126</v>
      </c>
      <c r="C21" s="64" t="s">
        <v>90</v>
      </c>
      <c r="D21" s="65" t="s">
        <v>91</v>
      </c>
      <c r="E21" s="65" t="s">
        <v>92</v>
      </c>
      <c r="F21" s="66">
        <v>36322</v>
      </c>
      <c r="G21" s="67">
        <v>2006</v>
      </c>
      <c r="H21" s="68">
        <v>3345982456</v>
      </c>
      <c r="I21" s="69" t="s">
        <v>52</v>
      </c>
      <c r="J21" s="70" t="s">
        <v>43</v>
      </c>
      <c r="K21" s="71" t="s">
        <v>42</v>
      </c>
      <c r="L21" s="72">
        <v>1469.18</v>
      </c>
      <c r="M21" s="73" t="s">
        <v>42</v>
      </c>
      <c r="N21" s="74">
        <v>21.52230971</v>
      </c>
      <c r="O21" s="70" t="s">
        <v>43</v>
      </c>
      <c r="P21" s="75"/>
      <c r="Q21" s="71" t="str">
        <f t="shared" si="0"/>
        <v>NO</v>
      </c>
      <c r="R21" s="76" t="s">
        <v>43</v>
      </c>
      <c r="S21" s="77">
        <v>105393</v>
      </c>
      <c r="T21" s="78">
        <v>9922</v>
      </c>
      <c r="U21" s="78">
        <v>10271</v>
      </c>
      <c r="V21" s="79">
        <v>7337</v>
      </c>
      <c r="W21" s="64">
        <f t="shared" si="1"/>
        <v>1</v>
      </c>
      <c r="X21" s="65">
        <f t="shared" si="2"/>
        <v>0</v>
      </c>
      <c r="Y21" s="65">
        <f t="shared" si="3"/>
        <v>0</v>
      </c>
      <c r="Z21" s="80">
        <f t="shared" si="4"/>
        <v>0</v>
      </c>
      <c r="AA21" s="81" t="str">
        <f t="shared" si="5"/>
        <v>-</v>
      </c>
      <c r="AB21" s="64">
        <f t="shared" si="6"/>
        <v>1</v>
      </c>
      <c r="AC21" s="65">
        <f t="shared" si="7"/>
        <v>1</v>
      </c>
      <c r="AD21" s="80" t="str">
        <f t="shared" si="8"/>
        <v>Initial</v>
      </c>
      <c r="AE21" s="81" t="str">
        <f t="shared" si="9"/>
        <v>RLIS</v>
      </c>
      <c r="AF21" s="64">
        <f t="shared" si="10"/>
        <v>0</v>
      </c>
      <c r="AG21" s="82" t="s">
        <v>44</v>
      </c>
    </row>
    <row r="22" spans="1:33" ht="12.75">
      <c r="A22" s="62">
        <v>101110</v>
      </c>
      <c r="B22" s="63">
        <v>24</v>
      </c>
      <c r="C22" s="64" t="s">
        <v>93</v>
      </c>
      <c r="D22" s="65" t="s">
        <v>94</v>
      </c>
      <c r="E22" s="65" t="s">
        <v>95</v>
      </c>
      <c r="F22" s="66">
        <v>36702</v>
      </c>
      <c r="G22" s="67">
        <v>1056</v>
      </c>
      <c r="H22" s="68">
        <v>3348764461</v>
      </c>
      <c r="I22" s="69" t="s">
        <v>48</v>
      </c>
      <c r="J22" s="70" t="s">
        <v>41</v>
      </c>
      <c r="K22" s="71" t="s">
        <v>42</v>
      </c>
      <c r="L22" s="72">
        <v>4477.23</v>
      </c>
      <c r="M22" s="73" t="s">
        <v>42</v>
      </c>
      <c r="N22" s="74">
        <v>31.21774039</v>
      </c>
      <c r="O22" s="70" t="s">
        <v>43</v>
      </c>
      <c r="P22" s="75"/>
      <c r="Q22" s="71" t="str">
        <f t="shared" si="0"/>
        <v>NO</v>
      </c>
      <c r="R22" s="76" t="s">
        <v>43</v>
      </c>
      <c r="S22" s="77">
        <v>422790</v>
      </c>
      <c r="T22" s="78">
        <v>59833</v>
      </c>
      <c r="U22" s="78">
        <v>48861</v>
      </c>
      <c r="V22" s="79">
        <v>24452</v>
      </c>
      <c r="W22" s="64">
        <f t="shared" si="1"/>
        <v>0</v>
      </c>
      <c r="X22" s="65">
        <f t="shared" si="2"/>
        <v>0</v>
      </c>
      <c r="Y22" s="65">
        <f t="shared" si="3"/>
        <v>0</v>
      </c>
      <c r="Z22" s="80">
        <f t="shared" si="4"/>
        <v>0</v>
      </c>
      <c r="AA22" s="81" t="str">
        <f t="shared" si="5"/>
        <v>-</v>
      </c>
      <c r="AB22" s="64">
        <f t="shared" si="6"/>
        <v>1</v>
      </c>
      <c r="AC22" s="65">
        <f t="shared" si="7"/>
        <v>1</v>
      </c>
      <c r="AD22" s="80" t="str">
        <f t="shared" si="8"/>
        <v>Initial</v>
      </c>
      <c r="AE22" s="81" t="str">
        <f t="shared" si="9"/>
        <v>RLIS</v>
      </c>
      <c r="AF22" s="64">
        <f t="shared" si="10"/>
        <v>0</v>
      </c>
      <c r="AG22" s="82" t="s">
        <v>44</v>
      </c>
    </row>
    <row r="23" spans="1:33" ht="12.75">
      <c r="A23" s="62">
        <v>101140</v>
      </c>
      <c r="B23" s="63">
        <v>25</v>
      </c>
      <c r="C23" s="64" t="s">
        <v>96</v>
      </c>
      <c r="D23" s="65" t="s">
        <v>97</v>
      </c>
      <c r="E23" s="65" t="s">
        <v>98</v>
      </c>
      <c r="F23" s="66">
        <v>35986</v>
      </c>
      <c r="G23" s="67">
        <v>1668</v>
      </c>
      <c r="H23" s="68">
        <v>2566386921</v>
      </c>
      <c r="I23" s="69" t="s">
        <v>48</v>
      </c>
      <c r="J23" s="70" t="s">
        <v>41</v>
      </c>
      <c r="K23" s="71" t="s">
        <v>42</v>
      </c>
      <c r="L23" s="72">
        <v>8301.69</v>
      </c>
      <c r="M23" s="73" t="s">
        <v>42</v>
      </c>
      <c r="N23" s="74">
        <v>22.05100956</v>
      </c>
      <c r="O23" s="70" t="s">
        <v>43</v>
      </c>
      <c r="P23" s="75"/>
      <c r="Q23" s="71" t="str">
        <f t="shared" si="0"/>
        <v>NO</v>
      </c>
      <c r="R23" s="76" t="s">
        <v>43</v>
      </c>
      <c r="S23" s="77">
        <v>484217</v>
      </c>
      <c r="T23" s="78">
        <v>50571</v>
      </c>
      <c r="U23" s="78">
        <v>52371</v>
      </c>
      <c r="V23" s="79">
        <v>37429</v>
      </c>
      <c r="W23" s="64">
        <f t="shared" si="1"/>
        <v>0</v>
      </c>
      <c r="X23" s="65">
        <f t="shared" si="2"/>
        <v>0</v>
      </c>
      <c r="Y23" s="65">
        <f t="shared" si="3"/>
        <v>0</v>
      </c>
      <c r="Z23" s="80">
        <f t="shared" si="4"/>
        <v>0</v>
      </c>
      <c r="AA23" s="81" t="str">
        <f t="shared" si="5"/>
        <v>-</v>
      </c>
      <c r="AB23" s="64">
        <f t="shared" si="6"/>
        <v>1</v>
      </c>
      <c r="AC23" s="65">
        <f t="shared" si="7"/>
        <v>1</v>
      </c>
      <c r="AD23" s="80" t="str">
        <f t="shared" si="8"/>
        <v>Initial</v>
      </c>
      <c r="AE23" s="81" t="str">
        <f t="shared" si="9"/>
        <v>RLIS</v>
      </c>
      <c r="AF23" s="64">
        <f t="shared" si="10"/>
        <v>0</v>
      </c>
      <c r="AG23" s="82" t="s">
        <v>44</v>
      </c>
    </row>
    <row r="24" spans="1:33" ht="12.75">
      <c r="A24" s="62">
        <v>101200</v>
      </c>
      <c r="B24" s="63">
        <v>128</v>
      </c>
      <c r="C24" s="64" t="s">
        <v>99</v>
      </c>
      <c r="D24" s="65" t="s">
        <v>100</v>
      </c>
      <c r="E24" s="65" t="s">
        <v>101</v>
      </c>
      <c r="F24" s="66">
        <v>36732</v>
      </c>
      <c r="G24" s="67">
        <v>759</v>
      </c>
      <c r="H24" s="68">
        <v>3342891670</v>
      </c>
      <c r="I24" s="69" t="s">
        <v>40</v>
      </c>
      <c r="J24" s="70" t="s">
        <v>41</v>
      </c>
      <c r="K24" s="71" t="s">
        <v>42</v>
      </c>
      <c r="L24" s="72">
        <v>2301.33</v>
      </c>
      <c r="M24" s="73" t="s">
        <v>42</v>
      </c>
      <c r="N24" s="74">
        <v>25.74772432</v>
      </c>
      <c r="O24" s="70" t="s">
        <v>43</v>
      </c>
      <c r="P24" s="75"/>
      <c r="Q24" s="71" t="str">
        <f t="shared" si="0"/>
        <v>NO</v>
      </c>
      <c r="R24" s="76" t="s">
        <v>43</v>
      </c>
      <c r="S24" s="77">
        <v>126288</v>
      </c>
      <c r="T24" s="78">
        <v>14811</v>
      </c>
      <c r="U24" s="78">
        <v>15005</v>
      </c>
      <c r="V24" s="79">
        <v>10366</v>
      </c>
      <c r="W24" s="64">
        <f t="shared" si="1"/>
        <v>0</v>
      </c>
      <c r="X24" s="65">
        <f t="shared" si="2"/>
        <v>0</v>
      </c>
      <c r="Y24" s="65">
        <f t="shared" si="3"/>
        <v>0</v>
      </c>
      <c r="Z24" s="80">
        <f t="shared" si="4"/>
        <v>0</v>
      </c>
      <c r="AA24" s="81" t="str">
        <f t="shared" si="5"/>
        <v>-</v>
      </c>
      <c r="AB24" s="64">
        <f t="shared" si="6"/>
        <v>1</v>
      </c>
      <c r="AC24" s="65">
        <f t="shared" si="7"/>
        <v>1</v>
      </c>
      <c r="AD24" s="80" t="str">
        <f t="shared" si="8"/>
        <v>Initial</v>
      </c>
      <c r="AE24" s="81" t="str">
        <f t="shared" si="9"/>
        <v>RLIS</v>
      </c>
      <c r="AF24" s="64">
        <f t="shared" si="10"/>
        <v>0</v>
      </c>
      <c r="AG24" s="82" t="s">
        <v>44</v>
      </c>
    </row>
    <row r="25" spans="1:33" ht="12.75">
      <c r="A25" s="62">
        <v>101260</v>
      </c>
      <c r="B25" s="63">
        <v>131</v>
      </c>
      <c r="C25" s="64" t="s">
        <v>102</v>
      </c>
      <c r="D25" s="65" t="s">
        <v>103</v>
      </c>
      <c r="E25" s="65" t="s">
        <v>104</v>
      </c>
      <c r="F25" s="66">
        <v>36323</v>
      </c>
      <c r="G25" s="67">
        <v>4019</v>
      </c>
      <c r="H25" s="68">
        <v>3348972801</v>
      </c>
      <c r="I25" s="69" t="s">
        <v>52</v>
      </c>
      <c r="J25" s="70" t="s">
        <v>43</v>
      </c>
      <c r="K25" s="71" t="s">
        <v>42</v>
      </c>
      <c r="L25" s="72">
        <v>916.28</v>
      </c>
      <c r="M25" s="73" t="s">
        <v>42</v>
      </c>
      <c r="N25" s="74">
        <v>31.31416838</v>
      </c>
      <c r="O25" s="70" t="s">
        <v>43</v>
      </c>
      <c r="P25" s="75"/>
      <c r="Q25" s="71" t="str">
        <f t="shared" si="0"/>
        <v>NO</v>
      </c>
      <c r="R25" s="76" t="s">
        <v>43</v>
      </c>
      <c r="S25" s="77">
        <v>77899</v>
      </c>
      <c r="T25" s="78">
        <v>9300</v>
      </c>
      <c r="U25" s="78">
        <v>8326</v>
      </c>
      <c r="V25" s="79">
        <v>4554</v>
      </c>
      <c r="W25" s="64">
        <f t="shared" si="1"/>
        <v>1</v>
      </c>
      <c r="X25" s="65">
        <f t="shared" si="2"/>
        <v>0</v>
      </c>
      <c r="Y25" s="65">
        <f t="shared" si="3"/>
        <v>0</v>
      </c>
      <c r="Z25" s="80">
        <f t="shared" si="4"/>
        <v>0</v>
      </c>
      <c r="AA25" s="81" t="str">
        <f t="shared" si="5"/>
        <v>-</v>
      </c>
      <c r="AB25" s="64">
        <f t="shared" si="6"/>
        <v>1</v>
      </c>
      <c r="AC25" s="65">
        <f t="shared" si="7"/>
        <v>1</v>
      </c>
      <c r="AD25" s="80" t="str">
        <f t="shared" si="8"/>
        <v>Initial</v>
      </c>
      <c r="AE25" s="81" t="str">
        <f t="shared" si="9"/>
        <v>RLIS</v>
      </c>
      <c r="AF25" s="64">
        <f t="shared" si="10"/>
        <v>0</v>
      </c>
      <c r="AG25" s="82" t="s">
        <v>44</v>
      </c>
    </row>
    <row r="26" spans="1:33" ht="12.75">
      <c r="A26" s="62">
        <v>101350</v>
      </c>
      <c r="B26" s="63">
        <v>27</v>
      </c>
      <c r="C26" s="64" t="s">
        <v>105</v>
      </c>
      <c r="D26" s="65" t="s">
        <v>106</v>
      </c>
      <c r="E26" s="65" t="s">
        <v>55</v>
      </c>
      <c r="F26" s="66">
        <v>36427</v>
      </c>
      <c r="G26" s="67">
        <v>307</v>
      </c>
      <c r="H26" s="68">
        <v>2518676251</v>
      </c>
      <c r="I26" s="69" t="s">
        <v>48</v>
      </c>
      <c r="J26" s="70" t="s">
        <v>41</v>
      </c>
      <c r="K26" s="71" t="s">
        <v>42</v>
      </c>
      <c r="L26" s="72">
        <v>4546.56</v>
      </c>
      <c r="M26" s="73" t="s">
        <v>42</v>
      </c>
      <c r="N26" s="74">
        <v>23.63050483</v>
      </c>
      <c r="O26" s="70" t="s">
        <v>43</v>
      </c>
      <c r="P26" s="75"/>
      <c r="Q26" s="71" t="str">
        <f t="shared" si="0"/>
        <v>NO</v>
      </c>
      <c r="R26" s="76" t="s">
        <v>43</v>
      </c>
      <c r="S26" s="77">
        <v>354992</v>
      </c>
      <c r="T26" s="78">
        <v>42140</v>
      </c>
      <c r="U26" s="78">
        <v>38091</v>
      </c>
      <c r="V26" s="79">
        <v>24467</v>
      </c>
      <c r="W26" s="64">
        <f t="shared" si="1"/>
        <v>0</v>
      </c>
      <c r="X26" s="65">
        <f t="shared" si="2"/>
        <v>0</v>
      </c>
      <c r="Y26" s="65">
        <f t="shared" si="3"/>
        <v>0</v>
      </c>
      <c r="Z26" s="80">
        <f t="shared" si="4"/>
        <v>0</v>
      </c>
      <c r="AA26" s="81" t="str">
        <f t="shared" si="5"/>
        <v>-</v>
      </c>
      <c r="AB26" s="64">
        <f t="shared" si="6"/>
        <v>1</v>
      </c>
      <c r="AC26" s="65">
        <f t="shared" si="7"/>
        <v>1</v>
      </c>
      <c r="AD26" s="80" t="str">
        <f t="shared" si="8"/>
        <v>Initial</v>
      </c>
      <c r="AE26" s="81" t="str">
        <f t="shared" si="9"/>
        <v>RLIS</v>
      </c>
      <c r="AF26" s="64">
        <f t="shared" si="10"/>
        <v>0</v>
      </c>
      <c r="AG26" s="82" t="s">
        <v>44</v>
      </c>
    </row>
    <row r="27" spans="1:33" ht="12.75">
      <c r="A27" s="62">
        <v>101410</v>
      </c>
      <c r="B27" s="63">
        <v>133</v>
      </c>
      <c r="C27" s="64" t="s">
        <v>107</v>
      </c>
      <c r="D27" s="65" t="s">
        <v>108</v>
      </c>
      <c r="E27" s="65" t="s">
        <v>109</v>
      </c>
      <c r="F27" s="66">
        <v>36027</v>
      </c>
      <c r="G27" s="67">
        <v>1450</v>
      </c>
      <c r="H27" s="68">
        <v>3346871100</v>
      </c>
      <c r="I27" s="69" t="s">
        <v>48</v>
      </c>
      <c r="J27" s="70" t="s">
        <v>41</v>
      </c>
      <c r="K27" s="71" t="s">
        <v>42</v>
      </c>
      <c r="L27" s="72">
        <v>2903.34</v>
      </c>
      <c r="M27" s="73" t="s">
        <v>42</v>
      </c>
      <c r="N27" s="74">
        <v>23.85386819</v>
      </c>
      <c r="O27" s="70" t="s">
        <v>43</v>
      </c>
      <c r="P27" s="75"/>
      <c r="Q27" s="71" t="str">
        <f t="shared" si="0"/>
        <v>NO</v>
      </c>
      <c r="R27" s="76" t="s">
        <v>43</v>
      </c>
      <c r="S27" s="77">
        <v>178876</v>
      </c>
      <c r="T27" s="78">
        <v>20100</v>
      </c>
      <c r="U27" s="78">
        <v>19906</v>
      </c>
      <c r="V27" s="79">
        <v>13253</v>
      </c>
      <c r="W27" s="64">
        <f t="shared" si="1"/>
        <v>0</v>
      </c>
      <c r="X27" s="65">
        <f t="shared" si="2"/>
        <v>0</v>
      </c>
      <c r="Y27" s="65">
        <f t="shared" si="3"/>
        <v>0</v>
      </c>
      <c r="Z27" s="80">
        <f t="shared" si="4"/>
        <v>0</v>
      </c>
      <c r="AA27" s="81" t="str">
        <f t="shared" si="5"/>
        <v>-</v>
      </c>
      <c r="AB27" s="64">
        <f t="shared" si="6"/>
        <v>1</v>
      </c>
      <c r="AC27" s="65">
        <f t="shared" si="7"/>
        <v>1</v>
      </c>
      <c r="AD27" s="80" t="str">
        <f t="shared" si="8"/>
        <v>Initial</v>
      </c>
      <c r="AE27" s="81" t="str">
        <f t="shared" si="9"/>
        <v>RLIS</v>
      </c>
      <c r="AF27" s="64">
        <f t="shared" si="10"/>
        <v>0</v>
      </c>
      <c r="AG27" s="82" t="s">
        <v>44</v>
      </c>
    </row>
    <row r="28" spans="1:33" ht="12.75">
      <c r="A28" s="62">
        <v>101470</v>
      </c>
      <c r="B28" s="63">
        <v>29</v>
      </c>
      <c r="C28" s="64" t="s">
        <v>110</v>
      </c>
      <c r="D28" s="65" t="s">
        <v>111</v>
      </c>
      <c r="E28" s="65" t="s">
        <v>112</v>
      </c>
      <c r="F28" s="66">
        <v>35555</v>
      </c>
      <c r="G28" s="67">
        <v>599</v>
      </c>
      <c r="H28" s="68">
        <v>2059324611</v>
      </c>
      <c r="I28" s="69" t="s">
        <v>48</v>
      </c>
      <c r="J28" s="70" t="s">
        <v>41</v>
      </c>
      <c r="K28" s="71" t="s">
        <v>42</v>
      </c>
      <c r="L28" s="72">
        <v>2600.63</v>
      </c>
      <c r="M28" s="73" t="s">
        <v>42</v>
      </c>
      <c r="N28" s="74">
        <v>20.62764457</v>
      </c>
      <c r="O28" s="70" t="s">
        <v>43</v>
      </c>
      <c r="P28" s="75"/>
      <c r="Q28" s="71" t="str">
        <f t="shared" si="0"/>
        <v>NO</v>
      </c>
      <c r="R28" s="76" t="s">
        <v>43</v>
      </c>
      <c r="S28" s="77">
        <v>160519</v>
      </c>
      <c r="T28" s="78">
        <v>16754</v>
      </c>
      <c r="U28" s="78">
        <v>17276</v>
      </c>
      <c r="V28" s="79">
        <v>12267</v>
      </c>
      <c r="W28" s="64">
        <f t="shared" si="1"/>
        <v>0</v>
      </c>
      <c r="X28" s="65">
        <f t="shared" si="2"/>
        <v>0</v>
      </c>
      <c r="Y28" s="65">
        <f t="shared" si="3"/>
        <v>0</v>
      </c>
      <c r="Z28" s="80">
        <f t="shared" si="4"/>
        <v>0</v>
      </c>
      <c r="AA28" s="81" t="str">
        <f t="shared" si="5"/>
        <v>-</v>
      </c>
      <c r="AB28" s="64">
        <f t="shared" si="6"/>
        <v>1</v>
      </c>
      <c r="AC28" s="65">
        <f t="shared" si="7"/>
        <v>1</v>
      </c>
      <c r="AD28" s="80" t="str">
        <f t="shared" si="8"/>
        <v>Initial</v>
      </c>
      <c r="AE28" s="81" t="str">
        <f t="shared" si="9"/>
        <v>RLIS</v>
      </c>
      <c r="AF28" s="64">
        <f t="shared" si="10"/>
        <v>0</v>
      </c>
      <c r="AG28" s="82" t="s">
        <v>44</v>
      </c>
    </row>
    <row r="29" spans="1:33" ht="12.75">
      <c r="A29" s="62">
        <v>101590</v>
      </c>
      <c r="B29" s="63">
        <v>30</v>
      </c>
      <c r="C29" s="64" t="s">
        <v>113</v>
      </c>
      <c r="D29" s="65" t="s">
        <v>114</v>
      </c>
      <c r="E29" s="65" t="s">
        <v>115</v>
      </c>
      <c r="F29" s="66">
        <v>35653</v>
      </c>
      <c r="G29" s="67">
        <v>610</v>
      </c>
      <c r="H29" s="68">
        <v>2563321360</v>
      </c>
      <c r="I29" s="69" t="s">
        <v>48</v>
      </c>
      <c r="J29" s="70" t="s">
        <v>41</v>
      </c>
      <c r="K29" s="71" t="s">
        <v>42</v>
      </c>
      <c r="L29" s="72">
        <v>3026</v>
      </c>
      <c r="M29" s="73" t="s">
        <v>42</v>
      </c>
      <c r="N29" s="74">
        <v>23.80952381</v>
      </c>
      <c r="O29" s="70" t="s">
        <v>43</v>
      </c>
      <c r="P29" s="75"/>
      <c r="Q29" s="71" t="str">
        <f t="shared" si="0"/>
        <v>NO</v>
      </c>
      <c r="R29" s="76" t="s">
        <v>43</v>
      </c>
      <c r="S29" s="77">
        <v>219712</v>
      </c>
      <c r="T29" s="78">
        <v>24979</v>
      </c>
      <c r="U29" s="78">
        <v>23302</v>
      </c>
      <c r="V29" s="79">
        <v>15671</v>
      </c>
      <c r="W29" s="64">
        <f t="shared" si="1"/>
        <v>0</v>
      </c>
      <c r="X29" s="65">
        <f t="shared" si="2"/>
        <v>0</v>
      </c>
      <c r="Y29" s="65">
        <f t="shared" si="3"/>
        <v>0</v>
      </c>
      <c r="Z29" s="80">
        <f t="shared" si="4"/>
        <v>0</v>
      </c>
      <c r="AA29" s="81" t="str">
        <f t="shared" si="5"/>
        <v>-</v>
      </c>
      <c r="AB29" s="64">
        <f t="shared" si="6"/>
        <v>1</v>
      </c>
      <c r="AC29" s="65">
        <f t="shared" si="7"/>
        <v>1</v>
      </c>
      <c r="AD29" s="80" t="str">
        <f t="shared" si="8"/>
        <v>Initial</v>
      </c>
      <c r="AE29" s="81" t="str">
        <f t="shared" si="9"/>
        <v>RLIS</v>
      </c>
      <c r="AF29" s="64">
        <f t="shared" si="10"/>
        <v>0</v>
      </c>
      <c r="AG29" s="82" t="s">
        <v>44</v>
      </c>
    </row>
    <row r="30" spans="1:33" ht="12.75">
      <c r="A30" s="62">
        <v>101660</v>
      </c>
      <c r="B30" s="63">
        <v>31</v>
      </c>
      <c r="C30" s="64" t="s">
        <v>116</v>
      </c>
      <c r="D30" s="65" t="s">
        <v>117</v>
      </c>
      <c r="E30" s="65" t="s">
        <v>118</v>
      </c>
      <c r="F30" s="66">
        <v>36340</v>
      </c>
      <c r="G30" s="67">
        <v>250</v>
      </c>
      <c r="H30" s="68">
        <v>3346845690</v>
      </c>
      <c r="I30" s="69" t="s">
        <v>71</v>
      </c>
      <c r="J30" s="70" t="s">
        <v>43</v>
      </c>
      <c r="K30" s="71" t="s">
        <v>42</v>
      </c>
      <c r="L30" s="72">
        <v>2695.95</v>
      </c>
      <c r="M30" s="73" t="s">
        <v>42</v>
      </c>
      <c r="N30" s="74">
        <v>22.32600181</v>
      </c>
      <c r="O30" s="70" t="s">
        <v>43</v>
      </c>
      <c r="P30" s="75"/>
      <c r="Q30" s="71" t="str">
        <f t="shared" si="0"/>
        <v>NO</v>
      </c>
      <c r="R30" s="76" t="s">
        <v>43</v>
      </c>
      <c r="S30" s="77">
        <v>204904</v>
      </c>
      <c r="T30" s="78">
        <v>21609</v>
      </c>
      <c r="U30" s="78">
        <v>20474</v>
      </c>
      <c r="V30" s="79">
        <v>12595</v>
      </c>
      <c r="W30" s="64">
        <f t="shared" si="1"/>
        <v>1</v>
      </c>
      <c r="X30" s="65">
        <f t="shared" si="2"/>
        <v>0</v>
      </c>
      <c r="Y30" s="65">
        <f t="shared" si="3"/>
        <v>0</v>
      </c>
      <c r="Z30" s="80">
        <f t="shared" si="4"/>
        <v>0</v>
      </c>
      <c r="AA30" s="81" t="str">
        <f t="shared" si="5"/>
        <v>-</v>
      </c>
      <c r="AB30" s="64">
        <f t="shared" si="6"/>
        <v>1</v>
      </c>
      <c r="AC30" s="65">
        <f t="shared" si="7"/>
        <v>1</v>
      </c>
      <c r="AD30" s="80" t="str">
        <f t="shared" si="8"/>
        <v>Initial</v>
      </c>
      <c r="AE30" s="81" t="str">
        <f t="shared" si="9"/>
        <v>RLIS</v>
      </c>
      <c r="AF30" s="64">
        <f t="shared" si="10"/>
        <v>0</v>
      </c>
      <c r="AG30" s="82" t="s">
        <v>44</v>
      </c>
    </row>
    <row r="31" spans="1:33" ht="12.75">
      <c r="A31" s="62">
        <v>101680</v>
      </c>
      <c r="B31" s="63">
        <v>32</v>
      </c>
      <c r="C31" s="64" t="s">
        <v>119</v>
      </c>
      <c r="D31" s="65" t="s">
        <v>120</v>
      </c>
      <c r="E31" s="65" t="s">
        <v>121</v>
      </c>
      <c r="F31" s="66">
        <v>35462</v>
      </c>
      <c r="G31" s="67">
        <v>569</v>
      </c>
      <c r="H31" s="68">
        <v>2053723114</v>
      </c>
      <c r="I31" s="69" t="s">
        <v>71</v>
      </c>
      <c r="J31" s="70" t="s">
        <v>43</v>
      </c>
      <c r="K31" s="71" t="s">
        <v>42</v>
      </c>
      <c r="L31" s="72">
        <v>1605.99</v>
      </c>
      <c r="M31" s="73" t="s">
        <v>42</v>
      </c>
      <c r="N31" s="74">
        <v>32.45526839</v>
      </c>
      <c r="O31" s="70" t="s">
        <v>43</v>
      </c>
      <c r="P31" s="75"/>
      <c r="Q31" s="71" t="str">
        <f t="shared" si="0"/>
        <v>NO</v>
      </c>
      <c r="R31" s="76" t="s">
        <v>43</v>
      </c>
      <c r="S31" s="77">
        <v>199988</v>
      </c>
      <c r="T31" s="78">
        <v>31986</v>
      </c>
      <c r="U31" s="78">
        <v>24086</v>
      </c>
      <c r="V31" s="79">
        <v>9022</v>
      </c>
      <c r="W31" s="64">
        <f t="shared" si="1"/>
        <v>1</v>
      </c>
      <c r="X31" s="65">
        <f t="shared" si="2"/>
        <v>0</v>
      </c>
      <c r="Y31" s="65">
        <f t="shared" si="3"/>
        <v>0</v>
      </c>
      <c r="Z31" s="80">
        <f t="shared" si="4"/>
        <v>0</v>
      </c>
      <c r="AA31" s="81" t="str">
        <f t="shared" si="5"/>
        <v>-</v>
      </c>
      <c r="AB31" s="64">
        <f t="shared" si="6"/>
        <v>1</v>
      </c>
      <c r="AC31" s="65">
        <f t="shared" si="7"/>
        <v>1</v>
      </c>
      <c r="AD31" s="80" t="str">
        <f t="shared" si="8"/>
        <v>Initial</v>
      </c>
      <c r="AE31" s="81" t="str">
        <f t="shared" si="9"/>
        <v>RLIS</v>
      </c>
      <c r="AF31" s="64">
        <f t="shared" si="10"/>
        <v>0</v>
      </c>
      <c r="AG31" s="82" t="s">
        <v>44</v>
      </c>
    </row>
    <row r="32" spans="1:33" ht="12.75">
      <c r="A32" s="62">
        <v>101720</v>
      </c>
      <c r="B32" s="63">
        <v>155</v>
      </c>
      <c r="C32" s="64" t="s">
        <v>122</v>
      </c>
      <c r="D32" s="65" t="s">
        <v>123</v>
      </c>
      <c r="E32" s="65" t="s">
        <v>124</v>
      </c>
      <c r="F32" s="66">
        <v>35565</v>
      </c>
      <c r="G32" s="67">
        <v>1959</v>
      </c>
      <c r="H32" s="68">
        <v>2054869231</v>
      </c>
      <c r="I32" s="69" t="s">
        <v>40</v>
      </c>
      <c r="J32" s="70" t="s">
        <v>41</v>
      </c>
      <c r="K32" s="71" t="s">
        <v>42</v>
      </c>
      <c r="L32" s="72">
        <v>1683.13</v>
      </c>
      <c r="M32" s="73" t="s">
        <v>42</v>
      </c>
      <c r="N32" s="74">
        <v>27.25477288</v>
      </c>
      <c r="O32" s="70" t="s">
        <v>43</v>
      </c>
      <c r="P32" s="75"/>
      <c r="Q32" s="71" t="str">
        <f t="shared" si="0"/>
        <v>NO</v>
      </c>
      <c r="R32" s="76" t="s">
        <v>43</v>
      </c>
      <c r="S32" s="77">
        <v>94440</v>
      </c>
      <c r="T32" s="78">
        <v>10162</v>
      </c>
      <c r="U32" s="78">
        <v>10725</v>
      </c>
      <c r="V32" s="79">
        <v>7881</v>
      </c>
      <c r="W32" s="64">
        <f t="shared" si="1"/>
        <v>0</v>
      </c>
      <c r="X32" s="65">
        <f t="shared" si="2"/>
        <v>0</v>
      </c>
      <c r="Y32" s="65">
        <f t="shared" si="3"/>
        <v>0</v>
      </c>
      <c r="Z32" s="80">
        <f t="shared" si="4"/>
        <v>0</v>
      </c>
      <c r="AA32" s="81" t="str">
        <f t="shared" si="5"/>
        <v>-</v>
      </c>
      <c r="AB32" s="64">
        <f t="shared" si="6"/>
        <v>1</v>
      </c>
      <c r="AC32" s="65">
        <f t="shared" si="7"/>
        <v>1</v>
      </c>
      <c r="AD32" s="80" t="str">
        <f t="shared" si="8"/>
        <v>Initial</v>
      </c>
      <c r="AE32" s="81" t="str">
        <f t="shared" si="9"/>
        <v>RLIS</v>
      </c>
      <c r="AF32" s="64">
        <f t="shared" si="10"/>
        <v>0</v>
      </c>
      <c r="AG32" s="82" t="s">
        <v>44</v>
      </c>
    </row>
    <row r="33" spans="1:33" ht="12.75">
      <c r="A33" s="62">
        <v>101740</v>
      </c>
      <c r="B33" s="63">
        <v>34</v>
      </c>
      <c r="C33" s="64" t="s">
        <v>125</v>
      </c>
      <c r="D33" s="65" t="s">
        <v>126</v>
      </c>
      <c r="E33" s="65" t="s">
        <v>127</v>
      </c>
      <c r="F33" s="66">
        <v>36310</v>
      </c>
      <c r="G33" s="67">
        <v>635</v>
      </c>
      <c r="H33" s="68">
        <v>3345852206</v>
      </c>
      <c r="I33" s="69" t="s">
        <v>71</v>
      </c>
      <c r="J33" s="70" t="s">
        <v>43</v>
      </c>
      <c r="K33" s="71" t="s">
        <v>42</v>
      </c>
      <c r="L33" s="72">
        <v>2728.11</v>
      </c>
      <c r="M33" s="73" t="s">
        <v>42</v>
      </c>
      <c r="N33" s="74">
        <v>22.81831187</v>
      </c>
      <c r="O33" s="70" t="s">
        <v>43</v>
      </c>
      <c r="P33" s="75"/>
      <c r="Q33" s="71" t="str">
        <f t="shared" si="0"/>
        <v>NO</v>
      </c>
      <c r="R33" s="76" t="s">
        <v>43</v>
      </c>
      <c r="S33" s="77">
        <v>181187</v>
      </c>
      <c r="T33" s="78">
        <v>19963</v>
      </c>
      <c r="U33" s="78">
        <v>19469</v>
      </c>
      <c r="V33" s="79">
        <v>14369</v>
      </c>
      <c r="W33" s="64">
        <f t="shared" si="1"/>
        <v>1</v>
      </c>
      <c r="X33" s="65">
        <f t="shared" si="2"/>
        <v>0</v>
      </c>
      <c r="Y33" s="65">
        <f t="shared" si="3"/>
        <v>0</v>
      </c>
      <c r="Z33" s="80">
        <f t="shared" si="4"/>
        <v>0</v>
      </c>
      <c r="AA33" s="81" t="str">
        <f t="shared" si="5"/>
        <v>-</v>
      </c>
      <c r="AB33" s="64">
        <f t="shared" si="6"/>
        <v>1</v>
      </c>
      <c r="AC33" s="65">
        <f t="shared" si="7"/>
        <v>1</v>
      </c>
      <c r="AD33" s="80" t="str">
        <f t="shared" si="8"/>
        <v>Initial</v>
      </c>
      <c r="AE33" s="81" t="str">
        <f t="shared" si="9"/>
        <v>RLIS</v>
      </c>
      <c r="AF33" s="64">
        <f t="shared" si="10"/>
        <v>0</v>
      </c>
      <c r="AG33" s="82" t="s">
        <v>44</v>
      </c>
    </row>
    <row r="34" spans="1:33" ht="12.75">
      <c r="A34" s="62">
        <v>101950</v>
      </c>
      <c r="B34" s="63">
        <v>38</v>
      </c>
      <c r="C34" s="64" t="s">
        <v>128</v>
      </c>
      <c r="D34" s="65" t="s">
        <v>129</v>
      </c>
      <c r="E34" s="65" t="s">
        <v>130</v>
      </c>
      <c r="F34" s="66">
        <v>35592</v>
      </c>
      <c r="G34" s="67">
        <v>1379</v>
      </c>
      <c r="H34" s="68">
        <v>2056957615</v>
      </c>
      <c r="I34" s="69" t="s">
        <v>52</v>
      </c>
      <c r="J34" s="70" t="s">
        <v>43</v>
      </c>
      <c r="K34" s="71" t="s">
        <v>42</v>
      </c>
      <c r="L34" s="72">
        <v>2405.83</v>
      </c>
      <c r="M34" s="73" t="s">
        <v>42</v>
      </c>
      <c r="N34" s="74">
        <v>20.89081592</v>
      </c>
      <c r="O34" s="70" t="s">
        <v>43</v>
      </c>
      <c r="P34" s="75"/>
      <c r="Q34" s="71" t="str">
        <f t="shared" si="0"/>
        <v>NO</v>
      </c>
      <c r="R34" s="76" t="s">
        <v>43</v>
      </c>
      <c r="S34" s="77">
        <v>165554</v>
      </c>
      <c r="T34" s="78">
        <v>15834</v>
      </c>
      <c r="U34" s="78">
        <v>16253</v>
      </c>
      <c r="V34" s="79">
        <v>11461</v>
      </c>
      <c r="W34" s="64">
        <f t="shared" si="1"/>
        <v>1</v>
      </c>
      <c r="X34" s="65">
        <f t="shared" si="2"/>
        <v>0</v>
      </c>
      <c r="Y34" s="65">
        <f t="shared" si="3"/>
        <v>0</v>
      </c>
      <c r="Z34" s="80">
        <f t="shared" si="4"/>
        <v>0</v>
      </c>
      <c r="AA34" s="81" t="str">
        <f t="shared" si="5"/>
        <v>-</v>
      </c>
      <c r="AB34" s="64">
        <f t="shared" si="6"/>
        <v>1</v>
      </c>
      <c r="AC34" s="65">
        <f t="shared" si="7"/>
        <v>1</v>
      </c>
      <c r="AD34" s="80" t="str">
        <f t="shared" si="8"/>
        <v>Initial</v>
      </c>
      <c r="AE34" s="81" t="str">
        <f t="shared" si="9"/>
        <v>RLIS</v>
      </c>
      <c r="AF34" s="64">
        <f t="shared" si="10"/>
        <v>0</v>
      </c>
      <c r="AG34" s="82" t="s">
        <v>44</v>
      </c>
    </row>
    <row r="35" spans="1:33" ht="12.75">
      <c r="A35" s="62">
        <v>101980</v>
      </c>
      <c r="B35" s="63">
        <v>165</v>
      </c>
      <c r="C35" s="64" t="s">
        <v>131</v>
      </c>
      <c r="D35" s="65" t="s">
        <v>132</v>
      </c>
      <c r="E35" s="65" t="s">
        <v>133</v>
      </c>
      <c r="F35" s="66">
        <v>36863</v>
      </c>
      <c r="G35" s="67">
        <v>2455</v>
      </c>
      <c r="H35" s="68">
        <v>3346445900</v>
      </c>
      <c r="I35" s="69" t="s">
        <v>40</v>
      </c>
      <c r="J35" s="70" t="s">
        <v>41</v>
      </c>
      <c r="K35" s="71" t="s">
        <v>42</v>
      </c>
      <c r="L35" s="72">
        <v>987.38</v>
      </c>
      <c r="M35" s="73" t="s">
        <v>42</v>
      </c>
      <c r="N35" s="74">
        <v>20.21709634</v>
      </c>
      <c r="O35" s="70" t="s">
        <v>43</v>
      </c>
      <c r="P35" s="75"/>
      <c r="Q35" s="71" t="str">
        <f t="shared" si="0"/>
        <v>NO</v>
      </c>
      <c r="R35" s="76" t="s">
        <v>43</v>
      </c>
      <c r="S35" s="77">
        <v>101617</v>
      </c>
      <c r="T35" s="78">
        <v>10061</v>
      </c>
      <c r="U35" s="78">
        <v>8875</v>
      </c>
      <c r="V35" s="79">
        <v>5506</v>
      </c>
      <c r="W35" s="64">
        <f t="shared" si="1"/>
        <v>0</v>
      </c>
      <c r="X35" s="65">
        <f t="shared" si="2"/>
        <v>0</v>
      </c>
      <c r="Y35" s="65">
        <f t="shared" si="3"/>
        <v>0</v>
      </c>
      <c r="Z35" s="80">
        <f t="shared" si="4"/>
        <v>0</v>
      </c>
      <c r="AA35" s="81" t="str">
        <f t="shared" si="5"/>
        <v>-</v>
      </c>
      <c r="AB35" s="64">
        <f t="shared" si="6"/>
        <v>1</v>
      </c>
      <c r="AC35" s="65">
        <f t="shared" si="7"/>
        <v>1</v>
      </c>
      <c r="AD35" s="80" t="str">
        <f t="shared" si="8"/>
        <v>Initial</v>
      </c>
      <c r="AE35" s="81" t="str">
        <f t="shared" si="9"/>
        <v>RLIS</v>
      </c>
      <c r="AF35" s="64">
        <f t="shared" si="10"/>
        <v>0</v>
      </c>
      <c r="AG35" s="82" t="s">
        <v>44</v>
      </c>
    </row>
    <row r="36" spans="1:33" ht="12.75">
      <c r="A36" s="62">
        <v>102160</v>
      </c>
      <c r="B36" s="63">
        <v>43</v>
      </c>
      <c r="C36" s="64" t="s">
        <v>134</v>
      </c>
      <c r="D36" s="65" t="s">
        <v>135</v>
      </c>
      <c r="E36" s="65" t="s">
        <v>136</v>
      </c>
      <c r="F36" s="66">
        <v>36040</v>
      </c>
      <c r="G36" s="67">
        <v>755</v>
      </c>
      <c r="H36" s="68">
        <v>3345482131</v>
      </c>
      <c r="I36" s="69" t="s">
        <v>137</v>
      </c>
      <c r="J36" s="70" t="s">
        <v>43</v>
      </c>
      <c r="K36" s="71" t="s">
        <v>42</v>
      </c>
      <c r="L36" s="72">
        <v>2337.22</v>
      </c>
      <c r="M36" s="73" t="s">
        <v>42</v>
      </c>
      <c r="N36" s="74">
        <v>29.27090779</v>
      </c>
      <c r="O36" s="70" t="s">
        <v>43</v>
      </c>
      <c r="P36" s="75"/>
      <c r="Q36" s="71" t="str">
        <f t="shared" si="0"/>
        <v>NO</v>
      </c>
      <c r="R36" s="76" t="s">
        <v>43</v>
      </c>
      <c r="S36" s="77">
        <v>259195</v>
      </c>
      <c r="T36" s="78">
        <v>38654</v>
      </c>
      <c r="U36" s="78">
        <v>30338</v>
      </c>
      <c r="V36" s="79">
        <v>13533</v>
      </c>
      <c r="W36" s="64">
        <f t="shared" si="1"/>
        <v>1</v>
      </c>
      <c r="X36" s="65">
        <f t="shared" si="2"/>
        <v>0</v>
      </c>
      <c r="Y36" s="65">
        <f t="shared" si="3"/>
        <v>0</v>
      </c>
      <c r="Z36" s="80">
        <f t="shared" si="4"/>
        <v>0</v>
      </c>
      <c r="AA36" s="81" t="str">
        <f t="shared" si="5"/>
        <v>-</v>
      </c>
      <c r="AB36" s="64">
        <f t="shared" si="6"/>
        <v>1</v>
      </c>
      <c r="AC36" s="65">
        <f t="shared" si="7"/>
        <v>1</v>
      </c>
      <c r="AD36" s="80" t="str">
        <f t="shared" si="8"/>
        <v>Initial</v>
      </c>
      <c r="AE36" s="81" t="str">
        <f t="shared" si="9"/>
        <v>RLIS</v>
      </c>
      <c r="AF36" s="64">
        <f t="shared" si="10"/>
        <v>0</v>
      </c>
      <c r="AG36" s="82" t="s">
        <v>44</v>
      </c>
    </row>
    <row r="37" spans="1:33" ht="12.75">
      <c r="A37" s="62">
        <v>102190</v>
      </c>
      <c r="B37" s="63">
        <v>44</v>
      </c>
      <c r="C37" s="64" t="s">
        <v>138</v>
      </c>
      <c r="D37" s="65" t="s">
        <v>139</v>
      </c>
      <c r="E37" s="65" t="s">
        <v>140</v>
      </c>
      <c r="F37" s="66">
        <v>36083</v>
      </c>
      <c r="G37" s="67">
        <v>90</v>
      </c>
      <c r="H37" s="68">
        <v>3347271600</v>
      </c>
      <c r="I37" s="69" t="s">
        <v>48</v>
      </c>
      <c r="J37" s="70" t="s">
        <v>41</v>
      </c>
      <c r="K37" s="71" t="s">
        <v>42</v>
      </c>
      <c r="L37" s="72">
        <v>3614.05</v>
      </c>
      <c r="M37" s="73" t="s">
        <v>42</v>
      </c>
      <c r="N37" s="74">
        <v>29.42696101</v>
      </c>
      <c r="O37" s="70" t="s">
        <v>43</v>
      </c>
      <c r="P37" s="75"/>
      <c r="Q37" s="71" t="str">
        <f t="shared" si="0"/>
        <v>NO</v>
      </c>
      <c r="R37" s="76" t="s">
        <v>43</v>
      </c>
      <c r="S37" s="77">
        <v>351777</v>
      </c>
      <c r="T37" s="78">
        <v>48952</v>
      </c>
      <c r="U37" s="78">
        <v>40615</v>
      </c>
      <c r="V37" s="79">
        <v>20771</v>
      </c>
      <c r="W37" s="64">
        <f t="shared" si="1"/>
        <v>0</v>
      </c>
      <c r="X37" s="65">
        <f t="shared" si="2"/>
        <v>0</v>
      </c>
      <c r="Y37" s="65">
        <f t="shared" si="3"/>
        <v>0</v>
      </c>
      <c r="Z37" s="80">
        <f t="shared" si="4"/>
        <v>0</v>
      </c>
      <c r="AA37" s="81" t="str">
        <f t="shared" si="5"/>
        <v>-</v>
      </c>
      <c r="AB37" s="64">
        <f t="shared" si="6"/>
        <v>1</v>
      </c>
      <c r="AC37" s="65">
        <f t="shared" si="7"/>
        <v>1</v>
      </c>
      <c r="AD37" s="80" t="str">
        <f t="shared" si="8"/>
        <v>Initial</v>
      </c>
      <c r="AE37" s="81" t="str">
        <f t="shared" si="9"/>
        <v>RLIS</v>
      </c>
      <c r="AF37" s="64">
        <f t="shared" si="10"/>
        <v>0</v>
      </c>
      <c r="AG37" s="82" t="s">
        <v>44</v>
      </c>
    </row>
    <row r="38" spans="1:33" ht="12.75">
      <c r="A38" s="83">
        <v>102250</v>
      </c>
      <c r="B38" s="84">
        <v>46</v>
      </c>
      <c r="C38" s="85" t="s">
        <v>141</v>
      </c>
      <c r="D38" s="86" t="s">
        <v>142</v>
      </c>
      <c r="E38" s="86" t="s">
        <v>143</v>
      </c>
      <c r="F38" s="87">
        <v>36748</v>
      </c>
      <c r="G38" s="88">
        <v>339</v>
      </c>
      <c r="H38" s="89">
        <v>3342954123</v>
      </c>
      <c r="I38" s="90" t="s">
        <v>48</v>
      </c>
      <c r="J38" s="70" t="s">
        <v>41</v>
      </c>
      <c r="K38" s="91" t="s">
        <v>42</v>
      </c>
      <c r="L38" s="92">
        <v>1610.3</v>
      </c>
      <c r="M38" s="93" t="s">
        <v>42</v>
      </c>
      <c r="N38" s="94">
        <v>24.55357143</v>
      </c>
      <c r="O38" s="95" t="s">
        <v>43</v>
      </c>
      <c r="P38" s="96"/>
      <c r="Q38" s="91" t="str">
        <f t="shared" si="0"/>
        <v>NO</v>
      </c>
      <c r="R38" s="97" t="s">
        <v>43</v>
      </c>
      <c r="S38" s="98">
        <v>156561</v>
      </c>
      <c r="T38" s="99">
        <v>19252</v>
      </c>
      <c r="U38" s="99">
        <v>16293</v>
      </c>
      <c r="V38" s="100">
        <v>9164</v>
      </c>
      <c r="W38" s="85">
        <f t="shared" si="1"/>
        <v>0</v>
      </c>
      <c r="X38" s="86">
        <f t="shared" si="2"/>
        <v>0</v>
      </c>
      <c r="Y38" s="86">
        <f t="shared" si="3"/>
        <v>0</v>
      </c>
      <c r="Z38" s="101">
        <f t="shared" si="4"/>
        <v>0</v>
      </c>
      <c r="AA38" s="102" t="str">
        <f t="shared" si="5"/>
        <v>-</v>
      </c>
      <c r="AB38" s="85">
        <f t="shared" si="6"/>
        <v>1</v>
      </c>
      <c r="AC38" s="86">
        <f t="shared" si="7"/>
        <v>1</v>
      </c>
      <c r="AD38" s="101" t="str">
        <f t="shared" si="8"/>
        <v>Initial</v>
      </c>
      <c r="AE38" s="102" t="str">
        <f t="shared" si="9"/>
        <v>RLIS</v>
      </c>
      <c r="AF38" s="85">
        <f t="shared" si="10"/>
        <v>0</v>
      </c>
      <c r="AG38" s="82" t="s">
        <v>44</v>
      </c>
    </row>
    <row r="39" spans="1:33" ht="12.75">
      <c r="A39" s="62">
        <v>102310</v>
      </c>
      <c r="B39" s="63">
        <v>47</v>
      </c>
      <c r="C39" s="64" t="s">
        <v>144</v>
      </c>
      <c r="D39" s="65" t="s">
        <v>145</v>
      </c>
      <c r="E39" s="65" t="s">
        <v>146</v>
      </c>
      <c r="F39" s="66">
        <v>35570</v>
      </c>
      <c r="G39" s="67">
        <v>6626</v>
      </c>
      <c r="H39" s="68">
        <v>2059213191</v>
      </c>
      <c r="I39" s="69" t="s">
        <v>52</v>
      </c>
      <c r="J39" s="70" t="s">
        <v>43</v>
      </c>
      <c r="K39" s="71" t="s">
        <v>42</v>
      </c>
      <c r="L39" s="72">
        <v>3657.15</v>
      </c>
      <c r="M39" s="73" t="s">
        <v>42</v>
      </c>
      <c r="N39" s="74">
        <v>23.87146136</v>
      </c>
      <c r="O39" s="70" t="s">
        <v>43</v>
      </c>
      <c r="P39" s="75"/>
      <c r="Q39" s="71" t="str">
        <f t="shared" si="0"/>
        <v>NO</v>
      </c>
      <c r="R39" s="76" t="s">
        <v>43</v>
      </c>
      <c r="S39" s="77">
        <v>242862</v>
      </c>
      <c r="T39" s="78">
        <v>23009</v>
      </c>
      <c r="U39" s="78">
        <v>23773</v>
      </c>
      <c r="V39" s="79">
        <v>16931</v>
      </c>
      <c r="W39" s="64">
        <f t="shared" si="1"/>
        <v>1</v>
      </c>
      <c r="X39" s="65">
        <f t="shared" si="2"/>
        <v>0</v>
      </c>
      <c r="Y39" s="65">
        <f t="shared" si="3"/>
        <v>0</v>
      </c>
      <c r="Z39" s="80">
        <f t="shared" si="4"/>
        <v>0</v>
      </c>
      <c r="AA39" s="81" t="str">
        <f t="shared" si="5"/>
        <v>-</v>
      </c>
      <c r="AB39" s="64">
        <f t="shared" si="6"/>
        <v>1</v>
      </c>
      <c r="AC39" s="65">
        <f t="shared" si="7"/>
        <v>1</v>
      </c>
      <c r="AD39" s="80" t="str">
        <f t="shared" si="8"/>
        <v>Initial</v>
      </c>
      <c r="AE39" s="81" t="str">
        <f t="shared" si="9"/>
        <v>RLIS</v>
      </c>
      <c r="AF39" s="64">
        <f t="shared" si="10"/>
        <v>0</v>
      </c>
      <c r="AG39" s="82" t="s">
        <v>44</v>
      </c>
    </row>
    <row r="40" spans="1:33" ht="12.75">
      <c r="A40" s="62">
        <v>100006</v>
      </c>
      <c r="B40" s="63">
        <v>48</v>
      </c>
      <c r="C40" s="64" t="s">
        <v>147</v>
      </c>
      <c r="D40" s="65" t="s">
        <v>148</v>
      </c>
      <c r="E40" s="65" t="s">
        <v>149</v>
      </c>
      <c r="F40" s="66">
        <v>35976</v>
      </c>
      <c r="G40" s="67">
        <v>9351</v>
      </c>
      <c r="H40" s="68">
        <v>2565823171</v>
      </c>
      <c r="I40" s="69" t="s">
        <v>150</v>
      </c>
      <c r="J40" s="70" t="s">
        <v>41</v>
      </c>
      <c r="K40" s="71" t="s">
        <v>42</v>
      </c>
      <c r="L40" s="72">
        <v>5270.37</v>
      </c>
      <c r="M40" s="73" t="s">
        <v>42</v>
      </c>
      <c r="N40" s="74">
        <v>21.8495604</v>
      </c>
      <c r="O40" s="70" t="s">
        <v>43</v>
      </c>
      <c r="P40" s="75"/>
      <c r="Q40" s="71" t="str">
        <f t="shared" si="0"/>
        <v>NO</v>
      </c>
      <c r="R40" s="76" t="s">
        <v>43</v>
      </c>
      <c r="S40" s="77">
        <v>410039</v>
      </c>
      <c r="T40" s="78">
        <v>34783</v>
      </c>
      <c r="U40" s="78">
        <v>33551</v>
      </c>
      <c r="V40" s="79">
        <v>21336</v>
      </c>
      <c r="W40" s="64">
        <f t="shared" si="1"/>
        <v>0</v>
      </c>
      <c r="X40" s="65">
        <f t="shared" si="2"/>
        <v>0</v>
      </c>
      <c r="Y40" s="65">
        <f t="shared" si="3"/>
        <v>0</v>
      </c>
      <c r="Z40" s="80">
        <f t="shared" si="4"/>
        <v>0</v>
      </c>
      <c r="AA40" s="81" t="str">
        <f t="shared" si="5"/>
        <v>-</v>
      </c>
      <c r="AB40" s="64">
        <f t="shared" si="6"/>
        <v>1</v>
      </c>
      <c r="AC40" s="65">
        <f t="shared" si="7"/>
        <v>1</v>
      </c>
      <c r="AD40" s="80" t="str">
        <f t="shared" si="8"/>
        <v>Initial</v>
      </c>
      <c r="AE40" s="81" t="str">
        <f t="shared" si="9"/>
        <v>RLIS</v>
      </c>
      <c r="AF40" s="64">
        <f t="shared" si="10"/>
        <v>0</v>
      </c>
      <c r="AG40" s="82" t="s">
        <v>44</v>
      </c>
    </row>
    <row r="41" spans="1:33" ht="12.75">
      <c r="A41" s="62">
        <v>102400</v>
      </c>
      <c r="B41" s="63">
        <v>50</v>
      </c>
      <c r="C41" s="64" t="s">
        <v>151</v>
      </c>
      <c r="D41" s="65" t="s">
        <v>152</v>
      </c>
      <c r="E41" s="65" t="s">
        <v>153</v>
      </c>
      <c r="F41" s="66">
        <v>36461</v>
      </c>
      <c r="G41" s="67">
        <v>967</v>
      </c>
      <c r="H41" s="68">
        <v>2515752168</v>
      </c>
      <c r="I41" s="69" t="s">
        <v>150</v>
      </c>
      <c r="J41" s="70" t="s">
        <v>41</v>
      </c>
      <c r="K41" s="71" t="s">
        <v>42</v>
      </c>
      <c r="L41" s="72">
        <v>4311.35</v>
      </c>
      <c r="M41" s="73" t="s">
        <v>42</v>
      </c>
      <c r="N41" s="74">
        <v>22.49047014</v>
      </c>
      <c r="O41" s="70" t="s">
        <v>43</v>
      </c>
      <c r="P41" s="75"/>
      <c r="Q41" s="71" t="str">
        <f t="shared" si="0"/>
        <v>NO</v>
      </c>
      <c r="R41" s="76" t="s">
        <v>43</v>
      </c>
      <c r="S41" s="77">
        <v>334439</v>
      </c>
      <c r="T41" s="78">
        <v>35626</v>
      </c>
      <c r="U41" s="78">
        <v>33482</v>
      </c>
      <c r="V41" s="79">
        <v>23082</v>
      </c>
      <c r="W41" s="64">
        <f t="shared" si="1"/>
        <v>0</v>
      </c>
      <c r="X41" s="65">
        <f t="shared" si="2"/>
        <v>0</v>
      </c>
      <c r="Y41" s="65">
        <f t="shared" si="3"/>
        <v>0</v>
      </c>
      <c r="Z41" s="80">
        <f t="shared" si="4"/>
        <v>0</v>
      </c>
      <c r="AA41" s="81" t="str">
        <f t="shared" si="5"/>
        <v>-</v>
      </c>
      <c r="AB41" s="64">
        <f t="shared" si="6"/>
        <v>1</v>
      </c>
      <c r="AC41" s="65">
        <f t="shared" si="7"/>
        <v>1</v>
      </c>
      <c r="AD41" s="80" t="str">
        <f t="shared" si="8"/>
        <v>Initial</v>
      </c>
      <c r="AE41" s="81" t="str">
        <f t="shared" si="9"/>
        <v>RLIS</v>
      </c>
      <c r="AF41" s="64">
        <f t="shared" si="10"/>
        <v>0</v>
      </c>
      <c r="AG41" s="82" t="s">
        <v>44</v>
      </c>
    </row>
    <row r="42" spans="1:33" ht="12.75">
      <c r="A42" s="62">
        <v>102610</v>
      </c>
      <c r="B42" s="63">
        <v>180</v>
      </c>
      <c r="C42" s="64" t="s">
        <v>154</v>
      </c>
      <c r="D42" s="65" t="s">
        <v>155</v>
      </c>
      <c r="E42" s="65" t="s">
        <v>156</v>
      </c>
      <c r="F42" s="66">
        <v>36467</v>
      </c>
      <c r="G42" s="67">
        <v>840</v>
      </c>
      <c r="H42" s="68">
        <v>3344933173</v>
      </c>
      <c r="I42" s="69" t="s">
        <v>40</v>
      </c>
      <c r="J42" s="70" t="s">
        <v>41</v>
      </c>
      <c r="K42" s="71" t="s">
        <v>42</v>
      </c>
      <c r="L42" s="72">
        <v>1369.81</v>
      </c>
      <c r="M42" s="73" t="s">
        <v>42</v>
      </c>
      <c r="N42" s="74">
        <v>23.96694215</v>
      </c>
      <c r="O42" s="70" t="s">
        <v>43</v>
      </c>
      <c r="P42" s="75"/>
      <c r="Q42" s="71" t="str">
        <f t="shared" si="0"/>
        <v>NO</v>
      </c>
      <c r="R42" s="76" t="s">
        <v>43</v>
      </c>
      <c r="S42" s="77">
        <v>87561</v>
      </c>
      <c r="T42" s="78">
        <v>8910</v>
      </c>
      <c r="U42" s="78">
        <v>9124</v>
      </c>
      <c r="V42" s="79">
        <v>6411</v>
      </c>
      <c r="W42" s="64">
        <f t="shared" si="1"/>
        <v>0</v>
      </c>
      <c r="X42" s="65">
        <f t="shared" si="2"/>
        <v>0</v>
      </c>
      <c r="Y42" s="65">
        <f t="shared" si="3"/>
        <v>0</v>
      </c>
      <c r="Z42" s="80">
        <f t="shared" si="4"/>
        <v>0</v>
      </c>
      <c r="AA42" s="81" t="str">
        <f t="shared" si="5"/>
        <v>-</v>
      </c>
      <c r="AB42" s="64">
        <f t="shared" si="6"/>
        <v>1</v>
      </c>
      <c r="AC42" s="65">
        <f t="shared" si="7"/>
        <v>1</v>
      </c>
      <c r="AD42" s="80" t="str">
        <f t="shared" si="8"/>
        <v>Initial</v>
      </c>
      <c r="AE42" s="81" t="str">
        <f t="shared" si="9"/>
        <v>RLIS</v>
      </c>
      <c r="AF42" s="64">
        <f t="shared" si="10"/>
        <v>0</v>
      </c>
      <c r="AG42" s="82" t="s">
        <v>44</v>
      </c>
    </row>
    <row r="43" spans="1:33" ht="12.75">
      <c r="A43" s="62">
        <v>102640</v>
      </c>
      <c r="B43" s="63">
        <v>182</v>
      </c>
      <c r="C43" s="64" t="s">
        <v>157</v>
      </c>
      <c r="D43" s="65" t="s">
        <v>158</v>
      </c>
      <c r="E43" s="65" t="s">
        <v>89</v>
      </c>
      <c r="F43" s="66">
        <v>36360</v>
      </c>
      <c r="G43" s="67">
        <v>1739</v>
      </c>
      <c r="H43" s="68">
        <v>3347745197</v>
      </c>
      <c r="I43" s="69" t="s">
        <v>48</v>
      </c>
      <c r="J43" s="70" t="s">
        <v>41</v>
      </c>
      <c r="K43" s="71" t="s">
        <v>42</v>
      </c>
      <c r="L43" s="72">
        <v>2670.12</v>
      </c>
      <c r="M43" s="73" t="s">
        <v>42</v>
      </c>
      <c r="N43" s="74">
        <v>24.50888681</v>
      </c>
      <c r="O43" s="70" t="s">
        <v>43</v>
      </c>
      <c r="P43" s="75"/>
      <c r="Q43" s="71" t="str">
        <f t="shared" si="0"/>
        <v>NO</v>
      </c>
      <c r="R43" s="76" t="s">
        <v>43</v>
      </c>
      <c r="S43" s="77">
        <v>215762</v>
      </c>
      <c r="T43" s="78">
        <v>21306</v>
      </c>
      <c r="U43" s="78">
        <v>20441</v>
      </c>
      <c r="V43" s="79">
        <v>12874</v>
      </c>
      <c r="W43" s="64">
        <f t="shared" si="1"/>
        <v>0</v>
      </c>
      <c r="X43" s="65">
        <f t="shared" si="2"/>
        <v>0</v>
      </c>
      <c r="Y43" s="65">
        <f t="shared" si="3"/>
        <v>0</v>
      </c>
      <c r="Z43" s="80">
        <f t="shared" si="4"/>
        <v>0</v>
      </c>
      <c r="AA43" s="81" t="str">
        <f t="shared" si="5"/>
        <v>-</v>
      </c>
      <c r="AB43" s="64">
        <f t="shared" si="6"/>
        <v>1</v>
      </c>
      <c r="AC43" s="65">
        <f t="shared" si="7"/>
        <v>1</v>
      </c>
      <c r="AD43" s="80" t="str">
        <f t="shared" si="8"/>
        <v>Initial</v>
      </c>
      <c r="AE43" s="81" t="str">
        <f t="shared" si="9"/>
        <v>RLIS</v>
      </c>
      <c r="AF43" s="64">
        <f t="shared" si="10"/>
        <v>0</v>
      </c>
      <c r="AG43" s="82" t="s">
        <v>44</v>
      </c>
    </row>
    <row r="44" spans="1:33" ht="12.75">
      <c r="A44" s="62">
        <v>102670</v>
      </c>
      <c r="B44" s="63">
        <v>53</v>
      </c>
      <c r="C44" s="64" t="s">
        <v>159</v>
      </c>
      <c r="D44" s="65" t="s">
        <v>160</v>
      </c>
      <c r="E44" s="65" t="s">
        <v>161</v>
      </c>
      <c r="F44" s="66">
        <v>36756</v>
      </c>
      <c r="G44" s="67">
        <v>900</v>
      </c>
      <c r="H44" s="68">
        <v>3346836528</v>
      </c>
      <c r="I44" s="69" t="s">
        <v>52</v>
      </c>
      <c r="J44" s="70" t="s">
        <v>43</v>
      </c>
      <c r="K44" s="71" t="s">
        <v>42</v>
      </c>
      <c r="L44" s="72">
        <v>2094</v>
      </c>
      <c r="M44" s="73" t="s">
        <v>42</v>
      </c>
      <c r="N44" s="74">
        <v>38.02188893</v>
      </c>
      <c r="O44" s="70" t="s">
        <v>43</v>
      </c>
      <c r="P44" s="75"/>
      <c r="Q44" s="71" t="str">
        <f t="shared" si="0"/>
        <v>NO</v>
      </c>
      <c r="R44" s="76" t="s">
        <v>43</v>
      </c>
      <c r="S44" s="77">
        <v>262111</v>
      </c>
      <c r="T44" s="78">
        <v>37618</v>
      </c>
      <c r="U44" s="78">
        <v>29301</v>
      </c>
      <c r="V44" s="79">
        <v>12655</v>
      </c>
      <c r="W44" s="64">
        <f t="shared" si="1"/>
        <v>1</v>
      </c>
      <c r="X44" s="65">
        <f t="shared" si="2"/>
        <v>0</v>
      </c>
      <c r="Y44" s="65">
        <f t="shared" si="3"/>
        <v>0</v>
      </c>
      <c r="Z44" s="80">
        <f t="shared" si="4"/>
        <v>0</v>
      </c>
      <c r="AA44" s="81" t="str">
        <f t="shared" si="5"/>
        <v>-</v>
      </c>
      <c r="AB44" s="64">
        <f t="shared" si="6"/>
        <v>1</v>
      </c>
      <c r="AC44" s="65">
        <f t="shared" si="7"/>
        <v>1</v>
      </c>
      <c r="AD44" s="80" t="str">
        <f t="shared" si="8"/>
        <v>Initial</v>
      </c>
      <c r="AE44" s="81" t="str">
        <f t="shared" si="9"/>
        <v>RLIS</v>
      </c>
      <c r="AF44" s="64">
        <f t="shared" si="10"/>
        <v>0</v>
      </c>
      <c r="AG44" s="82" t="s">
        <v>44</v>
      </c>
    </row>
    <row r="45" spans="1:33" ht="12.75">
      <c r="A45" s="62">
        <v>102730</v>
      </c>
      <c r="B45" s="63">
        <v>54</v>
      </c>
      <c r="C45" s="64" t="s">
        <v>162</v>
      </c>
      <c r="D45" s="65" t="s">
        <v>163</v>
      </c>
      <c r="E45" s="65" t="s">
        <v>164</v>
      </c>
      <c r="F45" s="66">
        <v>35447</v>
      </c>
      <c r="G45" s="67">
        <v>32</v>
      </c>
      <c r="H45" s="68">
        <v>2053672080</v>
      </c>
      <c r="I45" s="69" t="s">
        <v>52</v>
      </c>
      <c r="J45" s="70" t="s">
        <v>43</v>
      </c>
      <c r="K45" s="71" t="s">
        <v>42</v>
      </c>
      <c r="L45" s="72">
        <v>3238.92</v>
      </c>
      <c r="M45" s="73" t="s">
        <v>42</v>
      </c>
      <c r="N45" s="74">
        <v>24.96815287</v>
      </c>
      <c r="O45" s="70" t="s">
        <v>43</v>
      </c>
      <c r="P45" s="75"/>
      <c r="Q45" s="71" t="str">
        <f t="shared" si="0"/>
        <v>NO</v>
      </c>
      <c r="R45" s="76" t="s">
        <v>43</v>
      </c>
      <c r="S45" s="77">
        <v>304235</v>
      </c>
      <c r="T45" s="78">
        <v>36648</v>
      </c>
      <c r="U45" s="78">
        <v>31332</v>
      </c>
      <c r="V45" s="79">
        <v>17581</v>
      </c>
      <c r="W45" s="64">
        <f t="shared" si="1"/>
        <v>1</v>
      </c>
      <c r="X45" s="65">
        <f t="shared" si="2"/>
        <v>0</v>
      </c>
      <c r="Y45" s="65">
        <f t="shared" si="3"/>
        <v>0</v>
      </c>
      <c r="Z45" s="80">
        <f t="shared" si="4"/>
        <v>0</v>
      </c>
      <c r="AA45" s="81" t="str">
        <f t="shared" si="5"/>
        <v>-</v>
      </c>
      <c r="AB45" s="64">
        <f t="shared" si="6"/>
        <v>1</v>
      </c>
      <c r="AC45" s="65">
        <f t="shared" si="7"/>
        <v>1</v>
      </c>
      <c r="AD45" s="80" t="str">
        <f t="shared" si="8"/>
        <v>Initial</v>
      </c>
      <c r="AE45" s="81" t="str">
        <f t="shared" si="9"/>
        <v>RLIS</v>
      </c>
      <c r="AF45" s="64">
        <f t="shared" si="10"/>
        <v>0</v>
      </c>
      <c r="AG45" s="82" t="s">
        <v>44</v>
      </c>
    </row>
    <row r="46" spans="1:33" ht="12.75">
      <c r="A46" s="62">
        <v>102790</v>
      </c>
      <c r="B46" s="63">
        <v>55</v>
      </c>
      <c r="C46" s="64" t="s">
        <v>165</v>
      </c>
      <c r="D46" s="65" t="s">
        <v>166</v>
      </c>
      <c r="E46" s="65" t="s">
        <v>167</v>
      </c>
      <c r="F46" s="66">
        <v>36081</v>
      </c>
      <c r="G46" s="67">
        <v>2613</v>
      </c>
      <c r="H46" s="68">
        <v>3345661850</v>
      </c>
      <c r="I46" s="69" t="s">
        <v>48</v>
      </c>
      <c r="J46" s="70" t="s">
        <v>41</v>
      </c>
      <c r="K46" s="71" t="s">
        <v>42</v>
      </c>
      <c r="L46" s="72">
        <v>2143.76</v>
      </c>
      <c r="M46" s="73" t="s">
        <v>42</v>
      </c>
      <c r="N46" s="74">
        <v>32.36313236</v>
      </c>
      <c r="O46" s="70" t="s">
        <v>43</v>
      </c>
      <c r="P46" s="75"/>
      <c r="Q46" s="71" t="str">
        <f t="shared" si="0"/>
        <v>NO</v>
      </c>
      <c r="R46" s="76" t="s">
        <v>43</v>
      </c>
      <c r="S46" s="77">
        <v>208060</v>
      </c>
      <c r="T46" s="78">
        <v>26375</v>
      </c>
      <c r="U46" s="78">
        <v>21896</v>
      </c>
      <c r="V46" s="79">
        <v>11595</v>
      </c>
      <c r="W46" s="64">
        <f t="shared" si="1"/>
        <v>0</v>
      </c>
      <c r="X46" s="65">
        <f t="shared" si="2"/>
        <v>0</v>
      </c>
      <c r="Y46" s="65">
        <f t="shared" si="3"/>
        <v>0</v>
      </c>
      <c r="Z46" s="80">
        <f t="shared" si="4"/>
        <v>0</v>
      </c>
      <c r="AA46" s="81" t="str">
        <f t="shared" si="5"/>
        <v>-</v>
      </c>
      <c r="AB46" s="64">
        <f t="shared" si="6"/>
        <v>1</v>
      </c>
      <c r="AC46" s="65">
        <f t="shared" si="7"/>
        <v>1</v>
      </c>
      <c r="AD46" s="80" t="str">
        <f t="shared" si="8"/>
        <v>Initial</v>
      </c>
      <c r="AE46" s="81" t="str">
        <f t="shared" si="9"/>
        <v>RLIS</v>
      </c>
      <c r="AF46" s="64">
        <f t="shared" si="10"/>
        <v>0</v>
      </c>
      <c r="AG46" s="82" t="s">
        <v>44</v>
      </c>
    </row>
    <row r="47" spans="1:33" ht="12.75">
      <c r="A47" s="62">
        <v>102820</v>
      </c>
      <c r="B47" s="63">
        <v>56</v>
      </c>
      <c r="C47" s="64" t="s">
        <v>168</v>
      </c>
      <c r="D47" s="65" t="s">
        <v>169</v>
      </c>
      <c r="E47" s="65" t="s">
        <v>170</v>
      </c>
      <c r="F47" s="66">
        <v>36278</v>
      </c>
      <c r="G47" s="67">
        <v>288</v>
      </c>
      <c r="H47" s="68">
        <v>2563574611</v>
      </c>
      <c r="I47" s="69" t="s">
        <v>52</v>
      </c>
      <c r="J47" s="70" t="s">
        <v>43</v>
      </c>
      <c r="K47" s="71" t="s">
        <v>42</v>
      </c>
      <c r="L47" s="72">
        <v>2308.59</v>
      </c>
      <c r="M47" s="73" t="s">
        <v>42</v>
      </c>
      <c r="N47" s="74">
        <v>20.69449316</v>
      </c>
      <c r="O47" s="70" t="s">
        <v>43</v>
      </c>
      <c r="P47" s="75"/>
      <c r="Q47" s="71" t="str">
        <f t="shared" si="0"/>
        <v>NO</v>
      </c>
      <c r="R47" s="76" t="s">
        <v>43</v>
      </c>
      <c r="S47" s="77">
        <v>152216</v>
      </c>
      <c r="T47" s="78">
        <v>16754</v>
      </c>
      <c r="U47" s="78">
        <v>16280</v>
      </c>
      <c r="V47" s="79">
        <v>10491</v>
      </c>
      <c r="W47" s="64">
        <f t="shared" si="1"/>
        <v>1</v>
      </c>
      <c r="X47" s="65">
        <f t="shared" si="2"/>
        <v>0</v>
      </c>
      <c r="Y47" s="65">
        <f t="shared" si="3"/>
        <v>0</v>
      </c>
      <c r="Z47" s="80">
        <f t="shared" si="4"/>
        <v>0</v>
      </c>
      <c r="AA47" s="81" t="str">
        <f t="shared" si="5"/>
        <v>-</v>
      </c>
      <c r="AB47" s="64">
        <f t="shared" si="6"/>
        <v>1</v>
      </c>
      <c r="AC47" s="65">
        <f t="shared" si="7"/>
        <v>1</v>
      </c>
      <c r="AD47" s="80" t="str">
        <f t="shared" si="8"/>
        <v>Initial</v>
      </c>
      <c r="AE47" s="81" t="str">
        <f t="shared" si="9"/>
        <v>RLIS</v>
      </c>
      <c r="AF47" s="64">
        <f t="shared" si="10"/>
        <v>0</v>
      </c>
      <c r="AG47" s="82" t="s">
        <v>44</v>
      </c>
    </row>
    <row r="48" spans="1:33" ht="12.75">
      <c r="A48" s="62">
        <v>102850</v>
      </c>
      <c r="B48" s="63">
        <v>188</v>
      </c>
      <c r="C48" s="64" t="s">
        <v>171</v>
      </c>
      <c r="D48" s="65" t="s">
        <v>172</v>
      </c>
      <c r="E48" s="65" t="s">
        <v>173</v>
      </c>
      <c r="F48" s="66">
        <v>36274</v>
      </c>
      <c r="G48" s="67">
        <v>9067</v>
      </c>
      <c r="H48" s="68">
        <v>3348632628</v>
      </c>
      <c r="I48" s="69" t="s">
        <v>48</v>
      </c>
      <c r="J48" s="70" t="s">
        <v>41</v>
      </c>
      <c r="K48" s="71" t="s">
        <v>42</v>
      </c>
      <c r="L48" s="72">
        <v>1446.38</v>
      </c>
      <c r="M48" s="73" t="s">
        <v>42</v>
      </c>
      <c r="N48" s="74">
        <v>23.73737374</v>
      </c>
      <c r="O48" s="70" t="s">
        <v>43</v>
      </c>
      <c r="P48" s="75"/>
      <c r="Q48" s="71" t="str">
        <f t="shared" si="0"/>
        <v>NO</v>
      </c>
      <c r="R48" s="76" t="s">
        <v>43</v>
      </c>
      <c r="S48" s="77">
        <v>86412</v>
      </c>
      <c r="T48" s="78">
        <v>7943</v>
      </c>
      <c r="U48" s="78">
        <v>8657</v>
      </c>
      <c r="V48" s="79">
        <v>7497</v>
      </c>
      <c r="W48" s="64">
        <f t="shared" si="1"/>
        <v>0</v>
      </c>
      <c r="X48" s="65">
        <f t="shared" si="2"/>
        <v>0</v>
      </c>
      <c r="Y48" s="65">
        <f t="shared" si="3"/>
        <v>0</v>
      </c>
      <c r="Z48" s="80">
        <f t="shared" si="4"/>
        <v>0</v>
      </c>
      <c r="AA48" s="81" t="str">
        <f t="shared" si="5"/>
        <v>-</v>
      </c>
      <c r="AB48" s="64">
        <f t="shared" si="6"/>
        <v>1</v>
      </c>
      <c r="AC48" s="65">
        <f t="shared" si="7"/>
        <v>1</v>
      </c>
      <c r="AD48" s="80" t="str">
        <f t="shared" si="8"/>
        <v>Initial</v>
      </c>
      <c r="AE48" s="81" t="str">
        <f t="shared" si="9"/>
        <v>RLIS</v>
      </c>
      <c r="AF48" s="64">
        <f t="shared" si="10"/>
        <v>0</v>
      </c>
      <c r="AG48" s="82" t="s">
        <v>44</v>
      </c>
    </row>
    <row r="49" spans="1:33" ht="12.75">
      <c r="A49" s="62">
        <v>102910</v>
      </c>
      <c r="B49" s="63">
        <v>189</v>
      </c>
      <c r="C49" s="64" t="s">
        <v>174</v>
      </c>
      <c r="D49" s="65" t="s">
        <v>175</v>
      </c>
      <c r="E49" s="65" t="s">
        <v>115</v>
      </c>
      <c r="F49" s="66">
        <v>35653</v>
      </c>
      <c r="G49" s="67">
        <v>880</v>
      </c>
      <c r="H49" s="68">
        <v>2563312000</v>
      </c>
      <c r="I49" s="69" t="s">
        <v>40</v>
      </c>
      <c r="J49" s="70" t="s">
        <v>41</v>
      </c>
      <c r="K49" s="71" t="s">
        <v>42</v>
      </c>
      <c r="L49" s="72">
        <v>2399.14</v>
      </c>
      <c r="M49" s="73" t="s">
        <v>42</v>
      </c>
      <c r="N49" s="74">
        <v>24.04479578</v>
      </c>
      <c r="O49" s="70" t="s">
        <v>43</v>
      </c>
      <c r="P49" s="75"/>
      <c r="Q49" s="71" t="str">
        <f t="shared" si="0"/>
        <v>NO</v>
      </c>
      <c r="R49" s="76" t="s">
        <v>43</v>
      </c>
      <c r="S49" s="77">
        <v>95345</v>
      </c>
      <c r="T49" s="78">
        <v>9786</v>
      </c>
      <c r="U49" s="78">
        <v>12149</v>
      </c>
      <c r="V49" s="79">
        <v>10839</v>
      </c>
      <c r="W49" s="64">
        <f t="shared" si="1"/>
        <v>0</v>
      </c>
      <c r="X49" s="65">
        <f t="shared" si="2"/>
        <v>0</v>
      </c>
      <c r="Y49" s="65">
        <f t="shared" si="3"/>
        <v>0</v>
      </c>
      <c r="Z49" s="80">
        <f t="shared" si="4"/>
        <v>0</v>
      </c>
      <c r="AA49" s="81" t="str">
        <f t="shared" si="5"/>
        <v>-</v>
      </c>
      <c r="AB49" s="64">
        <f t="shared" si="6"/>
        <v>1</v>
      </c>
      <c r="AC49" s="65">
        <f t="shared" si="7"/>
        <v>1</v>
      </c>
      <c r="AD49" s="80" t="str">
        <f t="shared" si="8"/>
        <v>Initial</v>
      </c>
      <c r="AE49" s="81" t="str">
        <f t="shared" si="9"/>
        <v>RLIS</v>
      </c>
      <c r="AF49" s="64">
        <f t="shared" si="10"/>
        <v>0</v>
      </c>
      <c r="AG49" s="82" t="s">
        <v>44</v>
      </c>
    </row>
    <row r="50" spans="1:33" ht="12.75">
      <c r="A50" s="62">
        <v>102970</v>
      </c>
      <c r="B50" s="63">
        <v>191</v>
      </c>
      <c r="C50" s="64" t="s">
        <v>176</v>
      </c>
      <c r="D50" s="65" t="s">
        <v>177</v>
      </c>
      <c r="E50" s="65" t="s">
        <v>95</v>
      </c>
      <c r="F50" s="66">
        <v>36702</v>
      </c>
      <c r="G50" s="67">
        <v>350</v>
      </c>
      <c r="H50" s="68">
        <v>3348741600</v>
      </c>
      <c r="I50" s="69" t="s">
        <v>40</v>
      </c>
      <c r="J50" s="70" t="s">
        <v>41</v>
      </c>
      <c r="K50" s="71" t="s">
        <v>42</v>
      </c>
      <c r="L50" s="72">
        <v>4036.81</v>
      </c>
      <c r="M50" s="73" t="s">
        <v>42</v>
      </c>
      <c r="N50" s="74">
        <v>31.5984148</v>
      </c>
      <c r="O50" s="70" t="s">
        <v>43</v>
      </c>
      <c r="P50" s="75"/>
      <c r="Q50" s="71" t="str">
        <f t="shared" si="0"/>
        <v>NO</v>
      </c>
      <c r="R50" s="76" t="s">
        <v>43</v>
      </c>
      <c r="S50" s="77">
        <v>376124</v>
      </c>
      <c r="T50" s="78">
        <v>56756</v>
      </c>
      <c r="U50" s="78">
        <v>45787</v>
      </c>
      <c r="V50" s="79">
        <v>22382</v>
      </c>
      <c r="W50" s="64">
        <f t="shared" si="1"/>
        <v>0</v>
      </c>
      <c r="X50" s="65">
        <f t="shared" si="2"/>
        <v>0</v>
      </c>
      <c r="Y50" s="65">
        <f t="shared" si="3"/>
        <v>0</v>
      </c>
      <c r="Z50" s="80">
        <f t="shared" si="4"/>
        <v>0</v>
      </c>
      <c r="AA50" s="81" t="str">
        <f t="shared" si="5"/>
        <v>-</v>
      </c>
      <c r="AB50" s="64">
        <f t="shared" si="6"/>
        <v>1</v>
      </c>
      <c r="AC50" s="65">
        <f t="shared" si="7"/>
        <v>1</v>
      </c>
      <c r="AD50" s="80" t="str">
        <f t="shared" si="8"/>
        <v>Initial</v>
      </c>
      <c r="AE50" s="81" t="str">
        <f t="shared" si="9"/>
        <v>RLIS</v>
      </c>
      <c r="AF50" s="64">
        <f t="shared" si="10"/>
        <v>0</v>
      </c>
      <c r="AG50" s="82" t="s">
        <v>44</v>
      </c>
    </row>
    <row r="51" spans="1:33" ht="12.75">
      <c r="A51" s="62">
        <v>103090</v>
      </c>
      <c r="B51" s="63">
        <v>60</v>
      </c>
      <c r="C51" s="64" t="s">
        <v>178</v>
      </c>
      <c r="D51" s="65" t="s">
        <v>179</v>
      </c>
      <c r="E51" s="65" t="s">
        <v>180</v>
      </c>
      <c r="F51" s="66">
        <v>35470</v>
      </c>
      <c r="G51" s="67">
        <v>10</v>
      </c>
      <c r="H51" s="68">
        <v>2056529605</v>
      </c>
      <c r="I51" s="69" t="s">
        <v>52</v>
      </c>
      <c r="J51" s="70" t="s">
        <v>43</v>
      </c>
      <c r="K51" s="71" t="s">
        <v>42</v>
      </c>
      <c r="L51" s="72">
        <v>2540.99</v>
      </c>
      <c r="M51" s="73" t="s">
        <v>42</v>
      </c>
      <c r="N51" s="74">
        <v>31.69344043</v>
      </c>
      <c r="O51" s="70" t="s">
        <v>43</v>
      </c>
      <c r="P51" s="75"/>
      <c r="Q51" s="71" t="str">
        <f t="shared" si="0"/>
        <v>NO</v>
      </c>
      <c r="R51" s="76" t="s">
        <v>43</v>
      </c>
      <c r="S51" s="77">
        <v>286946</v>
      </c>
      <c r="T51" s="78">
        <v>41343</v>
      </c>
      <c r="U51" s="78">
        <v>32454</v>
      </c>
      <c r="V51" s="79">
        <v>14314</v>
      </c>
      <c r="W51" s="64">
        <f t="shared" si="1"/>
        <v>1</v>
      </c>
      <c r="X51" s="65">
        <f t="shared" si="2"/>
        <v>0</v>
      </c>
      <c r="Y51" s="65">
        <f t="shared" si="3"/>
        <v>0</v>
      </c>
      <c r="Z51" s="80">
        <f t="shared" si="4"/>
        <v>0</v>
      </c>
      <c r="AA51" s="81" t="str">
        <f t="shared" si="5"/>
        <v>-</v>
      </c>
      <c r="AB51" s="64">
        <f t="shared" si="6"/>
        <v>1</v>
      </c>
      <c r="AC51" s="65">
        <f t="shared" si="7"/>
        <v>1</v>
      </c>
      <c r="AD51" s="80" t="str">
        <f t="shared" si="8"/>
        <v>Initial</v>
      </c>
      <c r="AE51" s="81" t="str">
        <f t="shared" si="9"/>
        <v>RLIS</v>
      </c>
      <c r="AF51" s="64">
        <f t="shared" si="10"/>
        <v>0</v>
      </c>
      <c r="AG51" s="82" t="s">
        <v>44</v>
      </c>
    </row>
    <row r="52" spans="1:33" ht="12.75">
      <c r="A52" s="62">
        <v>103120</v>
      </c>
      <c r="B52" s="63">
        <v>193</v>
      </c>
      <c r="C52" s="64" t="s">
        <v>181</v>
      </c>
      <c r="D52" s="65" t="s">
        <v>182</v>
      </c>
      <c r="E52" s="65" t="s">
        <v>183</v>
      </c>
      <c r="F52" s="66">
        <v>35150</v>
      </c>
      <c r="G52" s="67">
        <v>1941</v>
      </c>
      <c r="H52" s="68">
        <v>2562455256</v>
      </c>
      <c r="I52" s="69" t="s">
        <v>150</v>
      </c>
      <c r="J52" s="70" t="s">
        <v>41</v>
      </c>
      <c r="K52" s="71" t="s">
        <v>42</v>
      </c>
      <c r="L52" s="72">
        <v>2410.59</v>
      </c>
      <c r="M52" s="73" t="s">
        <v>42</v>
      </c>
      <c r="N52" s="74">
        <v>27.43634767</v>
      </c>
      <c r="O52" s="70" t="s">
        <v>43</v>
      </c>
      <c r="P52" s="75"/>
      <c r="Q52" s="71" t="str">
        <f t="shared" si="0"/>
        <v>NO</v>
      </c>
      <c r="R52" s="76" t="s">
        <v>43</v>
      </c>
      <c r="S52" s="77">
        <v>146126</v>
      </c>
      <c r="T52" s="78">
        <v>18944</v>
      </c>
      <c r="U52" s="78">
        <v>17755</v>
      </c>
      <c r="V52" s="79">
        <v>10695</v>
      </c>
      <c r="W52" s="64">
        <f t="shared" si="1"/>
        <v>0</v>
      </c>
      <c r="X52" s="65">
        <f t="shared" si="2"/>
        <v>0</v>
      </c>
      <c r="Y52" s="65">
        <f t="shared" si="3"/>
        <v>0</v>
      </c>
      <c r="Z52" s="80">
        <f t="shared" si="4"/>
        <v>0</v>
      </c>
      <c r="AA52" s="81" t="str">
        <f t="shared" si="5"/>
        <v>-</v>
      </c>
      <c r="AB52" s="64">
        <f t="shared" si="6"/>
        <v>1</v>
      </c>
      <c r="AC52" s="65">
        <f t="shared" si="7"/>
        <v>1</v>
      </c>
      <c r="AD52" s="80" t="str">
        <f t="shared" si="8"/>
        <v>Initial</v>
      </c>
      <c r="AE52" s="81" t="str">
        <f t="shared" si="9"/>
        <v>RLIS</v>
      </c>
      <c r="AF52" s="64">
        <f t="shared" si="10"/>
        <v>0</v>
      </c>
      <c r="AG52" s="82" t="s">
        <v>44</v>
      </c>
    </row>
    <row r="53" spans="1:33" ht="12.75">
      <c r="A53" s="62">
        <v>103150</v>
      </c>
      <c r="B53" s="63">
        <v>194</v>
      </c>
      <c r="C53" s="64" t="s">
        <v>184</v>
      </c>
      <c r="D53" s="65" t="s">
        <v>185</v>
      </c>
      <c r="E53" s="65" t="s">
        <v>186</v>
      </c>
      <c r="F53" s="66">
        <v>35160</v>
      </c>
      <c r="G53" s="67">
        <v>2532</v>
      </c>
      <c r="H53" s="68">
        <v>2563155600</v>
      </c>
      <c r="I53" s="69" t="s">
        <v>150</v>
      </c>
      <c r="J53" s="70" t="s">
        <v>41</v>
      </c>
      <c r="K53" s="71" t="s">
        <v>42</v>
      </c>
      <c r="L53" s="72">
        <v>2831.97</v>
      </c>
      <c r="M53" s="73" t="s">
        <v>42</v>
      </c>
      <c r="N53" s="74">
        <v>23.85534174</v>
      </c>
      <c r="O53" s="70" t="s">
        <v>43</v>
      </c>
      <c r="P53" s="75"/>
      <c r="Q53" s="71" t="str">
        <f t="shared" si="0"/>
        <v>NO</v>
      </c>
      <c r="R53" s="76" t="s">
        <v>43</v>
      </c>
      <c r="S53" s="77">
        <v>226841</v>
      </c>
      <c r="T53" s="78">
        <v>23008</v>
      </c>
      <c r="U53" s="78">
        <v>21835</v>
      </c>
      <c r="V53" s="79">
        <v>15331</v>
      </c>
      <c r="W53" s="64">
        <f t="shared" si="1"/>
        <v>0</v>
      </c>
      <c r="X53" s="65">
        <f t="shared" si="2"/>
        <v>0</v>
      </c>
      <c r="Y53" s="65">
        <f t="shared" si="3"/>
        <v>0</v>
      </c>
      <c r="Z53" s="80">
        <f t="shared" si="4"/>
        <v>0</v>
      </c>
      <c r="AA53" s="81" t="str">
        <f t="shared" si="5"/>
        <v>-</v>
      </c>
      <c r="AB53" s="64">
        <f t="shared" si="6"/>
        <v>1</v>
      </c>
      <c r="AC53" s="65">
        <f t="shared" si="7"/>
        <v>1</v>
      </c>
      <c r="AD53" s="80" t="str">
        <f t="shared" si="8"/>
        <v>Initial</v>
      </c>
      <c r="AE53" s="81" t="str">
        <f t="shared" si="9"/>
        <v>RLIS</v>
      </c>
      <c r="AF53" s="64">
        <f t="shared" si="10"/>
        <v>0</v>
      </c>
      <c r="AG53" s="82" t="s">
        <v>44</v>
      </c>
    </row>
    <row r="54" spans="1:33" ht="12.75">
      <c r="A54" s="62">
        <v>103210</v>
      </c>
      <c r="B54" s="63">
        <v>62</v>
      </c>
      <c r="C54" s="64" t="s">
        <v>187</v>
      </c>
      <c r="D54" s="65" t="s">
        <v>188</v>
      </c>
      <c r="E54" s="65" t="s">
        <v>189</v>
      </c>
      <c r="F54" s="66">
        <v>36853</v>
      </c>
      <c r="G54" s="67">
        <v>1371</v>
      </c>
      <c r="H54" s="68">
        <v>2568251020</v>
      </c>
      <c r="I54" s="69" t="s">
        <v>150</v>
      </c>
      <c r="J54" s="70" t="s">
        <v>41</v>
      </c>
      <c r="K54" s="71" t="s">
        <v>42</v>
      </c>
      <c r="L54" s="72">
        <v>3365.55</v>
      </c>
      <c r="M54" s="73" t="s">
        <v>42</v>
      </c>
      <c r="N54" s="74">
        <v>24.20198849</v>
      </c>
      <c r="O54" s="70" t="s">
        <v>43</v>
      </c>
      <c r="P54" s="75"/>
      <c r="Q54" s="71" t="str">
        <f t="shared" si="0"/>
        <v>NO</v>
      </c>
      <c r="R54" s="76" t="s">
        <v>43</v>
      </c>
      <c r="S54" s="77">
        <v>219654</v>
      </c>
      <c r="T54" s="78">
        <v>28679</v>
      </c>
      <c r="U54" s="78">
        <v>26598</v>
      </c>
      <c r="V54" s="79">
        <v>16411</v>
      </c>
      <c r="W54" s="64">
        <f t="shared" si="1"/>
        <v>0</v>
      </c>
      <c r="X54" s="65">
        <f t="shared" si="2"/>
        <v>0</v>
      </c>
      <c r="Y54" s="65">
        <f t="shared" si="3"/>
        <v>0</v>
      </c>
      <c r="Z54" s="80">
        <f t="shared" si="4"/>
        <v>0</v>
      </c>
      <c r="AA54" s="81" t="str">
        <f t="shared" si="5"/>
        <v>-</v>
      </c>
      <c r="AB54" s="64">
        <f t="shared" si="6"/>
        <v>1</v>
      </c>
      <c r="AC54" s="65">
        <f t="shared" si="7"/>
        <v>1</v>
      </c>
      <c r="AD54" s="80" t="str">
        <f t="shared" si="8"/>
        <v>Initial</v>
      </c>
      <c r="AE54" s="81" t="str">
        <f t="shared" si="9"/>
        <v>RLIS</v>
      </c>
      <c r="AF54" s="64">
        <f t="shared" si="10"/>
        <v>0</v>
      </c>
      <c r="AG54" s="82" t="s">
        <v>44</v>
      </c>
    </row>
    <row r="55" spans="1:33" ht="12.75">
      <c r="A55" s="62">
        <v>103300</v>
      </c>
      <c r="B55" s="63">
        <v>198</v>
      </c>
      <c r="C55" s="64" t="s">
        <v>190</v>
      </c>
      <c r="D55" s="65" t="s">
        <v>191</v>
      </c>
      <c r="E55" s="65" t="s">
        <v>192</v>
      </c>
      <c r="F55" s="66">
        <v>36784</v>
      </c>
      <c r="G55" s="67">
        <v>458</v>
      </c>
      <c r="H55" s="68">
        <v>3346369955</v>
      </c>
      <c r="I55" s="69" t="s">
        <v>40</v>
      </c>
      <c r="J55" s="70" t="s">
        <v>41</v>
      </c>
      <c r="K55" s="71" t="s">
        <v>42</v>
      </c>
      <c r="L55" s="72">
        <v>1659.65</v>
      </c>
      <c r="M55" s="73" t="s">
        <v>42</v>
      </c>
      <c r="N55" s="74">
        <v>24.00623539</v>
      </c>
      <c r="O55" s="70" t="s">
        <v>43</v>
      </c>
      <c r="P55" s="75"/>
      <c r="Q55" s="71" t="str">
        <f t="shared" si="0"/>
        <v>NO</v>
      </c>
      <c r="R55" s="76" t="s">
        <v>43</v>
      </c>
      <c r="S55" s="77">
        <v>86517</v>
      </c>
      <c r="T55" s="78">
        <v>10089</v>
      </c>
      <c r="U55" s="78">
        <v>10521</v>
      </c>
      <c r="V55" s="79">
        <v>7598</v>
      </c>
      <c r="W55" s="64">
        <f t="shared" si="1"/>
        <v>0</v>
      </c>
      <c r="X55" s="65">
        <f t="shared" si="2"/>
        <v>0</v>
      </c>
      <c r="Y55" s="65">
        <f t="shared" si="3"/>
        <v>0</v>
      </c>
      <c r="Z55" s="80">
        <f t="shared" si="4"/>
        <v>0</v>
      </c>
      <c r="AA55" s="81" t="str">
        <f t="shared" si="5"/>
        <v>-</v>
      </c>
      <c r="AB55" s="64">
        <f t="shared" si="6"/>
        <v>1</v>
      </c>
      <c r="AC55" s="65">
        <f t="shared" si="7"/>
        <v>1</v>
      </c>
      <c r="AD55" s="80" t="str">
        <f t="shared" si="8"/>
        <v>Initial</v>
      </c>
      <c r="AE55" s="81" t="str">
        <f t="shared" si="9"/>
        <v>RLIS</v>
      </c>
      <c r="AF55" s="64">
        <f t="shared" si="10"/>
        <v>0</v>
      </c>
      <c r="AG55" s="82" t="s">
        <v>44</v>
      </c>
    </row>
    <row r="56" spans="1:33" ht="12.75">
      <c r="A56" s="62">
        <v>103330</v>
      </c>
      <c r="B56" s="63">
        <v>199</v>
      </c>
      <c r="C56" s="64" t="s">
        <v>193</v>
      </c>
      <c r="D56" s="65" t="s">
        <v>194</v>
      </c>
      <c r="E56" s="65" t="s">
        <v>167</v>
      </c>
      <c r="F56" s="66">
        <v>36081</v>
      </c>
      <c r="G56" s="67">
        <v>529</v>
      </c>
      <c r="H56" s="68">
        <v>3345663741</v>
      </c>
      <c r="I56" s="69" t="s">
        <v>40</v>
      </c>
      <c r="J56" s="70" t="s">
        <v>41</v>
      </c>
      <c r="K56" s="71" t="s">
        <v>42</v>
      </c>
      <c r="L56" s="72">
        <v>2367.29</v>
      </c>
      <c r="M56" s="73" t="s">
        <v>42</v>
      </c>
      <c r="N56" s="74">
        <v>22.7379278</v>
      </c>
      <c r="O56" s="70" t="s">
        <v>43</v>
      </c>
      <c r="P56" s="75"/>
      <c r="Q56" s="71" t="str">
        <f t="shared" si="0"/>
        <v>NO</v>
      </c>
      <c r="R56" s="76" t="s">
        <v>43</v>
      </c>
      <c r="S56" s="77">
        <v>167386</v>
      </c>
      <c r="T56" s="78">
        <v>16193</v>
      </c>
      <c r="U56" s="78">
        <v>16265</v>
      </c>
      <c r="V56" s="79">
        <v>11085</v>
      </c>
      <c r="W56" s="64">
        <f t="shared" si="1"/>
        <v>0</v>
      </c>
      <c r="X56" s="65">
        <f t="shared" si="2"/>
        <v>0</v>
      </c>
      <c r="Y56" s="65">
        <f t="shared" si="3"/>
        <v>0</v>
      </c>
      <c r="Z56" s="80">
        <f t="shared" si="4"/>
        <v>0</v>
      </c>
      <c r="AA56" s="81" t="str">
        <f t="shared" si="5"/>
        <v>-</v>
      </c>
      <c r="AB56" s="64">
        <f t="shared" si="6"/>
        <v>1</v>
      </c>
      <c r="AC56" s="65">
        <f t="shared" si="7"/>
        <v>1</v>
      </c>
      <c r="AD56" s="80" t="str">
        <f t="shared" si="8"/>
        <v>Initial</v>
      </c>
      <c r="AE56" s="81" t="str">
        <f t="shared" si="9"/>
        <v>RLIS</v>
      </c>
      <c r="AF56" s="64">
        <f t="shared" si="10"/>
        <v>0</v>
      </c>
      <c r="AG56" s="82" t="s">
        <v>44</v>
      </c>
    </row>
    <row r="57" spans="1:33" ht="12.75">
      <c r="A57" s="62">
        <v>103480</v>
      </c>
      <c r="B57" s="63">
        <v>65</v>
      </c>
      <c r="C57" s="64" t="s">
        <v>195</v>
      </c>
      <c r="D57" s="65" t="s">
        <v>196</v>
      </c>
      <c r="E57" s="65" t="s">
        <v>197</v>
      </c>
      <c r="F57" s="66">
        <v>36518</v>
      </c>
      <c r="G57" s="67">
        <v>1359</v>
      </c>
      <c r="H57" s="68">
        <v>2518472401</v>
      </c>
      <c r="I57" s="69" t="s">
        <v>52</v>
      </c>
      <c r="J57" s="70" t="s">
        <v>43</v>
      </c>
      <c r="K57" s="71" t="s">
        <v>42</v>
      </c>
      <c r="L57" s="72">
        <v>3576.96</v>
      </c>
      <c r="M57" s="73" t="s">
        <v>42</v>
      </c>
      <c r="N57" s="74">
        <v>21.22797357</v>
      </c>
      <c r="O57" s="70" t="s">
        <v>43</v>
      </c>
      <c r="P57" s="75"/>
      <c r="Q57" s="71" t="str">
        <f t="shared" si="0"/>
        <v>NO</v>
      </c>
      <c r="R57" s="76" t="s">
        <v>43</v>
      </c>
      <c r="S57" s="77">
        <v>221563</v>
      </c>
      <c r="T57" s="78">
        <v>23118</v>
      </c>
      <c r="U57" s="78">
        <v>23591</v>
      </c>
      <c r="V57" s="79">
        <v>18563</v>
      </c>
      <c r="W57" s="64">
        <f t="shared" si="1"/>
        <v>1</v>
      </c>
      <c r="X57" s="65">
        <f t="shared" si="2"/>
        <v>0</v>
      </c>
      <c r="Y57" s="65">
        <f t="shared" si="3"/>
        <v>0</v>
      </c>
      <c r="Z57" s="80">
        <f t="shared" si="4"/>
        <v>0</v>
      </c>
      <c r="AA57" s="81" t="str">
        <f t="shared" si="5"/>
        <v>-</v>
      </c>
      <c r="AB57" s="64">
        <f t="shared" si="6"/>
        <v>1</v>
      </c>
      <c r="AC57" s="65">
        <f t="shared" si="7"/>
        <v>1</v>
      </c>
      <c r="AD57" s="80" t="str">
        <f t="shared" si="8"/>
        <v>Initial</v>
      </c>
      <c r="AE57" s="81" t="str">
        <f t="shared" si="9"/>
        <v>RLIS</v>
      </c>
      <c r="AF57" s="64">
        <f t="shared" si="10"/>
        <v>0</v>
      </c>
      <c r="AG57" s="82" t="s">
        <v>44</v>
      </c>
    </row>
    <row r="58" spans="1:33" ht="12.75">
      <c r="A58" s="62">
        <v>103510</v>
      </c>
      <c r="B58" s="63">
        <v>66</v>
      </c>
      <c r="C58" s="64" t="s">
        <v>198</v>
      </c>
      <c r="D58" s="65" t="s">
        <v>199</v>
      </c>
      <c r="E58" s="65" t="s">
        <v>200</v>
      </c>
      <c r="F58" s="66">
        <v>36726</v>
      </c>
      <c r="G58" s="67">
        <v>160</v>
      </c>
      <c r="H58" s="68">
        <v>3346824716</v>
      </c>
      <c r="I58" s="69" t="s">
        <v>52</v>
      </c>
      <c r="J58" s="70" t="s">
        <v>43</v>
      </c>
      <c r="K58" s="71" t="s">
        <v>42</v>
      </c>
      <c r="L58" s="72">
        <v>2335.09</v>
      </c>
      <c r="M58" s="73" t="s">
        <v>42</v>
      </c>
      <c r="N58" s="74">
        <v>37.07664884</v>
      </c>
      <c r="O58" s="70" t="s">
        <v>43</v>
      </c>
      <c r="P58" s="75"/>
      <c r="Q58" s="71" t="str">
        <f t="shared" si="0"/>
        <v>NO</v>
      </c>
      <c r="R58" s="76" t="s">
        <v>43</v>
      </c>
      <c r="S58" s="77">
        <v>293600</v>
      </c>
      <c r="T58" s="78">
        <v>45688</v>
      </c>
      <c r="U58" s="78">
        <v>34570</v>
      </c>
      <c r="V58" s="79">
        <v>13305</v>
      </c>
      <c r="W58" s="64">
        <f t="shared" si="1"/>
        <v>1</v>
      </c>
      <c r="X58" s="65">
        <f t="shared" si="2"/>
        <v>0</v>
      </c>
      <c r="Y58" s="65">
        <f t="shared" si="3"/>
        <v>0</v>
      </c>
      <c r="Z58" s="80">
        <f t="shared" si="4"/>
        <v>0</v>
      </c>
      <c r="AA58" s="81" t="str">
        <f t="shared" si="5"/>
        <v>-</v>
      </c>
      <c r="AB58" s="64">
        <f t="shared" si="6"/>
        <v>1</v>
      </c>
      <c r="AC58" s="65">
        <f t="shared" si="7"/>
        <v>1</v>
      </c>
      <c r="AD58" s="80" t="str">
        <f t="shared" si="8"/>
        <v>Initial</v>
      </c>
      <c r="AE58" s="81" t="str">
        <f t="shared" si="9"/>
        <v>RLIS</v>
      </c>
      <c r="AF58" s="64">
        <f t="shared" si="10"/>
        <v>0</v>
      </c>
      <c r="AG58" s="82" t="s">
        <v>44</v>
      </c>
    </row>
    <row r="59" spans="1:33" ht="12.75">
      <c r="A59" s="62">
        <v>103540</v>
      </c>
      <c r="B59" s="63">
        <v>204</v>
      </c>
      <c r="C59" s="64" t="s">
        <v>201</v>
      </c>
      <c r="D59" s="65" t="s">
        <v>202</v>
      </c>
      <c r="E59" s="65" t="s">
        <v>203</v>
      </c>
      <c r="F59" s="66">
        <v>35594</v>
      </c>
      <c r="G59" s="67">
        <v>70</v>
      </c>
      <c r="H59" s="68">
        <v>2054874255</v>
      </c>
      <c r="I59" s="69" t="s">
        <v>52</v>
      </c>
      <c r="J59" s="70" t="s">
        <v>43</v>
      </c>
      <c r="K59" s="71" t="s">
        <v>42</v>
      </c>
      <c r="L59" s="72">
        <v>1286.51</v>
      </c>
      <c r="M59" s="73" t="s">
        <v>42</v>
      </c>
      <c r="N59" s="74">
        <v>22.51121076</v>
      </c>
      <c r="O59" s="70" t="s">
        <v>43</v>
      </c>
      <c r="P59" s="75"/>
      <c r="Q59" s="71" t="str">
        <f t="shared" si="0"/>
        <v>NO</v>
      </c>
      <c r="R59" s="76" t="s">
        <v>43</v>
      </c>
      <c r="S59" s="77">
        <v>59971</v>
      </c>
      <c r="T59" s="78">
        <v>6755</v>
      </c>
      <c r="U59" s="78">
        <v>7572</v>
      </c>
      <c r="V59" s="79">
        <v>6029</v>
      </c>
      <c r="W59" s="64">
        <f t="shared" si="1"/>
        <v>1</v>
      </c>
      <c r="X59" s="65">
        <f t="shared" si="2"/>
        <v>0</v>
      </c>
      <c r="Y59" s="65">
        <f t="shared" si="3"/>
        <v>0</v>
      </c>
      <c r="Z59" s="80">
        <f t="shared" si="4"/>
        <v>0</v>
      </c>
      <c r="AA59" s="81" t="str">
        <f t="shared" si="5"/>
        <v>-</v>
      </c>
      <c r="AB59" s="64">
        <f t="shared" si="6"/>
        <v>1</v>
      </c>
      <c r="AC59" s="65">
        <f t="shared" si="7"/>
        <v>1</v>
      </c>
      <c r="AD59" s="80" t="str">
        <f t="shared" si="8"/>
        <v>Initial</v>
      </c>
      <c r="AE59" s="81" t="str">
        <f t="shared" si="9"/>
        <v>RLIS</v>
      </c>
      <c r="AF59" s="64">
        <f t="shared" si="10"/>
        <v>0</v>
      </c>
      <c r="AG59" s="82" t="s">
        <v>44</v>
      </c>
    </row>
    <row r="60" spans="1:33" ht="12.75">
      <c r="A60" s="62">
        <v>103580</v>
      </c>
      <c r="B60" s="63">
        <v>67</v>
      </c>
      <c r="C60" s="64" t="s">
        <v>204</v>
      </c>
      <c r="D60" s="65" t="s">
        <v>205</v>
      </c>
      <c r="E60" s="65" t="s">
        <v>206</v>
      </c>
      <c r="F60" s="66">
        <v>35553</v>
      </c>
      <c r="G60" s="67">
        <v>9</v>
      </c>
      <c r="H60" s="68">
        <v>2054895018</v>
      </c>
      <c r="I60" s="69" t="s">
        <v>52</v>
      </c>
      <c r="J60" s="70" t="s">
        <v>43</v>
      </c>
      <c r="K60" s="71" t="s">
        <v>42</v>
      </c>
      <c r="L60" s="72">
        <v>2771.35</v>
      </c>
      <c r="M60" s="73" t="s">
        <v>42</v>
      </c>
      <c r="N60" s="74">
        <v>23.40425532</v>
      </c>
      <c r="O60" s="70" t="s">
        <v>43</v>
      </c>
      <c r="P60" s="75"/>
      <c r="Q60" s="71" t="str">
        <f t="shared" si="0"/>
        <v>NO</v>
      </c>
      <c r="R60" s="76" t="s">
        <v>43</v>
      </c>
      <c r="S60" s="77">
        <v>168686</v>
      </c>
      <c r="T60" s="78">
        <v>15498</v>
      </c>
      <c r="U60" s="78">
        <v>16756</v>
      </c>
      <c r="V60" s="79">
        <v>14393</v>
      </c>
      <c r="W60" s="64">
        <f t="shared" si="1"/>
        <v>1</v>
      </c>
      <c r="X60" s="65">
        <f t="shared" si="2"/>
        <v>0</v>
      </c>
      <c r="Y60" s="65">
        <f t="shared" si="3"/>
        <v>0</v>
      </c>
      <c r="Z60" s="80">
        <f t="shared" si="4"/>
        <v>0</v>
      </c>
      <c r="AA60" s="81" t="str">
        <f t="shared" si="5"/>
        <v>-</v>
      </c>
      <c r="AB60" s="64">
        <f t="shared" si="6"/>
        <v>1</v>
      </c>
      <c r="AC60" s="65">
        <f t="shared" si="7"/>
        <v>1</v>
      </c>
      <c r="AD60" s="80" t="str">
        <f t="shared" si="8"/>
        <v>Initial</v>
      </c>
      <c r="AE60" s="81" t="str">
        <f t="shared" si="9"/>
        <v>RLIS</v>
      </c>
      <c r="AF60" s="64">
        <f t="shared" si="10"/>
        <v>0</v>
      </c>
      <c r="AG60" s="82" t="s">
        <v>44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3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2.7109375" style="0" bestFit="1" customWidth="1"/>
    <col min="4" max="4" width="30.8515625" style="0" bestFit="1" customWidth="1"/>
    <col min="5" max="5" width="18.281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7.00390625" style="0" bestFit="1" customWidth="1"/>
    <col min="10" max="11" width="6.5742187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20" max="22" width="7.5742187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436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1" t="s">
        <v>21</v>
      </c>
      <c r="V3" s="32" t="s">
        <v>22</v>
      </c>
      <c r="W3" s="33" t="s">
        <v>23</v>
      </c>
      <c r="X3" s="34" t="s">
        <v>24</v>
      </c>
      <c r="Y3" s="34" t="s">
        <v>25</v>
      </c>
      <c r="Z3" s="35" t="s">
        <v>26</v>
      </c>
      <c r="AA3" s="36" t="s">
        <v>27</v>
      </c>
      <c r="AB3" s="33" t="s">
        <v>28</v>
      </c>
      <c r="AC3" s="34" t="s">
        <v>29</v>
      </c>
      <c r="AD3" s="35" t="s">
        <v>30</v>
      </c>
      <c r="AE3" s="37" t="s">
        <v>31</v>
      </c>
      <c r="AF3" s="38" t="s">
        <v>32</v>
      </c>
      <c r="AG3" s="39" t="s">
        <v>33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34</v>
      </c>
      <c r="Q4" s="47" t="s">
        <v>35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36</v>
      </c>
      <c r="AG4" s="7"/>
    </row>
    <row r="5" spans="1:33" ht="12.75">
      <c r="A5" s="62">
        <v>100009</v>
      </c>
      <c r="B5" s="63">
        <v>600</v>
      </c>
      <c r="C5" s="64" t="s">
        <v>207</v>
      </c>
      <c r="D5" s="65" t="s">
        <v>208</v>
      </c>
      <c r="E5" s="65" t="s">
        <v>186</v>
      </c>
      <c r="F5" s="66">
        <v>35161</v>
      </c>
      <c r="G5" s="67">
        <v>698</v>
      </c>
      <c r="H5" s="68">
        <v>2567613200</v>
      </c>
      <c r="I5" s="69" t="s">
        <v>48</v>
      </c>
      <c r="J5" s="70" t="s">
        <v>41</v>
      </c>
      <c r="K5" s="71" t="s">
        <v>42</v>
      </c>
      <c r="L5" s="72"/>
      <c r="M5" s="73" t="s">
        <v>42</v>
      </c>
      <c r="N5" s="74" t="s">
        <v>209</v>
      </c>
      <c r="O5" s="70" t="s">
        <v>209</v>
      </c>
      <c r="P5" s="75"/>
      <c r="Q5" s="71" t="str">
        <f aca="true" t="shared" si="0" ref="Q5:Q68">IF(AND(ISNUMBER(P5),P5&gt;=20),"YES","NO")</f>
        <v>NO</v>
      </c>
      <c r="R5" s="76" t="s">
        <v>43</v>
      </c>
      <c r="S5" s="103">
        <v>39032</v>
      </c>
      <c r="T5" s="104"/>
      <c r="U5" s="104"/>
      <c r="V5" s="105">
        <v>2359</v>
      </c>
      <c r="W5" s="64">
        <f aca="true" t="shared" si="1" ref="W5:W68">IF(OR(J5="YES",K5="YES"),1,0)</f>
        <v>0</v>
      </c>
      <c r="X5" s="65">
        <f aca="true" t="shared" si="2" ref="X5:X68">IF(OR(AND(ISNUMBER(L5),AND(L5&gt;0,L5&lt;600)),AND(ISNUMBER(L5),AND(L5&gt;0,M5="YES"))),1,0)</f>
        <v>0</v>
      </c>
      <c r="Y5" s="65">
        <f aca="true" t="shared" si="3" ref="Y5:Y68">IF(AND(OR(J5="YES",K5="YES"),(W5=0)),"Trouble",0)</f>
        <v>0</v>
      </c>
      <c r="Z5" s="80">
        <f aca="true" t="shared" si="4" ref="Z5:Z68">IF(AND(OR(AND(ISNUMBER(L5),AND(L5&gt;0,L5&lt;600)),AND(ISNUMBER(L5),AND(L5&gt;0,M5="YES"))),(X5=0)),"Trouble",0)</f>
        <v>0</v>
      </c>
      <c r="AA5" s="81" t="str">
        <f aca="true" t="shared" si="5" ref="AA5:AA68">IF(AND(W5=1,X5=1),"SRSA","-")</f>
        <v>-</v>
      </c>
      <c r="AB5" s="64">
        <f aca="true" t="shared" si="6" ref="AB5:AB68">IF(R5="YES",1,0)</f>
        <v>1</v>
      </c>
      <c r="AC5" s="65">
        <f aca="true" t="shared" si="7" ref="AC5:AC68">IF(OR(AND(ISNUMBER(P5),P5&gt;=20),(AND(ISNUMBER(P5)=FALSE,AND(ISNUMBER(N5),N5&gt;=20)))),1,0)</f>
        <v>0</v>
      </c>
      <c r="AD5" s="80">
        <f aca="true" t="shared" si="8" ref="AD5:AD68">IF(AND(AB5=1,AC5=1),"Initial",0)</f>
        <v>0</v>
      </c>
      <c r="AE5" s="81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2" t="s">
        <v>44</v>
      </c>
    </row>
    <row r="6" spans="1:33" ht="12.75">
      <c r="A6" s="62">
        <v>100010</v>
      </c>
      <c r="B6" s="63">
        <v>610</v>
      </c>
      <c r="C6" s="64" t="s">
        <v>210</v>
      </c>
      <c r="D6" s="65" t="s">
        <v>211</v>
      </c>
      <c r="E6" s="65" t="s">
        <v>212</v>
      </c>
      <c r="F6" s="66">
        <v>36604</v>
      </c>
      <c r="G6" s="67">
        <v>2519</v>
      </c>
      <c r="H6" s="68">
        <v>2514412100</v>
      </c>
      <c r="I6" s="69" t="s">
        <v>213</v>
      </c>
      <c r="J6" s="70" t="s">
        <v>41</v>
      </c>
      <c r="K6" s="71" t="s">
        <v>42</v>
      </c>
      <c r="L6" s="72"/>
      <c r="M6" s="73" t="s">
        <v>42</v>
      </c>
      <c r="N6" s="74" t="s">
        <v>209</v>
      </c>
      <c r="O6" s="70" t="s">
        <v>209</v>
      </c>
      <c r="P6" s="75"/>
      <c r="Q6" s="71" t="str">
        <f t="shared" si="0"/>
        <v>NO</v>
      </c>
      <c r="R6" s="76" t="s">
        <v>41</v>
      </c>
      <c r="S6" s="103"/>
      <c r="T6" s="104"/>
      <c r="U6" s="104"/>
      <c r="V6" s="105"/>
      <c r="W6" s="64">
        <f t="shared" si="1"/>
        <v>0</v>
      </c>
      <c r="X6" s="65">
        <f t="shared" si="2"/>
        <v>0</v>
      </c>
      <c r="Y6" s="65">
        <f t="shared" si="3"/>
        <v>0</v>
      </c>
      <c r="Z6" s="80">
        <f t="shared" si="4"/>
        <v>0</v>
      </c>
      <c r="AA6" s="81" t="str">
        <f t="shared" si="5"/>
        <v>-</v>
      </c>
      <c r="AB6" s="64">
        <f t="shared" si="6"/>
        <v>0</v>
      </c>
      <c r="AC6" s="65">
        <f t="shared" si="7"/>
        <v>0</v>
      </c>
      <c r="AD6" s="80">
        <f t="shared" si="8"/>
        <v>0</v>
      </c>
      <c r="AE6" s="81" t="str">
        <f t="shared" si="9"/>
        <v>-</v>
      </c>
      <c r="AF6" s="64">
        <f t="shared" si="10"/>
        <v>0</v>
      </c>
      <c r="AG6" s="82" t="s">
        <v>44</v>
      </c>
    </row>
    <row r="7" spans="1:33" ht="12.75">
      <c r="A7" s="62">
        <v>100018</v>
      </c>
      <c r="B7" s="63">
        <v>207</v>
      </c>
      <c r="C7" s="64" t="s">
        <v>214</v>
      </c>
      <c r="D7" s="65" t="s">
        <v>215</v>
      </c>
      <c r="E7" s="65" t="s">
        <v>216</v>
      </c>
      <c r="F7" s="66">
        <v>35203</v>
      </c>
      <c r="G7" s="67">
        <v>2203</v>
      </c>
      <c r="H7" s="68">
        <v>2052529241</v>
      </c>
      <c r="I7" s="69" t="s">
        <v>217</v>
      </c>
      <c r="J7" s="70" t="s">
        <v>41</v>
      </c>
      <c r="K7" s="71" t="s">
        <v>42</v>
      </c>
      <c r="L7" s="72">
        <v>340.88</v>
      </c>
      <c r="M7" s="73" t="s">
        <v>42</v>
      </c>
      <c r="N7" s="74" t="s">
        <v>209</v>
      </c>
      <c r="O7" s="70" t="s">
        <v>209</v>
      </c>
      <c r="P7" s="75"/>
      <c r="Q7" s="71" t="str">
        <f t="shared" si="0"/>
        <v>NO</v>
      </c>
      <c r="R7" s="76" t="s">
        <v>41</v>
      </c>
      <c r="S7" s="103"/>
      <c r="T7" s="104"/>
      <c r="U7" s="104"/>
      <c r="V7" s="105"/>
      <c r="W7" s="64">
        <f t="shared" si="1"/>
        <v>0</v>
      </c>
      <c r="X7" s="65">
        <f t="shared" si="2"/>
        <v>1</v>
      </c>
      <c r="Y7" s="65">
        <f t="shared" si="3"/>
        <v>0</v>
      </c>
      <c r="Z7" s="80">
        <f t="shared" si="4"/>
        <v>0</v>
      </c>
      <c r="AA7" s="81" t="str">
        <f t="shared" si="5"/>
        <v>-</v>
      </c>
      <c r="AB7" s="64">
        <f t="shared" si="6"/>
        <v>0</v>
      </c>
      <c r="AC7" s="65">
        <f t="shared" si="7"/>
        <v>0</v>
      </c>
      <c r="AD7" s="80">
        <f t="shared" si="8"/>
        <v>0</v>
      </c>
      <c r="AE7" s="81" t="str">
        <f t="shared" si="9"/>
        <v>-</v>
      </c>
      <c r="AF7" s="64">
        <f t="shared" si="10"/>
        <v>0</v>
      </c>
      <c r="AG7" s="82" t="s">
        <v>44</v>
      </c>
    </row>
    <row r="8" spans="1:33" ht="12.75">
      <c r="A8" s="62">
        <v>100002</v>
      </c>
      <c r="B8" s="63">
        <v>210</v>
      </c>
      <c r="C8" s="64" t="s">
        <v>218</v>
      </c>
      <c r="D8" s="65" t="s">
        <v>219</v>
      </c>
      <c r="E8" s="65" t="s">
        <v>220</v>
      </c>
      <c r="F8" s="66">
        <v>36057</v>
      </c>
      <c r="G8" s="67">
        <v>66</v>
      </c>
      <c r="H8" s="68">
        <v>3342153850</v>
      </c>
      <c r="I8" s="69" t="s">
        <v>221</v>
      </c>
      <c r="J8" s="70" t="s">
        <v>41</v>
      </c>
      <c r="K8" s="71" t="s">
        <v>42</v>
      </c>
      <c r="L8" s="72"/>
      <c r="M8" s="73" t="s">
        <v>42</v>
      </c>
      <c r="N8" s="74" t="s">
        <v>209</v>
      </c>
      <c r="O8" s="70" t="s">
        <v>209</v>
      </c>
      <c r="P8" s="75"/>
      <c r="Q8" s="71" t="str">
        <f t="shared" si="0"/>
        <v>NO</v>
      </c>
      <c r="R8" s="76" t="s">
        <v>41</v>
      </c>
      <c r="S8" s="103">
        <v>90608</v>
      </c>
      <c r="T8" s="104"/>
      <c r="U8" s="104"/>
      <c r="V8" s="105">
        <v>5889</v>
      </c>
      <c r="W8" s="64">
        <f t="shared" si="1"/>
        <v>0</v>
      </c>
      <c r="X8" s="65">
        <f t="shared" si="2"/>
        <v>0</v>
      </c>
      <c r="Y8" s="65">
        <f t="shared" si="3"/>
        <v>0</v>
      </c>
      <c r="Z8" s="80">
        <f t="shared" si="4"/>
        <v>0</v>
      </c>
      <c r="AA8" s="81" t="str">
        <f t="shared" si="5"/>
        <v>-</v>
      </c>
      <c r="AB8" s="64">
        <f t="shared" si="6"/>
        <v>0</v>
      </c>
      <c r="AC8" s="65">
        <f t="shared" si="7"/>
        <v>0</v>
      </c>
      <c r="AD8" s="80">
        <f t="shared" si="8"/>
        <v>0</v>
      </c>
      <c r="AE8" s="81" t="str">
        <f t="shared" si="9"/>
        <v>-</v>
      </c>
      <c r="AF8" s="64">
        <f t="shared" si="10"/>
        <v>0</v>
      </c>
      <c r="AG8" s="82" t="s">
        <v>44</v>
      </c>
    </row>
    <row r="9" spans="1:33" ht="12.75">
      <c r="A9" s="62">
        <v>100005</v>
      </c>
      <c r="B9" s="63">
        <v>101</v>
      </c>
      <c r="C9" s="64" t="s">
        <v>37</v>
      </c>
      <c r="D9" s="65" t="s">
        <v>38</v>
      </c>
      <c r="E9" s="65" t="s">
        <v>39</v>
      </c>
      <c r="F9" s="66">
        <v>35950</v>
      </c>
      <c r="G9" s="67">
        <v>25</v>
      </c>
      <c r="H9" s="68">
        <v>2568911183</v>
      </c>
      <c r="I9" s="69" t="s">
        <v>40</v>
      </c>
      <c r="J9" s="70" t="s">
        <v>41</v>
      </c>
      <c r="K9" s="71" t="s">
        <v>42</v>
      </c>
      <c r="L9" s="72">
        <v>3659.83</v>
      </c>
      <c r="M9" s="73" t="s">
        <v>42</v>
      </c>
      <c r="N9" s="74">
        <v>23.76893939</v>
      </c>
      <c r="O9" s="70" t="s">
        <v>43</v>
      </c>
      <c r="P9" s="75"/>
      <c r="Q9" s="71" t="str">
        <f t="shared" si="0"/>
        <v>NO</v>
      </c>
      <c r="R9" s="76" t="s">
        <v>43</v>
      </c>
      <c r="S9" s="77">
        <v>166019</v>
      </c>
      <c r="T9" s="78">
        <v>17465</v>
      </c>
      <c r="U9" s="78">
        <v>20295</v>
      </c>
      <c r="V9" s="79">
        <v>16869</v>
      </c>
      <c r="W9" s="64">
        <f t="shared" si="1"/>
        <v>0</v>
      </c>
      <c r="X9" s="65">
        <f t="shared" si="2"/>
        <v>0</v>
      </c>
      <c r="Y9" s="65">
        <f t="shared" si="3"/>
        <v>0</v>
      </c>
      <c r="Z9" s="80">
        <f t="shared" si="4"/>
        <v>0</v>
      </c>
      <c r="AA9" s="81" t="str">
        <f t="shared" si="5"/>
        <v>-</v>
      </c>
      <c r="AB9" s="64">
        <f t="shared" si="6"/>
        <v>1</v>
      </c>
      <c r="AC9" s="65">
        <f t="shared" si="7"/>
        <v>1</v>
      </c>
      <c r="AD9" s="80" t="str">
        <f t="shared" si="8"/>
        <v>Initial</v>
      </c>
      <c r="AE9" s="81" t="str">
        <f t="shared" si="9"/>
        <v>RLIS</v>
      </c>
      <c r="AF9" s="64">
        <f t="shared" si="10"/>
        <v>0</v>
      </c>
      <c r="AG9" s="82" t="s">
        <v>44</v>
      </c>
    </row>
    <row r="10" spans="1:33" ht="12.75">
      <c r="A10" s="62">
        <v>100030</v>
      </c>
      <c r="B10" s="63">
        <v>102</v>
      </c>
      <c r="C10" s="64" t="s">
        <v>222</v>
      </c>
      <c r="D10" s="65" t="s">
        <v>223</v>
      </c>
      <c r="E10" s="65" t="s">
        <v>222</v>
      </c>
      <c r="F10" s="66">
        <v>35010</v>
      </c>
      <c r="G10" s="67">
        <v>2053</v>
      </c>
      <c r="H10" s="68">
        <v>2562348670</v>
      </c>
      <c r="I10" s="69" t="s">
        <v>48</v>
      </c>
      <c r="J10" s="70" t="s">
        <v>41</v>
      </c>
      <c r="K10" s="71" t="s">
        <v>42</v>
      </c>
      <c r="L10" s="72">
        <v>3521.73</v>
      </c>
      <c r="M10" s="73" t="s">
        <v>42</v>
      </c>
      <c r="N10" s="74">
        <v>17.16239316</v>
      </c>
      <c r="O10" s="70" t="s">
        <v>41</v>
      </c>
      <c r="P10" s="75"/>
      <c r="Q10" s="71" t="str">
        <f t="shared" si="0"/>
        <v>NO</v>
      </c>
      <c r="R10" s="76" t="s">
        <v>43</v>
      </c>
      <c r="S10" s="77">
        <v>197711</v>
      </c>
      <c r="T10" s="78">
        <v>18512</v>
      </c>
      <c r="U10" s="78">
        <v>20666</v>
      </c>
      <c r="V10" s="79">
        <v>16370</v>
      </c>
      <c r="W10" s="64">
        <f t="shared" si="1"/>
        <v>0</v>
      </c>
      <c r="X10" s="65">
        <f t="shared" si="2"/>
        <v>0</v>
      </c>
      <c r="Y10" s="65">
        <f t="shared" si="3"/>
        <v>0</v>
      </c>
      <c r="Z10" s="80">
        <f t="shared" si="4"/>
        <v>0</v>
      </c>
      <c r="AA10" s="81" t="str">
        <f t="shared" si="5"/>
        <v>-</v>
      </c>
      <c r="AB10" s="64">
        <f t="shared" si="6"/>
        <v>1</v>
      </c>
      <c r="AC10" s="65">
        <f t="shared" si="7"/>
        <v>0</v>
      </c>
      <c r="AD10" s="80">
        <f t="shared" si="8"/>
        <v>0</v>
      </c>
      <c r="AE10" s="81" t="str">
        <f t="shared" si="9"/>
        <v>-</v>
      </c>
      <c r="AF10" s="64">
        <f t="shared" si="10"/>
        <v>0</v>
      </c>
      <c r="AG10" s="82" t="s">
        <v>44</v>
      </c>
    </row>
    <row r="11" spans="1:33" ht="12.75">
      <c r="A11" s="62">
        <v>100060</v>
      </c>
      <c r="B11" s="63">
        <v>104</v>
      </c>
      <c r="C11" s="64" t="s">
        <v>45</v>
      </c>
      <c r="D11" s="65" t="s">
        <v>46</v>
      </c>
      <c r="E11" s="65" t="s">
        <v>47</v>
      </c>
      <c r="F11" s="66">
        <v>36420</v>
      </c>
      <c r="G11" s="67">
        <v>3152</v>
      </c>
      <c r="H11" s="68">
        <v>3342223186</v>
      </c>
      <c r="I11" s="69" t="s">
        <v>48</v>
      </c>
      <c r="J11" s="70" t="s">
        <v>41</v>
      </c>
      <c r="K11" s="71" t="s">
        <v>42</v>
      </c>
      <c r="L11" s="72">
        <v>1619.4</v>
      </c>
      <c r="M11" s="73" t="s">
        <v>42</v>
      </c>
      <c r="N11" s="74">
        <v>27.28551336</v>
      </c>
      <c r="O11" s="70" t="s">
        <v>43</v>
      </c>
      <c r="P11" s="75"/>
      <c r="Q11" s="71" t="str">
        <f t="shared" si="0"/>
        <v>NO</v>
      </c>
      <c r="R11" s="76" t="s">
        <v>43</v>
      </c>
      <c r="S11" s="77">
        <v>117593</v>
      </c>
      <c r="T11" s="78">
        <v>12165</v>
      </c>
      <c r="U11" s="78">
        <v>11942</v>
      </c>
      <c r="V11" s="79">
        <v>7833</v>
      </c>
      <c r="W11" s="64">
        <f t="shared" si="1"/>
        <v>0</v>
      </c>
      <c r="X11" s="65">
        <f t="shared" si="2"/>
        <v>0</v>
      </c>
      <c r="Y11" s="65">
        <f t="shared" si="3"/>
        <v>0</v>
      </c>
      <c r="Z11" s="80">
        <f t="shared" si="4"/>
        <v>0</v>
      </c>
      <c r="AA11" s="81" t="str">
        <f t="shared" si="5"/>
        <v>-</v>
      </c>
      <c r="AB11" s="64">
        <f t="shared" si="6"/>
        <v>1</v>
      </c>
      <c r="AC11" s="65">
        <f t="shared" si="7"/>
        <v>1</v>
      </c>
      <c r="AD11" s="80" t="str">
        <f t="shared" si="8"/>
        <v>Initial</v>
      </c>
      <c r="AE11" s="81" t="str">
        <f t="shared" si="9"/>
        <v>RLIS</v>
      </c>
      <c r="AF11" s="64">
        <f t="shared" si="10"/>
        <v>0</v>
      </c>
      <c r="AG11" s="82" t="s">
        <v>44</v>
      </c>
    </row>
    <row r="12" spans="1:33" ht="12.75">
      <c r="A12" s="62">
        <v>100090</v>
      </c>
      <c r="B12" s="63">
        <v>105</v>
      </c>
      <c r="C12" s="64" t="s">
        <v>224</v>
      </c>
      <c r="D12" s="65" t="s">
        <v>225</v>
      </c>
      <c r="E12" s="65" t="s">
        <v>226</v>
      </c>
      <c r="F12" s="66">
        <v>36202</v>
      </c>
      <c r="G12" s="67">
        <v>1500</v>
      </c>
      <c r="H12" s="68">
        <v>2562315000</v>
      </c>
      <c r="I12" s="69" t="s">
        <v>213</v>
      </c>
      <c r="J12" s="70" t="s">
        <v>41</v>
      </c>
      <c r="K12" s="71" t="s">
        <v>42</v>
      </c>
      <c r="L12" s="72">
        <v>2607.36</v>
      </c>
      <c r="M12" s="73" t="s">
        <v>42</v>
      </c>
      <c r="N12" s="74">
        <v>31.40412682</v>
      </c>
      <c r="O12" s="70" t="s">
        <v>43</v>
      </c>
      <c r="P12" s="75"/>
      <c r="Q12" s="71" t="str">
        <f t="shared" si="0"/>
        <v>NO</v>
      </c>
      <c r="R12" s="76" t="s">
        <v>41</v>
      </c>
      <c r="S12" s="77">
        <v>394371</v>
      </c>
      <c r="T12" s="78">
        <v>44914</v>
      </c>
      <c r="U12" s="78">
        <v>34809</v>
      </c>
      <c r="V12" s="79">
        <v>15396</v>
      </c>
      <c r="W12" s="64">
        <f t="shared" si="1"/>
        <v>0</v>
      </c>
      <c r="X12" s="65">
        <f t="shared" si="2"/>
        <v>0</v>
      </c>
      <c r="Y12" s="65">
        <f t="shared" si="3"/>
        <v>0</v>
      </c>
      <c r="Z12" s="80">
        <f t="shared" si="4"/>
        <v>0</v>
      </c>
      <c r="AA12" s="81" t="str">
        <f t="shared" si="5"/>
        <v>-</v>
      </c>
      <c r="AB12" s="64">
        <f t="shared" si="6"/>
        <v>0</v>
      </c>
      <c r="AC12" s="65">
        <f t="shared" si="7"/>
        <v>1</v>
      </c>
      <c r="AD12" s="80">
        <f t="shared" si="8"/>
        <v>0</v>
      </c>
      <c r="AE12" s="81" t="str">
        <f t="shared" si="9"/>
        <v>-</v>
      </c>
      <c r="AF12" s="64">
        <f t="shared" si="10"/>
        <v>0</v>
      </c>
      <c r="AG12" s="82" t="s">
        <v>44</v>
      </c>
    </row>
    <row r="13" spans="1:33" ht="12.75">
      <c r="A13" s="62">
        <v>100100</v>
      </c>
      <c r="B13" s="63">
        <v>106</v>
      </c>
      <c r="C13" s="64" t="s">
        <v>227</v>
      </c>
      <c r="D13" s="65" t="s">
        <v>228</v>
      </c>
      <c r="E13" s="65" t="s">
        <v>229</v>
      </c>
      <c r="F13" s="66">
        <v>35016</v>
      </c>
      <c r="G13" s="67">
        <v>1161</v>
      </c>
      <c r="H13" s="68">
        <v>2565866011</v>
      </c>
      <c r="I13" s="69" t="s">
        <v>48</v>
      </c>
      <c r="J13" s="70" t="s">
        <v>41</v>
      </c>
      <c r="K13" s="71" t="s">
        <v>42</v>
      </c>
      <c r="L13" s="72">
        <v>2612.96</v>
      </c>
      <c r="M13" s="73" t="s">
        <v>42</v>
      </c>
      <c r="N13" s="74">
        <v>17.50167001</v>
      </c>
      <c r="O13" s="70" t="s">
        <v>41</v>
      </c>
      <c r="P13" s="75"/>
      <c r="Q13" s="71" t="str">
        <f t="shared" si="0"/>
        <v>NO</v>
      </c>
      <c r="R13" s="76" t="s">
        <v>43</v>
      </c>
      <c r="S13" s="77">
        <v>80510</v>
      </c>
      <c r="T13" s="78">
        <v>5887</v>
      </c>
      <c r="U13" s="78">
        <v>10646</v>
      </c>
      <c r="V13" s="79">
        <v>12476</v>
      </c>
      <c r="W13" s="64">
        <f t="shared" si="1"/>
        <v>0</v>
      </c>
      <c r="X13" s="65">
        <f t="shared" si="2"/>
        <v>0</v>
      </c>
      <c r="Y13" s="65">
        <f t="shared" si="3"/>
        <v>0</v>
      </c>
      <c r="Z13" s="80">
        <f t="shared" si="4"/>
        <v>0</v>
      </c>
      <c r="AA13" s="81" t="str">
        <f t="shared" si="5"/>
        <v>-</v>
      </c>
      <c r="AB13" s="64">
        <f t="shared" si="6"/>
        <v>1</v>
      </c>
      <c r="AC13" s="65">
        <f t="shared" si="7"/>
        <v>0</v>
      </c>
      <c r="AD13" s="80">
        <f t="shared" si="8"/>
        <v>0</v>
      </c>
      <c r="AE13" s="81" t="str">
        <f t="shared" si="9"/>
        <v>-</v>
      </c>
      <c r="AF13" s="64">
        <f t="shared" si="10"/>
        <v>0</v>
      </c>
      <c r="AG13" s="82" t="s">
        <v>44</v>
      </c>
    </row>
    <row r="14" spans="1:33" ht="12.75">
      <c r="A14" s="62">
        <v>100120</v>
      </c>
      <c r="B14" s="63">
        <v>107</v>
      </c>
      <c r="C14" s="64" t="s">
        <v>230</v>
      </c>
      <c r="D14" s="65" t="s">
        <v>231</v>
      </c>
      <c r="E14" s="65" t="s">
        <v>232</v>
      </c>
      <c r="F14" s="66">
        <v>35611</v>
      </c>
      <c r="G14" s="67">
        <v>2653</v>
      </c>
      <c r="H14" s="68">
        <v>2562336600</v>
      </c>
      <c r="I14" s="69" t="s">
        <v>233</v>
      </c>
      <c r="J14" s="70" t="s">
        <v>41</v>
      </c>
      <c r="K14" s="71" t="s">
        <v>42</v>
      </c>
      <c r="L14" s="72">
        <v>2807.54</v>
      </c>
      <c r="M14" s="73" t="s">
        <v>42</v>
      </c>
      <c r="N14" s="74">
        <v>20.87912088</v>
      </c>
      <c r="O14" s="70" t="s">
        <v>43</v>
      </c>
      <c r="P14" s="75"/>
      <c r="Q14" s="71" t="str">
        <f t="shared" si="0"/>
        <v>NO</v>
      </c>
      <c r="R14" s="76" t="s">
        <v>41</v>
      </c>
      <c r="S14" s="77">
        <v>179119</v>
      </c>
      <c r="T14" s="78">
        <v>19357</v>
      </c>
      <c r="U14" s="78">
        <v>19979</v>
      </c>
      <c r="V14" s="79">
        <v>14207</v>
      </c>
      <c r="W14" s="64">
        <f t="shared" si="1"/>
        <v>0</v>
      </c>
      <c r="X14" s="65">
        <f t="shared" si="2"/>
        <v>0</v>
      </c>
      <c r="Y14" s="65">
        <f t="shared" si="3"/>
        <v>0</v>
      </c>
      <c r="Z14" s="80">
        <f t="shared" si="4"/>
        <v>0</v>
      </c>
      <c r="AA14" s="81" t="str">
        <f t="shared" si="5"/>
        <v>-</v>
      </c>
      <c r="AB14" s="64">
        <f t="shared" si="6"/>
        <v>0</v>
      </c>
      <c r="AC14" s="65">
        <f t="shared" si="7"/>
        <v>1</v>
      </c>
      <c r="AD14" s="80">
        <f t="shared" si="8"/>
        <v>0</v>
      </c>
      <c r="AE14" s="81" t="str">
        <f t="shared" si="9"/>
        <v>-</v>
      </c>
      <c r="AF14" s="64">
        <f t="shared" si="10"/>
        <v>0</v>
      </c>
      <c r="AG14" s="82" t="s">
        <v>44</v>
      </c>
    </row>
    <row r="15" spans="1:33" ht="12.75">
      <c r="A15" s="62">
        <v>100180</v>
      </c>
      <c r="B15" s="63">
        <v>109</v>
      </c>
      <c r="C15" s="64" t="s">
        <v>234</v>
      </c>
      <c r="D15" s="65" t="s">
        <v>235</v>
      </c>
      <c r="E15" s="65" t="s">
        <v>236</v>
      </c>
      <c r="F15" s="66">
        <v>35954</v>
      </c>
      <c r="G15" s="67">
        <v>3404</v>
      </c>
      <c r="H15" s="68">
        <v>2565388051</v>
      </c>
      <c r="I15" s="69" t="s">
        <v>233</v>
      </c>
      <c r="J15" s="70" t="s">
        <v>41</v>
      </c>
      <c r="K15" s="71" t="s">
        <v>42</v>
      </c>
      <c r="L15" s="72">
        <v>1917.66</v>
      </c>
      <c r="M15" s="73" t="s">
        <v>42</v>
      </c>
      <c r="N15" s="74">
        <v>25.75452716</v>
      </c>
      <c r="O15" s="70" t="s">
        <v>43</v>
      </c>
      <c r="P15" s="75"/>
      <c r="Q15" s="71" t="str">
        <f t="shared" si="0"/>
        <v>NO</v>
      </c>
      <c r="R15" s="76" t="s">
        <v>41</v>
      </c>
      <c r="S15" s="77">
        <v>89941</v>
      </c>
      <c r="T15" s="78">
        <v>8755</v>
      </c>
      <c r="U15" s="78">
        <v>10434</v>
      </c>
      <c r="V15" s="79">
        <v>8919</v>
      </c>
      <c r="W15" s="64">
        <f t="shared" si="1"/>
        <v>0</v>
      </c>
      <c r="X15" s="65">
        <f t="shared" si="2"/>
        <v>0</v>
      </c>
      <c r="Y15" s="65">
        <f t="shared" si="3"/>
        <v>0</v>
      </c>
      <c r="Z15" s="80">
        <f t="shared" si="4"/>
        <v>0</v>
      </c>
      <c r="AA15" s="81" t="str">
        <f t="shared" si="5"/>
        <v>-</v>
      </c>
      <c r="AB15" s="64">
        <f t="shared" si="6"/>
        <v>0</v>
      </c>
      <c r="AC15" s="65">
        <f t="shared" si="7"/>
        <v>1</v>
      </c>
      <c r="AD15" s="80">
        <f t="shared" si="8"/>
        <v>0</v>
      </c>
      <c r="AE15" s="81" t="str">
        <f t="shared" si="9"/>
        <v>-</v>
      </c>
      <c r="AF15" s="64">
        <f t="shared" si="10"/>
        <v>0</v>
      </c>
      <c r="AG15" s="82" t="s">
        <v>44</v>
      </c>
    </row>
    <row r="16" spans="1:33" ht="12.75">
      <c r="A16" s="62">
        <v>100210</v>
      </c>
      <c r="B16" s="63">
        <v>110</v>
      </c>
      <c r="C16" s="64" t="s">
        <v>237</v>
      </c>
      <c r="D16" s="65" t="s">
        <v>238</v>
      </c>
      <c r="E16" s="65" t="s">
        <v>239</v>
      </c>
      <c r="F16" s="66">
        <v>36831</v>
      </c>
      <c r="G16" s="67">
        <v>3270</v>
      </c>
      <c r="H16" s="68">
        <v>3348872100</v>
      </c>
      <c r="I16" s="69" t="s">
        <v>240</v>
      </c>
      <c r="J16" s="70" t="s">
        <v>41</v>
      </c>
      <c r="K16" s="71" t="s">
        <v>42</v>
      </c>
      <c r="L16" s="72">
        <v>4991.7</v>
      </c>
      <c r="M16" s="73" t="s">
        <v>42</v>
      </c>
      <c r="N16" s="74">
        <v>14.89965538</v>
      </c>
      <c r="O16" s="70" t="s">
        <v>41</v>
      </c>
      <c r="P16" s="75"/>
      <c r="Q16" s="71" t="str">
        <f t="shared" si="0"/>
        <v>NO</v>
      </c>
      <c r="R16" s="76" t="s">
        <v>41</v>
      </c>
      <c r="S16" s="77">
        <v>214220</v>
      </c>
      <c r="T16" s="78">
        <v>19287</v>
      </c>
      <c r="U16" s="78">
        <v>24116</v>
      </c>
      <c r="V16" s="79">
        <v>21667</v>
      </c>
      <c r="W16" s="64">
        <f t="shared" si="1"/>
        <v>0</v>
      </c>
      <c r="X16" s="65">
        <f t="shared" si="2"/>
        <v>0</v>
      </c>
      <c r="Y16" s="65">
        <f t="shared" si="3"/>
        <v>0</v>
      </c>
      <c r="Z16" s="80">
        <f t="shared" si="4"/>
        <v>0</v>
      </c>
      <c r="AA16" s="81" t="str">
        <f t="shared" si="5"/>
        <v>-</v>
      </c>
      <c r="AB16" s="64">
        <f t="shared" si="6"/>
        <v>0</v>
      </c>
      <c r="AC16" s="65">
        <f t="shared" si="7"/>
        <v>0</v>
      </c>
      <c r="AD16" s="80">
        <f t="shared" si="8"/>
        <v>0</v>
      </c>
      <c r="AE16" s="81" t="str">
        <f t="shared" si="9"/>
        <v>-</v>
      </c>
      <c r="AF16" s="64">
        <f t="shared" si="10"/>
        <v>0</v>
      </c>
      <c r="AG16" s="82" t="s">
        <v>44</v>
      </c>
    </row>
    <row r="17" spans="1:33" ht="12.75">
      <c r="A17" s="62">
        <v>100240</v>
      </c>
      <c r="B17" s="63">
        <v>1</v>
      </c>
      <c r="C17" s="64" t="s">
        <v>241</v>
      </c>
      <c r="D17" s="65" t="s">
        <v>242</v>
      </c>
      <c r="E17" s="65" t="s">
        <v>243</v>
      </c>
      <c r="F17" s="66">
        <v>36067</v>
      </c>
      <c r="G17" s="67">
        <v>3011</v>
      </c>
      <c r="H17" s="68">
        <v>3343655706</v>
      </c>
      <c r="I17" s="69" t="s">
        <v>233</v>
      </c>
      <c r="J17" s="70" t="s">
        <v>41</v>
      </c>
      <c r="K17" s="71" t="s">
        <v>42</v>
      </c>
      <c r="L17" s="72">
        <v>9282.24</v>
      </c>
      <c r="M17" s="73" t="s">
        <v>42</v>
      </c>
      <c r="N17" s="74">
        <v>12.62258779</v>
      </c>
      <c r="O17" s="70" t="s">
        <v>41</v>
      </c>
      <c r="P17" s="75"/>
      <c r="Q17" s="71" t="str">
        <f t="shared" si="0"/>
        <v>NO</v>
      </c>
      <c r="R17" s="76" t="s">
        <v>41</v>
      </c>
      <c r="S17" s="77">
        <v>391497</v>
      </c>
      <c r="T17" s="78">
        <v>35637</v>
      </c>
      <c r="U17" s="78">
        <v>45611</v>
      </c>
      <c r="V17" s="79">
        <v>41912</v>
      </c>
      <c r="W17" s="64">
        <f t="shared" si="1"/>
        <v>0</v>
      </c>
      <c r="X17" s="65">
        <f t="shared" si="2"/>
        <v>0</v>
      </c>
      <c r="Y17" s="65">
        <f t="shared" si="3"/>
        <v>0</v>
      </c>
      <c r="Z17" s="80">
        <f t="shared" si="4"/>
        <v>0</v>
      </c>
      <c r="AA17" s="81" t="str">
        <f t="shared" si="5"/>
        <v>-</v>
      </c>
      <c r="AB17" s="64">
        <f t="shared" si="6"/>
        <v>0</v>
      </c>
      <c r="AC17" s="65">
        <f t="shared" si="7"/>
        <v>0</v>
      </c>
      <c r="AD17" s="80">
        <f t="shared" si="8"/>
        <v>0</v>
      </c>
      <c r="AE17" s="81" t="str">
        <f t="shared" si="9"/>
        <v>-</v>
      </c>
      <c r="AF17" s="64">
        <f t="shared" si="10"/>
        <v>0</v>
      </c>
      <c r="AG17" s="82" t="s">
        <v>44</v>
      </c>
    </row>
    <row r="18" spans="1:33" ht="12.75">
      <c r="A18" s="62">
        <v>100270</v>
      </c>
      <c r="B18" s="63">
        <v>2</v>
      </c>
      <c r="C18" s="64" t="s">
        <v>244</v>
      </c>
      <c r="D18" s="65" t="s">
        <v>245</v>
      </c>
      <c r="E18" s="65" t="s">
        <v>246</v>
      </c>
      <c r="F18" s="66">
        <v>36507</v>
      </c>
      <c r="G18" s="67">
        <v>4180</v>
      </c>
      <c r="H18" s="68">
        <v>2519370308</v>
      </c>
      <c r="I18" s="69" t="s">
        <v>150</v>
      </c>
      <c r="J18" s="70" t="s">
        <v>41</v>
      </c>
      <c r="K18" s="71" t="s">
        <v>42</v>
      </c>
      <c r="L18" s="72">
        <v>24657.25</v>
      </c>
      <c r="M18" s="73" t="s">
        <v>42</v>
      </c>
      <c r="N18" s="74">
        <v>14.16113744</v>
      </c>
      <c r="O18" s="70" t="s">
        <v>41</v>
      </c>
      <c r="P18" s="75"/>
      <c r="Q18" s="71" t="str">
        <f t="shared" si="0"/>
        <v>NO</v>
      </c>
      <c r="R18" s="76" t="s">
        <v>43</v>
      </c>
      <c r="S18" s="77">
        <v>1087633</v>
      </c>
      <c r="T18" s="78">
        <v>95303</v>
      </c>
      <c r="U18" s="78">
        <v>123297</v>
      </c>
      <c r="V18" s="79">
        <v>112263</v>
      </c>
      <c r="W18" s="64">
        <f t="shared" si="1"/>
        <v>0</v>
      </c>
      <c r="X18" s="65">
        <f t="shared" si="2"/>
        <v>0</v>
      </c>
      <c r="Y18" s="65">
        <f t="shared" si="3"/>
        <v>0</v>
      </c>
      <c r="Z18" s="80">
        <f t="shared" si="4"/>
        <v>0</v>
      </c>
      <c r="AA18" s="81" t="str">
        <f t="shared" si="5"/>
        <v>-</v>
      </c>
      <c r="AB18" s="64">
        <f t="shared" si="6"/>
        <v>1</v>
      </c>
      <c r="AC18" s="65">
        <f t="shared" si="7"/>
        <v>0</v>
      </c>
      <c r="AD18" s="80">
        <f t="shared" si="8"/>
        <v>0</v>
      </c>
      <c r="AE18" s="81" t="str">
        <f t="shared" si="9"/>
        <v>-</v>
      </c>
      <c r="AF18" s="64">
        <f t="shared" si="10"/>
        <v>0</v>
      </c>
      <c r="AG18" s="82" t="s">
        <v>44</v>
      </c>
    </row>
    <row r="19" spans="1:33" ht="12.75">
      <c r="A19" s="62">
        <v>100300</v>
      </c>
      <c r="B19" s="63">
        <v>3</v>
      </c>
      <c r="C19" s="64" t="s">
        <v>49</v>
      </c>
      <c r="D19" s="65" t="s">
        <v>50</v>
      </c>
      <c r="E19" s="65" t="s">
        <v>51</v>
      </c>
      <c r="F19" s="66">
        <v>36016</v>
      </c>
      <c r="G19" s="67">
        <v>429</v>
      </c>
      <c r="H19" s="68">
        <v>3347753453</v>
      </c>
      <c r="I19" s="69" t="s">
        <v>52</v>
      </c>
      <c r="J19" s="70" t="s">
        <v>43</v>
      </c>
      <c r="K19" s="71" t="s">
        <v>42</v>
      </c>
      <c r="L19" s="72">
        <v>1257.39</v>
      </c>
      <c r="M19" s="73" t="s">
        <v>42</v>
      </c>
      <c r="N19" s="74">
        <v>31.51260504</v>
      </c>
      <c r="O19" s="70" t="s">
        <v>43</v>
      </c>
      <c r="P19" s="75"/>
      <c r="Q19" s="71" t="str">
        <f t="shared" si="0"/>
        <v>NO</v>
      </c>
      <c r="R19" s="76" t="s">
        <v>43</v>
      </c>
      <c r="S19" s="77">
        <v>191270</v>
      </c>
      <c r="T19" s="78">
        <v>24317</v>
      </c>
      <c r="U19" s="78">
        <v>18767</v>
      </c>
      <c r="V19" s="79">
        <v>7777</v>
      </c>
      <c r="W19" s="64">
        <f t="shared" si="1"/>
        <v>1</v>
      </c>
      <c r="X19" s="65">
        <f t="shared" si="2"/>
        <v>0</v>
      </c>
      <c r="Y19" s="65">
        <f t="shared" si="3"/>
        <v>0</v>
      </c>
      <c r="Z19" s="80">
        <f t="shared" si="4"/>
        <v>0</v>
      </c>
      <c r="AA19" s="81" t="str">
        <f t="shared" si="5"/>
        <v>-</v>
      </c>
      <c r="AB19" s="64">
        <f t="shared" si="6"/>
        <v>1</v>
      </c>
      <c r="AC19" s="65">
        <f t="shared" si="7"/>
        <v>1</v>
      </c>
      <c r="AD19" s="80" t="str">
        <f t="shared" si="8"/>
        <v>Initial</v>
      </c>
      <c r="AE19" s="81" t="str">
        <f t="shared" si="9"/>
        <v>RLIS</v>
      </c>
      <c r="AF19" s="64">
        <f t="shared" si="10"/>
        <v>0</v>
      </c>
      <c r="AG19" s="82" t="s">
        <v>44</v>
      </c>
    </row>
    <row r="20" spans="1:33" ht="12.75">
      <c r="A20" s="62">
        <v>100330</v>
      </c>
      <c r="B20" s="63">
        <v>113</v>
      </c>
      <c r="C20" s="64" t="s">
        <v>247</v>
      </c>
      <c r="D20" s="65" t="s">
        <v>248</v>
      </c>
      <c r="E20" s="65" t="s">
        <v>249</v>
      </c>
      <c r="F20" s="66">
        <v>35021</v>
      </c>
      <c r="G20" s="67">
        <v>1230</v>
      </c>
      <c r="H20" s="68">
        <v>2054323000</v>
      </c>
      <c r="I20" s="69" t="s">
        <v>250</v>
      </c>
      <c r="J20" s="70" t="s">
        <v>41</v>
      </c>
      <c r="K20" s="71" t="s">
        <v>42</v>
      </c>
      <c r="L20" s="72">
        <v>4155.99</v>
      </c>
      <c r="M20" s="73" t="s">
        <v>42</v>
      </c>
      <c r="N20" s="74">
        <v>30.33584144</v>
      </c>
      <c r="O20" s="70" t="s">
        <v>43</v>
      </c>
      <c r="P20" s="75"/>
      <c r="Q20" s="71" t="str">
        <f t="shared" si="0"/>
        <v>NO</v>
      </c>
      <c r="R20" s="76" t="s">
        <v>41</v>
      </c>
      <c r="S20" s="77">
        <v>472389</v>
      </c>
      <c r="T20" s="78">
        <v>52960</v>
      </c>
      <c r="U20" s="78">
        <v>44424</v>
      </c>
      <c r="V20" s="79">
        <v>23877</v>
      </c>
      <c r="W20" s="64">
        <f t="shared" si="1"/>
        <v>0</v>
      </c>
      <c r="X20" s="65">
        <f t="shared" si="2"/>
        <v>0</v>
      </c>
      <c r="Y20" s="65">
        <f t="shared" si="3"/>
        <v>0</v>
      </c>
      <c r="Z20" s="80">
        <f t="shared" si="4"/>
        <v>0</v>
      </c>
      <c r="AA20" s="81" t="str">
        <f t="shared" si="5"/>
        <v>-</v>
      </c>
      <c r="AB20" s="64">
        <f t="shared" si="6"/>
        <v>0</v>
      </c>
      <c r="AC20" s="65">
        <f t="shared" si="7"/>
        <v>1</v>
      </c>
      <c r="AD20" s="80">
        <f t="shared" si="8"/>
        <v>0</v>
      </c>
      <c r="AE20" s="81" t="str">
        <f t="shared" si="9"/>
        <v>-</v>
      </c>
      <c r="AF20" s="64">
        <f t="shared" si="10"/>
        <v>0</v>
      </c>
      <c r="AG20" s="82" t="s">
        <v>44</v>
      </c>
    </row>
    <row r="21" spans="1:33" ht="12.75">
      <c r="A21" s="62">
        <v>100360</v>
      </c>
      <c r="B21" s="63">
        <v>4</v>
      </c>
      <c r="C21" s="64" t="s">
        <v>251</v>
      </c>
      <c r="D21" s="65" t="s">
        <v>252</v>
      </c>
      <c r="E21" s="65" t="s">
        <v>253</v>
      </c>
      <c r="F21" s="66">
        <v>35042</v>
      </c>
      <c r="G21" s="67">
        <v>2277</v>
      </c>
      <c r="H21" s="68">
        <v>2059269881</v>
      </c>
      <c r="I21" s="69" t="s">
        <v>250</v>
      </c>
      <c r="J21" s="70" t="s">
        <v>41</v>
      </c>
      <c r="K21" s="71" t="s">
        <v>42</v>
      </c>
      <c r="L21" s="72">
        <v>3707.12</v>
      </c>
      <c r="M21" s="73" t="s">
        <v>42</v>
      </c>
      <c r="N21" s="74">
        <v>22.09088521</v>
      </c>
      <c r="O21" s="70" t="s">
        <v>43</v>
      </c>
      <c r="P21" s="75"/>
      <c r="Q21" s="71" t="str">
        <f t="shared" si="0"/>
        <v>NO</v>
      </c>
      <c r="R21" s="76" t="s">
        <v>41</v>
      </c>
      <c r="S21" s="77">
        <v>243721</v>
      </c>
      <c r="T21" s="78">
        <v>27276</v>
      </c>
      <c r="U21" s="78">
        <v>26480</v>
      </c>
      <c r="V21" s="79">
        <v>17035</v>
      </c>
      <c r="W21" s="64">
        <f t="shared" si="1"/>
        <v>0</v>
      </c>
      <c r="X21" s="65">
        <f t="shared" si="2"/>
        <v>0</v>
      </c>
      <c r="Y21" s="65">
        <f t="shared" si="3"/>
        <v>0</v>
      </c>
      <c r="Z21" s="80">
        <f t="shared" si="4"/>
        <v>0</v>
      </c>
      <c r="AA21" s="81" t="str">
        <f t="shared" si="5"/>
        <v>-</v>
      </c>
      <c r="AB21" s="64">
        <f t="shared" si="6"/>
        <v>0</v>
      </c>
      <c r="AC21" s="65">
        <f t="shared" si="7"/>
        <v>1</v>
      </c>
      <c r="AD21" s="80">
        <f t="shared" si="8"/>
        <v>0</v>
      </c>
      <c r="AE21" s="81" t="str">
        <f t="shared" si="9"/>
        <v>-</v>
      </c>
      <c r="AF21" s="64">
        <f t="shared" si="10"/>
        <v>0</v>
      </c>
      <c r="AG21" s="82" t="s">
        <v>44</v>
      </c>
    </row>
    <row r="22" spans="1:33" ht="12.75">
      <c r="A22" s="62">
        <v>100390</v>
      </c>
      <c r="B22" s="63">
        <v>114</v>
      </c>
      <c r="C22" s="64" t="s">
        <v>254</v>
      </c>
      <c r="D22" s="65" t="s">
        <v>255</v>
      </c>
      <c r="E22" s="65" t="s">
        <v>216</v>
      </c>
      <c r="F22" s="66">
        <v>35202</v>
      </c>
      <c r="G22" s="67">
        <v>7</v>
      </c>
      <c r="H22" s="68">
        <v>2052314220</v>
      </c>
      <c r="I22" s="69" t="s">
        <v>256</v>
      </c>
      <c r="J22" s="70" t="s">
        <v>41</v>
      </c>
      <c r="K22" s="71" t="s">
        <v>42</v>
      </c>
      <c r="L22" s="72">
        <v>32144.54</v>
      </c>
      <c r="M22" s="73" t="s">
        <v>42</v>
      </c>
      <c r="N22" s="74">
        <v>29.86199726</v>
      </c>
      <c r="O22" s="70" t="s">
        <v>43</v>
      </c>
      <c r="P22" s="75"/>
      <c r="Q22" s="71" t="str">
        <f t="shared" si="0"/>
        <v>NO</v>
      </c>
      <c r="R22" s="76" t="s">
        <v>41</v>
      </c>
      <c r="S22" s="77">
        <v>3248777</v>
      </c>
      <c r="T22" s="78">
        <v>410326</v>
      </c>
      <c r="U22" s="78">
        <v>348638</v>
      </c>
      <c r="V22" s="79">
        <v>191802</v>
      </c>
      <c r="W22" s="64">
        <f t="shared" si="1"/>
        <v>0</v>
      </c>
      <c r="X22" s="65">
        <f t="shared" si="2"/>
        <v>0</v>
      </c>
      <c r="Y22" s="65">
        <f t="shared" si="3"/>
        <v>0</v>
      </c>
      <c r="Z22" s="80">
        <f t="shared" si="4"/>
        <v>0</v>
      </c>
      <c r="AA22" s="81" t="str">
        <f t="shared" si="5"/>
        <v>-</v>
      </c>
      <c r="AB22" s="64">
        <f t="shared" si="6"/>
        <v>0</v>
      </c>
      <c r="AC22" s="65">
        <f t="shared" si="7"/>
        <v>1</v>
      </c>
      <c r="AD22" s="80">
        <f t="shared" si="8"/>
        <v>0</v>
      </c>
      <c r="AE22" s="81" t="str">
        <f t="shared" si="9"/>
        <v>-</v>
      </c>
      <c r="AF22" s="64">
        <f t="shared" si="10"/>
        <v>0</v>
      </c>
      <c r="AG22" s="82" t="s">
        <v>44</v>
      </c>
    </row>
    <row r="23" spans="1:33" ht="12.75">
      <c r="A23" s="62">
        <v>100420</v>
      </c>
      <c r="B23" s="63">
        <v>5</v>
      </c>
      <c r="C23" s="64" t="s">
        <v>257</v>
      </c>
      <c r="D23" s="65" t="s">
        <v>258</v>
      </c>
      <c r="E23" s="65" t="s">
        <v>259</v>
      </c>
      <c r="F23" s="66">
        <v>35121</v>
      </c>
      <c r="G23" s="67">
        <v>7</v>
      </c>
      <c r="H23" s="68">
        <v>2056254102</v>
      </c>
      <c r="I23" s="69" t="s">
        <v>250</v>
      </c>
      <c r="J23" s="70" t="s">
        <v>41</v>
      </c>
      <c r="K23" s="71" t="s">
        <v>42</v>
      </c>
      <c r="L23" s="72">
        <v>7728.99</v>
      </c>
      <c r="M23" s="73" t="s">
        <v>42</v>
      </c>
      <c r="N23" s="74">
        <v>16.16739594</v>
      </c>
      <c r="O23" s="70" t="s">
        <v>41</v>
      </c>
      <c r="P23" s="75"/>
      <c r="Q23" s="71" t="str">
        <f t="shared" si="0"/>
        <v>NO</v>
      </c>
      <c r="R23" s="76" t="s">
        <v>41</v>
      </c>
      <c r="S23" s="77">
        <v>380290</v>
      </c>
      <c r="T23" s="78">
        <v>37116</v>
      </c>
      <c r="U23" s="78">
        <v>42976</v>
      </c>
      <c r="V23" s="79">
        <v>35570</v>
      </c>
      <c r="W23" s="64">
        <f t="shared" si="1"/>
        <v>0</v>
      </c>
      <c r="X23" s="65">
        <f t="shared" si="2"/>
        <v>0</v>
      </c>
      <c r="Y23" s="65">
        <f t="shared" si="3"/>
        <v>0</v>
      </c>
      <c r="Z23" s="80">
        <f t="shared" si="4"/>
        <v>0</v>
      </c>
      <c r="AA23" s="81" t="str">
        <f t="shared" si="5"/>
        <v>-</v>
      </c>
      <c r="AB23" s="64">
        <f t="shared" si="6"/>
        <v>0</v>
      </c>
      <c r="AC23" s="65">
        <f t="shared" si="7"/>
        <v>0</v>
      </c>
      <c r="AD23" s="80">
        <f t="shared" si="8"/>
        <v>0</v>
      </c>
      <c r="AE23" s="81" t="str">
        <f t="shared" si="9"/>
        <v>-</v>
      </c>
      <c r="AF23" s="64">
        <f t="shared" si="10"/>
        <v>0</v>
      </c>
      <c r="AG23" s="82" t="s">
        <v>44</v>
      </c>
    </row>
    <row r="24" spans="1:33" ht="12.75">
      <c r="A24" s="62"/>
      <c r="B24" s="63">
        <v>115</v>
      </c>
      <c r="C24" s="64" t="s">
        <v>260</v>
      </c>
      <c r="D24" s="65" t="s">
        <v>261</v>
      </c>
      <c r="E24" s="65" t="s">
        <v>262</v>
      </c>
      <c r="F24" s="66">
        <v>35957</v>
      </c>
      <c r="G24" s="67"/>
      <c r="H24" s="68">
        <v>2565938180</v>
      </c>
      <c r="I24" s="69"/>
      <c r="J24" s="70"/>
      <c r="K24" s="71" t="s">
        <v>42</v>
      </c>
      <c r="L24" s="72">
        <v>2106.96</v>
      </c>
      <c r="M24" s="73" t="s">
        <v>42</v>
      </c>
      <c r="N24" s="74"/>
      <c r="O24" s="70"/>
      <c r="P24" s="75"/>
      <c r="Q24" s="71" t="str">
        <f t="shared" si="0"/>
        <v>NO</v>
      </c>
      <c r="R24" s="76"/>
      <c r="S24" s="77">
        <v>120833</v>
      </c>
      <c r="T24" s="78">
        <v>12909</v>
      </c>
      <c r="U24" s="78">
        <v>14327</v>
      </c>
      <c r="V24" s="79">
        <v>11265</v>
      </c>
      <c r="W24" s="64">
        <f t="shared" si="1"/>
        <v>0</v>
      </c>
      <c r="X24" s="65">
        <f t="shared" si="2"/>
        <v>0</v>
      </c>
      <c r="Y24" s="65">
        <f t="shared" si="3"/>
        <v>0</v>
      </c>
      <c r="Z24" s="80">
        <f t="shared" si="4"/>
        <v>0</v>
      </c>
      <c r="AA24" s="81" t="str">
        <f t="shared" si="5"/>
        <v>-</v>
      </c>
      <c r="AB24" s="64">
        <f t="shared" si="6"/>
        <v>0</v>
      </c>
      <c r="AC24" s="65">
        <f t="shared" si="7"/>
        <v>0</v>
      </c>
      <c r="AD24" s="80">
        <f t="shared" si="8"/>
        <v>0</v>
      </c>
      <c r="AE24" s="81" t="str">
        <f t="shared" si="9"/>
        <v>-</v>
      </c>
      <c r="AF24" s="64">
        <f t="shared" si="10"/>
        <v>0</v>
      </c>
      <c r="AG24" s="82" t="s">
        <v>44</v>
      </c>
    </row>
    <row r="25" spans="1:33" ht="12.75">
      <c r="A25" s="62">
        <v>100450</v>
      </c>
      <c r="B25" s="63">
        <v>116</v>
      </c>
      <c r="C25" s="64" t="s">
        <v>53</v>
      </c>
      <c r="D25" s="65" t="s">
        <v>54</v>
      </c>
      <c r="E25" s="65" t="s">
        <v>55</v>
      </c>
      <c r="F25" s="66">
        <v>36426</v>
      </c>
      <c r="G25" s="67">
        <v>1754</v>
      </c>
      <c r="H25" s="68">
        <v>2518678400</v>
      </c>
      <c r="I25" s="69" t="s">
        <v>40</v>
      </c>
      <c r="J25" s="70" t="s">
        <v>41</v>
      </c>
      <c r="K25" s="71" t="s">
        <v>42</v>
      </c>
      <c r="L25" s="72">
        <v>1377.38</v>
      </c>
      <c r="M25" s="73" t="s">
        <v>42</v>
      </c>
      <c r="N25" s="74">
        <v>23.60248447</v>
      </c>
      <c r="O25" s="70" t="s">
        <v>43</v>
      </c>
      <c r="P25" s="75"/>
      <c r="Q25" s="71" t="str">
        <f t="shared" si="0"/>
        <v>NO</v>
      </c>
      <c r="R25" s="76" t="s">
        <v>43</v>
      </c>
      <c r="S25" s="77">
        <v>68682</v>
      </c>
      <c r="T25" s="78">
        <v>6618</v>
      </c>
      <c r="U25" s="78">
        <v>7676</v>
      </c>
      <c r="V25" s="79">
        <v>6367</v>
      </c>
      <c r="W25" s="64">
        <f t="shared" si="1"/>
        <v>0</v>
      </c>
      <c r="X25" s="65">
        <f t="shared" si="2"/>
        <v>0</v>
      </c>
      <c r="Y25" s="65">
        <f t="shared" si="3"/>
        <v>0</v>
      </c>
      <c r="Z25" s="80">
        <f t="shared" si="4"/>
        <v>0</v>
      </c>
      <c r="AA25" s="81" t="str">
        <f t="shared" si="5"/>
        <v>-</v>
      </c>
      <c r="AB25" s="64">
        <f t="shared" si="6"/>
        <v>1</v>
      </c>
      <c r="AC25" s="65">
        <f t="shared" si="7"/>
        <v>1</v>
      </c>
      <c r="AD25" s="80" t="str">
        <f t="shared" si="8"/>
        <v>Initial</v>
      </c>
      <c r="AE25" s="81" t="str">
        <f t="shared" si="9"/>
        <v>RLIS</v>
      </c>
      <c r="AF25" s="64">
        <f t="shared" si="10"/>
        <v>0</v>
      </c>
      <c r="AG25" s="82" t="s">
        <v>44</v>
      </c>
    </row>
    <row r="26" spans="1:33" ht="12.75">
      <c r="A26" s="62">
        <v>100480</v>
      </c>
      <c r="B26" s="63">
        <v>6</v>
      </c>
      <c r="C26" s="64" t="s">
        <v>56</v>
      </c>
      <c r="D26" s="65" t="s">
        <v>57</v>
      </c>
      <c r="E26" s="65" t="s">
        <v>58</v>
      </c>
      <c r="F26" s="66">
        <v>36089</v>
      </c>
      <c r="G26" s="67">
        <v>231</v>
      </c>
      <c r="H26" s="68">
        <v>3347382860</v>
      </c>
      <c r="I26" s="69" t="s">
        <v>48</v>
      </c>
      <c r="J26" s="70" t="s">
        <v>41</v>
      </c>
      <c r="K26" s="71" t="s">
        <v>42</v>
      </c>
      <c r="L26" s="72">
        <v>1792.66</v>
      </c>
      <c r="M26" s="73" t="s">
        <v>42</v>
      </c>
      <c r="N26" s="74">
        <v>29.15254237</v>
      </c>
      <c r="O26" s="70" t="s">
        <v>43</v>
      </c>
      <c r="P26" s="75"/>
      <c r="Q26" s="71" t="str">
        <f t="shared" si="0"/>
        <v>NO</v>
      </c>
      <c r="R26" s="76" t="s">
        <v>43</v>
      </c>
      <c r="S26" s="77">
        <v>176634</v>
      </c>
      <c r="T26" s="78">
        <v>25781</v>
      </c>
      <c r="U26" s="78">
        <v>20731</v>
      </c>
      <c r="V26" s="79">
        <v>10060</v>
      </c>
      <c r="W26" s="64">
        <f t="shared" si="1"/>
        <v>0</v>
      </c>
      <c r="X26" s="65">
        <f t="shared" si="2"/>
        <v>0</v>
      </c>
      <c r="Y26" s="65">
        <f t="shared" si="3"/>
        <v>0</v>
      </c>
      <c r="Z26" s="80">
        <f t="shared" si="4"/>
        <v>0</v>
      </c>
      <c r="AA26" s="81" t="str">
        <f t="shared" si="5"/>
        <v>-</v>
      </c>
      <c r="AB26" s="64">
        <f t="shared" si="6"/>
        <v>1</v>
      </c>
      <c r="AC26" s="65">
        <f t="shared" si="7"/>
        <v>1</v>
      </c>
      <c r="AD26" s="80" t="str">
        <f t="shared" si="8"/>
        <v>Initial</v>
      </c>
      <c r="AE26" s="81" t="str">
        <f t="shared" si="9"/>
        <v>RLIS</v>
      </c>
      <c r="AF26" s="64">
        <f t="shared" si="10"/>
        <v>0</v>
      </c>
      <c r="AG26" s="82" t="s">
        <v>44</v>
      </c>
    </row>
    <row r="27" spans="1:33" ht="12.75">
      <c r="A27" s="62">
        <v>100510</v>
      </c>
      <c r="B27" s="63">
        <v>7</v>
      </c>
      <c r="C27" s="64" t="s">
        <v>59</v>
      </c>
      <c r="D27" s="65" t="s">
        <v>60</v>
      </c>
      <c r="E27" s="65" t="s">
        <v>61</v>
      </c>
      <c r="F27" s="66">
        <v>36037</v>
      </c>
      <c r="G27" s="67">
        <v>1833</v>
      </c>
      <c r="H27" s="68">
        <v>3343822665</v>
      </c>
      <c r="I27" s="69" t="s">
        <v>48</v>
      </c>
      <c r="J27" s="70" t="s">
        <v>41</v>
      </c>
      <c r="K27" s="71" t="s">
        <v>42</v>
      </c>
      <c r="L27" s="72">
        <v>3544.34</v>
      </c>
      <c r="M27" s="73" t="s">
        <v>42</v>
      </c>
      <c r="N27" s="74">
        <v>26.46074646</v>
      </c>
      <c r="O27" s="70" t="s">
        <v>43</v>
      </c>
      <c r="P27" s="75"/>
      <c r="Q27" s="71" t="str">
        <f t="shared" si="0"/>
        <v>NO</v>
      </c>
      <c r="R27" s="76" t="s">
        <v>43</v>
      </c>
      <c r="S27" s="77">
        <v>313277</v>
      </c>
      <c r="T27" s="78">
        <v>41764</v>
      </c>
      <c r="U27" s="78">
        <v>35086</v>
      </c>
      <c r="V27" s="79">
        <v>18898</v>
      </c>
      <c r="W27" s="64">
        <f t="shared" si="1"/>
        <v>0</v>
      </c>
      <c r="X27" s="65">
        <f t="shared" si="2"/>
        <v>0</v>
      </c>
      <c r="Y27" s="65">
        <f t="shared" si="3"/>
        <v>0</v>
      </c>
      <c r="Z27" s="80">
        <f t="shared" si="4"/>
        <v>0</v>
      </c>
      <c r="AA27" s="81" t="str">
        <f t="shared" si="5"/>
        <v>-</v>
      </c>
      <c r="AB27" s="64">
        <f t="shared" si="6"/>
        <v>1</v>
      </c>
      <c r="AC27" s="65">
        <f t="shared" si="7"/>
        <v>1</v>
      </c>
      <c r="AD27" s="80" t="str">
        <f t="shared" si="8"/>
        <v>Initial</v>
      </c>
      <c r="AE27" s="81" t="str">
        <f t="shared" si="9"/>
        <v>RLIS</v>
      </c>
      <c r="AF27" s="64">
        <f t="shared" si="10"/>
        <v>0</v>
      </c>
      <c r="AG27" s="82" t="s">
        <v>44</v>
      </c>
    </row>
    <row r="28" spans="1:33" ht="12.75">
      <c r="A28" s="62">
        <v>100540</v>
      </c>
      <c r="B28" s="63">
        <v>8</v>
      </c>
      <c r="C28" s="64" t="s">
        <v>263</v>
      </c>
      <c r="D28" s="65" t="s">
        <v>264</v>
      </c>
      <c r="E28" s="65" t="s">
        <v>226</v>
      </c>
      <c r="F28" s="66">
        <v>36202</v>
      </c>
      <c r="G28" s="67">
        <v>2084</v>
      </c>
      <c r="H28" s="68">
        <v>2567417404</v>
      </c>
      <c r="I28" s="69" t="s">
        <v>265</v>
      </c>
      <c r="J28" s="70" t="s">
        <v>41</v>
      </c>
      <c r="K28" s="71" t="s">
        <v>42</v>
      </c>
      <c r="L28" s="72">
        <v>8994.78</v>
      </c>
      <c r="M28" s="73" t="s">
        <v>42</v>
      </c>
      <c r="N28" s="74">
        <v>16.50187194</v>
      </c>
      <c r="O28" s="70" t="s">
        <v>41</v>
      </c>
      <c r="P28" s="75"/>
      <c r="Q28" s="71" t="str">
        <f t="shared" si="0"/>
        <v>NO</v>
      </c>
      <c r="R28" s="76" t="s">
        <v>41</v>
      </c>
      <c r="S28" s="77">
        <v>423131</v>
      </c>
      <c r="T28" s="78">
        <v>45849</v>
      </c>
      <c r="U28" s="78">
        <v>51841</v>
      </c>
      <c r="V28" s="79">
        <v>41714</v>
      </c>
      <c r="W28" s="64">
        <f t="shared" si="1"/>
        <v>0</v>
      </c>
      <c r="X28" s="65">
        <f t="shared" si="2"/>
        <v>0</v>
      </c>
      <c r="Y28" s="65">
        <f t="shared" si="3"/>
        <v>0</v>
      </c>
      <c r="Z28" s="80">
        <f t="shared" si="4"/>
        <v>0</v>
      </c>
      <c r="AA28" s="81" t="str">
        <f t="shared" si="5"/>
        <v>-</v>
      </c>
      <c r="AB28" s="64">
        <f t="shared" si="6"/>
        <v>0</v>
      </c>
      <c r="AC28" s="65">
        <f t="shared" si="7"/>
        <v>0</v>
      </c>
      <c r="AD28" s="80">
        <f t="shared" si="8"/>
        <v>0</v>
      </c>
      <c r="AE28" s="81" t="str">
        <f t="shared" si="9"/>
        <v>-</v>
      </c>
      <c r="AF28" s="64">
        <f t="shared" si="10"/>
        <v>0</v>
      </c>
      <c r="AG28" s="82" t="s">
        <v>44</v>
      </c>
    </row>
    <row r="29" spans="1:33" ht="12.75">
      <c r="A29" s="62">
        <v>100600</v>
      </c>
      <c r="B29" s="63">
        <v>9</v>
      </c>
      <c r="C29" s="64" t="s">
        <v>62</v>
      </c>
      <c r="D29" s="65" t="s">
        <v>63</v>
      </c>
      <c r="E29" s="65" t="s">
        <v>64</v>
      </c>
      <c r="F29" s="66">
        <v>36862</v>
      </c>
      <c r="G29" s="67">
        <v>408</v>
      </c>
      <c r="H29" s="68">
        <v>3348649343</v>
      </c>
      <c r="I29" s="69" t="s">
        <v>48</v>
      </c>
      <c r="J29" s="70" t="s">
        <v>41</v>
      </c>
      <c r="K29" s="71" t="s">
        <v>42</v>
      </c>
      <c r="L29" s="72">
        <v>4340.98</v>
      </c>
      <c r="M29" s="73" t="s">
        <v>42</v>
      </c>
      <c r="N29" s="74">
        <v>20.37933818</v>
      </c>
      <c r="O29" s="70" t="s">
        <v>43</v>
      </c>
      <c r="P29" s="75"/>
      <c r="Q29" s="71" t="str">
        <f t="shared" si="0"/>
        <v>NO</v>
      </c>
      <c r="R29" s="76" t="s">
        <v>43</v>
      </c>
      <c r="S29" s="77">
        <v>270906</v>
      </c>
      <c r="T29" s="78">
        <v>30291</v>
      </c>
      <c r="U29" s="78">
        <v>30184</v>
      </c>
      <c r="V29" s="79">
        <v>23133</v>
      </c>
      <c r="W29" s="64">
        <f t="shared" si="1"/>
        <v>0</v>
      </c>
      <c r="X29" s="65">
        <f t="shared" si="2"/>
        <v>0</v>
      </c>
      <c r="Y29" s="65">
        <f t="shared" si="3"/>
        <v>0</v>
      </c>
      <c r="Z29" s="80">
        <f t="shared" si="4"/>
        <v>0</v>
      </c>
      <c r="AA29" s="81" t="str">
        <f t="shared" si="5"/>
        <v>-</v>
      </c>
      <c r="AB29" s="64">
        <f t="shared" si="6"/>
        <v>1</v>
      </c>
      <c r="AC29" s="65">
        <f t="shared" si="7"/>
        <v>1</v>
      </c>
      <c r="AD29" s="80" t="str">
        <f t="shared" si="8"/>
        <v>Initial</v>
      </c>
      <c r="AE29" s="81" t="str">
        <f t="shared" si="9"/>
        <v>RLIS</v>
      </c>
      <c r="AF29" s="64">
        <f t="shared" si="10"/>
        <v>0</v>
      </c>
      <c r="AG29" s="82" t="s">
        <v>44</v>
      </c>
    </row>
    <row r="30" spans="1:33" ht="12.75">
      <c r="A30" s="62">
        <v>100630</v>
      </c>
      <c r="B30" s="63">
        <v>10</v>
      </c>
      <c r="C30" s="64" t="s">
        <v>65</v>
      </c>
      <c r="D30" s="65" t="s">
        <v>66</v>
      </c>
      <c r="E30" s="65" t="s">
        <v>67</v>
      </c>
      <c r="F30" s="66">
        <v>35960</v>
      </c>
      <c r="G30" s="67">
        <v>1599</v>
      </c>
      <c r="H30" s="68">
        <v>2569273362</v>
      </c>
      <c r="I30" s="69" t="s">
        <v>52</v>
      </c>
      <c r="J30" s="70" t="s">
        <v>43</v>
      </c>
      <c r="K30" s="71" t="s">
        <v>42</v>
      </c>
      <c r="L30" s="72">
        <v>4226.67</v>
      </c>
      <c r="M30" s="73" t="s">
        <v>42</v>
      </c>
      <c r="N30" s="74">
        <v>21.39949109</v>
      </c>
      <c r="O30" s="70" t="s">
        <v>43</v>
      </c>
      <c r="P30" s="75"/>
      <c r="Q30" s="71" t="str">
        <f t="shared" si="0"/>
        <v>NO</v>
      </c>
      <c r="R30" s="76" t="s">
        <v>43</v>
      </c>
      <c r="S30" s="77">
        <v>217419</v>
      </c>
      <c r="T30" s="78">
        <v>22017</v>
      </c>
      <c r="U30" s="78">
        <v>24575</v>
      </c>
      <c r="V30" s="79">
        <v>19462</v>
      </c>
      <c r="W30" s="64">
        <f t="shared" si="1"/>
        <v>1</v>
      </c>
      <c r="X30" s="65">
        <f t="shared" si="2"/>
        <v>0</v>
      </c>
      <c r="Y30" s="65">
        <f t="shared" si="3"/>
        <v>0</v>
      </c>
      <c r="Z30" s="80">
        <f t="shared" si="4"/>
        <v>0</v>
      </c>
      <c r="AA30" s="81" t="str">
        <f t="shared" si="5"/>
        <v>-</v>
      </c>
      <c r="AB30" s="64">
        <f t="shared" si="6"/>
        <v>1</v>
      </c>
      <c r="AC30" s="65">
        <f t="shared" si="7"/>
        <v>1</v>
      </c>
      <c r="AD30" s="80" t="str">
        <f t="shared" si="8"/>
        <v>Initial</v>
      </c>
      <c r="AE30" s="81" t="str">
        <f t="shared" si="9"/>
        <v>RLIS</v>
      </c>
      <c r="AF30" s="64">
        <f t="shared" si="10"/>
        <v>0</v>
      </c>
      <c r="AG30" s="82" t="s">
        <v>44</v>
      </c>
    </row>
    <row r="31" spans="1:33" ht="12.75">
      <c r="A31" s="62">
        <v>100660</v>
      </c>
      <c r="B31" s="63">
        <v>11</v>
      </c>
      <c r="C31" s="64" t="s">
        <v>68</v>
      </c>
      <c r="D31" s="65" t="s">
        <v>69</v>
      </c>
      <c r="E31" s="65" t="s">
        <v>70</v>
      </c>
      <c r="F31" s="66">
        <v>35045</v>
      </c>
      <c r="G31" s="67">
        <v>2032</v>
      </c>
      <c r="H31" s="68">
        <v>2052803000</v>
      </c>
      <c r="I31" s="69" t="s">
        <v>71</v>
      </c>
      <c r="J31" s="70" t="s">
        <v>43</v>
      </c>
      <c r="K31" s="71" t="s">
        <v>42</v>
      </c>
      <c r="L31" s="72">
        <v>7209.19</v>
      </c>
      <c r="M31" s="73" t="s">
        <v>42</v>
      </c>
      <c r="N31" s="74">
        <v>20.199071</v>
      </c>
      <c r="O31" s="70" t="s">
        <v>43</v>
      </c>
      <c r="P31" s="75"/>
      <c r="Q31" s="71" t="str">
        <f t="shared" si="0"/>
        <v>NO</v>
      </c>
      <c r="R31" s="76" t="s">
        <v>43</v>
      </c>
      <c r="S31" s="77">
        <v>405569</v>
      </c>
      <c r="T31" s="78">
        <v>40328</v>
      </c>
      <c r="U31" s="78">
        <v>43388</v>
      </c>
      <c r="V31" s="79">
        <v>32746</v>
      </c>
      <c r="W31" s="64">
        <f t="shared" si="1"/>
        <v>1</v>
      </c>
      <c r="X31" s="65">
        <f t="shared" si="2"/>
        <v>0</v>
      </c>
      <c r="Y31" s="65">
        <f t="shared" si="3"/>
        <v>0</v>
      </c>
      <c r="Z31" s="80">
        <f t="shared" si="4"/>
        <v>0</v>
      </c>
      <c r="AA31" s="81" t="str">
        <f t="shared" si="5"/>
        <v>-</v>
      </c>
      <c r="AB31" s="64">
        <f t="shared" si="6"/>
        <v>1</v>
      </c>
      <c r="AC31" s="65">
        <f t="shared" si="7"/>
        <v>1</v>
      </c>
      <c r="AD31" s="80" t="str">
        <f t="shared" si="8"/>
        <v>Initial</v>
      </c>
      <c r="AE31" s="81" t="str">
        <f t="shared" si="9"/>
        <v>RLIS</v>
      </c>
      <c r="AF31" s="64">
        <f t="shared" si="10"/>
        <v>0</v>
      </c>
      <c r="AG31" s="82" t="s">
        <v>44</v>
      </c>
    </row>
    <row r="32" spans="1:33" ht="12.75">
      <c r="A32" s="62">
        <v>100690</v>
      </c>
      <c r="B32" s="63">
        <v>12</v>
      </c>
      <c r="C32" s="64" t="s">
        <v>72</v>
      </c>
      <c r="D32" s="65" t="s">
        <v>73</v>
      </c>
      <c r="E32" s="65" t="s">
        <v>74</v>
      </c>
      <c r="F32" s="66">
        <v>36904</v>
      </c>
      <c r="G32" s="67">
        <v>3504</v>
      </c>
      <c r="H32" s="68">
        <v>2054593031</v>
      </c>
      <c r="I32" s="69" t="s">
        <v>52</v>
      </c>
      <c r="J32" s="70" t="s">
        <v>43</v>
      </c>
      <c r="K32" s="71" t="s">
        <v>42</v>
      </c>
      <c r="L32" s="72">
        <v>2062.85</v>
      </c>
      <c r="M32" s="73" t="s">
        <v>42</v>
      </c>
      <c r="N32" s="74">
        <v>23.14582587</v>
      </c>
      <c r="O32" s="70" t="s">
        <v>43</v>
      </c>
      <c r="P32" s="75"/>
      <c r="Q32" s="71" t="str">
        <f t="shared" si="0"/>
        <v>NO</v>
      </c>
      <c r="R32" s="76" t="s">
        <v>43</v>
      </c>
      <c r="S32" s="77">
        <v>210320</v>
      </c>
      <c r="T32" s="78">
        <v>26633</v>
      </c>
      <c r="U32" s="78">
        <v>22081</v>
      </c>
      <c r="V32" s="79">
        <v>11579</v>
      </c>
      <c r="W32" s="64">
        <f t="shared" si="1"/>
        <v>1</v>
      </c>
      <c r="X32" s="65">
        <f t="shared" si="2"/>
        <v>0</v>
      </c>
      <c r="Y32" s="65">
        <f t="shared" si="3"/>
        <v>0</v>
      </c>
      <c r="Z32" s="80">
        <f t="shared" si="4"/>
        <v>0</v>
      </c>
      <c r="AA32" s="81" t="str">
        <f t="shared" si="5"/>
        <v>-</v>
      </c>
      <c r="AB32" s="64">
        <f t="shared" si="6"/>
        <v>1</v>
      </c>
      <c r="AC32" s="65">
        <f t="shared" si="7"/>
        <v>1</v>
      </c>
      <c r="AD32" s="80" t="str">
        <f t="shared" si="8"/>
        <v>Initial</v>
      </c>
      <c r="AE32" s="81" t="str">
        <f t="shared" si="9"/>
        <v>RLIS</v>
      </c>
      <c r="AF32" s="64">
        <f t="shared" si="10"/>
        <v>0</v>
      </c>
      <c r="AG32" s="82" t="s">
        <v>44</v>
      </c>
    </row>
    <row r="33" spans="1:33" ht="12.75">
      <c r="A33" s="62">
        <v>100720</v>
      </c>
      <c r="B33" s="63">
        <v>13</v>
      </c>
      <c r="C33" s="64" t="s">
        <v>75</v>
      </c>
      <c r="D33" s="65" t="s">
        <v>76</v>
      </c>
      <c r="E33" s="65" t="s">
        <v>77</v>
      </c>
      <c r="F33" s="66">
        <v>36451</v>
      </c>
      <c r="G33" s="67">
        <v>936</v>
      </c>
      <c r="H33" s="68">
        <v>2512753255</v>
      </c>
      <c r="I33" s="69" t="s">
        <v>48</v>
      </c>
      <c r="J33" s="70" t="s">
        <v>41</v>
      </c>
      <c r="K33" s="71" t="s">
        <v>42</v>
      </c>
      <c r="L33" s="72">
        <v>3547.44</v>
      </c>
      <c r="M33" s="73" t="s">
        <v>42</v>
      </c>
      <c r="N33" s="74">
        <v>23.9605864</v>
      </c>
      <c r="O33" s="70" t="s">
        <v>43</v>
      </c>
      <c r="P33" s="75"/>
      <c r="Q33" s="71" t="str">
        <f t="shared" si="0"/>
        <v>NO</v>
      </c>
      <c r="R33" s="76" t="s">
        <v>43</v>
      </c>
      <c r="S33" s="77">
        <v>295257</v>
      </c>
      <c r="T33" s="78">
        <v>32583</v>
      </c>
      <c r="U33" s="78">
        <v>29434</v>
      </c>
      <c r="V33" s="79">
        <v>18817</v>
      </c>
      <c r="W33" s="64">
        <f t="shared" si="1"/>
        <v>0</v>
      </c>
      <c r="X33" s="65">
        <f t="shared" si="2"/>
        <v>0</v>
      </c>
      <c r="Y33" s="65">
        <f t="shared" si="3"/>
        <v>0</v>
      </c>
      <c r="Z33" s="80">
        <f t="shared" si="4"/>
        <v>0</v>
      </c>
      <c r="AA33" s="81" t="str">
        <f t="shared" si="5"/>
        <v>-</v>
      </c>
      <c r="AB33" s="64">
        <f t="shared" si="6"/>
        <v>1</v>
      </c>
      <c r="AC33" s="65">
        <f t="shared" si="7"/>
        <v>1</v>
      </c>
      <c r="AD33" s="80" t="str">
        <f t="shared" si="8"/>
        <v>Initial</v>
      </c>
      <c r="AE33" s="81" t="str">
        <f t="shared" si="9"/>
        <v>RLIS</v>
      </c>
      <c r="AF33" s="64">
        <f t="shared" si="10"/>
        <v>0</v>
      </c>
      <c r="AG33" s="82" t="s">
        <v>44</v>
      </c>
    </row>
    <row r="34" spans="1:33" ht="12.75">
      <c r="A34" s="62">
        <v>100750</v>
      </c>
      <c r="B34" s="63">
        <v>14</v>
      </c>
      <c r="C34" s="64" t="s">
        <v>266</v>
      </c>
      <c r="D34" s="65" t="s">
        <v>267</v>
      </c>
      <c r="E34" s="65" t="s">
        <v>268</v>
      </c>
      <c r="F34" s="66">
        <v>36251</v>
      </c>
      <c r="G34" s="67">
        <v>278</v>
      </c>
      <c r="H34" s="68">
        <v>2563545414</v>
      </c>
      <c r="I34" s="69" t="s">
        <v>81</v>
      </c>
      <c r="J34" s="70" t="s">
        <v>43</v>
      </c>
      <c r="K34" s="71" t="s">
        <v>42</v>
      </c>
      <c r="L34" s="72">
        <v>2048.88</v>
      </c>
      <c r="M34" s="73" t="s">
        <v>42</v>
      </c>
      <c r="N34" s="74">
        <v>18.42989085</v>
      </c>
      <c r="O34" s="70" t="s">
        <v>41</v>
      </c>
      <c r="P34" s="75"/>
      <c r="Q34" s="71" t="str">
        <f t="shared" si="0"/>
        <v>NO</v>
      </c>
      <c r="R34" s="76" t="s">
        <v>43</v>
      </c>
      <c r="S34" s="77">
        <v>134607</v>
      </c>
      <c r="T34" s="78">
        <v>14063</v>
      </c>
      <c r="U34" s="78">
        <v>13996</v>
      </c>
      <c r="V34" s="79">
        <v>9394</v>
      </c>
      <c r="W34" s="64">
        <f t="shared" si="1"/>
        <v>1</v>
      </c>
      <c r="X34" s="65">
        <f t="shared" si="2"/>
        <v>0</v>
      </c>
      <c r="Y34" s="65">
        <f t="shared" si="3"/>
        <v>0</v>
      </c>
      <c r="Z34" s="80">
        <f t="shared" si="4"/>
        <v>0</v>
      </c>
      <c r="AA34" s="81" t="str">
        <f t="shared" si="5"/>
        <v>-</v>
      </c>
      <c r="AB34" s="64">
        <f t="shared" si="6"/>
        <v>1</v>
      </c>
      <c r="AC34" s="65">
        <f t="shared" si="7"/>
        <v>0</v>
      </c>
      <c r="AD34" s="80">
        <f t="shared" si="8"/>
        <v>0</v>
      </c>
      <c r="AE34" s="81" t="str">
        <f t="shared" si="9"/>
        <v>-</v>
      </c>
      <c r="AF34" s="64">
        <f t="shared" si="10"/>
        <v>0</v>
      </c>
      <c r="AG34" s="82" t="s">
        <v>44</v>
      </c>
    </row>
    <row r="35" spans="1:33" ht="12.75">
      <c r="A35" s="62">
        <v>100780</v>
      </c>
      <c r="B35" s="63">
        <v>15</v>
      </c>
      <c r="C35" s="64" t="s">
        <v>269</v>
      </c>
      <c r="D35" s="65" t="s">
        <v>270</v>
      </c>
      <c r="E35" s="65" t="s">
        <v>271</v>
      </c>
      <c r="F35" s="66">
        <v>36264</v>
      </c>
      <c r="G35" s="67">
        <v>2207</v>
      </c>
      <c r="H35" s="68">
        <v>2564635624</v>
      </c>
      <c r="I35" s="69" t="s">
        <v>81</v>
      </c>
      <c r="J35" s="70" t="s">
        <v>43</v>
      </c>
      <c r="K35" s="71" t="s">
        <v>42</v>
      </c>
      <c r="L35" s="72">
        <v>2518.28</v>
      </c>
      <c r="M35" s="73" t="s">
        <v>42</v>
      </c>
      <c r="N35" s="74">
        <v>19.55573185</v>
      </c>
      <c r="O35" s="70" t="s">
        <v>41</v>
      </c>
      <c r="P35" s="75"/>
      <c r="Q35" s="71" t="str">
        <f t="shared" si="0"/>
        <v>NO</v>
      </c>
      <c r="R35" s="76" t="s">
        <v>43</v>
      </c>
      <c r="S35" s="77">
        <v>137653</v>
      </c>
      <c r="T35" s="78">
        <v>12673</v>
      </c>
      <c r="U35" s="78">
        <v>14627</v>
      </c>
      <c r="V35" s="79">
        <v>12062</v>
      </c>
      <c r="W35" s="64">
        <f t="shared" si="1"/>
        <v>1</v>
      </c>
      <c r="X35" s="65">
        <f t="shared" si="2"/>
        <v>0</v>
      </c>
      <c r="Y35" s="65">
        <f t="shared" si="3"/>
        <v>0</v>
      </c>
      <c r="Z35" s="80">
        <f t="shared" si="4"/>
        <v>0</v>
      </c>
      <c r="AA35" s="81" t="str">
        <f t="shared" si="5"/>
        <v>-</v>
      </c>
      <c r="AB35" s="64">
        <f t="shared" si="6"/>
        <v>1</v>
      </c>
      <c r="AC35" s="65">
        <f t="shared" si="7"/>
        <v>0</v>
      </c>
      <c r="AD35" s="80">
        <f t="shared" si="8"/>
        <v>0</v>
      </c>
      <c r="AE35" s="81" t="str">
        <f t="shared" si="9"/>
        <v>-</v>
      </c>
      <c r="AF35" s="64">
        <f t="shared" si="10"/>
        <v>0</v>
      </c>
      <c r="AG35" s="82" t="s">
        <v>44</v>
      </c>
    </row>
    <row r="36" spans="1:33" ht="12.75">
      <c r="A36" s="62">
        <v>100810</v>
      </c>
      <c r="B36" s="63">
        <v>16</v>
      </c>
      <c r="C36" s="64" t="s">
        <v>272</v>
      </c>
      <c r="D36" s="65" t="s">
        <v>273</v>
      </c>
      <c r="E36" s="65" t="s">
        <v>104</v>
      </c>
      <c r="F36" s="66">
        <v>36323</v>
      </c>
      <c r="G36" s="67">
        <v>1661</v>
      </c>
      <c r="H36" s="68">
        <v>3348975016</v>
      </c>
      <c r="I36" s="69" t="s">
        <v>52</v>
      </c>
      <c r="J36" s="70" t="s">
        <v>43</v>
      </c>
      <c r="K36" s="71" t="s">
        <v>42</v>
      </c>
      <c r="L36" s="72">
        <v>2019.99</v>
      </c>
      <c r="M36" s="73" t="s">
        <v>42</v>
      </c>
      <c r="N36" s="74">
        <v>15.47570437</v>
      </c>
      <c r="O36" s="70" t="s">
        <v>41</v>
      </c>
      <c r="P36" s="75"/>
      <c r="Q36" s="71" t="str">
        <f t="shared" si="0"/>
        <v>NO</v>
      </c>
      <c r="R36" s="76" t="s">
        <v>43</v>
      </c>
      <c r="S36" s="77">
        <v>118396</v>
      </c>
      <c r="T36" s="78">
        <v>12080</v>
      </c>
      <c r="U36" s="78">
        <v>12559</v>
      </c>
      <c r="V36" s="79">
        <v>9028</v>
      </c>
      <c r="W36" s="64">
        <f t="shared" si="1"/>
        <v>1</v>
      </c>
      <c r="X36" s="65">
        <f t="shared" si="2"/>
        <v>0</v>
      </c>
      <c r="Y36" s="65">
        <f t="shared" si="3"/>
        <v>0</v>
      </c>
      <c r="Z36" s="80">
        <f t="shared" si="4"/>
        <v>0</v>
      </c>
      <c r="AA36" s="81" t="str">
        <f t="shared" si="5"/>
        <v>-</v>
      </c>
      <c r="AB36" s="64">
        <f t="shared" si="6"/>
        <v>1</v>
      </c>
      <c r="AC36" s="65">
        <f t="shared" si="7"/>
        <v>0</v>
      </c>
      <c r="AD36" s="80">
        <f t="shared" si="8"/>
        <v>0</v>
      </c>
      <c r="AE36" s="81" t="str">
        <f t="shared" si="9"/>
        <v>-</v>
      </c>
      <c r="AF36" s="64">
        <f t="shared" si="10"/>
        <v>0</v>
      </c>
      <c r="AG36" s="82" t="s">
        <v>44</v>
      </c>
    </row>
    <row r="37" spans="1:33" ht="12.75">
      <c r="A37" s="83">
        <v>100840</v>
      </c>
      <c r="B37" s="84">
        <v>17</v>
      </c>
      <c r="C37" s="85" t="s">
        <v>274</v>
      </c>
      <c r="D37" s="86" t="s">
        <v>275</v>
      </c>
      <c r="E37" s="86" t="s">
        <v>276</v>
      </c>
      <c r="F37" s="87">
        <v>35674</v>
      </c>
      <c r="G37" s="88">
        <v>2412</v>
      </c>
      <c r="H37" s="89">
        <v>2563868565</v>
      </c>
      <c r="I37" s="90" t="s">
        <v>71</v>
      </c>
      <c r="J37" s="70" t="s">
        <v>43</v>
      </c>
      <c r="K37" s="91" t="s">
        <v>42</v>
      </c>
      <c r="L37" s="92">
        <v>3198.5</v>
      </c>
      <c r="M37" s="93" t="s">
        <v>42</v>
      </c>
      <c r="N37" s="94">
        <v>19.62212611</v>
      </c>
      <c r="O37" s="95" t="s">
        <v>41</v>
      </c>
      <c r="P37" s="96"/>
      <c r="Q37" s="91" t="str">
        <f t="shared" si="0"/>
        <v>NO</v>
      </c>
      <c r="R37" s="97" t="s">
        <v>43</v>
      </c>
      <c r="S37" s="98">
        <v>206962</v>
      </c>
      <c r="T37" s="99">
        <v>22703</v>
      </c>
      <c r="U37" s="99">
        <v>22547</v>
      </c>
      <c r="V37" s="100">
        <v>17011</v>
      </c>
      <c r="W37" s="85">
        <f t="shared" si="1"/>
        <v>1</v>
      </c>
      <c r="X37" s="86">
        <f t="shared" si="2"/>
        <v>0</v>
      </c>
      <c r="Y37" s="86">
        <f t="shared" si="3"/>
        <v>0</v>
      </c>
      <c r="Z37" s="101">
        <f t="shared" si="4"/>
        <v>0</v>
      </c>
      <c r="AA37" s="102" t="str">
        <f t="shared" si="5"/>
        <v>-</v>
      </c>
      <c r="AB37" s="85">
        <f t="shared" si="6"/>
        <v>1</v>
      </c>
      <c r="AC37" s="86">
        <f t="shared" si="7"/>
        <v>0</v>
      </c>
      <c r="AD37" s="101">
        <f t="shared" si="8"/>
        <v>0</v>
      </c>
      <c r="AE37" s="102" t="str">
        <f t="shared" si="9"/>
        <v>-</v>
      </c>
      <c r="AF37" s="85">
        <f t="shared" si="10"/>
        <v>0</v>
      </c>
      <c r="AG37" s="82" t="s">
        <v>44</v>
      </c>
    </row>
    <row r="38" spans="1:33" ht="12.75">
      <c r="A38" s="62">
        <v>100870</v>
      </c>
      <c r="B38" s="63">
        <v>18</v>
      </c>
      <c r="C38" s="64" t="s">
        <v>78</v>
      </c>
      <c r="D38" s="65" t="s">
        <v>79</v>
      </c>
      <c r="E38" s="65" t="s">
        <v>80</v>
      </c>
      <c r="F38" s="66">
        <v>36401</v>
      </c>
      <c r="G38" s="67">
        <v>2843</v>
      </c>
      <c r="H38" s="68">
        <v>2515781752</v>
      </c>
      <c r="I38" s="69" t="s">
        <v>81</v>
      </c>
      <c r="J38" s="70" t="s">
        <v>43</v>
      </c>
      <c r="K38" s="71" t="s">
        <v>42</v>
      </c>
      <c r="L38" s="72">
        <v>1852.22</v>
      </c>
      <c r="M38" s="73" t="s">
        <v>42</v>
      </c>
      <c r="N38" s="74">
        <v>29.76615141</v>
      </c>
      <c r="O38" s="70" t="s">
        <v>43</v>
      </c>
      <c r="P38" s="75"/>
      <c r="Q38" s="71" t="str">
        <f t="shared" si="0"/>
        <v>NO</v>
      </c>
      <c r="R38" s="76" t="s">
        <v>43</v>
      </c>
      <c r="S38" s="77">
        <v>214411</v>
      </c>
      <c r="T38" s="78">
        <v>26288</v>
      </c>
      <c r="U38" s="78">
        <v>21142</v>
      </c>
      <c r="V38" s="79">
        <v>10135</v>
      </c>
      <c r="W38" s="64">
        <f t="shared" si="1"/>
        <v>1</v>
      </c>
      <c r="X38" s="65">
        <f t="shared" si="2"/>
        <v>0</v>
      </c>
      <c r="Y38" s="65">
        <f t="shared" si="3"/>
        <v>0</v>
      </c>
      <c r="Z38" s="80">
        <f t="shared" si="4"/>
        <v>0</v>
      </c>
      <c r="AA38" s="81" t="str">
        <f t="shared" si="5"/>
        <v>-</v>
      </c>
      <c r="AB38" s="64">
        <f t="shared" si="6"/>
        <v>1</v>
      </c>
      <c r="AC38" s="65">
        <f t="shared" si="7"/>
        <v>1</v>
      </c>
      <c r="AD38" s="80" t="str">
        <f t="shared" si="8"/>
        <v>Initial</v>
      </c>
      <c r="AE38" s="81" t="str">
        <f t="shared" si="9"/>
        <v>RLIS</v>
      </c>
      <c r="AF38" s="64">
        <f t="shared" si="10"/>
        <v>0</v>
      </c>
      <c r="AG38" s="82" t="s">
        <v>44</v>
      </c>
    </row>
    <row r="39" spans="1:33" ht="12.75">
      <c r="A39" s="62">
        <v>100900</v>
      </c>
      <c r="B39" s="63">
        <v>19</v>
      </c>
      <c r="C39" s="64" t="s">
        <v>277</v>
      </c>
      <c r="D39" s="65" t="s">
        <v>278</v>
      </c>
      <c r="E39" s="65" t="s">
        <v>279</v>
      </c>
      <c r="F39" s="66">
        <v>35136</v>
      </c>
      <c r="G39" s="67">
        <v>37</v>
      </c>
      <c r="H39" s="68">
        <v>2563774913</v>
      </c>
      <c r="I39" s="69" t="s">
        <v>81</v>
      </c>
      <c r="J39" s="70" t="s">
        <v>43</v>
      </c>
      <c r="K39" s="71" t="s">
        <v>42</v>
      </c>
      <c r="L39" s="72">
        <v>1517.63</v>
      </c>
      <c r="M39" s="73" t="s">
        <v>42</v>
      </c>
      <c r="N39" s="74">
        <v>19.65601966</v>
      </c>
      <c r="O39" s="70" t="s">
        <v>41</v>
      </c>
      <c r="P39" s="75"/>
      <c r="Q39" s="71" t="str">
        <f t="shared" si="0"/>
        <v>NO</v>
      </c>
      <c r="R39" s="76" t="s">
        <v>43</v>
      </c>
      <c r="S39" s="77">
        <v>110021</v>
      </c>
      <c r="T39" s="78">
        <v>12115</v>
      </c>
      <c r="U39" s="78">
        <v>11699</v>
      </c>
      <c r="V39" s="79">
        <v>8472</v>
      </c>
      <c r="W39" s="64">
        <f t="shared" si="1"/>
        <v>1</v>
      </c>
      <c r="X39" s="65">
        <f t="shared" si="2"/>
        <v>0</v>
      </c>
      <c r="Y39" s="65">
        <f t="shared" si="3"/>
        <v>0</v>
      </c>
      <c r="Z39" s="80">
        <f t="shared" si="4"/>
        <v>0</v>
      </c>
      <c r="AA39" s="81" t="str">
        <f t="shared" si="5"/>
        <v>-</v>
      </c>
      <c r="AB39" s="64">
        <f t="shared" si="6"/>
        <v>1</v>
      </c>
      <c r="AC39" s="65">
        <f t="shared" si="7"/>
        <v>0</v>
      </c>
      <c r="AD39" s="80">
        <f t="shared" si="8"/>
        <v>0</v>
      </c>
      <c r="AE39" s="81" t="str">
        <f t="shared" si="9"/>
        <v>-</v>
      </c>
      <c r="AF39" s="64">
        <f t="shared" si="10"/>
        <v>0</v>
      </c>
      <c r="AG39" s="82" t="s">
        <v>44</v>
      </c>
    </row>
    <row r="40" spans="1:33" ht="12.75">
      <c r="A40" s="62">
        <v>100930</v>
      </c>
      <c r="B40" s="63">
        <v>20</v>
      </c>
      <c r="C40" s="64" t="s">
        <v>82</v>
      </c>
      <c r="D40" s="65" t="s">
        <v>83</v>
      </c>
      <c r="E40" s="65" t="s">
        <v>47</v>
      </c>
      <c r="F40" s="66">
        <v>36420</v>
      </c>
      <c r="G40" s="67">
        <v>460</v>
      </c>
      <c r="H40" s="68">
        <v>3342227571</v>
      </c>
      <c r="I40" s="69" t="s">
        <v>48</v>
      </c>
      <c r="J40" s="70" t="s">
        <v>41</v>
      </c>
      <c r="K40" s="71" t="s">
        <v>42</v>
      </c>
      <c r="L40" s="72">
        <v>3219.49</v>
      </c>
      <c r="M40" s="73" t="s">
        <v>42</v>
      </c>
      <c r="N40" s="74">
        <v>20.42122101</v>
      </c>
      <c r="O40" s="70" t="s">
        <v>43</v>
      </c>
      <c r="P40" s="75"/>
      <c r="Q40" s="71" t="str">
        <f t="shared" si="0"/>
        <v>NO</v>
      </c>
      <c r="R40" s="76" t="s">
        <v>43</v>
      </c>
      <c r="S40" s="77">
        <v>209067</v>
      </c>
      <c r="T40" s="78">
        <v>22140</v>
      </c>
      <c r="U40" s="78">
        <v>22076</v>
      </c>
      <c r="V40" s="79">
        <v>14866</v>
      </c>
      <c r="W40" s="64">
        <f t="shared" si="1"/>
        <v>0</v>
      </c>
      <c r="X40" s="65">
        <f t="shared" si="2"/>
        <v>0</v>
      </c>
      <c r="Y40" s="65">
        <f t="shared" si="3"/>
        <v>0</v>
      </c>
      <c r="Z40" s="80">
        <f t="shared" si="4"/>
        <v>0</v>
      </c>
      <c r="AA40" s="81" t="str">
        <f t="shared" si="5"/>
        <v>-</v>
      </c>
      <c r="AB40" s="64">
        <f t="shared" si="6"/>
        <v>1</v>
      </c>
      <c r="AC40" s="65">
        <f t="shared" si="7"/>
        <v>1</v>
      </c>
      <c r="AD40" s="80" t="str">
        <f t="shared" si="8"/>
        <v>Initial</v>
      </c>
      <c r="AE40" s="81" t="str">
        <f t="shared" si="9"/>
        <v>RLIS</v>
      </c>
      <c r="AF40" s="64">
        <f t="shared" si="10"/>
        <v>0</v>
      </c>
      <c r="AG40" s="82" t="s">
        <v>44</v>
      </c>
    </row>
    <row r="41" spans="1:33" ht="12.75">
      <c r="A41" s="62">
        <v>100960</v>
      </c>
      <c r="B41" s="63">
        <v>21</v>
      </c>
      <c r="C41" s="64" t="s">
        <v>84</v>
      </c>
      <c r="D41" s="65" t="s">
        <v>85</v>
      </c>
      <c r="E41" s="65" t="s">
        <v>86</v>
      </c>
      <c r="F41" s="66">
        <v>36049</v>
      </c>
      <c r="G41" s="67">
        <v>72</v>
      </c>
      <c r="H41" s="68">
        <v>3343356519</v>
      </c>
      <c r="I41" s="69" t="s">
        <v>52</v>
      </c>
      <c r="J41" s="70" t="s">
        <v>43</v>
      </c>
      <c r="K41" s="71" t="s">
        <v>42</v>
      </c>
      <c r="L41" s="72">
        <v>2377.76</v>
      </c>
      <c r="M41" s="73" t="s">
        <v>42</v>
      </c>
      <c r="N41" s="74">
        <v>24.15359207</v>
      </c>
      <c r="O41" s="70" t="s">
        <v>43</v>
      </c>
      <c r="P41" s="75"/>
      <c r="Q41" s="71" t="str">
        <f t="shared" si="0"/>
        <v>NO</v>
      </c>
      <c r="R41" s="76" t="s">
        <v>43</v>
      </c>
      <c r="S41" s="77">
        <v>176600</v>
      </c>
      <c r="T41" s="78">
        <v>18993</v>
      </c>
      <c r="U41" s="78">
        <v>18479</v>
      </c>
      <c r="V41" s="79">
        <v>13458</v>
      </c>
      <c r="W41" s="64">
        <f t="shared" si="1"/>
        <v>1</v>
      </c>
      <c r="X41" s="65">
        <f t="shared" si="2"/>
        <v>0</v>
      </c>
      <c r="Y41" s="65">
        <f t="shared" si="3"/>
        <v>0</v>
      </c>
      <c r="Z41" s="80">
        <f t="shared" si="4"/>
        <v>0</v>
      </c>
      <c r="AA41" s="81" t="str">
        <f t="shared" si="5"/>
        <v>-</v>
      </c>
      <c r="AB41" s="64">
        <f t="shared" si="6"/>
        <v>1</v>
      </c>
      <c r="AC41" s="65">
        <f t="shared" si="7"/>
        <v>1</v>
      </c>
      <c r="AD41" s="80" t="str">
        <f t="shared" si="8"/>
        <v>Initial</v>
      </c>
      <c r="AE41" s="81" t="str">
        <f t="shared" si="9"/>
        <v>RLIS</v>
      </c>
      <c r="AF41" s="64">
        <f t="shared" si="10"/>
        <v>0</v>
      </c>
      <c r="AG41" s="82" t="s">
        <v>44</v>
      </c>
    </row>
    <row r="42" spans="1:33" ht="12.75">
      <c r="A42" s="62">
        <v>100990</v>
      </c>
      <c r="B42" s="63">
        <v>125</v>
      </c>
      <c r="C42" s="64" t="s">
        <v>280</v>
      </c>
      <c r="D42" s="65" t="s">
        <v>281</v>
      </c>
      <c r="E42" s="65" t="s">
        <v>282</v>
      </c>
      <c r="F42" s="66">
        <v>35055</v>
      </c>
      <c r="G42" s="67">
        <v>3514</v>
      </c>
      <c r="H42" s="68">
        <v>2567342233</v>
      </c>
      <c r="I42" s="69" t="s">
        <v>40</v>
      </c>
      <c r="J42" s="70" t="s">
        <v>41</v>
      </c>
      <c r="K42" s="71" t="s">
        <v>42</v>
      </c>
      <c r="L42" s="72">
        <v>2682.52</v>
      </c>
      <c r="M42" s="73" t="s">
        <v>42</v>
      </c>
      <c r="N42" s="74">
        <v>14.6978022</v>
      </c>
      <c r="O42" s="70" t="s">
        <v>41</v>
      </c>
      <c r="P42" s="75"/>
      <c r="Q42" s="71" t="str">
        <f t="shared" si="0"/>
        <v>NO</v>
      </c>
      <c r="R42" s="76" t="s">
        <v>43</v>
      </c>
      <c r="S42" s="77">
        <v>118341</v>
      </c>
      <c r="T42" s="78">
        <v>8683</v>
      </c>
      <c r="U42" s="78">
        <v>13326</v>
      </c>
      <c r="V42" s="79">
        <v>14161</v>
      </c>
      <c r="W42" s="64">
        <f t="shared" si="1"/>
        <v>0</v>
      </c>
      <c r="X42" s="65">
        <f t="shared" si="2"/>
        <v>0</v>
      </c>
      <c r="Y42" s="65">
        <f t="shared" si="3"/>
        <v>0</v>
      </c>
      <c r="Z42" s="80">
        <f t="shared" si="4"/>
        <v>0</v>
      </c>
      <c r="AA42" s="81" t="str">
        <f t="shared" si="5"/>
        <v>-</v>
      </c>
      <c r="AB42" s="64">
        <f t="shared" si="6"/>
        <v>1</v>
      </c>
      <c r="AC42" s="65">
        <f t="shared" si="7"/>
        <v>0</v>
      </c>
      <c r="AD42" s="80">
        <f t="shared" si="8"/>
        <v>0</v>
      </c>
      <c r="AE42" s="81" t="str">
        <f t="shared" si="9"/>
        <v>-</v>
      </c>
      <c r="AF42" s="64">
        <f t="shared" si="10"/>
        <v>0</v>
      </c>
      <c r="AG42" s="82" t="s">
        <v>44</v>
      </c>
    </row>
    <row r="43" spans="1:33" ht="12.75">
      <c r="A43" s="62">
        <v>101020</v>
      </c>
      <c r="B43" s="63">
        <v>22</v>
      </c>
      <c r="C43" s="64" t="s">
        <v>283</v>
      </c>
      <c r="D43" s="65" t="s">
        <v>284</v>
      </c>
      <c r="E43" s="65" t="s">
        <v>282</v>
      </c>
      <c r="F43" s="66">
        <v>35056</v>
      </c>
      <c r="G43" s="67">
        <v>1590</v>
      </c>
      <c r="H43" s="68">
        <v>2567342933</v>
      </c>
      <c r="I43" s="69" t="s">
        <v>52</v>
      </c>
      <c r="J43" s="70" t="s">
        <v>43</v>
      </c>
      <c r="K43" s="71" t="s">
        <v>42</v>
      </c>
      <c r="L43" s="72">
        <v>9818.49</v>
      </c>
      <c r="M43" s="73" t="s">
        <v>42</v>
      </c>
      <c r="N43" s="74">
        <v>17.87103193</v>
      </c>
      <c r="O43" s="70" t="s">
        <v>41</v>
      </c>
      <c r="P43" s="75"/>
      <c r="Q43" s="71" t="str">
        <f t="shared" si="0"/>
        <v>NO</v>
      </c>
      <c r="R43" s="76" t="s">
        <v>43</v>
      </c>
      <c r="S43" s="77">
        <v>524711</v>
      </c>
      <c r="T43" s="78">
        <v>49879</v>
      </c>
      <c r="U43" s="78">
        <v>56198</v>
      </c>
      <c r="V43" s="79">
        <v>45024</v>
      </c>
      <c r="W43" s="64">
        <f t="shared" si="1"/>
        <v>1</v>
      </c>
      <c r="X43" s="65">
        <f t="shared" si="2"/>
        <v>0</v>
      </c>
      <c r="Y43" s="65">
        <f t="shared" si="3"/>
        <v>0</v>
      </c>
      <c r="Z43" s="80">
        <f t="shared" si="4"/>
        <v>0</v>
      </c>
      <c r="AA43" s="81" t="str">
        <f t="shared" si="5"/>
        <v>-</v>
      </c>
      <c r="AB43" s="64">
        <f t="shared" si="6"/>
        <v>1</v>
      </c>
      <c r="AC43" s="65">
        <f t="shared" si="7"/>
        <v>0</v>
      </c>
      <c r="AD43" s="80">
        <f t="shared" si="8"/>
        <v>0</v>
      </c>
      <c r="AE43" s="81" t="str">
        <f t="shared" si="9"/>
        <v>-</v>
      </c>
      <c r="AF43" s="64">
        <f t="shared" si="10"/>
        <v>0</v>
      </c>
      <c r="AG43" s="82" t="s">
        <v>44</v>
      </c>
    </row>
    <row r="44" spans="1:33" ht="12.75">
      <c r="A44" s="62">
        <v>101050</v>
      </c>
      <c r="B44" s="63">
        <v>23</v>
      </c>
      <c r="C44" s="64" t="s">
        <v>87</v>
      </c>
      <c r="D44" s="65" t="s">
        <v>88</v>
      </c>
      <c r="E44" s="65" t="s">
        <v>89</v>
      </c>
      <c r="F44" s="66">
        <v>36361</v>
      </c>
      <c r="G44" s="67">
        <v>948</v>
      </c>
      <c r="H44" s="68">
        <v>3347742355</v>
      </c>
      <c r="I44" s="69" t="s">
        <v>52</v>
      </c>
      <c r="J44" s="70" t="s">
        <v>43</v>
      </c>
      <c r="K44" s="71" t="s">
        <v>42</v>
      </c>
      <c r="L44" s="72">
        <v>2848.62</v>
      </c>
      <c r="M44" s="73" t="s">
        <v>42</v>
      </c>
      <c r="N44" s="74">
        <v>22.42249459</v>
      </c>
      <c r="O44" s="70" t="s">
        <v>43</v>
      </c>
      <c r="P44" s="75"/>
      <c r="Q44" s="71" t="str">
        <f t="shared" si="0"/>
        <v>NO</v>
      </c>
      <c r="R44" s="76" t="s">
        <v>43</v>
      </c>
      <c r="S44" s="77">
        <v>158553</v>
      </c>
      <c r="T44" s="78">
        <v>15349</v>
      </c>
      <c r="U44" s="78">
        <v>16589</v>
      </c>
      <c r="V44" s="79">
        <v>12598</v>
      </c>
      <c r="W44" s="64">
        <f t="shared" si="1"/>
        <v>1</v>
      </c>
      <c r="X44" s="65">
        <f t="shared" si="2"/>
        <v>0</v>
      </c>
      <c r="Y44" s="65">
        <f t="shared" si="3"/>
        <v>0</v>
      </c>
      <c r="Z44" s="80">
        <f t="shared" si="4"/>
        <v>0</v>
      </c>
      <c r="AA44" s="81" t="str">
        <f t="shared" si="5"/>
        <v>-</v>
      </c>
      <c r="AB44" s="64">
        <f t="shared" si="6"/>
        <v>1</v>
      </c>
      <c r="AC44" s="65">
        <f t="shared" si="7"/>
        <v>1</v>
      </c>
      <c r="AD44" s="80" t="str">
        <f t="shared" si="8"/>
        <v>Initial</v>
      </c>
      <c r="AE44" s="81" t="str">
        <f t="shared" si="9"/>
        <v>RLIS</v>
      </c>
      <c r="AF44" s="64">
        <f t="shared" si="10"/>
        <v>0</v>
      </c>
      <c r="AG44" s="82" t="s">
        <v>44</v>
      </c>
    </row>
    <row r="45" spans="1:33" ht="12.75">
      <c r="A45" s="62">
        <v>101080</v>
      </c>
      <c r="B45" s="63">
        <v>126</v>
      </c>
      <c r="C45" s="64" t="s">
        <v>90</v>
      </c>
      <c r="D45" s="65" t="s">
        <v>91</v>
      </c>
      <c r="E45" s="65" t="s">
        <v>92</v>
      </c>
      <c r="F45" s="66">
        <v>36322</v>
      </c>
      <c r="G45" s="67">
        <v>2006</v>
      </c>
      <c r="H45" s="68">
        <v>3345982456</v>
      </c>
      <c r="I45" s="69" t="s">
        <v>52</v>
      </c>
      <c r="J45" s="70" t="s">
        <v>43</v>
      </c>
      <c r="K45" s="71" t="s">
        <v>42</v>
      </c>
      <c r="L45" s="72">
        <v>1469.18</v>
      </c>
      <c r="M45" s="73" t="s">
        <v>42</v>
      </c>
      <c r="N45" s="74">
        <v>21.52230971</v>
      </c>
      <c r="O45" s="70" t="s">
        <v>43</v>
      </c>
      <c r="P45" s="75"/>
      <c r="Q45" s="71" t="str">
        <f t="shared" si="0"/>
        <v>NO</v>
      </c>
      <c r="R45" s="76" t="s">
        <v>43</v>
      </c>
      <c r="S45" s="77">
        <v>105393</v>
      </c>
      <c r="T45" s="78">
        <v>9922</v>
      </c>
      <c r="U45" s="78">
        <v>10271</v>
      </c>
      <c r="V45" s="79">
        <v>7337</v>
      </c>
      <c r="W45" s="64">
        <f t="shared" si="1"/>
        <v>1</v>
      </c>
      <c r="X45" s="65">
        <f t="shared" si="2"/>
        <v>0</v>
      </c>
      <c r="Y45" s="65">
        <f t="shared" si="3"/>
        <v>0</v>
      </c>
      <c r="Z45" s="80">
        <f t="shared" si="4"/>
        <v>0</v>
      </c>
      <c r="AA45" s="81" t="str">
        <f t="shared" si="5"/>
        <v>-</v>
      </c>
      <c r="AB45" s="64">
        <f t="shared" si="6"/>
        <v>1</v>
      </c>
      <c r="AC45" s="65">
        <f t="shared" si="7"/>
        <v>1</v>
      </c>
      <c r="AD45" s="80" t="str">
        <f t="shared" si="8"/>
        <v>Initial</v>
      </c>
      <c r="AE45" s="81" t="str">
        <f t="shared" si="9"/>
        <v>RLIS</v>
      </c>
      <c r="AF45" s="64">
        <f t="shared" si="10"/>
        <v>0</v>
      </c>
      <c r="AG45" s="82" t="s">
        <v>44</v>
      </c>
    </row>
    <row r="46" spans="1:33" ht="12.75">
      <c r="A46" s="62">
        <v>101110</v>
      </c>
      <c r="B46" s="63">
        <v>24</v>
      </c>
      <c r="C46" s="64" t="s">
        <v>93</v>
      </c>
      <c r="D46" s="65" t="s">
        <v>94</v>
      </c>
      <c r="E46" s="65" t="s">
        <v>95</v>
      </c>
      <c r="F46" s="66">
        <v>36702</v>
      </c>
      <c r="G46" s="67">
        <v>1056</v>
      </c>
      <c r="H46" s="68">
        <v>3348764461</v>
      </c>
      <c r="I46" s="69" t="s">
        <v>48</v>
      </c>
      <c r="J46" s="70" t="s">
        <v>41</v>
      </c>
      <c r="K46" s="71" t="s">
        <v>42</v>
      </c>
      <c r="L46" s="72">
        <v>4477.23</v>
      </c>
      <c r="M46" s="73" t="s">
        <v>42</v>
      </c>
      <c r="N46" s="74">
        <v>31.21774039</v>
      </c>
      <c r="O46" s="70" t="s">
        <v>43</v>
      </c>
      <c r="P46" s="75"/>
      <c r="Q46" s="71" t="str">
        <f t="shared" si="0"/>
        <v>NO</v>
      </c>
      <c r="R46" s="76" t="s">
        <v>43</v>
      </c>
      <c r="S46" s="77">
        <v>422790</v>
      </c>
      <c r="T46" s="78">
        <v>59833</v>
      </c>
      <c r="U46" s="78">
        <v>48861</v>
      </c>
      <c r="V46" s="79">
        <v>24452</v>
      </c>
      <c r="W46" s="64">
        <f t="shared" si="1"/>
        <v>0</v>
      </c>
      <c r="X46" s="65">
        <f t="shared" si="2"/>
        <v>0</v>
      </c>
      <c r="Y46" s="65">
        <f t="shared" si="3"/>
        <v>0</v>
      </c>
      <c r="Z46" s="80">
        <f t="shared" si="4"/>
        <v>0</v>
      </c>
      <c r="AA46" s="81" t="str">
        <f t="shared" si="5"/>
        <v>-</v>
      </c>
      <c r="AB46" s="64">
        <f t="shared" si="6"/>
        <v>1</v>
      </c>
      <c r="AC46" s="65">
        <f t="shared" si="7"/>
        <v>1</v>
      </c>
      <c r="AD46" s="80" t="str">
        <f t="shared" si="8"/>
        <v>Initial</v>
      </c>
      <c r="AE46" s="81" t="str">
        <f t="shared" si="9"/>
        <v>RLIS</v>
      </c>
      <c r="AF46" s="64">
        <f t="shared" si="10"/>
        <v>0</v>
      </c>
      <c r="AG46" s="82" t="s">
        <v>44</v>
      </c>
    </row>
    <row r="47" spans="1:33" ht="12.75">
      <c r="A47" s="62">
        <v>101170</v>
      </c>
      <c r="B47" s="63">
        <v>127</v>
      </c>
      <c r="C47" s="64" t="s">
        <v>285</v>
      </c>
      <c r="D47" s="65" t="s">
        <v>286</v>
      </c>
      <c r="E47" s="65" t="s">
        <v>287</v>
      </c>
      <c r="F47" s="66">
        <v>35601</v>
      </c>
      <c r="G47" s="67">
        <v>1972</v>
      </c>
      <c r="H47" s="68">
        <v>2565523000</v>
      </c>
      <c r="I47" s="69" t="s">
        <v>213</v>
      </c>
      <c r="J47" s="70" t="s">
        <v>41</v>
      </c>
      <c r="K47" s="71" t="s">
        <v>42</v>
      </c>
      <c r="L47" s="72">
        <v>8814.65</v>
      </c>
      <c r="M47" s="73" t="s">
        <v>42</v>
      </c>
      <c r="N47" s="74">
        <v>20.48914147</v>
      </c>
      <c r="O47" s="70" t="s">
        <v>43</v>
      </c>
      <c r="P47" s="75"/>
      <c r="Q47" s="71" t="str">
        <f t="shared" si="0"/>
        <v>NO</v>
      </c>
      <c r="R47" s="76" t="s">
        <v>41</v>
      </c>
      <c r="S47" s="77">
        <v>477115</v>
      </c>
      <c r="T47" s="78">
        <v>53506</v>
      </c>
      <c r="U47" s="78">
        <v>56545</v>
      </c>
      <c r="V47" s="79">
        <v>41626</v>
      </c>
      <c r="W47" s="64">
        <f t="shared" si="1"/>
        <v>0</v>
      </c>
      <c r="X47" s="65">
        <f t="shared" si="2"/>
        <v>0</v>
      </c>
      <c r="Y47" s="65">
        <f t="shared" si="3"/>
        <v>0</v>
      </c>
      <c r="Z47" s="80">
        <f t="shared" si="4"/>
        <v>0</v>
      </c>
      <c r="AA47" s="81" t="str">
        <f t="shared" si="5"/>
        <v>-</v>
      </c>
      <c r="AB47" s="64">
        <f t="shared" si="6"/>
        <v>0</v>
      </c>
      <c r="AC47" s="65">
        <f t="shared" si="7"/>
        <v>1</v>
      </c>
      <c r="AD47" s="80">
        <f t="shared" si="8"/>
        <v>0</v>
      </c>
      <c r="AE47" s="81" t="str">
        <f t="shared" si="9"/>
        <v>-</v>
      </c>
      <c r="AF47" s="64">
        <f t="shared" si="10"/>
        <v>0</v>
      </c>
      <c r="AG47" s="82" t="s">
        <v>44</v>
      </c>
    </row>
    <row r="48" spans="1:33" ht="12.75">
      <c r="A48" s="62">
        <v>101140</v>
      </c>
      <c r="B48" s="63">
        <v>25</v>
      </c>
      <c r="C48" s="64" t="s">
        <v>96</v>
      </c>
      <c r="D48" s="65" t="s">
        <v>97</v>
      </c>
      <c r="E48" s="65" t="s">
        <v>98</v>
      </c>
      <c r="F48" s="66">
        <v>35986</v>
      </c>
      <c r="G48" s="67">
        <v>1668</v>
      </c>
      <c r="H48" s="68">
        <v>2566386921</v>
      </c>
      <c r="I48" s="69" t="s">
        <v>48</v>
      </c>
      <c r="J48" s="70" t="s">
        <v>41</v>
      </c>
      <c r="K48" s="71" t="s">
        <v>42</v>
      </c>
      <c r="L48" s="72">
        <v>8301.69</v>
      </c>
      <c r="M48" s="73" t="s">
        <v>42</v>
      </c>
      <c r="N48" s="74">
        <v>22.05100956</v>
      </c>
      <c r="O48" s="70" t="s">
        <v>43</v>
      </c>
      <c r="P48" s="75"/>
      <c r="Q48" s="71" t="str">
        <f t="shared" si="0"/>
        <v>NO</v>
      </c>
      <c r="R48" s="76" t="s">
        <v>43</v>
      </c>
      <c r="S48" s="77">
        <v>484217</v>
      </c>
      <c r="T48" s="78">
        <v>50571</v>
      </c>
      <c r="U48" s="78">
        <v>52371</v>
      </c>
      <c r="V48" s="79">
        <v>37429</v>
      </c>
      <c r="W48" s="64">
        <f t="shared" si="1"/>
        <v>0</v>
      </c>
      <c r="X48" s="65">
        <f t="shared" si="2"/>
        <v>0</v>
      </c>
      <c r="Y48" s="65">
        <f t="shared" si="3"/>
        <v>0</v>
      </c>
      <c r="Z48" s="80">
        <f t="shared" si="4"/>
        <v>0</v>
      </c>
      <c r="AA48" s="81" t="str">
        <f t="shared" si="5"/>
        <v>-</v>
      </c>
      <c r="AB48" s="64">
        <f t="shared" si="6"/>
        <v>1</v>
      </c>
      <c r="AC48" s="65">
        <f t="shared" si="7"/>
        <v>1</v>
      </c>
      <c r="AD48" s="80" t="str">
        <f t="shared" si="8"/>
        <v>Initial</v>
      </c>
      <c r="AE48" s="81" t="str">
        <f t="shared" si="9"/>
        <v>RLIS</v>
      </c>
      <c r="AF48" s="64">
        <f t="shared" si="10"/>
        <v>0</v>
      </c>
      <c r="AG48" s="82" t="s">
        <v>44</v>
      </c>
    </row>
    <row r="49" spans="1:33" ht="12.75">
      <c r="A49" s="62">
        <v>101200</v>
      </c>
      <c r="B49" s="63">
        <v>128</v>
      </c>
      <c r="C49" s="64" t="s">
        <v>99</v>
      </c>
      <c r="D49" s="65" t="s">
        <v>100</v>
      </c>
      <c r="E49" s="65" t="s">
        <v>101</v>
      </c>
      <c r="F49" s="66">
        <v>36732</v>
      </c>
      <c r="G49" s="67">
        <v>759</v>
      </c>
      <c r="H49" s="68">
        <v>3342891670</v>
      </c>
      <c r="I49" s="69" t="s">
        <v>40</v>
      </c>
      <c r="J49" s="70" t="s">
        <v>41</v>
      </c>
      <c r="K49" s="71" t="s">
        <v>42</v>
      </c>
      <c r="L49" s="72">
        <v>2301.33</v>
      </c>
      <c r="M49" s="73" t="s">
        <v>42</v>
      </c>
      <c r="N49" s="74">
        <v>25.74772432</v>
      </c>
      <c r="O49" s="70" t="s">
        <v>43</v>
      </c>
      <c r="P49" s="75"/>
      <c r="Q49" s="71" t="str">
        <f t="shared" si="0"/>
        <v>NO</v>
      </c>
      <c r="R49" s="76" t="s">
        <v>43</v>
      </c>
      <c r="S49" s="77">
        <v>126288</v>
      </c>
      <c r="T49" s="78">
        <v>14811</v>
      </c>
      <c r="U49" s="78">
        <v>15005</v>
      </c>
      <c r="V49" s="79">
        <v>10366</v>
      </c>
      <c r="W49" s="64">
        <f t="shared" si="1"/>
        <v>0</v>
      </c>
      <c r="X49" s="65">
        <f t="shared" si="2"/>
        <v>0</v>
      </c>
      <c r="Y49" s="65">
        <f t="shared" si="3"/>
        <v>0</v>
      </c>
      <c r="Z49" s="80">
        <f t="shared" si="4"/>
        <v>0</v>
      </c>
      <c r="AA49" s="81" t="str">
        <f t="shared" si="5"/>
        <v>-</v>
      </c>
      <c r="AB49" s="64">
        <f t="shared" si="6"/>
        <v>1</v>
      </c>
      <c r="AC49" s="65">
        <f t="shared" si="7"/>
        <v>1</v>
      </c>
      <c r="AD49" s="80" t="str">
        <f t="shared" si="8"/>
        <v>Initial</v>
      </c>
      <c r="AE49" s="81" t="str">
        <f t="shared" si="9"/>
        <v>RLIS</v>
      </c>
      <c r="AF49" s="64">
        <f t="shared" si="10"/>
        <v>0</v>
      </c>
      <c r="AG49" s="82" t="s">
        <v>44</v>
      </c>
    </row>
    <row r="50" spans="1:33" ht="12.75">
      <c r="A50" s="62">
        <v>101230</v>
      </c>
      <c r="B50" s="63">
        <v>130</v>
      </c>
      <c r="C50" s="64" t="s">
        <v>288</v>
      </c>
      <c r="D50" s="65" t="s">
        <v>289</v>
      </c>
      <c r="E50" s="65" t="s">
        <v>290</v>
      </c>
      <c r="F50" s="66">
        <v>36301</v>
      </c>
      <c r="G50" s="67">
        <v>2506</v>
      </c>
      <c r="H50" s="68">
        <v>3347941407</v>
      </c>
      <c r="I50" s="69" t="s">
        <v>240</v>
      </c>
      <c r="J50" s="70" t="s">
        <v>41</v>
      </c>
      <c r="K50" s="71" t="s">
        <v>42</v>
      </c>
      <c r="L50" s="72">
        <v>8830.22</v>
      </c>
      <c r="M50" s="73" t="s">
        <v>42</v>
      </c>
      <c r="N50" s="74">
        <v>22.76010883</v>
      </c>
      <c r="O50" s="70" t="s">
        <v>43</v>
      </c>
      <c r="P50" s="75"/>
      <c r="Q50" s="71" t="str">
        <f t="shared" si="0"/>
        <v>NO</v>
      </c>
      <c r="R50" s="76" t="s">
        <v>41</v>
      </c>
      <c r="S50" s="77">
        <v>652361</v>
      </c>
      <c r="T50" s="78">
        <v>64385</v>
      </c>
      <c r="U50" s="78">
        <v>63502</v>
      </c>
      <c r="V50" s="79">
        <v>41986</v>
      </c>
      <c r="W50" s="64">
        <f t="shared" si="1"/>
        <v>0</v>
      </c>
      <c r="X50" s="65">
        <f t="shared" si="2"/>
        <v>0</v>
      </c>
      <c r="Y50" s="65">
        <f t="shared" si="3"/>
        <v>0</v>
      </c>
      <c r="Z50" s="80">
        <f t="shared" si="4"/>
        <v>0</v>
      </c>
      <c r="AA50" s="81" t="str">
        <f t="shared" si="5"/>
        <v>-</v>
      </c>
      <c r="AB50" s="64">
        <f t="shared" si="6"/>
        <v>0</v>
      </c>
      <c r="AC50" s="65">
        <f t="shared" si="7"/>
        <v>1</v>
      </c>
      <c r="AD50" s="80">
        <f t="shared" si="8"/>
        <v>0</v>
      </c>
      <c r="AE50" s="81" t="str">
        <f t="shared" si="9"/>
        <v>-</v>
      </c>
      <c r="AF50" s="64">
        <f t="shared" si="10"/>
        <v>0</v>
      </c>
      <c r="AG50" s="82" t="s">
        <v>44</v>
      </c>
    </row>
    <row r="51" spans="1:33" ht="12.75">
      <c r="A51" s="62">
        <v>101260</v>
      </c>
      <c r="B51" s="63">
        <v>131</v>
      </c>
      <c r="C51" s="64" t="s">
        <v>102</v>
      </c>
      <c r="D51" s="65" t="s">
        <v>103</v>
      </c>
      <c r="E51" s="65" t="s">
        <v>104</v>
      </c>
      <c r="F51" s="66">
        <v>36323</v>
      </c>
      <c r="G51" s="67">
        <v>4019</v>
      </c>
      <c r="H51" s="68">
        <v>3348972801</v>
      </c>
      <c r="I51" s="69" t="s">
        <v>52</v>
      </c>
      <c r="J51" s="70" t="s">
        <v>43</v>
      </c>
      <c r="K51" s="71" t="s">
        <v>42</v>
      </c>
      <c r="L51" s="72">
        <v>916.28</v>
      </c>
      <c r="M51" s="73" t="s">
        <v>42</v>
      </c>
      <c r="N51" s="74">
        <v>31.31416838</v>
      </c>
      <c r="O51" s="70" t="s">
        <v>43</v>
      </c>
      <c r="P51" s="75"/>
      <c r="Q51" s="71" t="str">
        <f t="shared" si="0"/>
        <v>NO</v>
      </c>
      <c r="R51" s="76" t="s">
        <v>43</v>
      </c>
      <c r="S51" s="77">
        <v>77899</v>
      </c>
      <c r="T51" s="78">
        <v>9300</v>
      </c>
      <c r="U51" s="78">
        <v>8326</v>
      </c>
      <c r="V51" s="79">
        <v>4554</v>
      </c>
      <c r="W51" s="64">
        <f t="shared" si="1"/>
        <v>1</v>
      </c>
      <c r="X51" s="65">
        <f t="shared" si="2"/>
        <v>0</v>
      </c>
      <c r="Y51" s="65">
        <f t="shared" si="3"/>
        <v>0</v>
      </c>
      <c r="Z51" s="80">
        <f t="shared" si="4"/>
        <v>0</v>
      </c>
      <c r="AA51" s="81" t="str">
        <f t="shared" si="5"/>
        <v>-</v>
      </c>
      <c r="AB51" s="64">
        <f t="shared" si="6"/>
        <v>1</v>
      </c>
      <c r="AC51" s="65">
        <f t="shared" si="7"/>
        <v>1</v>
      </c>
      <c r="AD51" s="80" t="str">
        <f t="shared" si="8"/>
        <v>Initial</v>
      </c>
      <c r="AE51" s="81" t="str">
        <f t="shared" si="9"/>
        <v>RLIS</v>
      </c>
      <c r="AF51" s="64">
        <f t="shared" si="10"/>
        <v>0</v>
      </c>
      <c r="AG51" s="82" t="s">
        <v>44</v>
      </c>
    </row>
    <row r="52" spans="1:33" ht="12.75">
      <c r="A52" s="62">
        <v>101290</v>
      </c>
      <c r="B52" s="63">
        <v>26</v>
      </c>
      <c r="C52" s="64" t="s">
        <v>291</v>
      </c>
      <c r="D52" s="65" t="s">
        <v>292</v>
      </c>
      <c r="E52" s="65" t="s">
        <v>293</v>
      </c>
      <c r="F52" s="66">
        <v>36092</v>
      </c>
      <c r="G52" s="67">
        <v>14</v>
      </c>
      <c r="H52" s="68">
        <v>3345671200</v>
      </c>
      <c r="I52" s="69" t="s">
        <v>233</v>
      </c>
      <c r="J52" s="70" t="s">
        <v>41</v>
      </c>
      <c r="K52" s="71" t="s">
        <v>42</v>
      </c>
      <c r="L52" s="72">
        <v>10711.78</v>
      </c>
      <c r="M52" s="73" t="s">
        <v>42</v>
      </c>
      <c r="N52" s="74">
        <v>14.72861485</v>
      </c>
      <c r="O52" s="70" t="s">
        <v>41</v>
      </c>
      <c r="P52" s="75"/>
      <c r="Q52" s="71" t="str">
        <f t="shared" si="0"/>
        <v>NO</v>
      </c>
      <c r="R52" s="76" t="s">
        <v>41</v>
      </c>
      <c r="S52" s="77">
        <v>472404</v>
      </c>
      <c r="T52" s="78">
        <v>43369</v>
      </c>
      <c r="U52" s="78">
        <v>54554</v>
      </c>
      <c r="V52" s="79">
        <v>49304</v>
      </c>
      <c r="W52" s="64">
        <f t="shared" si="1"/>
        <v>0</v>
      </c>
      <c r="X52" s="65">
        <f t="shared" si="2"/>
        <v>0</v>
      </c>
      <c r="Y52" s="65">
        <f t="shared" si="3"/>
        <v>0</v>
      </c>
      <c r="Z52" s="80">
        <f t="shared" si="4"/>
        <v>0</v>
      </c>
      <c r="AA52" s="81" t="str">
        <f t="shared" si="5"/>
        <v>-</v>
      </c>
      <c r="AB52" s="64">
        <f t="shared" si="6"/>
        <v>0</v>
      </c>
      <c r="AC52" s="65">
        <f t="shared" si="7"/>
        <v>0</v>
      </c>
      <c r="AD52" s="80">
        <f t="shared" si="8"/>
        <v>0</v>
      </c>
      <c r="AE52" s="81" t="str">
        <f t="shared" si="9"/>
        <v>-</v>
      </c>
      <c r="AF52" s="64">
        <f t="shared" si="10"/>
        <v>0</v>
      </c>
      <c r="AG52" s="82" t="s">
        <v>44</v>
      </c>
    </row>
    <row r="53" spans="1:33" ht="12.75">
      <c r="A53" s="62">
        <v>101320</v>
      </c>
      <c r="B53" s="63">
        <v>132</v>
      </c>
      <c r="C53" s="64" t="s">
        <v>294</v>
      </c>
      <c r="D53" s="65" t="s">
        <v>295</v>
      </c>
      <c r="E53" s="65" t="s">
        <v>296</v>
      </c>
      <c r="F53" s="66">
        <v>36331</v>
      </c>
      <c r="G53" s="67">
        <v>1790</v>
      </c>
      <c r="H53" s="68">
        <v>3343479531</v>
      </c>
      <c r="I53" s="69" t="s">
        <v>40</v>
      </c>
      <c r="J53" s="70" t="s">
        <v>41</v>
      </c>
      <c r="K53" s="71" t="s">
        <v>42</v>
      </c>
      <c r="L53" s="72">
        <v>5539.53</v>
      </c>
      <c r="M53" s="73" t="s">
        <v>42</v>
      </c>
      <c r="N53" s="74">
        <v>18.49315068</v>
      </c>
      <c r="O53" s="70" t="s">
        <v>41</v>
      </c>
      <c r="P53" s="75"/>
      <c r="Q53" s="71" t="str">
        <f t="shared" si="0"/>
        <v>NO</v>
      </c>
      <c r="R53" s="76" t="s">
        <v>43</v>
      </c>
      <c r="S53" s="77">
        <v>239234</v>
      </c>
      <c r="T53" s="78">
        <v>23133</v>
      </c>
      <c r="U53" s="78">
        <v>28280</v>
      </c>
      <c r="V53" s="79">
        <v>24837</v>
      </c>
      <c r="W53" s="64">
        <f t="shared" si="1"/>
        <v>0</v>
      </c>
      <c r="X53" s="65">
        <f t="shared" si="2"/>
        <v>0</v>
      </c>
      <c r="Y53" s="65">
        <f t="shared" si="3"/>
        <v>0</v>
      </c>
      <c r="Z53" s="80">
        <f t="shared" si="4"/>
        <v>0</v>
      </c>
      <c r="AA53" s="81" t="str">
        <f t="shared" si="5"/>
        <v>-</v>
      </c>
      <c r="AB53" s="64">
        <f t="shared" si="6"/>
        <v>1</v>
      </c>
      <c r="AC53" s="65">
        <f t="shared" si="7"/>
        <v>0</v>
      </c>
      <c r="AD53" s="80">
        <f t="shared" si="8"/>
        <v>0</v>
      </c>
      <c r="AE53" s="81" t="str">
        <f t="shared" si="9"/>
        <v>-</v>
      </c>
      <c r="AF53" s="64">
        <f t="shared" si="10"/>
        <v>0</v>
      </c>
      <c r="AG53" s="82" t="s">
        <v>44</v>
      </c>
    </row>
    <row r="54" spans="1:33" ht="12.75">
      <c r="A54" s="62">
        <v>101350</v>
      </c>
      <c r="B54" s="63">
        <v>27</v>
      </c>
      <c r="C54" s="64" t="s">
        <v>105</v>
      </c>
      <c r="D54" s="65" t="s">
        <v>106</v>
      </c>
      <c r="E54" s="65" t="s">
        <v>55</v>
      </c>
      <c r="F54" s="66">
        <v>36427</v>
      </c>
      <c r="G54" s="67">
        <v>307</v>
      </c>
      <c r="H54" s="68">
        <v>2518676251</v>
      </c>
      <c r="I54" s="69" t="s">
        <v>48</v>
      </c>
      <c r="J54" s="70" t="s">
        <v>41</v>
      </c>
      <c r="K54" s="71" t="s">
        <v>42</v>
      </c>
      <c r="L54" s="72">
        <v>4546.56</v>
      </c>
      <c r="M54" s="73" t="s">
        <v>42</v>
      </c>
      <c r="N54" s="74">
        <v>23.63050483</v>
      </c>
      <c r="O54" s="70" t="s">
        <v>43</v>
      </c>
      <c r="P54" s="75"/>
      <c r="Q54" s="71" t="str">
        <f t="shared" si="0"/>
        <v>NO</v>
      </c>
      <c r="R54" s="76" t="s">
        <v>43</v>
      </c>
      <c r="S54" s="77">
        <v>354992</v>
      </c>
      <c r="T54" s="78">
        <v>42140</v>
      </c>
      <c r="U54" s="78">
        <v>38091</v>
      </c>
      <c r="V54" s="79">
        <v>24467</v>
      </c>
      <c r="W54" s="64">
        <f t="shared" si="1"/>
        <v>0</v>
      </c>
      <c r="X54" s="65">
        <f t="shared" si="2"/>
        <v>0</v>
      </c>
      <c r="Y54" s="65">
        <f t="shared" si="3"/>
        <v>0</v>
      </c>
      <c r="Z54" s="80">
        <f t="shared" si="4"/>
        <v>0</v>
      </c>
      <c r="AA54" s="81" t="str">
        <f t="shared" si="5"/>
        <v>-</v>
      </c>
      <c r="AB54" s="64">
        <f t="shared" si="6"/>
        <v>1</v>
      </c>
      <c r="AC54" s="65">
        <f t="shared" si="7"/>
        <v>1</v>
      </c>
      <c r="AD54" s="80" t="str">
        <f t="shared" si="8"/>
        <v>Initial</v>
      </c>
      <c r="AE54" s="81" t="str">
        <f t="shared" si="9"/>
        <v>RLIS</v>
      </c>
      <c r="AF54" s="64">
        <f t="shared" si="10"/>
        <v>0</v>
      </c>
      <c r="AG54" s="82" t="s">
        <v>44</v>
      </c>
    </row>
    <row r="55" spans="1:33" ht="12.75">
      <c r="A55" s="62">
        <v>101380</v>
      </c>
      <c r="B55" s="63">
        <v>28</v>
      </c>
      <c r="C55" s="64" t="s">
        <v>297</v>
      </c>
      <c r="D55" s="65" t="s">
        <v>298</v>
      </c>
      <c r="E55" s="65" t="s">
        <v>299</v>
      </c>
      <c r="F55" s="66">
        <v>35904</v>
      </c>
      <c r="G55" s="67">
        <v>1732</v>
      </c>
      <c r="H55" s="68">
        <v>2565497578</v>
      </c>
      <c r="I55" s="69" t="s">
        <v>265</v>
      </c>
      <c r="J55" s="70" t="s">
        <v>41</v>
      </c>
      <c r="K55" s="71" t="s">
        <v>42</v>
      </c>
      <c r="L55" s="72">
        <v>8885</v>
      </c>
      <c r="M55" s="73" t="s">
        <v>42</v>
      </c>
      <c r="N55" s="74">
        <v>14.35523114</v>
      </c>
      <c r="O55" s="70" t="s">
        <v>41</v>
      </c>
      <c r="P55" s="75"/>
      <c r="Q55" s="71" t="str">
        <f t="shared" si="0"/>
        <v>NO</v>
      </c>
      <c r="R55" s="76" t="s">
        <v>41</v>
      </c>
      <c r="S55" s="77">
        <v>434484</v>
      </c>
      <c r="T55" s="78">
        <v>39729</v>
      </c>
      <c r="U55" s="78">
        <v>46708</v>
      </c>
      <c r="V55" s="79">
        <v>39337</v>
      </c>
      <c r="W55" s="64">
        <f t="shared" si="1"/>
        <v>0</v>
      </c>
      <c r="X55" s="65">
        <f t="shared" si="2"/>
        <v>0</v>
      </c>
      <c r="Y55" s="65">
        <f t="shared" si="3"/>
        <v>0</v>
      </c>
      <c r="Z55" s="80">
        <f t="shared" si="4"/>
        <v>0</v>
      </c>
      <c r="AA55" s="81" t="str">
        <f t="shared" si="5"/>
        <v>-</v>
      </c>
      <c r="AB55" s="64">
        <f t="shared" si="6"/>
        <v>0</v>
      </c>
      <c r="AC55" s="65">
        <f t="shared" si="7"/>
        <v>0</v>
      </c>
      <c r="AD55" s="80">
        <f t="shared" si="8"/>
        <v>0</v>
      </c>
      <c r="AE55" s="81" t="str">
        <f t="shared" si="9"/>
        <v>-</v>
      </c>
      <c r="AF55" s="64">
        <f t="shared" si="10"/>
        <v>0</v>
      </c>
      <c r="AG55" s="82" t="s">
        <v>44</v>
      </c>
    </row>
    <row r="56" spans="1:33" ht="12.75">
      <c r="A56" s="62">
        <v>101410</v>
      </c>
      <c r="B56" s="63">
        <v>133</v>
      </c>
      <c r="C56" s="64" t="s">
        <v>107</v>
      </c>
      <c r="D56" s="65" t="s">
        <v>108</v>
      </c>
      <c r="E56" s="65" t="s">
        <v>109</v>
      </c>
      <c r="F56" s="66">
        <v>36027</v>
      </c>
      <c r="G56" s="67">
        <v>1450</v>
      </c>
      <c r="H56" s="68">
        <v>3346871100</v>
      </c>
      <c r="I56" s="69" t="s">
        <v>48</v>
      </c>
      <c r="J56" s="70" t="s">
        <v>41</v>
      </c>
      <c r="K56" s="71" t="s">
        <v>42</v>
      </c>
      <c r="L56" s="72">
        <v>2903.34</v>
      </c>
      <c r="M56" s="73" t="s">
        <v>42</v>
      </c>
      <c r="N56" s="74">
        <v>23.85386819</v>
      </c>
      <c r="O56" s="70" t="s">
        <v>43</v>
      </c>
      <c r="P56" s="75"/>
      <c r="Q56" s="71" t="str">
        <f t="shared" si="0"/>
        <v>NO</v>
      </c>
      <c r="R56" s="76" t="s">
        <v>43</v>
      </c>
      <c r="S56" s="77">
        <v>178876</v>
      </c>
      <c r="T56" s="78">
        <v>20100</v>
      </c>
      <c r="U56" s="78">
        <v>19906</v>
      </c>
      <c r="V56" s="79">
        <v>13253</v>
      </c>
      <c r="W56" s="64">
        <f t="shared" si="1"/>
        <v>0</v>
      </c>
      <c r="X56" s="65">
        <f t="shared" si="2"/>
        <v>0</v>
      </c>
      <c r="Y56" s="65">
        <f t="shared" si="3"/>
        <v>0</v>
      </c>
      <c r="Z56" s="80">
        <f t="shared" si="4"/>
        <v>0</v>
      </c>
      <c r="AA56" s="81" t="str">
        <f t="shared" si="5"/>
        <v>-</v>
      </c>
      <c r="AB56" s="64">
        <f t="shared" si="6"/>
        <v>1</v>
      </c>
      <c r="AC56" s="65">
        <f t="shared" si="7"/>
        <v>1</v>
      </c>
      <c r="AD56" s="80" t="str">
        <f t="shared" si="8"/>
        <v>Initial</v>
      </c>
      <c r="AE56" s="81" t="str">
        <f t="shared" si="9"/>
        <v>RLIS</v>
      </c>
      <c r="AF56" s="64">
        <f t="shared" si="10"/>
        <v>0</v>
      </c>
      <c r="AG56" s="82" t="s">
        <v>44</v>
      </c>
    </row>
    <row r="57" spans="1:33" ht="12.75">
      <c r="A57" s="62">
        <v>101440</v>
      </c>
      <c r="B57" s="63">
        <v>137</v>
      </c>
      <c r="C57" s="64" t="s">
        <v>300</v>
      </c>
      <c r="D57" s="65" t="s">
        <v>301</v>
      </c>
      <c r="E57" s="65" t="s">
        <v>302</v>
      </c>
      <c r="F57" s="66">
        <v>35064</v>
      </c>
      <c r="G57" s="67">
        <v>110</v>
      </c>
      <c r="H57" s="68">
        <v>2057836850</v>
      </c>
      <c r="I57" s="69" t="s">
        <v>303</v>
      </c>
      <c r="J57" s="70" t="s">
        <v>41</v>
      </c>
      <c r="K57" s="71" t="s">
        <v>42</v>
      </c>
      <c r="L57" s="72">
        <v>2362.13</v>
      </c>
      <c r="M57" s="73" t="s">
        <v>42</v>
      </c>
      <c r="N57" s="74">
        <v>22.85600319</v>
      </c>
      <c r="O57" s="70" t="s">
        <v>43</v>
      </c>
      <c r="P57" s="75"/>
      <c r="Q57" s="71" t="str">
        <f t="shared" si="0"/>
        <v>NO</v>
      </c>
      <c r="R57" s="76" t="s">
        <v>41</v>
      </c>
      <c r="S57" s="77">
        <v>143576</v>
      </c>
      <c r="T57" s="78">
        <v>16244</v>
      </c>
      <c r="U57" s="78">
        <v>16596</v>
      </c>
      <c r="V57" s="79">
        <v>13240</v>
      </c>
      <c r="W57" s="64">
        <f t="shared" si="1"/>
        <v>0</v>
      </c>
      <c r="X57" s="65">
        <f t="shared" si="2"/>
        <v>0</v>
      </c>
      <c r="Y57" s="65">
        <f t="shared" si="3"/>
        <v>0</v>
      </c>
      <c r="Z57" s="80">
        <f t="shared" si="4"/>
        <v>0</v>
      </c>
      <c r="AA57" s="81" t="str">
        <f t="shared" si="5"/>
        <v>-</v>
      </c>
      <c r="AB57" s="64">
        <f t="shared" si="6"/>
        <v>0</v>
      </c>
      <c r="AC57" s="65">
        <f t="shared" si="7"/>
        <v>1</v>
      </c>
      <c r="AD57" s="80">
        <f t="shared" si="8"/>
        <v>0</v>
      </c>
      <c r="AE57" s="81" t="str">
        <f t="shared" si="9"/>
        <v>-</v>
      </c>
      <c r="AF57" s="64">
        <f t="shared" si="10"/>
        <v>0</v>
      </c>
      <c r="AG57" s="82" t="s">
        <v>44</v>
      </c>
    </row>
    <row r="58" spans="1:33" ht="12.75">
      <c r="A58" s="62">
        <v>101470</v>
      </c>
      <c r="B58" s="63">
        <v>29</v>
      </c>
      <c r="C58" s="64" t="s">
        <v>110</v>
      </c>
      <c r="D58" s="65" t="s">
        <v>111</v>
      </c>
      <c r="E58" s="65" t="s">
        <v>112</v>
      </c>
      <c r="F58" s="66">
        <v>35555</v>
      </c>
      <c r="G58" s="67">
        <v>599</v>
      </c>
      <c r="H58" s="68">
        <v>2059324611</v>
      </c>
      <c r="I58" s="69" t="s">
        <v>48</v>
      </c>
      <c r="J58" s="70" t="s">
        <v>41</v>
      </c>
      <c r="K58" s="71" t="s">
        <v>42</v>
      </c>
      <c r="L58" s="72">
        <v>2600.63</v>
      </c>
      <c r="M58" s="73" t="s">
        <v>42</v>
      </c>
      <c r="N58" s="74">
        <v>20.62764457</v>
      </c>
      <c r="O58" s="70" t="s">
        <v>43</v>
      </c>
      <c r="P58" s="75"/>
      <c r="Q58" s="71" t="str">
        <f t="shared" si="0"/>
        <v>NO</v>
      </c>
      <c r="R58" s="76" t="s">
        <v>43</v>
      </c>
      <c r="S58" s="77">
        <v>160519</v>
      </c>
      <c r="T58" s="78">
        <v>16754</v>
      </c>
      <c r="U58" s="78">
        <v>17276</v>
      </c>
      <c r="V58" s="79">
        <v>12267</v>
      </c>
      <c r="W58" s="64">
        <f t="shared" si="1"/>
        <v>0</v>
      </c>
      <c r="X58" s="65">
        <f t="shared" si="2"/>
        <v>0</v>
      </c>
      <c r="Y58" s="65">
        <f t="shared" si="3"/>
        <v>0</v>
      </c>
      <c r="Z58" s="80">
        <f t="shared" si="4"/>
        <v>0</v>
      </c>
      <c r="AA58" s="81" t="str">
        <f t="shared" si="5"/>
        <v>-</v>
      </c>
      <c r="AB58" s="64">
        <f t="shared" si="6"/>
        <v>1</v>
      </c>
      <c r="AC58" s="65">
        <f t="shared" si="7"/>
        <v>1</v>
      </c>
      <c r="AD58" s="80" t="str">
        <f t="shared" si="8"/>
        <v>Initial</v>
      </c>
      <c r="AE58" s="81" t="str">
        <f t="shared" si="9"/>
        <v>RLIS</v>
      </c>
      <c r="AF58" s="64">
        <f t="shared" si="10"/>
        <v>0</v>
      </c>
      <c r="AG58" s="82" t="s">
        <v>44</v>
      </c>
    </row>
    <row r="59" spans="1:33" ht="12.75">
      <c r="A59" s="62">
        <v>101530</v>
      </c>
      <c r="B59" s="63">
        <v>141</v>
      </c>
      <c r="C59" s="64" t="s">
        <v>304</v>
      </c>
      <c r="D59" s="65" t="s">
        <v>305</v>
      </c>
      <c r="E59" s="65" t="s">
        <v>306</v>
      </c>
      <c r="F59" s="66">
        <v>35630</v>
      </c>
      <c r="G59" s="67">
        <v>6024</v>
      </c>
      <c r="H59" s="68">
        <v>2567683015</v>
      </c>
      <c r="I59" s="69" t="s">
        <v>307</v>
      </c>
      <c r="J59" s="70" t="s">
        <v>41</v>
      </c>
      <c r="K59" s="71" t="s">
        <v>42</v>
      </c>
      <c r="L59" s="72">
        <v>4188.81</v>
      </c>
      <c r="M59" s="73" t="s">
        <v>42</v>
      </c>
      <c r="N59" s="74">
        <v>25.5047231</v>
      </c>
      <c r="O59" s="70" t="s">
        <v>43</v>
      </c>
      <c r="P59" s="75"/>
      <c r="Q59" s="71" t="str">
        <f t="shared" si="0"/>
        <v>NO</v>
      </c>
      <c r="R59" s="76" t="s">
        <v>41</v>
      </c>
      <c r="S59" s="77">
        <v>337784</v>
      </c>
      <c r="T59" s="78">
        <v>34378</v>
      </c>
      <c r="U59" s="78">
        <v>34051</v>
      </c>
      <c r="V59" s="79">
        <v>21755</v>
      </c>
      <c r="W59" s="64">
        <f t="shared" si="1"/>
        <v>0</v>
      </c>
      <c r="X59" s="65">
        <f t="shared" si="2"/>
        <v>0</v>
      </c>
      <c r="Y59" s="65">
        <f t="shared" si="3"/>
        <v>0</v>
      </c>
      <c r="Z59" s="80">
        <f t="shared" si="4"/>
        <v>0</v>
      </c>
      <c r="AA59" s="81" t="str">
        <f t="shared" si="5"/>
        <v>-</v>
      </c>
      <c r="AB59" s="64">
        <f t="shared" si="6"/>
        <v>0</v>
      </c>
      <c r="AC59" s="65">
        <f t="shared" si="7"/>
        <v>1</v>
      </c>
      <c r="AD59" s="80">
        <f t="shared" si="8"/>
        <v>0</v>
      </c>
      <c r="AE59" s="81" t="str">
        <f t="shared" si="9"/>
        <v>-</v>
      </c>
      <c r="AF59" s="64">
        <f t="shared" si="10"/>
        <v>0</v>
      </c>
      <c r="AG59" s="82" t="s">
        <v>44</v>
      </c>
    </row>
    <row r="60" spans="1:33" ht="12.75">
      <c r="A60" s="62">
        <v>101560</v>
      </c>
      <c r="B60" s="63">
        <v>143</v>
      </c>
      <c r="C60" s="64" t="s">
        <v>308</v>
      </c>
      <c r="D60" s="65" t="s">
        <v>309</v>
      </c>
      <c r="E60" s="65" t="s">
        <v>310</v>
      </c>
      <c r="F60" s="66">
        <v>35968</v>
      </c>
      <c r="G60" s="67">
        <v>1611</v>
      </c>
      <c r="H60" s="68">
        <v>2568450915</v>
      </c>
      <c r="I60" s="69" t="s">
        <v>40</v>
      </c>
      <c r="J60" s="70" t="s">
        <v>41</v>
      </c>
      <c r="K60" s="71" t="s">
        <v>42</v>
      </c>
      <c r="L60" s="72">
        <v>2708.04</v>
      </c>
      <c r="M60" s="73" t="s">
        <v>42</v>
      </c>
      <c r="N60" s="74">
        <v>16.19525547</v>
      </c>
      <c r="O60" s="70" t="s">
        <v>41</v>
      </c>
      <c r="P60" s="75"/>
      <c r="Q60" s="71" t="str">
        <f t="shared" si="0"/>
        <v>NO</v>
      </c>
      <c r="R60" s="76" t="s">
        <v>43</v>
      </c>
      <c r="S60" s="77">
        <v>104514</v>
      </c>
      <c r="T60" s="78">
        <v>8081</v>
      </c>
      <c r="U60" s="78">
        <v>12060</v>
      </c>
      <c r="V60" s="79">
        <v>12568</v>
      </c>
      <c r="W60" s="64">
        <f t="shared" si="1"/>
        <v>0</v>
      </c>
      <c r="X60" s="65">
        <f t="shared" si="2"/>
        <v>0</v>
      </c>
      <c r="Y60" s="65">
        <f t="shared" si="3"/>
        <v>0</v>
      </c>
      <c r="Z60" s="80">
        <f t="shared" si="4"/>
        <v>0</v>
      </c>
      <c r="AA60" s="81" t="str">
        <f t="shared" si="5"/>
        <v>-</v>
      </c>
      <c r="AB60" s="64">
        <f t="shared" si="6"/>
        <v>1</v>
      </c>
      <c r="AC60" s="65">
        <f t="shared" si="7"/>
        <v>0</v>
      </c>
      <c r="AD60" s="80">
        <f t="shared" si="8"/>
        <v>0</v>
      </c>
      <c r="AE60" s="81" t="str">
        <f t="shared" si="9"/>
        <v>-</v>
      </c>
      <c r="AF60" s="64">
        <f t="shared" si="10"/>
        <v>0</v>
      </c>
      <c r="AG60" s="82" t="s">
        <v>44</v>
      </c>
    </row>
    <row r="61" spans="1:33" ht="12.75">
      <c r="A61" s="62">
        <v>101590</v>
      </c>
      <c r="B61" s="63">
        <v>30</v>
      </c>
      <c r="C61" s="64" t="s">
        <v>113</v>
      </c>
      <c r="D61" s="65" t="s">
        <v>114</v>
      </c>
      <c r="E61" s="65" t="s">
        <v>115</v>
      </c>
      <c r="F61" s="66">
        <v>35653</v>
      </c>
      <c r="G61" s="67">
        <v>610</v>
      </c>
      <c r="H61" s="68">
        <v>2563321360</v>
      </c>
      <c r="I61" s="69" t="s">
        <v>48</v>
      </c>
      <c r="J61" s="70" t="s">
        <v>41</v>
      </c>
      <c r="K61" s="71" t="s">
        <v>42</v>
      </c>
      <c r="L61" s="72">
        <v>3026</v>
      </c>
      <c r="M61" s="73" t="s">
        <v>42</v>
      </c>
      <c r="N61" s="74">
        <v>23.80952381</v>
      </c>
      <c r="O61" s="70" t="s">
        <v>43</v>
      </c>
      <c r="P61" s="75"/>
      <c r="Q61" s="71" t="str">
        <f t="shared" si="0"/>
        <v>NO</v>
      </c>
      <c r="R61" s="76" t="s">
        <v>43</v>
      </c>
      <c r="S61" s="77">
        <v>219712</v>
      </c>
      <c r="T61" s="78">
        <v>24979</v>
      </c>
      <c r="U61" s="78">
        <v>23302</v>
      </c>
      <c r="V61" s="79">
        <v>15671</v>
      </c>
      <c r="W61" s="64">
        <f t="shared" si="1"/>
        <v>0</v>
      </c>
      <c r="X61" s="65">
        <f t="shared" si="2"/>
        <v>0</v>
      </c>
      <c r="Y61" s="65">
        <f t="shared" si="3"/>
        <v>0</v>
      </c>
      <c r="Z61" s="80">
        <f t="shared" si="4"/>
        <v>0</v>
      </c>
      <c r="AA61" s="81" t="str">
        <f t="shared" si="5"/>
        <v>-</v>
      </c>
      <c r="AB61" s="64">
        <f t="shared" si="6"/>
        <v>1</v>
      </c>
      <c r="AC61" s="65">
        <f t="shared" si="7"/>
        <v>1</v>
      </c>
      <c r="AD61" s="80" t="str">
        <f t="shared" si="8"/>
        <v>Initial</v>
      </c>
      <c r="AE61" s="81" t="str">
        <f t="shared" si="9"/>
        <v>RLIS</v>
      </c>
      <c r="AF61" s="64">
        <f t="shared" si="10"/>
        <v>0</v>
      </c>
      <c r="AG61" s="82" t="s">
        <v>44</v>
      </c>
    </row>
    <row r="62" spans="1:33" ht="12.75">
      <c r="A62" s="62">
        <v>101620</v>
      </c>
      <c r="B62" s="63">
        <v>144</v>
      </c>
      <c r="C62" s="64" t="s">
        <v>311</v>
      </c>
      <c r="D62" s="65" t="s">
        <v>312</v>
      </c>
      <c r="E62" s="65" t="s">
        <v>299</v>
      </c>
      <c r="F62" s="66">
        <v>35902</v>
      </c>
      <c r="G62" s="67">
        <v>184</v>
      </c>
      <c r="H62" s="68">
        <v>2565433512</v>
      </c>
      <c r="I62" s="69" t="s">
        <v>213</v>
      </c>
      <c r="J62" s="70" t="s">
        <v>41</v>
      </c>
      <c r="K62" s="71" t="s">
        <v>42</v>
      </c>
      <c r="L62" s="72">
        <v>5391.49</v>
      </c>
      <c r="M62" s="73" t="s">
        <v>42</v>
      </c>
      <c r="N62" s="74">
        <v>33.04192974</v>
      </c>
      <c r="O62" s="70" t="s">
        <v>43</v>
      </c>
      <c r="P62" s="75"/>
      <c r="Q62" s="71" t="str">
        <f t="shared" si="0"/>
        <v>NO</v>
      </c>
      <c r="R62" s="76" t="s">
        <v>41</v>
      </c>
      <c r="S62" s="77">
        <v>521702</v>
      </c>
      <c r="T62" s="78">
        <v>57240</v>
      </c>
      <c r="U62" s="78">
        <v>50354</v>
      </c>
      <c r="V62" s="79">
        <v>30131</v>
      </c>
      <c r="W62" s="64">
        <f t="shared" si="1"/>
        <v>0</v>
      </c>
      <c r="X62" s="65">
        <f t="shared" si="2"/>
        <v>0</v>
      </c>
      <c r="Y62" s="65">
        <f t="shared" si="3"/>
        <v>0</v>
      </c>
      <c r="Z62" s="80">
        <f t="shared" si="4"/>
        <v>0</v>
      </c>
      <c r="AA62" s="81" t="str">
        <f t="shared" si="5"/>
        <v>-</v>
      </c>
      <c r="AB62" s="64">
        <f t="shared" si="6"/>
        <v>0</v>
      </c>
      <c r="AC62" s="65">
        <f t="shared" si="7"/>
        <v>1</v>
      </c>
      <c r="AD62" s="80">
        <f t="shared" si="8"/>
        <v>0</v>
      </c>
      <c r="AE62" s="81" t="str">
        <f t="shared" si="9"/>
        <v>-</v>
      </c>
      <c r="AF62" s="64">
        <f t="shared" si="10"/>
        <v>0</v>
      </c>
      <c r="AG62" s="82" t="s">
        <v>44</v>
      </c>
    </row>
    <row r="63" spans="1:33" ht="12.75">
      <c r="A63" s="62">
        <v>101640</v>
      </c>
      <c r="B63" s="63">
        <v>146</v>
      </c>
      <c r="C63" s="64" t="s">
        <v>313</v>
      </c>
      <c r="D63" s="65" t="s">
        <v>314</v>
      </c>
      <c r="E63" s="65" t="s">
        <v>118</v>
      </c>
      <c r="F63" s="66">
        <v>36340</v>
      </c>
      <c r="G63" s="67">
        <v>1407</v>
      </c>
      <c r="H63" s="68">
        <v>3346847757</v>
      </c>
      <c r="I63" s="69" t="s">
        <v>315</v>
      </c>
      <c r="J63" s="70" t="s">
        <v>41</v>
      </c>
      <c r="K63" s="71" t="s">
        <v>42</v>
      </c>
      <c r="L63" s="72">
        <v>1264.88</v>
      </c>
      <c r="M63" s="73" t="s">
        <v>42</v>
      </c>
      <c r="N63" s="74">
        <v>35.22504892</v>
      </c>
      <c r="O63" s="70" t="s">
        <v>43</v>
      </c>
      <c r="P63" s="75"/>
      <c r="Q63" s="71" t="str">
        <f t="shared" si="0"/>
        <v>NO</v>
      </c>
      <c r="R63" s="76" t="s">
        <v>41</v>
      </c>
      <c r="S63" s="77">
        <v>82517</v>
      </c>
      <c r="T63" s="78">
        <v>11349</v>
      </c>
      <c r="U63" s="78">
        <v>10353</v>
      </c>
      <c r="V63" s="79">
        <v>5900</v>
      </c>
      <c r="W63" s="64">
        <f t="shared" si="1"/>
        <v>0</v>
      </c>
      <c r="X63" s="65">
        <f t="shared" si="2"/>
        <v>0</v>
      </c>
      <c r="Y63" s="65">
        <f t="shared" si="3"/>
        <v>0</v>
      </c>
      <c r="Z63" s="80">
        <f t="shared" si="4"/>
        <v>0</v>
      </c>
      <c r="AA63" s="81" t="str">
        <f t="shared" si="5"/>
        <v>-</v>
      </c>
      <c r="AB63" s="64">
        <f t="shared" si="6"/>
        <v>0</v>
      </c>
      <c r="AC63" s="65">
        <f t="shared" si="7"/>
        <v>1</v>
      </c>
      <c r="AD63" s="80">
        <f t="shared" si="8"/>
        <v>0</v>
      </c>
      <c r="AE63" s="81" t="str">
        <f t="shared" si="9"/>
        <v>-</v>
      </c>
      <c r="AF63" s="64">
        <f t="shared" si="10"/>
        <v>0</v>
      </c>
      <c r="AG63" s="82" t="s">
        <v>44</v>
      </c>
    </row>
    <row r="64" spans="1:33" ht="12.75">
      <c r="A64" s="62">
        <v>101660</v>
      </c>
      <c r="B64" s="63">
        <v>31</v>
      </c>
      <c r="C64" s="64" t="s">
        <v>116</v>
      </c>
      <c r="D64" s="65" t="s">
        <v>117</v>
      </c>
      <c r="E64" s="65" t="s">
        <v>118</v>
      </c>
      <c r="F64" s="66">
        <v>36340</v>
      </c>
      <c r="G64" s="67">
        <v>250</v>
      </c>
      <c r="H64" s="68">
        <v>3346845690</v>
      </c>
      <c r="I64" s="69" t="s">
        <v>71</v>
      </c>
      <c r="J64" s="70" t="s">
        <v>43</v>
      </c>
      <c r="K64" s="71" t="s">
        <v>42</v>
      </c>
      <c r="L64" s="72">
        <v>2695.95</v>
      </c>
      <c r="M64" s="73" t="s">
        <v>42</v>
      </c>
      <c r="N64" s="74">
        <v>22.32600181</v>
      </c>
      <c r="O64" s="70" t="s">
        <v>43</v>
      </c>
      <c r="P64" s="75"/>
      <c r="Q64" s="71" t="str">
        <f t="shared" si="0"/>
        <v>NO</v>
      </c>
      <c r="R64" s="76" t="s">
        <v>43</v>
      </c>
      <c r="S64" s="77">
        <v>204904</v>
      </c>
      <c r="T64" s="78">
        <v>21609</v>
      </c>
      <c r="U64" s="78">
        <v>20474</v>
      </c>
      <c r="V64" s="79">
        <v>12595</v>
      </c>
      <c r="W64" s="64">
        <f t="shared" si="1"/>
        <v>1</v>
      </c>
      <c r="X64" s="65">
        <f t="shared" si="2"/>
        <v>0</v>
      </c>
      <c r="Y64" s="65">
        <f t="shared" si="3"/>
        <v>0</v>
      </c>
      <c r="Z64" s="80">
        <f t="shared" si="4"/>
        <v>0</v>
      </c>
      <c r="AA64" s="81" t="str">
        <f t="shared" si="5"/>
        <v>-</v>
      </c>
      <c r="AB64" s="64">
        <f t="shared" si="6"/>
        <v>1</v>
      </c>
      <c r="AC64" s="65">
        <f t="shared" si="7"/>
        <v>1</v>
      </c>
      <c r="AD64" s="80" t="str">
        <f t="shared" si="8"/>
        <v>Initial</v>
      </c>
      <c r="AE64" s="81" t="str">
        <f t="shared" si="9"/>
        <v>RLIS</v>
      </c>
      <c r="AF64" s="64">
        <f t="shared" si="10"/>
        <v>0</v>
      </c>
      <c r="AG64" s="82" t="s">
        <v>44</v>
      </c>
    </row>
    <row r="65" spans="1:33" ht="12.75">
      <c r="A65" s="62">
        <v>101680</v>
      </c>
      <c r="B65" s="63">
        <v>32</v>
      </c>
      <c r="C65" s="64" t="s">
        <v>119</v>
      </c>
      <c r="D65" s="65" t="s">
        <v>120</v>
      </c>
      <c r="E65" s="65" t="s">
        <v>121</v>
      </c>
      <c r="F65" s="66">
        <v>35462</v>
      </c>
      <c r="G65" s="67">
        <v>569</v>
      </c>
      <c r="H65" s="68">
        <v>2053723114</v>
      </c>
      <c r="I65" s="69" t="s">
        <v>71</v>
      </c>
      <c r="J65" s="70" t="s">
        <v>43</v>
      </c>
      <c r="K65" s="71" t="s">
        <v>42</v>
      </c>
      <c r="L65" s="72">
        <v>1605.99</v>
      </c>
      <c r="M65" s="73" t="s">
        <v>42</v>
      </c>
      <c r="N65" s="74">
        <v>32.45526839</v>
      </c>
      <c r="O65" s="70" t="s">
        <v>43</v>
      </c>
      <c r="P65" s="75"/>
      <c r="Q65" s="71" t="str">
        <f t="shared" si="0"/>
        <v>NO</v>
      </c>
      <c r="R65" s="76" t="s">
        <v>43</v>
      </c>
      <c r="S65" s="77">
        <v>199988</v>
      </c>
      <c r="T65" s="78">
        <v>31986</v>
      </c>
      <c r="U65" s="78">
        <v>24086</v>
      </c>
      <c r="V65" s="79">
        <v>9022</v>
      </c>
      <c r="W65" s="64">
        <f t="shared" si="1"/>
        <v>1</v>
      </c>
      <c r="X65" s="65">
        <f t="shared" si="2"/>
        <v>0</v>
      </c>
      <c r="Y65" s="65">
        <f t="shared" si="3"/>
        <v>0</v>
      </c>
      <c r="Z65" s="80">
        <f t="shared" si="4"/>
        <v>0</v>
      </c>
      <c r="AA65" s="81" t="str">
        <f t="shared" si="5"/>
        <v>-</v>
      </c>
      <c r="AB65" s="64">
        <f t="shared" si="6"/>
        <v>1</v>
      </c>
      <c r="AC65" s="65">
        <f t="shared" si="7"/>
        <v>1</v>
      </c>
      <c r="AD65" s="80" t="str">
        <f t="shared" si="8"/>
        <v>Initial</v>
      </c>
      <c r="AE65" s="81" t="str">
        <f t="shared" si="9"/>
        <v>RLIS</v>
      </c>
      <c r="AF65" s="64">
        <f t="shared" si="10"/>
        <v>0</v>
      </c>
      <c r="AG65" s="82" t="s">
        <v>44</v>
      </c>
    </row>
    <row r="66" spans="1:33" ht="12.75">
      <c r="A66" s="62">
        <v>101690</v>
      </c>
      <c r="B66" s="63">
        <v>154</v>
      </c>
      <c r="C66" s="64" t="s">
        <v>316</v>
      </c>
      <c r="D66" s="65" t="s">
        <v>317</v>
      </c>
      <c r="E66" s="65" t="s">
        <v>149</v>
      </c>
      <c r="F66" s="66">
        <v>35976</v>
      </c>
      <c r="G66" s="67">
        <v>129</v>
      </c>
      <c r="H66" s="68">
        <v>2565823159</v>
      </c>
      <c r="I66" s="69" t="s">
        <v>40</v>
      </c>
      <c r="J66" s="70" t="s">
        <v>41</v>
      </c>
      <c r="K66" s="71" t="s">
        <v>42</v>
      </c>
      <c r="L66" s="72">
        <v>1805.26</v>
      </c>
      <c r="M66" s="73" t="s">
        <v>42</v>
      </c>
      <c r="N66" s="74">
        <v>18.44197138</v>
      </c>
      <c r="O66" s="70" t="s">
        <v>41</v>
      </c>
      <c r="P66" s="75"/>
      <c r="Q66" s="71" t="str">
        <f t="shared" si="0"/>
        <v>NO</v>
      </c>
      <c r="R66" s="76" t="s">
        <v>43</v>
      </c>
      <c r="S66" s="77">
        <v>80659</v>
      </c>
      <c r="T66" s="78">
        <v>6929</v>
      </c>
      <c r="U66" s="78">
        <v>9007</v>
      </c>
      <c r="V66" s="79">
        <v>8396</v>
      </c>
      <c r="W66" s="64">
        <f t="shared" si="1"/>
        <v>0</v>
      </c>
      <c r="X66" s="65">
        <f t="shared" si="2"/>
        <v>0</v>
      </c>
      <c r="Y66" s="65">
        <f t="shared" si="3"/>
        <v>0</v>
      </c>
      <c r="Z66" s="80">
        <f t="shared" si="4"/>
        <v>0</v>
      </c>
      <c r="AA66" s="81" t="str">
        <f t="shared" si="5"/>
        <v>-</v>
      </c>
      <c r="AB66" s="64">
        <f t="shared" si="6"/>
        <v>1</v>
      </c>
      <c r="AC66" s="65">
        <f t="shared" si="7"/>
        <v>0</v>
      </c>
      <c r="AD66" s="80">
        <f t="shared" si="8"/>
        <v>0</v>
      </c>
      <c r="AE66" s="81" t="str">
        <f t="shared" si="9"/>
        <v>-</v>
      </c>
      <c r="AF66" s="64">
        <f t="shared" si="10"/>
        <v>0</v>
      </c>
      <c r="AG66" s="82" t="s">
        <v>44</v>
      </c>
    </row>
    <row r="67" spans="1:33" ht="12.75">
      <c r="A67" s="62">
        <v>101710</v>
      </c>
      <c r="B67" s="63">
        <v>33</v>
      </c>
      <c r="C67" s="64" t="s">
        <v>318</v>
      </c>
      <c r="D67" s="65" t="s">
        <v>319</v>
      </c>
      <c r="E67" s="65" t="s">
        <v>320</v>
      </c>
      <c r="F67" s="66">
        <v>36744</v>
      </c>
      <c r="G67" s="67">
        <v>360</v>
      </c>
      <c r="H67" s="68">
        <v>3346248836</v>
      </c>
      <c r="I67" s="69" t="s">
        <v>233</v>
      </c>
      <c r="J67" s="70" t="s">
        <v>41</v>
      </c>
      <c r="K67" s="71" t="s">
        <v>42</v>
      </c>
      <c r="L67" s="72">
        <v>3188.48</v>
      </c>
      <c r="M67" s="73" t="s">
        <v>42</v>
      </c>
      <c r="N67" s="74">
        <v>26.1208577</v>
      </c>
      <c r="O67" s="70" t="s">
        <v>43</v>
      </c>
      <c r="P67" s="75"/>
      <c r="Q67" s="71" t="str">
        <f t="shared" si="0"/>
        <v>NO</v>
      </c>
      <c r="R67" s="76" t="s">
        <v>41</v>
      </c>
      <c r="S67" s="77">
        <v>281381</v>
      </c>
      <c r="T67" s="78">
        <v>34790</v>
      </c>
      <c r="U67" s="78">
        <v>30183</v>
      </c>
      <c r="V67" s="79">
        <v>17758</v>
      </c>
      <c r="W67" s="64">
        <f t="shared" si="1"/>
        <v>0</v>
      </c>
      <c r="X67" s="65">
        <f t="shared" si="2"/>
        <v>0</v>
      </c>
      <c r="Y67" s="65">
        <f t="shared" si="3"/>
        <v>0</v>
      </c>
      <c r="Z67" s="80">
        <f t="shared" si="4"/>
        <v>0</v>
      </c>
      <c r="AA67" s="81" t="str">
        <f t="shared" si="5"/>
        <v>-</v>
      </c>
      <c r="AB67" s="64">
        <f t="shared" si="6"/>
        <v>0</v>
      </c>
      <c r="AC67" s="65">
        <f t="shared" si="7"/>
        <v>1</v>
      </c>
      <c r="AD67" s="80">
        <f t="shared" si="8"/>
        <v>0</v>
      </c>
      <c r="AE67" s="81" t="str">
        <f t="shared" si="9"/>
        <v>-</v>
      </c>
      <c r="AF67" s="64">
        <f t="shared" si="10"/>
        <v>0</v>
      </c>
      <c r="AG67" s="82" t="s">
        <v>44</v>
      </c>
    </row>
    <row r="68" spans="1:33" ht="12.75">
      <c r="A68" s="62">
        <v>101720</v>
      </c>
      <c r="B68" s="63">
        <v>155</v>
      </c>
      <c r="C68" s="64" t="s">
        <v>122</v>
      </c>
      <c r="D68" s="65" t="s">
        <v>123</v>
      </c>
      <c r="E68" s="65" t="s">
        <v>124</v>
      </c>
      <c r="F68" s="66">
        <v>35565</v>
      </c>
      <c r="G68" s="67">
        <v>1959</v>
      </c>
      <c r="H68" s="68">
        <v>2054869231</v>
      </c>
      <c r="I68" s="69" t="s">
        <v>40</v>
      </c>
      <c r="J68" s="70" t="s">
        <v>41</v>
      </c>
      <c r="K68" s="71" t="s">
        <v>42</v>
      </c>
      <c r="L68" s="72">
        <v>1683.13</v>
      </c>
      <c r="M68" s="73" t="s">
        <v>42</v>
      </c>
      <c r="N68" s="74">
        <v>27.25477288</v>
      </c>
      <c r="O68" s="70" t="s">
        <v>43</v>
      </c>
      <c r="P68" s="75"/>
      <c r="Q68" s="71" t="str">
        <f t="shared" si="0"/>
        <v>NO</v>
      </c>
      <c r="R68" s="76" t="s">
        <v>43</v>
      </c>
      <c r="S68" s="77">
        <v>94440</v>
      </c>
      <c r="T68" s="78">
        <v>10162</v>
      </c>
      <c r="U68" s="78">
        <v>10725</v>
      </c>
      <c r="V68" s="79">
        <v>7881</v>
      </c>
      <c r="W68" s="64">
        <f t="shared" si="1"/>
        <v>0</v>
      </c>
      <c r="X68" s="65">
        <f t="shared" si="2"/>
        <v>0</v>
      </c>
      <c r="Y68" s="65">
        <f t="shared" si="3"/>
        <v>0</v>
      </c>
      <c r="Z68" s="80">
        <f t="shared" si="4"/>
        <v>0</v>
      </c>
      <c r="AA68" s="81" t="str">
        <f t="shared" si="5"/>
        <v>-</v>
      </c>
      <c r="AB68" s="64">
        <f t="shared" si="6"/>
        <v>1</v>
      </c>
      <c r="AC68" s="65">
        <f t="shared" si="7"/>
        <v>1</v>
      </c>
      <c r="AD68" s="80" t="str">
        <f t="shared" si="8"/>
        <v>Initial</v>
      </c>
      <c r="AE68" s="81" t="str">
        <f t="shared" si="9"/>
        <v>RLIS</v>
      </c>
      <c r="AF68" s="64">
        <f t="shared" si="10"/>
        <v>0</v>
      </c>
      <c r="AG68" s="82" t="s">
        <v>44</v>
      </c>
    </row>
    <row r="69" spans="1:33" ht="12.75">
      <c r="A69" s="62">
        <v>101730</v>
      </c>
      <c r="B69" s="63">
        <v>156</v>
      </c>
      <c r="C69" s="64" t="s">
        <v>321</v>
      </c>
      <c r="D69" s="65" t="s">
        <v>322</v>
      </c>
      <c r="E69" s="65" t="s">
        <v>323</v>
      </c>
      <c r="F69" s="66">
        <v>35640</v>
      </c>
      <c r="G69" s="67">
        <v>2357</v>
      </c>
      <c r="H69" s="68">
        <v>2567735419</v>
      </c>
      <c r="I69" s="69" t="s">
        <v>233</v>
      </c>
      <c r="J69" s="70" t="s">
        <v>41</v>
      </c>
      <c r="K69" s="71" t="s">
        <v>42</v>
      </c>
      <c r="L69" s="72">
        <v>3051.64</v>
      </c>
      <c r="M69" s="73" t="s">
        <v>42</v>
      </c>
      <c r="N69" s="74">
        <v>7.51520417</v>
      </c>
      <c r="O69" s="70" t="s">
        <v>41</v>
      </c>
      <c r="P69" s="75"/>
      <c r="Q69" s="71" t="str">
        <f aca="true" t="shared" si="11" ref="Q69:Q132">IF(AND(ISNUMBER(P69),P69&gt;=20),"YES","NO")</f>
        <v>NO</v>
      </c>
      <c r="R69" s="76" t="s">
        <v>41</v>
      </c>
      <c r="S69" s="77">
        <v>83864</v>
      </c>
      <c r="T69" s="78">
        <v>4364</v>
      </c>
      <c r="U69" s="78">
        <v>10680</v>
      </c>
      <c r="V69" s="79">
        <v>14223</v>
      </c>
      <c r="W69" s="64">
        <f aca="true" t="shared" si="12" ref="W69:W132">IF(OR(J69="YES",K69="YES"),1,0)</f>
        <v>0</v>
      </c>
      <c r="X69" s="65">
        <f aca="true" t="shared" si="13" ref="X69:X132">IF(OR(AND(ISNUMBER(L69),AND(L69&gt;0,L69&lt;600)),AND(ISNUMBER(L69),AND(L69&gt;0,M69="YES"))),1,0)</f>
        <v>0</v>
      </c>
      <c r="Y69" s="65">
        <f aca="true" t="shared" si="14" ref="Y69:Y132">IF(AND(OR(J69="YES",K69="YES"),(W69=0)),"Trouble",0)</f>
        <v>0</v>
      </c>
      <c r="Z69" s="80">
        <f aca="true" t="shared" si="15" ref="Z69:Z132">IF(AND(OR(AND(ISNUMBER(L69),AND(L69&gt;0,L69&lt;600)),AND(ISNUMBER(L69),AND(L69&gt;0,M69="YES"))),(X69=0)),"Trouble",0)</f>
        <v>0</v>
      </c>
      <c r="AA69" s="81" t="str">
        <f aca="true" t="shared" si="16" ref="AA69:AA132">IF(AND(W69=1,X69=1),"SRSA","-")</f>
        <v>-</v>
      </c>
      <c r="AB69" s="64">
        <f aca="true" t="shared" si="17" ref="AB69:AB132">IF(R69="YES",1,0)</f>
        <v>0</v>
      </c>
      <c r="AC69" s="65">
        <f aca="true" t="shared" si="18" ref="AC69:AC132">IF(OR(AND(ISNUMBER(P69),P69&gt;=20),(AND(ISNUMBER(P69)=FALSE,AND(ISNUMBER(N69),N69&gt;=20)))),1,0)</f>
        <v>0</v>
      </c>
      <c r="AD69" s="80">
        <f aca="true" t="shared" si="19" ref="AD69:AD132">IF(AND(AB69=1,AC69=1),"Initial",0)</f>
        <v>0</v>
      </c>
      <c r="AE69" s="81" t="str">
        <f aca="true" t="shared" si="20" ref="AE69:AE132">IF(AND(AND(AD69="Initial",AF69=0),AND(ISNUMBER(L69),L69&gt;0)),"RLIS","-")</f>
        <v>-</v>
      </c>
      <c r="AF69" s="64">
        <f aca="true" t="shared" si="21" ref="AF69:AF132">IF(AND(AA69="SRSA",AD69="Initial"),"SRSA",0)</f>
        <v>0</v>
      </c>
      <c r="AG69" s="82" t="s">
        <v>44</v>
      </c>
    </row>
    <row r="70" spans="1:33" ht="12.75">
      <c r="A70" s="62">
        <v>101740</v>
      </c>
      <c r="B70" s="63">
        <v>34</v>
      </c>
      <c r="C70" s="64" t="s">
        <v>125</v>
      </c>
      <c r="D70" s="65" t="s">
        <v>126</v>
      </c>
      <c r="E70" s="65" t="s">
        <v>127</v>
      </c>
      <c r="F70" s="66">
        <v>36310</v>
      </c>
      <c r="G70" s="67">
        <v>635</v>
      </c>
      <c r="H70" s="68">
        <v>3345852206</v>
      </c>
      <c r="I70" s="69" t="s">
        <v>71</v>
      </c>
      <c r="J70" s="70" t="s">
        <v>43</v>
      </c>
      <c r="K70" s="71" t="s">
        <v>42</v>
      </c>
      <c r="L70" s="72">
        <v>2728.11</v>
      </c>
      <c r="M70" s="73" t="s">
        <v>42</v>
      </c>
      <c r="N70" s="74">
        <v>22.81831187</v>
      </c>
      <c r="O70" s="70" t="s">
        <v>43</v>
      </c>
      <c r="P70" s="75"/>
      <c r="Q70" s="71" t="str">
        <f t="shared" si="11"/>
        <v>NO</v>
      </c>
      <c r="R70" s="76" t="s">
        <v>43</v>
      </c>
      <c r="S70" s="77">
        <v>181187</v>
      </c>
      <c r="T70" s="78">
        <v>19963</v>
      </c>
      <c r="U70" s="78">
        <v>19469</v>
      </c>
      <c r="V70" s="79">
        <v>14369</v>
      </c>
      <c r="W70" s="64">
        <f t="shared" si="12"/>
        <v>1</v>
      </c>
      <c r="X70" s="65">
        <f t="shared" si="13"/>
        <v>0</v>
      </c>
      <c r="Y70" s="65">
        <f t="shared" si="14"/>
        <v>0</v>
      </c>
      <c r="Z70" s="80">
        <f t="shared" si="15"/>
        <v>0</v>
      </c>
      <c r="AA70" s="81" t="str">
        <f t="shared" si="16"/>
        <v>-</v>
      </c>
      <c r="AB70" s="64">
        <f t="shared" si="17"/>
        <v>1</v>
      </c>
      <c r="AC70" s="65">
        <f t="shared" si="18"/>
        <v>1</v>
      </c>
      <c r="AD70" s="80" t="str">
        <f t="shared" si="19"/>
        <v>Initial</v>
      </c>
      <c r="AE70" s="81" t="str">
        <f t="shared" si="20"/>
        <v>RLIS</v>
      </c>
      <c r="AF70" s="64">
        <f t="shared" si="21"/>
        <v>0</v>
      </c>
      <c r="AG70" s="82" t="s">
        <v>44</v>
      </c>
    </row>
    <row r="71" spans="1:33" ht="12.75">
      <c r="A71" s="62">
        <v>101760</v>
      </c>
      <c r="B71" s="63">
        <v>157</v>
      </c>
      <c r="C71" s="64" t="s">
        <v>324</v>
      </c>
      <c r="D71" s="65" t="s">
        <v>325</v>
      </c>
      <c r="E71" s="65" t="s">
        <v>326</v>
      </c>
      <c r="F71" s="66">
        <v>35259</v>
      </c>
      <c r="G71" s="67">
        <v>9366</v>
      </c>
      <c r="H71" s="68">
        <v>2058704203</v>
      </c>
      <c r="I71" s="69" t="s">
        <v>303</v>
      </c>
      <c r="J71" s="70" t="s">
        <v>41</v>
      </c>
      <c r="K71" s="71" t="s">
        <v>42</v>
      </c>
      <c r="L71" s="72">
        <v>3242.33</v>
      </c>
      <c r="M71" s="73" t="s">
        <v>42</v>
      </c>
      <c r="N71" s="74">
        <v>3.216287991</v>
      </c>
      <c r="O71" s="70" t="s">
        <v>41</v>
      </c>
      <c r="P71" s="75"/>
      <c r="Q71" s="71" t="str">
        <f t="shared" si="11"/>
        <v>NO</v>
      </c>
      <c r="R71" s="76" t="s">
        <v>41</v>
      </c>
      <c r="S71" s="77">
        <v>69947</v>
      </c>
      <c r="T71" s="78">
        <v>2546</v>
      </c>
      <c r="U71" s="78">
        <v>11764</v>
      </c>
      <c r="V71" s="79">
        <v>18174</v>
      </c>
      <c r="W71" s="64">
        <f t="shared" si="12"/>
        <v>0</v>
      </c>
      <c r="X71" s="65">
        <f t="shared" si="13"/>
        <v>0</v>
      </c>
      <c r="Y71" s="65">
        <f t="shared" si="14"/>
        <v>0</v>
      </c>
      <c r="Z71" s="80">
        <f t="shared" si="15"/>
        <v>0</v>
      </c>
      <c r="AA71" s="81" t="str">
        <f t="shared" si="16"/>
        <v>-</v>
      </c>
      <c r="AB71" s="64">
        <f t="shared" si="17"/>
        <v>0</v>
      </c>
      <c r="AC71" s="65">
        <f t="shared" si="18"/>
        <v>0</v>
      </c>
      <c r="AD71" s="80">
        <f t="shared" si="19"/>
        <v>0</v>
      </c>
      <c r="AE71" s="81" t="str">
        <f t="shared" si="20"/>
        <v>-</v>
      </c>
      <c r="AF71" s="64">
        <f t="shared" si="21"/>
        <v>0</v>
      </c>
      <c r="AG71" s="82" t="s">
        <v>44</v>
      </c>
    </row>
    <row r="72" spans="1:33" ht="12.75">
      <c r="A72" s="62">
        <v>100007</v>
      </c>
      <c r="B72" s="63">
        <v>158</v>
      </c>
      <c r="C72" s="64" t="s">
        <v>327</v>
      </c>
      <c r="D72" s="65" t="s">
        <v>328</v>
      </c>
      <c r="E72" s="65" t="s">
        <v>329</v>
      </c>
      <c r="F72" s="66">
        <v>35243</v>
      </c>
      <c r="G72" s="67">
        <v>5500</v>
      </c>
      <c r="H72" s="68">
        <v>2054391015</v>
      </c>
      <c r="I72" s="69" t="s">
        <v>330</v>
      </c>
      <c r="J72" s="70" t="s">
        <v>41</v>
      </c>
      <c r="K72" s="71" t="s">
        <v>42</v>
      </c>
      <c r="L72" s="72">
        <v>11518.17</v>
      </c>
      <c r="M72" s="73" t="s">
        <v>42</v>
      </c>
      <c r="N72" s="74">
        <v>2.120017521</v>
      </c>
      <c r="O72" s="70" t="s">
        <v>41</v>
      </c>
      <c r="P72" s="75"/>
      <c r="Q72" s="71" t="str">
        <f t="shared" si="11"/>
        <v>NO</v>
      </c>
      <c r="R72" s="76" t="s">
        <v>41</v>
      </c>
      <c r="S72" s="77">
        <v>174541</v>
      </c>
      <c r="T72" s="78">
        <v>4297</v>
      </c>
      <c r="U72" s="78">
        <v>31459</v>
      </c>
      <c r="V72" s="79">
        <v>51382</v>
      </c>
      <c r="W72" s="64">
        <f t="shared" si="12"/>
        <v>0</v>
      </c>
      <c r="X72" s="65">
        <f t="shared" si="13"/>
        <v>0</v>
      </c>
      <c r="Y72" s="65">
        <f t="shared" si="14"/>
        <v>0</v>
      </c>
      <c r="Z72" s="80">
        <f t="shared" si="15"/>
        <v>0</v>
      </c>
      <c r="AA72" s="81" t="str">
        <f t="shared" si="16"/>
        <v>-</v>
      </c>
      <c r="AB72" s="64">
        <f t="shared" si="17"/>
        <v>0</v>
      </c>
      <c r="AC72" s="65">
        <f t="shared" si="18"/>
        <v>0</v>
      </c>
      <c r="AD72" s="80">
        <f t="shared" si="19"/>
        <v>0</v>
      </c>
      <c r="AE72" s="81" t="str">
        <f t="shared" si="20"/>
        <v>-</v>
      </c>
      <c r="AF72" s="64">
        <f t="shared" si="21"/>
        <v>0</v>
      </c>
      <c r="AG72" s="82" t="s">
        <v>44</v>
      </c>
    </row>
    <row r="73" spans="1:33" ht="12.75">
      <c r="A73" s="62">
        <v>101770</v>
      </c>
      <c r="B73" s="63">
        <v>35</v>
      </c>
      <c r="C73" s="64" t="s">
        <v>331</v>
      </c>
      <c r="D73" s="65" t="s">
        <v>332</v>
      </c>
      <c r="E73" s="65" t="s">
        <v>290</v>
      </c>
      <c r="F73" s="66">
        <v>36302</v>
      </c>
      <c r="G73" s="67">
        <v>1688</v>
      </c>
      <c r="H73" s="68">
        <v>3347928331</v>
      </c>
      <c r="I73" s="69" t="s">
        <v>240</v>
      </c>
      <c r="J73" s="70" t="s">
        <v>41</v>
      </c>
      <c r="K73" s="71" t="s">
        <v>42</v>
      </c>
      <c r="L73" s="72">
        <v>6235.39</v>
      </c>
      <c r="M73" s="73" t="s">
        <v>42</v>
      </c>
      <c r="N73" s="74">
        <v>17.61140236</v>
      </c>
      <c r="O73" s="70" t="s">
        <v>41</v>
      </c>
      <c r="P73" s="75"/>
      <c r="Q73" s="71" t="str">
        <f t="shared" si="11"/>
        <v>NO</v>
      </c>
      <c r="R73" s="76" t="s">
        <v>41</v>
      </c>
      <c r="S73" s="77">
        <v>301733</v>
      </c>
      <c r="T73" s="78">
        <v>28534</v>
      </c>
      <c r="U73" s="78">
        <v>33741</v>
      </c>
      <c r="V73" s="79">
        <v>28599</v>
      </c>
      <c r="W73" s="64">
        <f t="shared" si="12"/>
        <v>0</v>
      </c>
      <c r="X73" s="65">
        <f t="shared" si="13"/>
        <v>0</v>
      </c>
      <c r="Y73" s="65">
        <f t="shared" si="14"/>
        <v>0</v>
      </c>
      <c r="Z73" s="80">
        <f t="shared" si="15"/>
        <v>0</v>
      </c>
      <c r="AA73" s="81" t="str">
        <f t="shared" si="16"/>
        <v>-</v>
      </c>
      <c r="AB73" s="64">
        <f t="shared" si="17"/>
        <v>0</v>
      </c>
      <c r="AC73" s="65">
        <f t="shared" si="18"/>
        <v>0</v>
      </c>
      <c r="AD73" s="80">
        <f t="shared" si="19"/>
        <v>0</v>
      </c>
      <c r="AE73" s="81" t="str">
        <f t="shared" si="20"/>
        <v>-</v>
      </c>
      <c r="AF73" s="64">
        <f t="shared" si="21"/>
        <v>0</v>
      </c>
      <c r="AG73" s="82" t="s">
        <v>44</v>
      </c>
    </row>
    <row r="74" spans="1:33" ht="12.75">
      <c r="A74" s="62">
        <v>101800</v>
      </c>
      <c r="B74" s="63">
        <v>159</v>
      </c>
      <c r="C74" s="64" t="s">
        <v>333</v>
      </c>
      <c r="D74" s="65" t="s">
        <v>334</v>
      </c>
      <c r="E74" s="65" t="s">
        <v>335</v>
      </c>
      <c r="F74" s="66">
        <v>35807</v>
      </c>
      <c r="G74" s="67">
        <v>4801</v>
      </c>
      <c r="H74" s="68">
        <v>2564286810</v>
      </c>
      <c r="I74" s="69" t="s">
        <v>265</v>
      </c>
      <c r="J74" s="70" t="s">
        <v>41</v>
      </c>
      <c r="K74" s="71" t="s">
        <v>42</v>
      </c>
      <c r="L74" s="72">
        <v>22489.83</v>
      </c>
      <c r="M74" s="73" t="s">
        <v>42</v>
      </c>
      <c r="N74" s="74">
        <v>16.17235392</v>
      </c>
      <c r="O74" s="70" t="s">
        <v>41</v>
      </c>
      <c r="P74" s="75"/>
      <c r="Q74" s="71" t="str">
        <f t="shared" si="11"/>
        <v>NO</v>
      </c>
      <c r="R74" s="76" t="s">
        <v>41</v>
      </c>
      <c r="S74" s="77">
        <v>1357556</v>
      </c>
      <c r="T74" s="78">
        <v>137749</v>
      </c>
      <c r="U74" s="78">
        <v>148632</v>
      </c>
      <c r="V74" s="79">
        <v>115037</v>
      </c>
      <c r="W74" s="64">
        <f t="shared" si="12"/>
        <v>0</v>
      </c>
      <c r="X74" s="65">
        <f t="shared" si="13"/>
        <v>0</v>
      </c>
      <c r="Y74" s="65">
        <f t="shared" si="14"/>
        <v>0</v>
      </c>
      <c r="Z74" s="80">
        <f t="shared" si="15"/>
        <v>0</v>
      </c>
      <c r="AA74" s="81" t="str">
        <f t="shared" si="16"/>
        <v>-</v>
      </c>
      <c r="AB74" s="64">
        <f t="shared" si="17"/>
        <v>0</v>
      </c>
      <c r="AC74" s="65">
        <f t="shared" si="18"/>
        <v>0</v>
      </c>
      <c r="AD74" s="80">
        <f t="shared" si="19"/>
        <v>0</v>
      </c>
      <c r="AE74" s="81" t="str">
        <f t="shared" si="20"/>
        <v>-</v>
      </c>
      <c r="AF74" s="64">
        <f t="shared" si="21"/>
        <v>0</v>
      </c>
      <c r="AG74" s="82" t="s">
        <v>44</v>
      </c>
    </row>
    <row r="75" spans="1:33" ht="12.75">
      <c r="A75" s="62">
        <v>101830</v>
      </c>
      <c r="B75" s="63">
        <v>36</v>
      </c>
      <c r="C75" s="64" t="s">
        <v>336</v>
      </c>
      <c r="D75" s="65" t="s">
        <v>337</v>
      </c>
      <c r="E75" s="65" t="s">
        <v>338</v>
      </c>
      <c r="F75" s="66">
        <v>35768</v>
      </c>
      <c r="G75" s="67">
        <v>490</v>
      </c>
      <c r="H75" s="68">
        <v>2562599500</v>
      </c>
      <c r="I75" s="69" t="s">
        <v>48</v>
      </c>
      <c r="J75" s="70" t="s">
        <v>41</v>
      </c>
      <c r="K75" s="71" t="s">
        <v>42</v>
      </c>
      <c r="L75" s="72">
        <v>6051.73</v>
      </c>
      <c r="M75" s="73" t="s">
        <v>42</v>
      </c>
      <c r="N75" s="74">
        <v>19.89598811</v>
      </c>
      <c r="O75" s="70" t="s">
        <v>41</v>
      </c>
      <c r="P75" s="75"/>
      <c r="Q75" s="71" t="str">
        <f t="shared" si="11"/>
        <v>NO</v>
      </c>
      <c r="R75" s="76" t="s">
        <v>43</v>
      </c>
      <c r="S75" s="77">
        <v>365947</v>
      </c>
      <c r="T75" s="78">
        <v>32603</v>
      </c>
      <c r="U75" s="78">
        <v>36081</v>
      </c>
      <c r="V75" s="79">
        <v>28266</v>
      </c>
      <c r="W75" s="64">
        <f t="shared" si="12"/>
        <v>0</v>
      </c>
      <c r="X75" s="65">
        <f t="shared" si="13"/>
        <v>0</v>
      </c>
      <c r="Y75" s="65">
        <f t="shared" si="14"/>
        <v>0</v>
      </c>
      <c r="Z75" s="80">
        <f t="shared" si="15"/>
        <v>0</v>
      </c>
      <c r="AA75" s="81" t="str">
        <f t="shared" si="16"/>
        <v>-</v>
      </c>
      <c r="AB75" s="64">
        <f t="shared" si="17"/>
        <v>1</v>
      </c>
      <c r="AC75" s="65">
        <f t="shared" si="18"/>
        <v>0</v>
      </c>
      <c r="AD75" s="80">
        <f t="shared" si="19"/>
        <v>0</v>
      </c>
      <c r="AE75" s="81" t="str">
        <f t="shared" si="20"/>
        <v>-</v>
      </c>
      <c r="AF75" s="64">
        <f t="shared" si="21"/>
        <v>0</v>
      </c>
      <c r="AG75" s="82" t="s">
        <v>44</v>
      </c>
    </row>
    <row r="76" spans="1:33" ht="12.75">
      <c r="A76" s="62">
        <v>101860</v>
      </c>
      <c r="B76" s="63">
        <v>162</v>
      </c>
      <c r="C76" s="64" t="s">
        <v>339</v>
      </c>
      <c r="D76" s="65" t="s">
        <v>340</v>
      </c>
      <c r="E76" s="65" t="s">
        <v>341</v>
      </c>
      <c r="F76" s="66">
        <v>36265</v>
      </c>
      <c r="G76" s="67">
        <v>2154</v>
      </c>
      <c r="H76" s="68">
        <v>2567825682</v>
      </c>
      <c r="I76" s="69" t="s">
        <v>315</v>
      </c>
      <c r="J76" s="70" t="s">
        <v>41</v>
      </c>
      <c r="K76" s="71" t="s">
        <v>42</v>
      </c>
      <c r="L76" s="72">
        <v>1703.78</v>
      </c>
      <c r="M76" s="73" t="s">
        <v>42</v>
      </c>
      <c r="N76" s="74">
        <v>18.3919598</v>
      </c>
      <c r="O76" s="70" t="s">
        <v>41</v>
      </c>
      <c r="P76" s="75"/>
      <c r="Q76" s="71" t="str">
        <f t="shared" si="11"/>
        <v>NO</v>
      </c>
      <c r="R76" s="76" t="s">
        <v>41</v>
      </c>
      <c r="S76" s="77">
        <v>56471</v>
      </c>
      <c r="T76" s="78">
        <v>4878</v>
      </c>
      <c r="U76" s="78">
        <v>7432</v>
      </c>
      <c r="V76" s="79">
        <v>7857</v>
      </c>
      <c r="W76" s="64">
        <f t="shared" si="12"/>
        <v>0</v>
      </c>
      <c r="X76" s="65">
        <f t="shared" si="13"/>
        <v>0</v>
      </c>
      <c r="Y76" s="65">
        <f t="shared" si="14"/>
        <v>0</v>
      </c>
      <c r="Z76" s="80">
        <f t="shared" si="15"/>
        <v>0</v>
      </c>
      <c r="AA76" s="81" t="str">
        <f t="shared" si="16"/>
        <v>-</v>
      </c>
      <c r="AB76" s="64">
        <f t="shared" si="17"/>
        <v>0</v>
      </c>
      <c r="AC76" s="65">
        <f t="shared" si="18"/>
        <v>0</v>
      </c>
      <c r="AD76" s="80">
        <f t="shared" si="19"/>
        <v>0</v>
      </c>
      <c r="AE76" s="81" t="str">
        <f t="shared" si="20"/>
        <v>-</v>
      </c>
      <c r="AF76" s="64">
        <f t="shared" si="21"/>
        <v>0</v>
      </c>
      <c r="AG76" s="82" t="s">
        <v>44</v>
      </c>
    </row>
    <row r="77" spans="1:33" ht="12.75">
      <c r="A77" s="62">
        <v>101890</v>
      </c>
      <c r="B77" s="63">
        <v>163</v>
      </c>
      <c r="C77" s="64" t="s">
        <v>342</v>
      </c>
      <c r="D77" s="65" t="s">
        <v>343</v>
      </c>
      <c r="E77" s="65" t="s">
        <v>344</v>
      </c>
      <c r="F77" s="66">
        <v>35502</v>
      </c>
      <c r="G77" s="67">
        <v>500</v>
      </c>
      <c r="H77" s="68">
        <v>2053846880</v>
      </c>
      <c r="I77" s="69" t="s">
        <v>303</v>
      </c>
      <c r="J77" s="70" t="s">
        <v>41</v>
      </c>
      <c r="K77" s="71" t="s">
        <v>42</v>
      </c>
      <c r="L77" s="72">
        <v>2656.56</v>
      </c>
      <c r="M77" s="73" t="s">
        <v>42</v>
      </c>
      <c r="N77" s="74">
        <v>16.49106734</v>
      </c>
      <c r="O77" s="70" t="s">
        <v>41</v>
      </c>
      <c r="P77" s="75"/>
      <c r="Q77" s="71" t="str">
        <f t="shared" si="11"/>
        <v>NO</v>
      </c>
      <c r="R77" s="76" t="s">
        <v>41</v>
      </c>
      <c r="S77" s="77">
        <v>127413</v>
      </c>
      <c r="T77" s="78">
        <v>10964</v>
      </c>
      <c r="U77" s="78">
        <v>13760</v>
      </c>
      <c r="V77" s="79">
        <v>12409</v>
      </c>
      <c r="W77" s="64">
        <f t="shared" si="12"/>
        <v>0</v>
      </c>
      <c r="X77" s="65">
        <f t="shared" si="13"/>
        <v>0</v>
      </c>
      <c r="Y77" s="65">
        <f t="shared" si="14"/>
        <v>0</v>
      </c>
      <c r="Z77" s="80">
        <f t="shared" si="15"/>
        <v>0</v>
      </c>
      <c r="AA77" s="81" t="str">
        <f t="shared" si="16"/>
        <v>-</v>
      </c>
      <c r="AB77" s="64">
        <f t="shared" si="17"/>
        <v>0</v>
      </c>
      <c r="AC77" s="65">
        <f t="shared" si="18"/>
        <v>0</v>
      </c>
      <c r="AD77" s="80">
        <f t="shared" si="19"/>
        <v>0</v>
      </c>
      <c r="AE77" s="81" t="str">
        <f t="shared" si="20"/>
        <v>-</v>
      </c>
      <c r="AF77" s="64">
        <f t="shared" si="21"/>
        <v>0</v>
      </c>
      <c r="AG77" s="82" t="s">
        <v>44</v>
      </c>
    </row>
    <row r="78" spans="1:33" ht="12.75">
      <c r="A78" s="62">
        <v>101920</v>
      </c>
      <c r="B78" s="63">
        <v>37</v>
      </c>
      <c r="C78" s="64" t="s">
        <v>345</v>
      </c>
      <c r="D78" s="65" t="s">
        <v>346</v>
      </c>
      <c r="E78" s="65" t="s">
        <v>216</v>
      </c>
      <c r="F78" s="66">
        <v>35209</v>
      </c>
      <c r="G78" s="67">
        <v>1891</v>
      </c>
      <c r="H78" s="68">
        <v>2053792000</v>
      </c>
      <c r="I78" s="69" t="s">
        <v>347</v>
      </c>
      <c r="J78" s="70" t="s">
        <v>41</v>
      </c>
      <c r="K78" s="71" t="s">
        <v>42</v>
      </c>
      <c r="L78" s="72">
        <v>39442.82</v>
      </c>
      <c r="M78" s="73" t="s">
        <v>42</v>
      </c>
      <c r="N78" s="74">
        <v>8.196600872</v>
      </c>
      <c r="O78" s="70" t="s">
        <v>41</v>
      </c>
      <c r="P78" s="75"/>
      <c r="Q78" s="71" t="str">
        <f t="shared" si="11"/>
        <v>NO</v>
      </c>
      <c r="R78" s="76" t="s">
        <v>41</v>
      </c>
      <c r="S78" s="77">
        <v>1264356</v>
      </c>
      <c r="T78" s="78">
        <v>98461</v>
      </c>
      <c r="U78" s="78">
        <v>161450</v>
      </c>
      <c r="V78" s="79">
        <v>179033</v>
      </c>
      <c r="W78" s="64">
        <f t="shared" si="12"/>
        <v>0</v>
      </c>
      <c r="X78" s="65">
        <f t="shared" si="13"/>
        <v>0</v>
      </c>
      <c r="Y78" s="65">
        <f t="shared" si="14"/>
        <v>0</v>
      </c>
      <c r="Z78" s="80">
        <f t="shared" si="15"/>
        <v>0</v>
      </c>
      <c r="AA78" s="81" t="str">
        <f t="shared" si="16"/>
        <v>-</v>
      </c>
      <c r="AB78" s="64">
        <f t="shared" si="17"/>
        <v>0</v>
      </c>
      <c r="AC78" s="65">
        <f t="shared" si="18"/>
        <v>0</v>
      </c>
      <c r="AD78" s="80">
        <f t="shared" si="19"/>
        <v>0</v>
      </c>
      <c r="AE78" s="81" t="str">
        <f t="shared" si="20"/>
        <v>-</v>
      </c>
      <c r="AF78" s="64">
        <f t="shared" si="21"/>
        <v>0</v>
      </c>
      <c r="AG78" s="82" t="s">
        <v>44</v>
      </c>
    </row>
    <row r="79" spans="1:33" ht="12.75">
      <c r="A79" s="62">
        <v>101950</v>
      </c>
      <c r="B79" s="63">
        <v>38</v>
      </c>
      <c r="C79" s="64" t="s">
        <v>128</v>
      </c>
      <c r="D79" s="65" t="s">
        <v>129</v>
      </c>
      <c r="E79" s="65" t="s">
        <v>130</v>
      </c>
      <c r="F79" s="66">
        <v>35592</v>
      </c>
      <c r="G79" s="67">
        <v>1379</v>
      </c>
      <c r="H79" s="68">
        <v>2056957615</v>
      </c>
      <c r="I79" s="69" t="s">
        <v>52</v>
      </c>
      <c r="J79" s="70" t="s">
        <v>43</v>
      </c>
      <c r="K79" s="71" t="s">
        <v>42</v>
      </c>
      <c r="L79" s="72">
        <v>2405.83</v>
      </c>
      <c r="M79" s="73" t="s">
        <v>42</v>
      </c>
      <c r="N79" s="74">
        <v>20.89081592</v>
      </c>
      <c r="O79" s="70" t="s">
        <v>43</v>
      </c>
      <c r="P79" s="75"/>
      <c r="Q79" s="71" t="str">
        <f t="shared" si="11"/>
        <v>NO</v>
      </c>
      <c r="R79" s="76" t="s">
        <v>43</v>
      </c>
      <c r="S79" s="77">
        <v>165554</v>
      </c>
      <c r="T79" s="78">
        <v>15834</v>
      </c>
      <c r="U79" s="78">
        <v>16253</v>
      </c>
      <c r="V79" s="79">
        <v>11461</v>
      </c>
      <c r="W79" s="64">
        <f t="shared" si="12"/>
        <v>1</v>
      </c>
      <c r="X79" s="65">
        <f t="shared" si="13"/>
        <v>0</v>
      </c>
      <c r="Y79" s="65">
        <f t="shared" si="14"/>
        <v>0</v>
      </c>
      <c r="Z79" s="80">
        <f t="shared" si="15"/>
        <v>0</v>
      </c>
      <c r="AA79" s="81" t="str">
        <f t="shared" si="16"/>
        <v>-</v>
      </c>
      <c r="AB79" s="64">
        <f t="shared" si="17"/>
        <v>1</v>
      </c>
      <c r="AC79" s="65">
        <f t="shared" si="18"/>
        <v>1</v>
      </c>
      <c r="AD79" s="80" t="str">
        <f t="shared" si="19"/>
        <v>Initial</v>
      </c>
      <c r="AE79" s="81" t="str">
        <f t="shared" si="20"/>
        <v>RLIS</v>
      </c>
      <c r="AF79" s="64">
        <f t="shared" si="21"/>
        <v>0</v>
      </c>
      <c r="AG79" s="82" t="s">
        <v>44</v>
      </c>
    </row>
    <row r="80" spans="1:33" ht="12.75">
      <c r="A80" s="62">
        <v>101980</v>
      </c>
      <c r="B80" s="63">
        <v>165</v>
      </c>
      <c r="C80" s="64" t="s">
        <v>131</v>
      </c>
      <c r="D80" s="65" t="s">
        <v>132</v>
      </c>
      <c r="E80" s="65" t="s">
        <v>133</v>
      </c>
      <c r="F80" s="66">
        <v>36863</v>
      </c>
      <c r="G80" s="67">
        <v>2455</v>
      </c>
      <c r="H80" s="68">
        <v>3346445900</v>
      </c>
      <c r="I80" s="69" t="s">
        <v>40</v>
      </c>
      <c r="J80" s="70" t="s">
        <v>41</v>
      </c>
      <c r="K80" s="71" t="s">
        <v>42</v>
      </c>
      <c r="L80" s="72">
        <v>987.38</v>
      </c>
      <c r="M80" s="73" t="s">
        <v>42</v>
      </c>
      <c r="N80" s="74">
        <v>20.21709634</v>
      </c>
      <c r="O80" s="70" t="s">
        <v>43</v>
      </c>
      <c r="P80" s="75"/>
      <c r="Q80" s="71" t="str">
        <f t="shared" si="11"/>
        <v>NO</v>
      </c>
      <c r="R80" s="76" t="s">
        <v>43</v>
      </c>
      <c r="S80" s="77">
        <v>101617</v>
      </c>
      <c r="T80" s="78">
        <v>10061</v>
      </c>
      <c r="U80" s="78">
        <v>8875</v>
      </c>
      <c r="V80" s="79">
        <v>5506</v>
      </c>
      <c r="W80" s="64">
        <f t="shared" si="12"/>
        <v>0</v>
      </c>
      <c r="X80" s="65">
        <f t="shared" si="13"/>
        <v>0</v>
      </c>
      <c r="Y80" s="65">
        <f t="shared" si="14"/>
        <v>0</v>
      </c>
      <c r="Z80" s="80">
        <f t="shared" si="15"/>
        <v>0</v>
      </c>
      <c r="AA80" s="81" t="str">
        <f t="shared" si="16"/>
        <v>-</v>
      </c>
      <c r="AB80" s="64">
        <f t="shared" si="17"/>
        <v>1</v>
      </c>
      <c r="AC80" s="65">
        <f t="shared" si="18"/>
        <v>1</v>
      </c>
      <c r="AD80" s="80" t="str">
        <f t="shared" si="19"/>
        <v>Initial</v>
      </c>
      <c r="AE80" s="81" t="str">
        <f t="shared" si="20"/>
        <v>RLIS</v>
      </c>
      <c r="AF80" s="64">
        <f t="shared" si="21"/>
        <v>0</v>
      </c>
      <c r="AG80" s="82" t="s">
        <v>44</v>
      </c>
    </row>
    <row r="81" spans="1:33" ht="12.75">
      <c r="A81" s="62">
        <v>102010</v>
      </c>
      <c r="B81" s="63">
        <v>39</v>
      </c>
      <c r="C81" s="64" t="s">
        <v>348</v>
      </c>
      <c r="D81" s="65" t="s">
        <v>267</v>
      </c>
      <c r="E81" s="65" t="s">
        <v>306</v>
      </c>
      <c r="F81" s="66">
        <v>35631</v>
      </c>
      <c r="G81" s="67">
        <v>278</v>
      </c>
      <c r="H81" s="68">
        <v>2567601300</v>
      </c>
      <c r="I81" s="69" t="s">
        <v>265</v>
      </c>
      <c r="J81" s="70" t="s">
        <v>41</v>
      </c>
      <c r="K81" s="71" t="s">
        <v>42</v>
      </c>
      <c r="L81" s="72">
        <v>8867.22</v>
      </c>
      <c r="M81" s="73" t="s">
        <v>42</v>
      </c>
      <c r="N81" s="74">
        <v>15.37340211</v>
      </c>
      <c r="O81" s="70" t="s">
        <v>41</v>
      </c>
      <c r="P81" s="75"/>
      <c r="Q81" s="71" t="str">
        <f t="shared" si="11"/>
        <v>NO</v>
      </c>
      <c r="R81" s="76" t="s">
        <v>41</v>
      </c>
      <c r="S81" s="77">
        <v>356545</v>
      </c>
      <c r="T81" s="78">
        <v>33908</v>
      </c>
      <c r="U81" s="78">
        <v>44094</v>
      </c>
      <c r="V81" s="79">
        <v>41121</v>
      </c>
      <c r="W81" s="64">
        <f t="shared" si="12"/>
        <v>0</v>
      </c>
      <c r="X81" s="65">
        <f t="shared" si="13"/>
        <v>0</v>
      </c>
      <c r="Y81" s="65">
        <f t="shared" si="14"/>
        <v>0</v>
      </c>
      <c r="Z81" s="80">
        <f t="shared" si="15"/>
        <v>0</v>
      </c>
      <c r="AA81" s="81" t="str">
        <f t="shared" si="16"/>
        <v>-</v>
      </c>
      <c r="AB81" s="64">
        <f t="shared" si="17"/>
        <v>0</v>
      </c>
      <c r="AC81" s="65">
        <f t="shared" si="18"/>
        <v>0</v>
      </c>
      <c r="AD81" s="80">
        <f t="shared" si="19"/>
        <v>0</v>
      </c>
      <c r="AE81" s="81" t="str">
        <f t="shared" si="20"/>
        <v>-</v>
      </c>
      <c r="AF81" s="64">
        <f t="shared" si="21"/>
        <v>0</v>
      </c>
      <c r="AG81" s="82" t="s">
        <v>44</v>
      </c>
    </row>
    <row r="82" spans="1:33" ht="12.75">
      <c r="A82" s="62">
        <v>102040</v>
      </c>
      <c r="B82" s="63">
        <v>40</v>
      </c>
      <c r="C82" s="64" t="s">
        <v>349</v>
      </c>
      <c r="D82" s="65" t="s">
        <v>350</v>
      </c>
      <c r="E82" s="65" t="s">
        <v>351</v>
      </c>
      <c r="F82" s="66">
        <v>35650</v>
      </c>
      <c r="G82" s="67">
        <v>1407</v>
      </c>
      <c r="H82" s="68">
        <v>2569052400</v>
      </c>
      <c r="I82" s="69" t="s">
        <v>233</v>
      </c>
      <c r="J82" s="70" t="s">
        <v>41</v>
      </c>
      <c r="K82" s="71" t="s">
        <v>42</v>
      </c>
      <c r="L82" s="72">
        <v>5646.85</v>
      </c>
      <c r="M82" s="73" t="s">
        <v>42</v>
      </c>
      <c r="N82" s="74">
        <v>18.30322074</v>
      </c>
      <c r="O82" s="70" t="s">
        <v>41</v>
      </c>
      <c r="P82" s="75"/>
      <c r="Q82" s="71" t="str">
        <f t="shared" si="11"/>
        <v>NO</v>
      </c>
      <c r="R82" s="76" t="s">
        <v>41</v>
      </c>
      <c r="S82" s="77">
        <v>345300</v>
      </c>
      <c r="T82" s="78">
        <v>32631</v>
      </c>
      <c r="U82" s="78">
        <v>35223</v>
      </c>
      <c r="V82" s="79">
        <v>26703</v>
      </c>
      <c r="W82" s="64">
        <f t="shared" si="12"/>
        <v>0</v>
      </c>
      <c r="X82" s="65">
        <f t="shared" si="13"/>
        <v>0</v>
      </c>
      <c r="Y82" s="65">
        <f t="shared" si="14"/>
        <v>0</v>
      </c>
      <c r="Z82" s="80">
        <f t="shared" si="15"/>
        <v>0</v>
      </c>
      <c r="AA82" s="81" t="str">
        <f t="shared" si="16"/>
        <v>-</v>
      </c>
      <c r="AB82" s="64">
        <f t="shared" si="17"/>
        <v>0</v>
      </c>
      <c r="AC82" s="65">
        <f t="shared" si="18"/>
        <v>0</v>
      </c>
      <c r="AD82" s="80">
        <f t="shared" si="19"/>
        <v>0</v>
      </c>
      <c r="AE82" s="81" t="str">
        <f t="shared" si="20"/>
        <v>-</v>
      </c>
      <c r="AF82" s="64">
        <f t="shared" si="21"/>
        <v>0</v>
      </c>
      <c r="AG82" s="82" t="s">
        <v>44</v>
      </c>
    </row>
    <row r="83" spans="1:33" ht="12.75">
      <c r="A83" s="62">
        <v>102070</v>
      </c>
      <c r="B83" s="63">
        <v>41</v>
      </c>
      <c r="C83" s="64" t="s">
        <v>352</v>
      </c>
      <c r="D83" s="65" t="s">
        <v>353</v>
      </c>
      <c r="E83" s="65" t="s">
        <v>354</v>
      </c>
      <c r="F83" s="66">
        <v>36803</v>
      </c>
      <c r="G83" s="67">
        <v>120</v>
      </c>
      <c r="H83" s="68">
        <v>3347459770</v>
      </c>
      <c r="I83" s="69" t="s">
        <v>233</v>
      </c>
      <c r="J83" s="70" t="s">
        <v>41</v>
      </c>
      <c r="K83" s="71" t="s">
        <v>42</v>
      </c>
      <c r="L83" s="72">
        <v>9493.06</v>
      </c>
      <c r="M83" s="73" t="s">
        <v>42</v>
      </c>
      <c r="N83" s="74">
        <v>11.25746038</v>
      </c>
      <c r="O83" s="70" t="s">
        <v>41</v>
      </c>
      <c r="P83" s="75"/>
      <c r="Q83" s="71" t="str">
        <f t="shared" si="11"/>
        <v>NO</v>
      </c>
      <c r="R83" s="76" t="s">
        <v>41</v>
      </c>
      <c r="S83" s="77">
        <v>306604</v>
      </c>
      <c r="T83" s="78">
        <v>26803</v>
      </c>
      <c r="U83" s="78">
        <v>40692</v>
      </c>
      <c r="V83" s="79">
        <v>42923</v>
      </c>
      <c r="W83" s="64">
        <f t="shared" si="12"/>
        <v>0</v>
      </c>
      <c r="X83" s="65">
        <f t="shared" si="13"/>
        <v>0</v>
      </c>
      <c r="Y83" s="65">
        <f t="shared" si="14"/>
        <v>0</v>
      </c>
      <c r="Z83" s="80">
        <f t="shared" si="15"/>
        <v>0</v>
      </c>
      <c r="AA83" s="81" t="str">
        <f t="shared" si="16"/>
        <v>-</v>
      </c>
      <c r="AB83" s="64">
        <f t="shared" si="17"/>
        <v>0</v>
      </c>
      <c r="AC83" s="65">
        <f t="shared" si="18"/>
        <v>0</v>
      </c>
      <c r="AD83" s="80">
        <f t="shared" si="19"/>
        <v>0</v>
      </c>
      <c r="AE83" s="81" t="str">
        <f t="shared" si="20"/>
        <v>-</v>
      </c>
      <c r="AF83" s="64">
        <f t="shared" si="21"/>
        <v>0</v>
      </c>
      <c r="AG83" s="82" t="s">
        <v>44</v>
      </c>
    </row>
    <row r="84" spans="1:33" ht="12.75">
      <c r="A84" s="62">
        <v>100011</v>
      </c>
      <c r="B84" s="63">
        <v>167</v>
      </c>
      <c r="C84" s="64" t="s">
        <v>355</v>
      </c>
      <c r="D84" s="65" t="s">
        <v>356</v>
      </c>
      <c r="E84" s="65" t="s">
        <v>357</v>
      </c>
      <c r="F84" s="66">
        <v>35094</v>
      </c>
      <c r="G84" s="67" t="s">
        <v>358</v>
      </c>
      <c r="H84" s="68">
        <v>2056995437</v>
      </c>
      <c r="I84" s="69" t="s">
        <v>303</v>
      </c>
      <c r="J84" s="70" t="s">
        <v>41</v>
      </c>
      <c r="K84" s="71" t="s">
        <v>42</v>
      </c>
      <c r="L84" s="72">
        <v>1320.06</v>
      </c>
      <c r="M84" s="73" t="s">
        <v>42</v>
      </c>
      <c r="N84" s="74">
        <v>18.82480958</v>
      </c>
      <c r="O84" s="70" t="s">
        <v>41</v>
      </c>
      <c r="P84" s="75"/>
      <c r="Q84" s="71" t="str">
        <f t="shared" si="11"/>
        <v>NO</v>
      </c>
      <c r="R84" s="76" t="s">
        <v>41</v>
      </c>
      <c r="S84" s="77">
        <v>90140</v>
      </c>
      <c r="T84" s="78">
        <v>5203</v>
      </c>
      <c r="U84" s="78">
        <v>6547</v>
      </c>
      <c r="V84" s="79">
        <v>5919</v>
      </c>
      <c r="W84" s="64">
        <f t="shared" si="12"/>
        <v>0</v>
      </c>
      <c r="X84" s="65">
        <f t="shared" si="13"/>
        <v>0</v>
      </c>
      <c r="Y84" s="65">
        <f t="shared" si="14"/>
        <v>0</v>
      </c>
      <c r="Z84" s="80">
        <f t="shared" si="15"/>
        <v>0</v>
      </c>
      <c r="AA84" s="81" t="str">
        <f t="shared" si="16"/>
        <v>-</v>
      </c>
      <c r="AB84" s="64">
        <f t="shared" si="17"/>
        <v>0</v>
      </c>
      <c r="AC84" s="65">
        <f t="shared" si="18"/>
        <v>0</v>
      </c>
      <c r="AD84" s="80">
        <f t="shared" si="19"/>
        <v>0</v>
      </c>
      <c r="AE84" s="81" t="str">
        <f t="shared" si="20"/>
        <v>-</v>
      </c>
      <c r="AF84" s="64">
        <f t="shared" si="21"/>
        <v>0</v>
      </c>
      <c r="AG84" s="82" t="s">
        <v>44</v>
      </c>
    </row>
    <row r="85" spans="1:33" ht="12.75">
      <c r="A85" s="62">
        <v>102100</v>
      </c>
      <c r="B85" s="63">
        <v>42</v>
      </c>
      <c r="C85" s="64" t="s">
        <v>359</v>
      </c>
      <c r="D85" s="65" t="s">
        <v>360</v>
      </c>
      <c r="E85" s="65" t="s">
        <v>232</v>
      </c>
      <c r="F85" s="66">
        <v>35611</v>
      </c>
      <c r="G85" s="67">
        <v>2549</v>
      </c>
      <c r="H85" s="68">
        <v>2562325353</v>
      </c>
      <c r="I85" s="69" t="s">
        <v>233</v>
      </c>
      <c r="J85" s="70" t="s">
        <v>41</v>
      </c>
      <c r="K85" s="71" t="s">
        <v>42</v>
      </c>
      <c r="L85" s="72">
        <v>8178.09</v>
      </c>
      <c r="M85" s="73" t="s">
        <v>42</v>
      </c>
      <c r="N85" s="74">
        <v>13.09714286</v>
      </c>
      <c r="O85" s="70" t="s">
        <v>41</v>
      </c>
      <c r="P85" s="75"/>
      <c r="Q85" s="71" t="str">
        <f t="shared" si="11"/>
        <v>NO</v>
      </c>
      <c r="R85" s="76" t="s">
        <v>41</v>
      </c>
      <c r="S85" s="77">
        <v>349387</v>
      </c>
      <c r="T85" s="78">
        <v>31044</v>
      </c>
      <c r="U85" s="78">
        <v>40103</v>
      </c>
      <c r="V85" s="79">
        <v>37171</v>
      </c>
      <c r="W85" s="64">
        <f t="shared" si="12"/>
        <v>0</v>
      </c>
      <c r="X85" s="65">
        <f t="shared" si="13"/>
        <v>0</v>
      </c>
      <c r="Y85" s="65">
        <f t="shared" si="14"/>
        <v>0</v>
      </c>
      <c r="Z85" s="80">
        <f t="shared" si="15"/>
        <v>0</v>
      </c>
      <c r="AA85" s="81" t="str">
        <f t="shared" si="16"/>
        <v>-</v>
      </c>
      <c r="AB85" s="64">
        <f t="shared" si="17"/>
        <v>0</v>
      </c>
      <c r="AC85" s="65">
        <f t="shared" si="18"/>
        <v>0</v>
      </c>
      <c r="AD85" s="80">
        <f t="shared" si="19"/>
        <v>0</v>
      </c>
      <c r="AE85" s="81" t="str">
        <f t="shared" si="20"/>
        <v>-</v>
      </c>
      <c r="AF85" s="64">
        <f t="shared" si="21"/>
        <v>0</v>
      </c>
      <c r="AG85" s="82" t="s">
        <v>44</v>
      </c>
    </row>
    <row r="86" spans="1:33" ht="12.75">
      <c r="A86" s="62">
        <v>102130</v>
      </c>
      <c r="B86" s="63">
        <v>168</v>
      </c>
      <c r="C86" s="64" t="s">
        <v>361</v>
      </c>
      <c r="D86" s="65" t="s">
        <v>362</v>
      </c>
      <c r="E86" s="65" t="s">
        <v>143</v>
      </c>
      <c r="F86" s="66">
        <v>36748</v>
      </c>
      <c r="G86" s="67">
        <v>609</v>
      </c>
      <c r="H86" s="68">
        <v>3342958802</v>
      </c>
      <c r="I86" s="69" t="s">
        <v>52</v>
      </c>
      <c r="J86" s="70" t="s">
        <v>43</v>
      </c>
      <c r="K86" s="71" t="s">
        <v>42</v>
      </c>
      <c r="L86" s="72">
        <v>560.18</v>
      </c>
      <c r="M86" s="73" t="s">
        <v>42</v>
      </c>
      <c r="N86" s="74">
        <v>23.67632368</v>
      </c>
      <c r="O86" s="70" t="s">
        <v>43</v>
      </c>
      <c r="P86" s="75"/>
      <c r="Q86" s="71" t="str">
        <f t="shared" si="11"/>
        <v>NO</v>
      </c>
      <c r="R86" s="76" t="s">
        <v>43</v>
      </c>
      <c r="S86" s="77">
        <v>72302</v>
      </c>
      <c r="T86" s="78">
        <v>8058</v>
      </c>
      <c r="U86" s="78">
        <v>6502</v>
      </c>
      <c r="V86" s="79">
        <v>3195</v>
      </c>
      <c r="W86" s="64">
        <f t="shared" si="12"/>
        <v>1</v>
      </c>
      <c r="X86" s="65">
        <f t="shared" si="13"/>
        <v>1</v>
      </c>
      <c r="Y86" s="65">
        <f t="shared" si="14"/>
        <v>0</v>
      </c>
      <c r="Z86" s="80">
        <f t="shared" si="15"/>
        <v>0</v>
      </c>
      <c r="AA86" s="81" t="str">
        <f t="shared" si="16"/>
        <v>SRSA</v>
      </c>
      <c r="AB86" s="64">
        <f t="shared" si="17"/>
        <v>1</v>
      </c>
      <c r="AC86" s="65">
        <f t="shared" si="18"/>
        <v>1</v>
      </c>
      <c r="AD86" s="80" t="str">
        <f t="shared" si="19"/>
        <v>Initial</v>
      </c>
      <c r="AE86" s="81" t="str">
        <f t="shared" si="20"/>
        <v>-</v>
      </c>
      <c r="AF86" s="64" t="str">
        <f t="shared" si="21"/>
        <v>SRSA</v>
      </c>
      <c r="AG86" s="82" t="s">
        <v>44</v>
      </c>
    </row>
    <row r="87" spans="1:33" ht="12.75">
      <c r="A87" s="62">
        <v>102160</v>
      </c>
      <c r="B87" s="63">
        <v>43</v>
      </c>
      <c r="C87" s="64" t="s">
        <v>134</v>
      </c>
      <c r="D87" s="65" t="s">
        <v>135</v>
      </c>
      <c r="E87" s="65" t="s">
        <v>136</v>
      </c>
      <c r="F87" s="66">
        <v>36040</v>
      </c>
      <c r="G87" s="67">
        <v>755</v>
      </c>
      <c r="H87" s="68">
        <v>3345482131</v>
      </c>
      <c r="I87" s="69" t="s">
        <v>137</v>
      </c>
      <c r="J87" s="70" t="s">
        <v>43</v>
      </c>
      <c r="K87" s="71" t="s">
        <v>42</v>
      </c>
      <c r="L87" s="72">
        <v>2337.22</v>
      </c>
      <c r="M87" s="73" t="s">
        <v>42</v>
      </c>
      <c r="N87" s="74">
        <v>29.27090779</v>
      </c>
      <c r="O87" s="70" t="s">
        <v>43</v>
      </c>
      <c r="P87" s="75"/>
      <c r="Q87" s="71" t="str">
        <f t="shared" si="11"/>
        <v>NO</v>
      </c>
      <c r="R87" s="76" t="s">
        <v>43</v>
      </c>
      <c r="S87" s="77">
        <v>259195</v>
      </c>
      <c r="T87" s="78">
        <v>38654</v>
      </c>
      <c r="U87" s="78">
        <v>30338</v>
      </c>
      <c r="V87" s="79">
        <v>13533</v>
      </c>
      <c r="W87" s="64">
        <f t="shared" si="12"/>
        <v>1</v>
      </c>
      <c r="X87" s="65">
        <f t="shared" si="13"/>
        <v>0</v>
      </c>
      <c r="Y87" s="65">
        <f t="shared" si="14"/>
        <v>0</v>
      </c>
      <c r="Z87" s="80">
        <f t="shared" si="15"/>
        <v>0</v>
      </c>
      <c r="AA87" s="81" t="str">
        <f t="shared" si="16"/>
        <v>-</v>
      </c>
      <c r="AB87" s="64">
        <f t="shared" si="17"/>
        <v>1</v>
      </c>
      <c r="AC87" s="65">
        <f t="shared" si="18"/>
        <v>1</v>
      </c>
      <c r="AD87" s="80" t="str">
        <f t="shared" si="19"/>
        <v>Initial</v>
      </c>
      <c r="AE87" s="81" t="str">
        <f t="shared" si="20"/>
        <v>RLIS</v>
      </c>
      <c r="AF87" s="64">
        <f t="shared" si="21"/>
        <v>0</v>
      </c>
      <c r="AG87" s="82" t="s">
        <v>44</v>
      </c>
    </row>
    <row r="88" spans="1:33" ht="12.75">
      <c r="A88" s="62">
        <v>102190</v>
      </c>
      <c r="B88" s="63">
        <v>44</v>
      </c>
      <c r="C88" s="64" t="s">
        <v>138</v>
      </c>
      <c r="D88" s="65" t="s">
        <v>139</v>
      </c>
      <c r="E88" s="65" t="s">
        <v>140</v>
      </c>
      <c r="F88" s="66">
        <v>36083</v>
      </c>
      <c r="G88" s="67">
        <v>90</v>
      </c>
      <c r="H88" s="68">
        <v>3347271600</v>
      </c>
      <c r="I88" s="69" t="s">
        <v>48</v>
      </c>
      <c r="J88" s="70" t="s">
        <v>41</v>
      </c>
      <c r="K88" s="71" t="s">
        <v>42</v>
      </c>
      <c r="L88" s="72">
        <v>3614.05</v>
      </c>
      <c r="M88" s="73" t="s">
        <v>42</v>
      </c>
      <c r="N88" s="74">
        <v>29.42696101</v>
      </c>
      <c r="O88" s="70" t="s">
        <v>43</v>
      </c>
      <c r="P88" s="75"/>
      <c r="Q88" s="71" t="str">
        <f t="shared" si="11"/>
        <v>NO</v>
      </c>
      <c r="R88" s="76" t="s">
        <v>43</v>
      </c>
      <c r="S88" s="77">
        <v>351777</v>
      </c>
      <c r="T88" s="78">
        <v>48952</v>
      </c>
      <c r="U88" s="78">
        <v>40615</v>
      </c>
      <c r="V88" s="79">
        <v>20771</v>
      </c>
      <c r="W88" s="64">
        <f t="shared" si="12"/>
        <v>0</v>
      </c>
      <c r="X88" s="65">
        <f t="shared" si="13"/>
        <v>0</v>
      </c>
      <c r="Y88" s="65">
        <f t="shared" si="14"/>
        <v>0</v>
      </c>
      <c r="Z88" s="80">
        <f t="shared" si="15"/>
        <v>0</v>
      </c>
      <c r="AA88" s="81" t="str">
        <f t="shared" si="16"/>
        <v>-</v>
      </c>
      <c r="AB88" s="64">
        <f t="shared" si="17"/>
        <v>1</v>
      </c>
      <c r="AC88" s="65">
        <f t="shared" si="18"/>
        <v>1</v>
      </c>
      <c r="AD88" s="80" t="str">
        <f t="shared" si="19"/>
        <v>Initial</v>
      </c>
      <c r="AE88" s="81" t="str">
        <f t="shared" si="20"/>
        <v>RLIS</v>
      </c>
      <c r="AF88" s="64">
        <f t="shared" si="21"/>
        <v>0</v>
      </c>
      <c r="AG88" s="82" t="s">
        <v>44</v>
      </c>
    </row>
    <row r="89" spans="1:33" ht="12.75">
      <c r="A89" s="62">
        <v>100008</v>
      </c>
      <c r="B89" s="63">
        <v>169</v>
      </c>
      <c r="C89" s="64" t="s">
        <v>363</v>
      </c>
      <c r="D89" s="65" t="s">
        <v>364</v>
      </c>
      <c r="E89" s="65" t="s">
        <v>365</v>
      </c>
      <c r="F89" s="66">
        <v>35758</v>
      </c>
      <c r="G89" s="67">
        <v>1615</v>
      </c>
      <c r="H89" s="68">
        <v>2564648370</v>
      </c>
      <c r="I89" s="69" t="s">
        <v>233</v>
      </c>
      <c r="J89" s="70" t="s">
        <v>41</v>
      </c>
      <c r="K89" s="71" t="s">
        <v>42</v>
      </c>
      <c r="L89" s="72">
        <v>7301.18</v>
      </c>
      <c r="M89" s="73" t="s">
        <v>42</v>
      </c>
      <c r="N89" s="74">
        <v>7.13222156</v>
      </c>
      <c r="O89" s="70" t="s">
        <v>41</v>
      </c>
      <c r="P89" s="75"/>
      <c r="Q89" s="71" t="str">
        <f t="shared" si="11"/>
        <v>NO</v>
      </c>
      <c r="R89" s="76" t="s">
        <v>41</v>
      </c>
      <c r="S89" s="77">
        <v>143168</v>
      </c>
      <c r="T89" s="78">
        <v>10822</v>
      </c>
      <c r="U89" s="78">
        <v>25814</v>
      </c>
      <c r="V89" s="79">
        <v>34078</v>
      </c>
      <c r="W89" s="64">
        <f t="shared" si="12"/>
        <v>0</v>
      </c>
      <c r="X89" s="65">
        <f t="shared" si="13"/>
        <v>0</v>
      </c>
      <c r="Y89" s="65">
        <f t="shared" si="14"/>
        <v>0</v>
      </c>
      <c r="Z89" s="80">
        <f t="shared" si="15"/>
        <v>0</v>
      </c>
      <c r="AA89" s="81" t="str">
        <f t="shared" si="16"/>
        <v>-</v>
      </c>
      <c r="AB89" s="64">
        <f t="shared" si="17"/>
        <v>0</v>
      </c>
      <c r="AC89" s="65">
        <f t="shared" si="18"/>
        <v>0</v>
      </c>
      <c r="AD89" s="80">
        <f t="shared" si="19"/>
        <v>0</v>
      </c>
      <c r="AE89" s="81" t="str">
        <f t="shared" si="20"/>
        <v>-</v>
      </c>
      <c r="AF89" s="64">
        <f t="shared" si="21"/>
        <v>0</v>
      </c>
      <c r="AG89" s="82" t="s">
        <v>44</v>
      </c>
    </row>
    <row r="90" spans="1:33" ht="12.75">
      <c r="A90" s="62">
        <v>102220</v>
      </c>
      <c r="B90" s="63">
        <v>45</v>
      </c>
      <c r="C90" s="64" t="s">
        <v>366</v>
      </c>
      <c r="D90" s="65" t="s">
        <v>367</v>
      </c>
      <c r="E90" s="65" t="s">
        <v>335</v>
      </c>
      <c r="F90" s="66">
        <v>35804</v>
      </c>
      <c r="G90" s="67">
        <v>226</v>
      </c>
      <c r="H90" s="68">
        <v>2568522557</v>
      </c>
      <c r="I90" s="69" t="s">
        <v>233</v>
      </c>
      <c r="J90" s="70" t="s">
        <v>41</v>
      </c>
      <c r="K90" s="71" t="s">
        <v>42</v>
      </c>
      <c r="L90" s="72">
        <v>17691.47</v>
      </c>
      <c r="M90" s="73" t="s">
        <v>42</v>
      </c>
      <c r="N90" s="74">
        <v>9.219780819</v>
      </c>
      <c r="O90" s="70" t="s">
        <v>41</v>
      </c>
      <c r="P90" s="75"/>
      <c r="Q90" s="71" t="str">
        <f t="shared" si="11"/>
        <v>NO</v>
      </c>
      <c r="R90" s="76" t="s">
        <v>41</v>
      </c>
      <c r="S90" s="77">
        <v>559294</v>
      </c>
      <c r="T90" s="78">
        <v>43997</v>
      </c>
      <c r="U90" s="78">
        <v>71477</v>
      </c>
      <c r="V90" s="79">
        <v>79294</v>
      </c>
      <c r="W90" s="64">
        <f t="shared" si="12"/>
        <v>0</v>
      </c>
      <c r="X90" s="65">
        <f t="shared" si="13"/>
        <v>0</v>
      </c>
      <c r="Y90" s="65">
        <f t="shared" si="14"/>
        <v>0</v>
      </c>
      <c r="Z90" s="80">
        <f t="shared" si="15"/>
        <v>0</v>
      </c>
      <c r="AA90" s="81" t="str">
        <f t="shared" si="16"/>
        <v>-</v>
      </c>
      <c r="AB90" s="64">
        <f t="shared" si="17"/>
        <v>0</v>
      </c>
      <c r="AC90" s="65">
        <f t="shared" si="18"/>
        <v>0</v>
      </c>
      <c r="AD90" s="80">
        <f t="shared" si="19"/>
        <v>0</v>
      </c>
      <c r="AE90" s="81" t="str">
        <f t="shared" si="20"/>
        <v>-</v>
      </c>
      <c r="AF90" s="64">
        <f t="shared" si="21"/>
        <v>0</v>
      </c>
      <c r="AG90" s="82" t="s">
        <v>44</v>
      </c>
    </row>
    <row r="91" spans="1:33" ht="12.75">
      <c r="A91" s="62">
        <v>102250</v>
      </c>
      <c r="B91" s="63">
        <v>46</v>
      </c>
      <c r="C91" s="64" t="s">
        <v>141</v>
      </c>
      <c r="D91" s="65" t="s">
        <v>142</v>
      </c>
      <c r="E91" s="65" t="s">
        <v>143</v>
      </c>
      <c r="F91" s="66">
        <v>36748</v>
      </c>
      <c r="G91" s="67">
        <v>339</v>
      </c>
      <c r="H91" s="68">
        <v>3342954123</v>
      </c>
      <c r="I91" s="69" t="s">
        <v>48</v>
      </c>
      <c r="J91" s="70" t="s">
        <v>41</v>
      </c>
      <c r="K91" s="71" t="s">
        <v>42</v>
      </c>
      <c r="L91" s="72">
        <v>1610.3</v>
      </c>
      <c r="M91" s="73" t="s">
        <v>42</v>
      </c>
      <c r="N91" s="74">
        <v>24.55357143</v>
      </c>
      <c r="O91" s="70" t="s">
        <v>43</v>
      </c>
      <c r="P91" s="75"/>
      <c r="Q91" s="71" t="str">
        <f t="shared" si="11"/>
        <v>NO</v>
      </c>
      <c r="R91" s="76" t="s">
        <v>43</v>
      </c>
      <c r="S91" s="77">
        <v>156561</v>
      </c>
      <c r="T91" s="78">
        <v>19252</v>
      </c>
      <c r="U91" s="78">
        <v>16293</v>
      </c>
      <c r="V91" s="79">
        <v>9164</v>
      </c>
      <c r="W91" s="64">
        <f t="shared" si="12"/>
        <v>0</v>
      </c>
      <c r="X91" s="65">
        <f t="shared" si="13"/>
        <v>0</v>
      </c>
      <c r="Y91" s="65">
        <f t="shared" si="14"/>
        <v>0</v>
      </c>
      <c r="Z91" s="80">
        <f t="shared" si="15"/>
        <v>0</v>
      </c>
      <c r="AA91" s="81" t="str">
        <f t="shared" si="16"/>
        <v>-</v>
      </c>
      <c r="AB91" s="64">
        <f t="shared" si="17"/>
        <v>1</v>
      </c>
      <c r="AC91" s="65">
        <f t="shared" si="18"/>
        <v>1</v>
      </c>
      <c r="AD91" s="80" t="str">
        <f t="shared" si="19"/>
        <v>Initial</v>
      </c>
      <c r="AE91" s="81" t="str">
        <f t="shared" si="20"/>
        <v>RLIS</v>
      </c>
      <c r="AF91" s="64">
        <f t="shared" si="21"/>
        <v>0</v>
      </c>
      <c r="AG91" s="82" t="s">
        <v>44</v>
      </c>
    </row>
    <row r="92" spans="1:33" ht="12.75">
      <c r="A92" s="62">
        <v>102310</v>
      </c>
      <c r="B92" s="63">
        <v>47</v>
      </c>
      <c r="C92" s="64" t="s">
        <v>144</v>
      </c>
      <c r="D92" s="65" t="s">
        <v>145</v>
      </c>
      <c r="E92" s="65" t="s">
        <v>146</v>
      </c>
      <c r="F92" s="66">
        <v>35570</v>
      </c>
      <c r="G92" s="67">
        <v>6626</v>
      </c>
      <c r="H92" s="68">
        <v>2059213191</v>
      </c>
      <c r="I92" s="69" t="s">
        <v>52</v>
      </c>
      <c r="J92" s="70" t="s">
        <v>43</v>
      </c>
      <c r="K92" s="71" t="s">
        <v>42</v>
      </c>
      <c r="L92" s="72">
        <v>3657.15</v>
      </c>
      <c r="M92" s="73" t="s">
        <v>42</v>
      </c>
      <c r="N92" s="74">
        <v>23.87146136</v>
      </c>
      <c r="O92" s="70" t="s">
        <v>43</v>
      </c>
      <c r="P92" s="75"/>
      <c r="Q92" s="71" t="str">
        <f t="shared" si="11"/>
        <v>NO</v>
      </c>
      <c r="R92" s="76" t="s">
        <v>43</v>
      </c>
      <c r="S92" s="77">
        <v>242862</v>
      </c>
      <c r="T92" s="78">
        <v>23009</v>
      </c>
      <c r="U92" s="78">
        <v>23773</v>
      </c>
      <c r="V92" s="79">
        <v>16931</v>
      </c>
      <c r="W92" s="64">
        <f t="shared" si="12"/>
        <v>1</v>
      </c>
      <c r="X92" s="65">
        <f t="shared" si="13"/>
        <v>0</v>
      </c>
      <c r="Y92" s="65">
        <f t="shared" si="14"/>
        <v>0</v>
      </c>
      <c r="Z92" s="80">
        <f t="shared" si="15"/>
        <v>0</v>
      </c>
      <c r="AA92" s="81" t="str">
        <f t="shared" si="16"/>
        <v>-</v>
      </c>
      <c r="AB92" s="64">
        <f t="shared" si="17"/>
        <v>1</v>
      </c>
      <c r="AC92" s="65">
        <f t="shared" si="18"/>
        <v>1</v>
      </c>
      <c r="AD92" s="80" t="str">
        <f t="shared" si="19"/>
        <v>Initial</v>
      </c>
      <c r="AE92" s="81" t="str">
        <f t="shared" si="20"/>
        <v>RLIS</v>
      </c>
      <c r="AF92" s="64">
        <f t="shared" si="21"/>
        <v>0</v>
      </c>
      <c r="AG92" s="82" t="s">
        <v>44</v>
      </c>
    </row>
    <row r="93" spans="1:33" ht="12.75">
      <c r="A93" s="62">
        <v>100006</v>
      </c>
      <c r="B93" s="63">
        <v>48</v>
      </c>
      <c r="C93" s="64" t="s">
        <v>147</v>
      </c>
      <c r="D93" s="65" t="s">
        <v>148</v>
      </c>
      <c r="E93" s="65" t="s">
        <v>149</v>
      </c>
      <c r="F93" s="66">
        <v>35976</v>
      </c>
      <c r="G93" s="67">
        <v>9351</v>
      </c>
      <c r="H93" s="68">
        <v>2565823171</v>
      </c>
      <c r="I93" s="69" t="s">
        <v>150</v>
      </c>
      <c r="J93" s="70" t="s">
        <v>41</v>
      </c>
      <c r="K93" s="71" t="s">
        <v>42</v>
      </c>
      <c r="L93" s="72">
        <v>5270.37</v>
      </c>
      <c r="M93" s="73" t="s">
        <v>42</v>
      </c>
      <c r="N93" s="74">
        <v>21.8495604</v>
      </c>
      <c r="O93" s="70" t="s">
        <v>43</v>
      </c>
      <c r="P93" s="75"/>
      <c r="Q93" s="71" t="str">
        <f t="shared" si="11"/>
        <v>NO</v>
      </c>
      <c r="R93" s="76" t="s">
        <v>43</v>
      </c>
      <c r="S93" s="77">
        <v>410039</v>
      </c>
      <c r="T93" s="78">
        <v>34783</v>
      </c>
      <c r="U93" s="78">
        <v>33551</v>
      </c>
      <c r="V93" s="79">
        <v>21336</v>
      </c>
      <c r="W93" s="64">
        <f t="shared" si="12"/>
        <v>0</v>
      </c>
      <c r="X93" s="65">
        <f t="shared" si="13"/>
        <v>0</v>
      </c>
      <c r="Y93" s="65">
        <f t="shared" si="14"/>
        <v>0</v>
      </c>
      <c r="Z93" s="80">
        <f t="shared" si="15"/>
        <v>0</v>
      </c>
      <c r="AA93" s="81" t="str">
        <f t="shared" si="16"/>
        <v>-</v>
      </c>
      <c r="AB93" s="64">
        <f t="shared" si="17"/>
        <v>1</v>
      </c>
      <c r="AC93" s="65">
        <f t="shared" si="18"/>
        <v>1</v>
      </c>
      <c r="AD93" s="80" t="str">
        <f t="shared" si="19"/>
        <v>Initial</v>
      </c>
      <c r="AE93" s="81" t="str">
        <f t="shared" si="20"/>
        <v>RLIS</v>
      </c>
      <c r="AF93" s="64">
        <f t="shared" si="21"/>
        <v>0</v>
      </c>
      <c r="AG93" s="82" t="s">
        <v>44</v>
      </c>
    </row>
    <row r="94" spans="1:33" ht="12.75">
      <c r="A94" s="62">
        <v>102350</v>
      </c>
      <c r="B94" s="63">
        <v>171</v>
      </c>
      <c r="C94" s="64" t="s">
        <v>368</v>
      </c>
      <c r="D94" s="65" t="s">
        <v>369</v>
      </c>
      <c r="E94" s="65" t="s">
        <v>370</v>
      </c>
      <c r="F94" s="66">
        <v>35228</v>
      </c>
      <c r="G94" s="67">
        <v>2230</v>
      </c>
      <c r="H94" s="68">
        <v>2059232262</v>
      </c>
      <c r="I94" s="69" t="s">
        <v>303</v>
      </c>
      <c r="J94" s="70" t="s">
        <v>41</v>
      </c>
      <c r="K94" s="71" t="s">
        <v>42</v>
      </c>
      <c r="L94" s="72">
        <v>1200.81</v>
      </c>
      <c r="M94" s="73" t="s">
        <v>42</v>
      </c>
      <c r="N94" s="74">
        <v>17.99485861</v>
      </c>
      <c r="O94" s="70" t="s">
        <v>41</v>
      </c>
      <c r="P94" s="75"/>
      <c r="Q94" s="71" t="str">
        <f t="shared" si="11"/>
        <v>NO</v>
      </c>
      <c r="R94" s="76" t="s">
        <v>41</v>
      </c>
      <c r="S94" s="77">
        <v>42310</v>
      </c>
      <c r="T94" s="78">
        <v>7414</v>
      </c>
      <c r="U94" s="78">
        <v>7632</v>
      </c>
      <c r="V94" s="79">
        <v>6191</v>
      </c>
      <c r="W94" s="64">
        <f t="shared" si="12"/>
        <v>0</v>
      </c>
      <c r="X94" s="65">
        <f t="shared" si="13"/>
        <v>0</v>
      </c>
      <c r="Y94" s="65">
        <f t="shared" si="14"/>
        <v>0</v>
      </c>
      <c r="Z94" s="80">
        <f t="shared" si="15"/>
        <v>0</v>
      </c>
      <c r="AA94" s="81" t="str">
        <f t="shared" si="16"/>
        <v>-</v>
      </c>
      <c r="AB94" s="64">
        <f t="shared" si="17"/>
        <v>0</v>
      </c>
      <c r="AC94" s="65">
        <f t="shared" si="18"/>
        <v>0</v>
      </c>
      <c r="AD94" s="80">
        <f t="shared" si="19"/>
        <v>0</v>
      </c>
      <c r="AE94" s="81" t="str">
        <f t="shared" si="20"/>
        <v>-</v>
      </c>
      <c r="AF94" s="64">
        <f t="shared" si="21"/>
        <v>0</v>
      </c>
      <c r="AG94" s="82" t="s">
        <v>44</v>
      </c>
    </row>
    <row r="95" spans="1:33" ht="12.75">
      <c r="A95" s="62">
        <v>102370</v>
      </c>
      <c r="B95" s="63">
        <v>49</v>
      </c>
      <c r="C95" s="64" t="s">
        <v>371</v>
      </c>
      <c r="D95" s="65" t="s">
        <v>372</v>
      </c>
      <c r="E95" s="65" t="s">
        <v>212</v>
      </c>
      <c r="F95" s="66">
        <v>36633</v>
      </c>
      <c r="G95" s="67">
        <v>1327</v>
      </c>
      <c r="H95" s="68">
        <v>2512214394</v>
      </c>
      <c r="I95" s="69" t="s">
        <v>265</v>
      </c>
      <c r="J95" s="70" t="s">
        <v>41</v>
      </c>
      <c r="K95" s="71" t="s">
        <v>42</v>
      </c>
      <c r="L95" s="72">
        <v>64748</v>
      </c>
      <c r="M95" s="73" t="s">
        <v>42</v>
      </c>
      <c r="N95" s="74">
        <v>24.08310913</v>
      </c>
      <c r="O95" s="70" t="s">
        <v>43</v>
      </c>
      <c r="P95" s="75"/>
      <c r="Q95" s="71" t="str">
        <f t="shared" si="11"/>
        <v>NO</v>
      </c>
      <c r="R95" s="76" t="s">
        <v>41</v>
      </c>
      <c r="S95" s="77">
        <v>4938416</v>
      </c>
      <c r="T95" s="78">
        <v>578014</v>
      </c>
      <c r="U95" s="78">
        <v>541093</v>
      </c>
      <c r="V95" s="79">
        <v>368032</v>
      </c>
      <c r="W95" s="64">
        <f t="shared" si="12"/>
        <v>0</v>
      </c>
      <c r="X95" s="65">
        <f t="shared" si="13"/>
        <v>0</v>
      </c>
      <c r="Y95" s="65">
        <f t="shared" si="14"/>
        <v>0</v>
      </c>
      <c r="Z95" s="80">
        <f t="shared" si="15"/>
        <v>0</v>
      </c>
      <c r="AA95" s="81" t="str">
        <f t="shared" si="16"/>
        <v>-</v>
      </c>
      <c r="AB95" s="64">
        <f t="shared" si="17"/>
        <v>0</v>
      </c>
      <c r="AC95" s="65">
        <f t="shared" si="18"/>
        <v>1</v>
      </c>
      <c r="AD95" s="80">
        <f t="shared" si="19"/>
        <v>0</v>
      </c>
      <c r="AE95" s="81" t="str">
        <f t="shared" si="20"/>
        <v>-</v>
      </c>
      <c r="AF95" s="64">
        <f t="shared" si="21"/>
        <v>0</v>
      </c>
      <c r="AG95" s="82" t="s">
        <v>44</v>
      </c>
    </row>
    <row r="96" spans="1:33" ht="12.75">
      <c r="A96" s="62">
        <v>102400</v>
      </c>
      <c r="B96" s="63">
        <v>50</v>
      </c>
      <c r="C96" s="64" t="s">
        <v>151</v>
      </c>
      <c r="D96" s="65" t="s">
        <v>152</v>
      </c>
      <c r="E96" s="65" t="s">
        <v>153</v>
      </c>
      <c r="F96" s="66">
        <v>36461</v>
      </c>
      <c r="G96" s="67">
        <v>967</v>
      </c>
      <c r="H96" s="68">
        <v>2515752168</v>
      </c>
      <c r="I96" s="69" t="s">
        <v>150</v>
      </c>
      <c r="J96" s="70" t="s">
        <v>41</v>
      </c>
      <c r="K96" s="71" t="s">
        <v>42</v>
      </c>
      <c r="L96" s="72">
        <v>4311.35</v>
      </c>
      <c r="M96" s="73" t="s">
        <v>42</v>
      </c>
      <c r="N96" s="74">
        <v>22.49047014</v>
      </c>
      <c r="O96" s="70" t="s">
        <v>43</v>
      </c>
      <c r="P96" s="75"/>
      <c r="Q96" s="71" t="str">
        <f t="shared" si="11"/>
        <v>NO</v>
      </c>
      <c r="R96" s="76" t="s">
        <v>43</v>
      </c>
      <c r="S96" s="77">
        <v>334439</v>
      </c>
      <c r="T96" s="78">
        <v>35626</v>
      </c>
      <c r="U96" s="78">
        <v>33482</v>
      </c>
      <c r="V96" s="79">
        <v>23082</v>
      </c>
      <c r="W96" s="64">
        <f t="shared" si="12"/>
        <v>0</v>
      </c>
      <c r="X96" s="65">
        <f t="shared" si="13"/>
        <v>0</v>
      </c>
      <c r="Y96" s="65">
        <f t="shared" si="14"/>
        <v>0</v>
      </c>
      <c r="Z96" s="80">
        <f t="shared" si="15"/>
        <v>0</v>
      </c>
      <c r="AA96" s="81" t="str">
        <f t="shared" si="16"/>
        <v>-</v>
      </c>
      <c r="AB96" s="64">
        <f t="shared" si="17"/>
        <v>1</v>
      </c>
      <c r="AC96" s="65">
        <f t="shared" si="18"/>
        <v>1</v>
      </c>
      <c r="AD96" s="80" t="str">
        <f t="shared" si="19"/>
        <v>Initial</v>
      </c>
      <c r="AE96" s="81" t="str">
        <f t="shared" si="20"/>
        <v>RLIS</v>
      </c>
      <c r="AF96" s="64">
        <f t="shared" si="21"/>
        <v>0</v>
      </c>
      <c r="AG96" s="82" t="s">
        <v>44</v>
      </c>
    </row>
    <row r="97" spans="1:33" ht="12.75">
      <c r="A97" s="62">
        <v>102430</v>
      </c>
      <c r="B97" s="63">
        <v>51</v>
      </c>
      <c r="C97" s="64" t="s">
        <v>373</v>
      </c>
      <c r="D97" s="65" t="s">
        <v>374</v>
      </c>
      <c r="E97" s="65" t="s">
        <v>375</v>
      </c>
      <c r="F97" s="66">
        <v>36102</v>
      </c>
      <c r="G97" s="67">
        <v>1991</v>
      </c>
      <c r="H97" s="68">
        <v>3342236710</v>
      </c>
      <c r="I97" s="69" t="s">
        <v>376</v>
      </c>
      <c r="J97" s="70" t="s">
        <v>41</v>
      </c>
      <c r="K97" s="71" t="s">
        <v>42</v>
      </c>
      <c r="L97" s="72">
        <v>32188.27</v>
      </c>
      <c r="M97" s="73" t="s">
        <v>42</v>
      </c>
      <c r="N97" s="74">
        <v>22.85636332</v>
      </c>
      <c r="O97" s="70" t="s">
        <v>43</v>
      </c>
      <c r="P97" s="75"/>
      <c r="Q97" s="71" t="str">
        <f t="shared" si="11"/>
        <v>NO</v>
      </c>
      <c r="R97" s="76" t="s">
        <v>41</v>
      </c>
      <c r="S97" s="77">
        <v>2331523</v>
      </c>
      <c r="T97" s="78">
        <v>281990</v>
      </c>
      <c r="U97" s="78">
        <v>265191</v>
      </c>
      <c r="V97" s="79">
        <v>178319</v>
      </c>
      <c r="W97" s="64">
        <f t="shared" si="12"/>
        <v>0</v>
      </c>
      <c r="X97" s="65">
        <f t="shared" si="13"/>
        <v>0</v>
      </c>
      <c r="Y97" s="65">
        <f t="shared" si="14"/>
        <v>0</v>
      </c>
      <c r="Z97" s="80">
        <f t="shared" si="15"/>
        <v>0</v>
      </c>
      <c r="AA97" s="81" t="str">
        <f t="shared" si="16"/>
        <v>-</v>
      </c>
      <c r="AB97" s="64">
        <f t="shared" si="17"/>
        <v>0</v>
      </c>
      <c r="AC97" s="65">
        <f t="shared" si="18"/>
        <v>1</v>
      </c>
      <c r="AD97" s="80">
        <f t="shared" si="19"/>
        <v>0</v>
      </c>
      <c r="AE97" s="81" t="str">
        <f t="shared" si="20"/>
        <v>-</v>
      </c>
      <c r="AF97" s="64">
        <f t="shared" si="21"/>
        <v>0</v>
      </c>
      <c r="AG97" s="82" t="s">
        <v>44</v>
      </c>
    </row>
    <row r="98" spans="1:33" ht="12.75">
      <c r="A98" s="62">
        <v>102480</v>
      </c>
      <c r="B98" s="63">
        <v>52</v>
      </c>
      <c r="C98" s="64" t="s">
        <v>377</v>
      </c>
      <c r="D98" s="65" t="s">
        <v>378</v>
      </c>
      <c r="E98" s="65" t="s">
        <v>287</v>
      </c>
      <c r="F98" s="66">
        <v>35601</v>
      </c>
      <c r="G98" s="67">
        <v>6542</v>
      </c>
      <c r="H98" s="68">
        <v>2563536442</v>
      </c>
      <c r="I98" s="69" t="s">
        <v>233</v>
      </c>
      <c r="J98" s="70" t="s">
        <v>41</v>
      </c>
      <c r="K98" s="71" t="s">
        <v>42</v>
      </c>
      <c r="L98" s="72">
        <v>7653.77</v>
      </c>
      <c r="M98" s="73" t="s">
        <v>42</v>
      </c>
      <c r="N98" s="74">
        <v>12.61653953</v>
      </c>
      <c r="O98" s="70" t="s">
        <v>41</v>
      </c>
      <c r="P98" s="75"/>
      <c r="Q98" s="71" t="str">
        <f t="shared" si="11"/>
        <v>NO</v>
      </c>
      <c r="R98" s="76" t="s">
        <v>41</v>
      </c>
      <c r="S98" s="77">
        <v>321033</v>
      </c>
      <c r="T98" s="78">
        <v>26746</v>
      </c>
      <c r="U98" s="78">
        <v>36191</v>
      </c>
      <c r="V98" s="79">
        <v>34953</v>
      </c>
      <c r="W98" s="64">
        <f t="shared" si="12"/>
        <v>0</v>
      </c>
      <c r="X98" s="65">
        <f t="shared" si="13"/>
        <v>0</v>
      </c>
      <c r="Y98" s="65">
        <f t="shared" si="14"/>
        <v>0</v>
      </c>
      <c r="Z98" s="80">
        <f t="shared" si="15"/>
        <v>0</v>
      </c>
      <c r="AA98" s="81" t="str">
        <f t="shared" si="16"/>
        <v>-</v>
      </c>
      <c r="AB98" s="64">
        <f t="shared" si="17"/>
        <v>0</v>
      </c>
      <c r="AC98" s="65">
        <f t="shared" si="18"/>
        <v>0</v>
      </c>
      <c r="AD98" s="80">
        <f t="shared" si="19"/>
        <v>0</v>
      </c>
      <c r="AE98" s="81" t="str">
        <f t="shared" si="20"/>
        <v>-</v>
      </c>
      <c r="AF98" s="64">
        <f t="shared" si="21"/>
        <v>0</v>
      </c>
      <c r="AG98" s="82" t="s">
        <v>44</v>
      </c>
    </row>
    <row r="99" spans="1:33" ht="12.75">
      <c r="A99" s="62">
        <v>102490</v>
      </c>
      <c r="B99" s="63">
        <v>175</v>
      </c>
      <c r="C99" s="64" t="s">
        <v>379</v>
      </c>
      <c r="D99" s="65" t="s">
        <v>380</v>
      </c>
      <c r="E99" s="65" t="s">
        <v>381</v>
      </c>
      <c r="F99" s="66">
        <v>35213</v>
      </c>
      <c r="G99" s="67">
        <v>40</v>
      </c>
      <c r="H99" s="68">
        <v>2058714608</v>
      </c>
      <c r="I99" s="69" t="s">
        <v>303</v>
      </c>
      <c r="J99" s="70" t="s">
        <v>41</v>
      </c>
      <c r="K99" s="71" t="s">
        <v>42</v>
      </c>
      <c r="L99" s="72">
        <v>4238.57</v>
      </c>
      <c r="M99" s="73" t="s">
        <v>42</v>
      </c>
      <c r="N99" s="74">
        <v>2.193396226</v>
      </c>
      <c r="O99" s="70" t="s">
        <v>41</v>
      </c>
      <c r="P99" s="75"/>
      <c r="Q99" s="71" t="str">
        <f t="shared" si="11"/>
        <v>NO</v>
      </c>
      <c r="R99" s="76" t="s">
        <v>41</v>
      </c>
      <c r="S99" s="77">
        <v>68340</v>
      </c>
      <c r="T99" s="78">
        <v>1626</v>
      </c>
      <c r="U99" s="78">
        <v>11742</v>
      </c>
      <c r="V99" s="79">
        <v>19152</v>
      </c>
      <c r="W99" s="64">
        <f t="shared" si="12"/>
        <v>0</v>
      </c>
      <c r="X99" s="65">
        <f t="shared" si="13"/>
        <v>0</v>
      </c>
      <c r="Y99" s="65">
        <f t="shared" si="14"/>
        <v>0</v>
      </c>
      <c r="Z99" s="80">
        <f t="shared" si="15"/>
        <v>0</v>
      </c>
      <c r="AA99" s="81" t="str">
        <f t="shared" si="16"/>
        <v>-</v>
      </c>
      <c r="AB99" s="64">
        <f t="shared" si="17"/>
        <v>0</v>
      </c>
      <c r="AC99" s="65">
        <f t="shared" si="18"/>
        <v>0</v>
      </c>
      <c r="AD99" s="80">
        <f t="shared" si="19"/>
        <v>0</v>
      </c>
      <c r="AE99" s="81" t="str">
        <f t="shared" si="20"/>
        <v>-</v>
      </c>
      <c r="AF99" s="64">
        <f t="shared" si="21"/>
        <v>0</v>
      </c>
      <c r="AG99" s="82" t="s">
        <v>44</v>
      </c>
    </row>
    <row r="100" spans="1:33" ht="12.75">
      <c r="A100" s="62">
        <v>102520</v>
      </c>
      <c r="B100" s="63">
        <v>176</v>
      </c>
      <c r="C100" s="64" t="s">
        <v>382</v>
      </c>
      <c r="D100" s="65" t="s">
        <v>383</v>
      </c>
      <c r="E100" s="65" t="s">
        <v>384</v>
      </c>
      <c r="F100" s="66">
        <v>35662</v>
      </c>
      <c r="G100" s="67">
        <v>2610</v>
      </c>
      <c r="H100" s="68">
        <v>2563892600</v>
      </c>
      <c r="I100" s="69" t="s">
        <v>233</v>
      </c>
      <c r="J100" s="70" t="s">
        <v>41</v>
      </c>
      <c r="K100" s="71" t="s">
        <v>42</v>
      </c>
      <c r="L100" s="72">
        <v>2586.09</v>
      </c>
      <c r="M100" s="73" t="s">
        <v>42</v>
      </c>
      <c r="N100" s="74">
        <v>8.896134141</v>
      </c>
      <c r="O100" s="70" t="s">
        <v>41</v>
      </c>
      <c r="P100" s="75"/>
      <c r="Q100" s="71" t="str">
        <f t="shared" si="11"/>
        <v>NO</v>
      </c>
      <c r="R100" s="76" t="s">
        <v>41</v>
      </c>
      <c r="S100" s="77">
        <v>65520</v>
      </c>
      <c r="T100" s="78">
        <v>4179</v>
      </c>
      <c r="U100" s="78">
        <v>9186</v>
      </c>
      <c r="V100" s="79">
        <v>11764</v>
      </c>
      <c r="W100" s="64">
        <f t="shared" si="12"/>
        <v>0</v>
      </c>
      <c r="X100" s="65">
        <f t="shared" si="13"/>
        <v>0</v>
      </c>
      <c r="Y100" s="65">
        <f t="shared" si="14"/>
        <v>0</v>
      </c>
      <c r="Z100" s="80">
        <f t="shared" si="15"/>
        <v>0</v>
      </c>
      <c r="AA100" s="81" t="str">
        <f t="shared" si="16"/>
        <v>-</v>
      </c>
      <c r="AB100" s="64">
        <f t="shared" si="17"/>
        <v>0</v>
      </c>
      <c r="AC100" s="65">
        <f t="shared" si="18"/>
        <v>0</v>
      </c>
      <c r="AD100" s="80">
        <f t="shared" si="19"/>
        <v>0</v>
      </c>
      <c r="AE100" s="81" t="str">
        <f t="shared" si="20"/>
        <v>-</v>
      </c>
      <c r="AF100" s="64">
        <f t="shared" si="21"/>
        <v>0</v>
      </c>
      <c r="AG100" s="82" t="s">
        <v>44</v>
      </c>
    </row>
    <row r="101" spans="1:33" ht="12.75">
      <c r="A101" s="62">
        <v>102550</v>
      </c>
      <c r="B101" s="63">
        <v>178</v>
      </c>
      <c r="C101" s="64" t="s">
        <v>385</v>
      </c>
      <c r="D101" s="65" t="s">
        <v>386</v>
      </c>
      <c r="E101" s="65" t="s">
        <v>259</v>
      </c>
      <c r="F101" s="66">
        <v>35121</v>
      </c>
      <c r="G101" s="67">
        <v>3228</v>
      </c>
      <c r="H101" s="68">
        <v>2056254106</v>
      </c>
      <c r="I101" s="69" t="s">
        <v>303</v>
      </c>
      <c r="J101" s="70" t="s">
        <v>41</v>
      </c>
      <c r="K101" s="71" t="s">
        <v>42</v>
      </c>
      <c r="L101" s="72">
        <v>1367.63</v>
      </c>
      <c r="M101" s="73" t="s">
        <v>42</v>
      </c>
      <c r="N101" s="74">
        <v>14.45916115</v>
      </c>
      <c r="O101" s="70" t="s">
        <v>41</v>
      </c>
      <c r="P101" s="75"/>
      <c r="Q101" s="71" t="str">
        <f t="shared" si="11"/>
        <v>NO</v>
      </c>
      <c r="R101" s="76" t="s">
        <v>41</v>
      </c>
      <c r="S101" s="77">
        <v>43231</v>
      </c>
      <c r="T101" s="78">
        <v>3104</v>
      </c>
      <c r="U101" s="78">
        <v>5285</v>
      </c>
      <c r="V101" s="79">
        <v>5992</v>
      </c>
      <c r="W101" s="64">
        <f t="shared" si="12"/>
        <v>0</v>
      </c>
      <c r="X101" s="65">
        <f t="shared" si="13"/>
        <v>0</v>
      </c>
      <c r="Y101" s="65">
        <f t="shared" si="14"/>
        <v>0</v>
      </c>
      <c r="Z101" s="80">
        <f t="shared" si="15"/>
        <v>0</v>
      </c>
      <c r="AA101" s="81" t="str">
        <f t="shared" si="16"/>
        <v>-</v>
      </c>
      <c r="AB101" s="64">
        <f t="shared" si="17"/>
        <v>0</v>
      </c>
      <c r="AC101" s="65">
        <f t="shared" si="18"/>
        <v>0</v>
      </c>
      <c r="AD101" s="80">
        <f t="shared" si="19"/>
        <v>0</v>
      </c>
      <c r="AE101" s="81" t="str">
        <f t="shared" si="20"/>
        <v>-</v>
      </c>
      <c r="AF101" s="64">
        <f t="shared" si="21"/>
        <v>0</v>
      </c>
      <c r="AG101" s="82" t="s">
        <v>44</v>
      </c>
    </row>
    <row r="102" spans="1:33" ht="12.75">
      <c r="A102" s="62">
        <v>102580</v>
      </c>
      <c r="B102" s="63">
        <v>179</v>
      </c>
      <c r="C102" s="64" t="s">
        <v>387</v>
      </c>
      <c r="D102" s="65" t="s">
        <v>388</v>
      </c>
      <c r="E102" s="65" t="s">
        <v>354</v>
      </c>
      <c r="F102" s="66">
        <v>36803</v>
      </c>
      <c r="G102" s="67">
        <v>2469</v>
      </c>
      <c r="H102" s="68">
        <v>3347459700</v>
      </c>
      <c r="I102" s="69" t="s">
        <v>376</v>
      </c>
      <c r="J102" s="70" t="s">
        <v>41</v>
      </c>
      <c r="K102" s="71" t="s">
        <v>42</v>
      </c>
      <c r="L102" s="72">
        <v>4393.72</v>
      </c>
      <c r="M102" s="73" t="s">
        <v>42</v>
      </c>
      <c r="N102" s="74">
        <v>24.04556001</v>
      </c>
      <c r="O102" s="70" t="s">
        <v>43</v>
      </c>
      <c r="P102" s="75"/>
      <c r="Q102" s="71" t="str">
        <f t="shared" si="11"/>
        <v>NO</v>
      </c>
      <c r="R102" s="76" t="s">
        <v>41</v>
      </c>
      <c r="S102" s="77">
        <v>311955</v>
      </c>
      <c r="T102" s="78">
        <v>31978</v>
      </c>
      <c r="U102" s="78">
        <v>31160</v>
      </c>
      <c r="V102" s="79">
        <v>20178</v>
      </c>
      <c r="W102" s="64">
        <f t="shared" si="12"/>
        <v>0</v>
      </c>
      <c r="X102" s="65">
        <f t="shared" si="13"/>
        <v>0</v>
      </c>
      <c r="Y102" s="65">
        <f t="shared" si="14"/>
        <v>0</v>
      </c>
      <c r="Z102" s="80">
        <f t="shared" si="15"/>
        <v>0</v>
      </c>
      <c r="AA102" s="81" t="str">
        <f t="shared" si="16"/>
        <v>-</v>
      </c>
      <c r="AB102" s="64">
        <f t="shared" si="17"/>
        <v>0</v>
      </c>
      <c r="AC102" s="65">
        <f t="shared" si="18"/>
        <v>1</v>
      </c>
      <c r="AD102" s="80">
        <f t="shared" si="19"/>
        <v>0</v>
      </c>
      <c r="AE102" s="81" t="str">
        <f t="shared" si="20"/>
        <v>-</v>
      </c>
      <c r="AF102" s="64">
        <f t="shared" si="21"/>
        <v>0</v>
      </c>
      <c r="AG102" s="82" t="s">
        <v>44</v>
      </c>
    </row>
    <row r="103" spans="1:33" ht="12.75">
      <c r="A103" s="62">
        <v>102610</v>
      </c>
      <c r="B103" s="63">
        <v>180</v>
      </c>
      <c r="C103" s="64" t="s">
        <v>154</v>
      </c>
      <c r="D103" s="65" t="s">
        <v>155</v>
      </c>
      <c r="E103" s="65" t="s">
        <v>156</v>
      </c>
      <c r="F103" s="66">
        <v>36467</v>
      </c>
      <c r="G103" s="67">
        <v>840</v>
      </c>
      <c r="H103" s="68">
        <v>3344933173</v>
      </c>
      <c r="I103" s="69" t="s">
        <v>40</v>
      </c>
      <c r="J103" s="70" t="s">
        <v>41</v>
      </c>
      <c r="K103" s="71" t="s">
        <v>42</v>
      </c>
      <c r="L103" s="72">
        <v>1369.81</v>
      </c>
      <c r="M103" s="73" t="s">
        <v>42</v>
      </c>
      <c r="N103" s="74">
        <v>23.96694215</v>
      </c>
      <c r="O103" s="70" t="s">
        <v>43</v>
      </c>
      <c r="P103" s="75"/>
      <c r="Q103" s="71" t="str">
        <f t="shared" si="11"/>
        <v>NO</v>
      </c>
      <c r="R103" s="76" t="s">
        <v>43</v>
      </c>
      <c r="S103" s="77">
        <v>87561</v>
      </c>
      <c r="T103" s="78">
        <v>8910</v>
      </c>
      <c r="U103" s="78">
        <v>9124</v>
      </c>
      <c r="V103" s="79">
        <v>6411</v>
      </c>
      <c r="W103" s="64">
        <f t="shared" si="12"/>
        <v>0</v>
      </c>
      <c r="X103" s="65">
        <f t="shared" si="13"/>
        <v>0</v>
      </c>
      <c r="Y103" s="65">
        <f t="shared" si="14"/>
        <v>0</v>
      </c>
      <c r="Z103" s="80">
        <f t="shared" si="15"/>
        <v>0</v>
      </c>
      <c r="AA103" s="81" t="str">
        <f t="shared" si="16"/>
        <v>-</v>
      </c>
      <c r="AB103" s="64">
        <f t="shared" si="17"/>
        <v>1</v>
      </c>
      <c r="AC103" s="65">
        <f t="shared" si="18"/>
        <v>1</v>
      </c>
      <c r="AD103" s="80" t="str">
        <f t="shared" si="19"/>
        <v>Initial</v>
      </c>
      <c r="AE103" s="81" t="str">
        <f t="shared" si="20"/>
        <v>RLIS</v>
      </c>
      <c r="AF103" s="64">
        <f t="shared" si="21"/>
        <v>0</v>
      </c>
      <c r="AG103" s="82" t="s">
        <v>44</v>
      </c>
    </row>
    <row r="104" spans="1:33" ht="12.75">
      <c r="A104" s="62">
        <v>102635</v>
      </c>
      <c r="B104" s="63">
        <v>181</v>
      </c>
      <c r="C104" s="64" t="s">
        <v>389</v>
      </c>
      <c r="D104" s="65" t="s">
        <v>390</v>
      </c>
      <c r="E104" s="65" t="s">
        <v>391</v>
      </c>
      <c r="F104" s="66">
        <v>36203</v>
      </c>
      <c r="G104" s="67">
        <v>1799</v>
      </c>
      <c r="H104" s="68">
        <v>2568310243</v>
      </c>
      <c r="I104" s="69" t="s">
        <v>240</v>
      </c>
      <c r="J104" s="70" t="s">
        <v>41</v>
      </c>
      <c r="K104" s="71" t="s">
        <v>42</v>
      </c>
      <c r="L104" s="72">
        <v>3913.48</v>
      </c>
      <c r="M104" s="73" t="s">
        <v>42</v>
      </c>
      <c r="N104" s="74">
        <v>15.33213645</v>
      </c>
      <c r="O104" s="70" t="s">
        <v>41</v>
      </c>
      <c r="P104" s="75"/>
      <c r="Q104" s="71" t="str">
        <f t="shared" si="11"/>
        <v>NO</v>
      </c>
      <c r="R104" s="76" t="s">
        <v>41</v>
      </c>
      <c r="S104" s="77">
        <v>150508</v>
      </c>
      <c r="T104" s="78">
        <v>14347</v>
      </c>
      <c r="U104" s="78">
        <v>18566</v>
      </c>
      <c r="V104" s="79">
        <v>17237</v>
      </c>
      <c r="W104" s="64">
        <f t="shared" si="12"/>
        <v>0</v>
      </c>
      <c r="X104" s="65">
        <f t="shared" si="13"/>
        <v>0</v>
      </c>
      <c r="Y104" s="65">
        <f t="shared" si="14"/>
        <v>0</v>
      </c>
      <c r="Z104" s="80">
        <f t="shared" si="15"/>
        <v>0</v>
      </c>
      <c r="AA104" s="81" t="str">
        <f t="shared" si="16"/>
        <v>-</v>
      </c>
      <c r="AB104" s="64">
        <f t="shared" si="17"/>
        <v>0</v>
      </c>
      <c r="AC104" s="65">
        <f t="shared" si="18"/>
        <v>0</v>
      </c>
      <c r="AD104" s="80">
        <f t="shared" si="19"/>
        <v>0</v>
      </c>
      <c r="AE104" s="81" t="str">
        <f t="shared" si="20"/>
        <v>-</v>
      </c>
      <c r="AF104" s="64">
        <f t="shared" si="21"/>
        <v>0</v>
      </c>
      <c r="AG104" s="82" t="s">
        <v>44</v>
      </c>
    </row>
    <row r="105" spans="1:33" ht="12.75">
      <c r="A105" s="62">
        <v>102640</v>
      </c>
      <c r="B105" s="63">
        <v>182</v>
      </c>
      <c r="C105" s="64" t="s">
        <v>157</v>
      </c>
      <c r="D105" s="65" t="s">
        <v>158</v>
      </c>
      <c r="E105" s="65" t="s">
        <v>89</v>
      </c>
      <c r="F105" s="66">
        <v>36360</v>
      </c>
      <c r="G105" s="67">
        <v>1739</v>
      </c>
      <c r="H105" s="68">
        <v>3347745197</v>
      </c>
      <c r="I105" s="69" t="s">
        <v>48</v>
      </c>
      <c r="J105" s="70" t="s">
        <v>41</v>
      </c>
      <c r="K105" s="71" t="s">
        <v>42</v>
      </c>
      <c r="L105" s="72">
        <v>2670.12</v>
      </c>
      <c r="M105" s="73" t="s">
        <v>42</v>
      </c>
      <c r="N105" s="74">
        <v>24.50888681</v>
      </c>
      <c r="O105" s="70" t="s">
        <v>43</v>
      </c>
      <c r="P105" s="75"/>
      <c r="Q105" s="71" t="str">
        <f t="shared" si="11"/>
        <v>NO</v>
      </c>
      <c r="R105" s="76" t="s">
        <v>43</v>
      </c>
      <c r="S105" s="77">
        <v>215762</v>
      </c>
      <c r="T105" s="78">
        <v>21306</v>
      </c>
      <c r="U105" s="78">
        <v>20441</v>
      </c>
      <c r="V105" s="79">
        <v>12874</v>
      </c>
      <c r="W105" s="64">
        <f t="shared" si="12"/>
        <v>0</v>
      </c>
      <c r="X105" s="65">
        <f t="shared" si="13"/>
        <v>0</v>
      </c>
      <c r="Y105" s="65">
        <f t="shared" si="14"/>
        <v>0</v>
      </c>
      <c r="Z105" s="80">
        <f t="shared" si="15"/>
        <v>0</v>
      </c>
      <c r="AA105" s="81" t="str">
        <f t="shared" si="16"/>
        <v>-</v>
      </c>
      <c r="AB105" s="64">
        <f t="shared" si="17"/>
        <v>1</v>
      </c>
      <c r="AC105" s="65">
        <f t="shared" si="18"/>
        <v>1</v>
      </c>
      <c r="AD105" s="80" t="str">
        <f t="shared" si="19"/>
        <v>Initial</v>
      </c>
      <c r="AE105" s="81" t="str">
        <f t="shared" si="20"/>
        <v>RLIS</v>
      </c>
      <c r="AF105" s="64">
        <f t="shared" si="21"/>
        <v>0</v>
      </c>
      <c r="AG105" s="82" t="s">
        <v>44</v>
      </c>
    </row>
    <row r="106" spans="1:33" ht="12.75">
      <c r="A106" s="62">
        <v>102650</v>
      </c>
      <c r="B106" s="63">
        <v>183</v>
      </c>
      <c r="C106" s="64" t="s">
        <v>392</v>
      </c>
      <c r="D106" s="65" t="s">
        <v>393</v>
      </c>
      <c r="E106" s="65" t="s">
        <v>392</v>
      </c>
      <c r="F106" s="66">
        <v>35125</v>
      </c>
      <c r="G106" s="67">
        <v>1227</v>
      </c>
      <c r="H106" s="68">
        <v>2058844440</v>
      </c>
      <c r="I106" s="69" t="s">
        <v>250</v>
      </c>
      <c r="J106" s="70" t="s">
        <v>41</v>
      </c>
      <c r="K106" s="71" t="s">
        <v>42</v>
      </c>
      <c r="L106" s="72">
        <v>4054.05</v>
      </c>
      <c r="M106" s="73" t="s">
        <v>42</v>
      </c>
      <c r="N106" s="74">
        <v>18.13826146</v>
      </c>
      <c r="O106" s="70" t="s">
        <v>41</v>
      </c>
      <c r="P106" s="75"/>
      <c r="Q106" s="71" t="str">
        <f t="shared" si="11"/>
        <v>NO</v>
      </c>
      <c r="R106" s="76" t="s">
        <v>41</v>
      </c>
      <c r="S106" s="77">
        <v>250796</v>
      </c>
      <c r="T106" s="78">
        <v>23291</v>
      </c>
      <c r="U106" s="78">
        <v>24843</v>
      </c>
      <c r="V106" s="79">
        <v>18528</v>
      </c>
      <c r="W106" s="64">
        <f t="shared" si="12"/>
        <v>0</v>
      </c>
      <c r="X106" s="65">
        <f t="shared" si="13"/>
        <v>0</v>
      </c>
      <c r="Y106" s="65">
        <f t="shared" si="14"/>
        <v>0</v>
      </c>
      <c r="Z106" s="80">
        <f t="shared" si="15"/>
        <v>0</v>
      </c>
      <c r="AA106" s="81" t="str">
        <f t="shared" si="16"/>
        <v>-</v>
      </c>
      <c r="AB106" s="64">
        <f t="shared" si="17"/>
        <v>0</v>
      </c>
      <c r="AC106" s="65">
        <f t="shared" si="18"/>
        <v>0</v>
      </c>
      <c r="AD106" s="80">
        <f t="shared" si="19"/>
        <v>0</v>
      </c>
      <c r="AE106" s="81" t="str">
        <f t="shared" si="20"/>
        <v>-</v>
      </c>
      <c r="AF106" s="64">
        <f t="shared" si="21"/>
        <v>0</v>
      </c>
      <c r="AG106" s="82" t="s">
        <v>44</v>
      </c>
    </row>
    <row r="107" spans="1:33" ht="12.75">
      <c r="A107" s="62">
        <v>102670</v>
      </c>
      <c r="B107" s="63">
        <v>53</v>
      </c>
      <c r="C107" s="64" t="s">
        <v>159</v>
      </c>
      <c r="D107" s="65" t="s">
        <v>160</v>
      </c>
      <c r="E107" s="65" t="s">
        <v>161</v>
      </c>
      <c r="F107" s="66">
        <v>36756</v>
      </c>
      <c r="G107" s="67">
        <v>900</v>
      </c>
      <c r="H107" s="68">
        <v>3346836528</v>
      </c>
      <c r="I107" s="69" t="s">
        <v>52</v>
      </c>
      <c r="J107" s="70" t="s">
        <v>43</v>
      </c>
      <c r="K107" s="71" t="s">
        <v>42</v>
      </c>
      <c r="L107" s="72">
        <v>2094</v>
      </c>
      <c r="M107" s="73" t="s">
        <v>42</v>
      </c>
      <c r="N107" s="74">
        <v>38.02188893</v>
      </c>
      <c r="O107" s="70" t="s">
        <v>43</v>
      </c>
      <c r="P107" s="75"/>
      <c r="Q107" s="71" t="str">
        <f t="shared" si="11"/>
        <v>NO</v>
      </c>
      <c r="R107" s="76" t="s">
        <v>43</v>
      </c>
      <c r="S107" s="77">
        <v>262111</v>
      </c>
      <c r="T107" s="78">
        <v>37618</v>
      </c>
      <c r="U107" s="78">
        <v>29301</v>
      </c>
      <c r="V107" s="79">
        <v>12655</v>
      </c>
      <c r="W107" s="64">
        <f t="shared" si="12"/>
        <v>1</v>
      </c>
      <c r="X107" s="65">
        <f t="shared" si="13"/>
        <v>0</v>
      </c>
      <c r="Y107" s="65">
        <f t="shared" si="14"/>
        <v>0</v>
      </c>
      <c r="Z107" s="80">
        <f t="shared" si="15"/>
        <v>0</v>
      </c>
      <c r="AA107" s="81" t="str">
        <f t="shared" si="16"/>
        <v>-</v>
      </c>
      <c r="AB107" s="64">
        <f t="shared" si="17"/>
        <v>1</v>
      </c>
      <c r="AC107" s="65">
        <f t="shared" si="18"/>
        <v>1</v>
      </c>
      <c r="AD107" s="80" t="str">
        <f t="shared" si="19"/>
        <v>Initial</v>
      </c>
      <c r="AE107" s="81" t="str">
        <f t="shared" si="20"/>
        <v>RLIS</v>
      </c>
      <c r="AF107" s="64">
        <f t="shared" si="21"/>
        <v>0</v>
      </c>
      <c r="AG107" s="82" t="s">
        <v>44</v>
      </c>
    </row>
    <row r="108" spans="1:33" ht="12.75">
      <c r="A108" s="62">
        <v>102700</v>
      </c>
      <c r="B108" s="63">
        <v>184</v>
      </c>
      <c r="C108" s="64" t="s">
        <v>394</v>
      </c>
      <c r="D108" s="65" t="s">
        <v>83</v>
      </c>
      <c r="E108" s="65" t="s">
        <v>394</v>
      </c>
      <c r="F108" s="66">
        <v>36868</v>
      </c>
      <c r="G108" s="67">
        <v>460</v>
      </c>
      <c r="H108" s="68">
        <v>3342980534</v>
      </c>
      <c r="I108" s="69" t="s">
        <v>315</v>
      </c>
      <c r="J108" s="70" t="s">
        <v>41</v>
      </c>
      <c r="K108" s="71" t="s">
        <v>42</v>
      </c>
      <c r="L108" s="72">
        <v>5277.1</v>
      </c>
      <c r="M108" s="73" t="s">
        <v>42</v>
      </c>
      <c r="N108" s="74">
        <v>26.99223926</v>
      </c>
      <c r="O108" s="70" t="s">
        <v>43</v>
      </c>
      <c r="P108" s="75"/>
      <c r="Q108" s="71" t="str">
        <f t="shared" si="11"/>
        <v>NO</v>
      </c>
      <c r="R108" s="76" t="s">
        <v>41</v>
      </c>
      <c r="S108" s="77">
        <v>347430</v>
      </c>
      <c r="T108" s="78">
        <v>39245</v>
      </c>
      <c r="U108" s="78">
        <v>38223</v>
      </c>
      <c r="V108" s="79">
        <v>28006</v>
      </c>
      <c r="W108" s="64">
        <f t="shared" si="12"/>
        <v>0</v>
      </c>
      <c r="X108" s="65">
        <f t="shared" si="13"/>
        <v>0</v>
      </c>
      <c r="Y108" s="65">
        <f t="shared" si="14"/>
        <v>0</v>
      </c>
      <c r="Z108" s="80">
        <f t="shared" si="15"/>
        <v>0</v>
      </c>
      <c r="AA108" s="81" t="str">
        <f t="shared" si="16"/>
        <v>-</v>
      </c>
      <c r="AB108" s="64">
        <f t="shared" si="17"/>
        <v>0</v>
      </c>
      <c r="AC108" s="65">
        <f t="shared" si="18"/>
        <v>1</v>
      </c>
      <c r="AD108" s="80">
        <f t="shared" si="19"/>
        <v>0</v>
      </c>
      <c r="AE108" s="81" t="str">
        <f t="shared" si="20"/>
        <v>-</v>
      </c>
      <c r="AF108" s="64">
        <f t="shared" si="21"/>
        <v>0</v>
      </c>
      <c r="AG108" s="82" t="s">
        <v>44</v>
      </c>
    </row>
    <row r="109" spans="1:33" ht="12.75">
      <c r="A109" s="62">
        <v>102730</v>
      </c>
      <c r="B109" s="63">
        <v>54</v>
      </c>
      <c r="C109" s="64" t="s">
        <v>162</v>
      </c>
      <c r="D109" s="65" t="s">
        <v>163</v>
      </c>
      <c r="E109" s="65" t="s">
        <v>164</v>
      </c>
      <c r="F109" s="66">
        <v>35447</v>
      </c>
      <c r="G109" s="67">
        <v>32</v>
      </c>
      <c r="H109" s="68">
        <v>2053672080</v>
      </c>
      <c r="I109" s="69" t="s">
        <v>52</v>
      </c>
      <c r="J109" s="70" t="s">
        <v>43</v>
      </c>
      <c r="K109" s="71" t="s">
        <v>42</v>
      </c>
      <c r="L109" s="72">
        <v>3238.92</v>
      </c>
      <c r="M109" s="73" t="s">
        <v>42</v>
      </c>
      <c r="N109" s="74">
        <v>24.96815287</v>
      </c>
      <c r="O109" s="70" t="s">
        <v>43</v>
      </c>
      <c r="P109" s="75"/>
      <c r="Q109" s="71" t="str">
        <f t="shared" si="11"/>
        <v>NO</v>
      </c>
      <c r="R109" s="76" t="s">
        <v>43</v>
      </c>
      <c r="S109" s="77">
        <v>304235</v>
      </c>
      <c r="T109" s="78">
        <v>36648</v>
      </c>
      <c r="U109" s="78">
        <v>31332</v>
      </c>
      <c r="V109" s="79">
        <v>17581</v>
      </c>
      <c r="W109" s="64">
        <f t="shared" si="12"/>
        <v>1</v>
      </c>
      <c r="X109" s="65">
        <f t="shared" si="13"/>
        <v>0</v>
      </c>
      <c r="Y109" s="65">
        <f t="shared" si="14"/>
        <v>0</v>
      </c>
      <c r="Z109" s="80">
        <f t="shared" si="15"/>
        <v>0</v>
      </c>
      <c r="AA109" s="81" t="str">
        <f t="shared" si="16"/>
        <v>-</v>
      </c>
      <c r="AB109" s="64">
        <f t="shared" si="17"/>
        <v>1</v>
      </c>
      <c r="AC109" s="65">
        <f t="shared" si="18"/>
        <v>1</v>
      </c>
      <c r="AD109" s="80" t="str">
        <f t="shared" si="19"/>
        <v>Initial</v>
      </c>
      <c r="AE109" s="81" t="str">
        <f t="shared" si="20"/>
        <v>RLIS</v>
      </c>
      <c r="AF109" s="64">
        <f t="shared" si="21"/>
        <v>0</v>
      </c>
      <c r="AG109" s="82" t="s">
        <v>44</v>
      </c>
    </row>
    <row r="110" spans="1:33" ht="12.75">
      <c r="A110" s="62">
        <v>102760</v>
      </c>
      <c r="B110" s="63">
        <v>185</v>
      </c>
      <c r="C110" s="64" t="s">
        <v>395</v>
      </c>
      <c r="D110" s="65" t="s">
        <v>396</v>
      </c>
      <c r="E110" s="65" t="s">
        <v>397</v>
      </c>
      <c r="F110" s="66">
        <v>36272</v>
      </c>
      <c r="G110" s="67">
        <v>232</v>
      </c>
      <c r="H110" s="68">
        <v>2564478831</v>
      </c>
      <c r="I110" s="69" t="s">
        <v>233</v>
      </c>
      <c r="J110" s="70" t="s">
        <v>41</v>
      </c>
      <c r="K110" s="71" t="s">
        <v>42</v>
      </c>
      <c r="L110" s="72">
        <v>1016.71</v>
      </c>
      <c r="M110" s="73" t="s">
        <v>42</v>
      </c>
      <c r="N110" s="74">
        <v>30.82437276</v>
      </c>
      <c r="O110" s="70" t="s">
        <v>43</v>
      </c>
      <c r="P110" s="75"/>
      <c r="Q110" s="71" t="str">
        <f t="shared" si="11"/>
        <v>NO</v>
      </c>
      <c r="R110" s="76" t="s">
        <v>41</v>
      </c>
      <c r="S110" s="77">
        <v>84341</v>
      </c>
      <c r="T110" s="78">
        <v>9952</v>
      </c>
      <c r="U110" s="78">
        <v>8891</v>
      </c>
      <c r="V110" s="79">
        <v>4840</v>
      </c>
      <c r="W110" s="64">
        <f t="shared" si="12"/>
        <v>0</v>
      </c>
      <c r="X110" s="65">
        <f t="shared" si="13"/>
        <v>0</v>
      </c>
      <c r="Y110" s="65">
        <f t="shared" si="14"/>
        <v>0</v>
      </c>
      <c r="Z110" s="80">
        <f t="shared" si="15"/>
        <v>0</v>
      </c>
      <c r="AA110" s="81" t="str">
        <f t="shared" si="16"/>
        <v>-</v>
      </c>
      <c r="AB110" s="64">
        <f t="shared" si="17"/>
        <v>0</v>
      </c>
      <c r="AC110" s="65">
        <f t="shared" si="18"/>
        <v>1</v>
      </c>
      <c r="AD110" s="80">
        <f t="shared" si="19"/>
        <v>0</v>
      </c>
      <c r="AE110" s="81" t="str">
        <f t="shared" si="20"/>
        <v>-</v>
      </c>
      <c r="AF110" s="64">
        <f t="shared" si="21"/>
        <v>0</v>
      </c>
      <c r="AG110" s="82" t="s">
        <v>44</v>
      </c>
    </row>
    <row r="111" spans="1:33" ht="12.75">
      <c r="A111" s="62">
        <v>102790</v>
      </c>
      <c r="B111" s="63">
        <v>55</v>
      </c>
      <c r="C111" s="64" t="s">
        <v>165</v>
      </c>
      <c r="D111" s="65" t="s">
        <v>166</v>
      </c>
      <c r="E111" s="65" t="s">
        <v>167</v>
      </c>
      <c r="F111" s="66">
        <v>36081</v>
      </c>
      <c r="G111" s="67">
        <v>2613</v>
      </c>
      <c r="H111" s="68">
        <v>3345661850</v>
      </c>
      <c r="I111" s="69" t="s">
        <v>48</v>
      </c>
      <c r="J111" s="70" t="s">
        <v>41</v>
      </c>
      <c r="K111" s="71" t="s">
        <v>42</v>
      </c>
      <c r="L111" s="72">
        <v>2143.76</v>
      </c>
      <c r="M111" s="73" t="s">
        <v>42</v>
      </c>
      <c r="N111" s="74">
        <v>32.36313236</v>
      </c>
      <c r="O111" s="70" t="s">
        <v>43</v>
      </c>
      <c r="P111" s="75"/>
      <c r="Q111" s="71" t="str">
        <f t="shared" si="11"/>
        <v>NO</v>
      </c>
      <c r="R111" s="76" t="s">
        <v>43</v>
      </c>
      <c r="S111" s="77">
        <v>208060</v>
      </c>
      <c r="T111" s="78">
        <v>26375</v>
      </c>
      <c r="U111" s="78">
        <v>21896</v>
      </c>
      <c r="V111" s="79">
        <v>11595</v>
      </c>
      <c r="W111" s="64">
        <f t="shared" si="12"/>
        <v>0</v>
      </c>
      <c r="X111" s="65">
        <f t="shared" si="13"/>
        <v>0</v>
      </c>
      <c r="Y111" s="65">
        <f t="shared" si="14"/>
        <v>0</v>
      </c>
      <c r="Z111" s="80">
        <f t="shared" si="15"/>
        <v>0</v>
      </c>
      <c r="AA111" s="81" t="str">
        <f t="shared" si="16"/>
        <v>-</v>
      </c>
      <c r="AB111" s="64">
        <f t="shared" si="17"/>
        <v>1</v>
      </c>
      <c r="AC111" s="65">
        <f t="shared" si="18"/>
        <v>1</v>
      </c>
      <c r="AD111" s="80" t="str">
        <f t="shared" si="19"/>
        <v>Initial</v>
      </c>
      <c r="AE111" s="81" t="str">
        <f t="shared" si="20"/>
        <v>RLIS</v>
      </c>
      <c r="AF111" s="64">
        <f t="shared" si="21"/>
        <v>0</v>
      </c>
      <c r="AG111" s="82" t="s">
        <v>44</v>
      </c>
    </row>
    <row r="112" spans="1:33" ht="12.75">
      <c r="A112" s="62">
        <v>102820</v>
      </c>
      <c r="B112" s="63">
        <v>56</v>
      </c>
      <c r="C112" s="64" t="s">
        <v>168</v>
      </c>
      <c r="D112" s="65" t="s">
        <v>169</v>
      </c>
      <c r="E112" s="65" t="s">
        <v>170</v>
      </c>
      <c r="F112" s="66">
        <v>36278</v>
      </c>
      <c r="G112" s="67">
        <v>288</v>
      </c>
      <c r="H112" s="68">
        <v>2563574611</v>
      </c>
      <c r="I112" s="69" t="s">
        <v>52</v>
      </c>
      <c r="J112" s="70" t="s">
        <v>43</v>
      </c>
      <c r="K112" s="71" t="s">
        <v>42</v>
      </c>
      <c r="L112" s="72">
        <v>2308.59</v>
      </c>
      <c r="M112" s="73" t="s">
        <v>42</v>
      </c>
      <c r="N112" s="74">
        <v>20.69449316</v>
      </c>
      <c r="O112" s="70" t="s">
        <v>43</v>
      </c>
      <c r="P112" s="75"/>
      <c r="Q112" s="71" t="str">
        <f t="shared" si="11"/>
        <v>NO</v>
      </c>
      <c r="R112" s="76" t="s">
        <v>43</v>
      </c>
      <c r="S112" s="77">
        <v>152216</v>
      </c>
      <c r="T112" s="78">
        <v>16754</v>
      </c>
      <c r="U112" s="78">
        <v>16280</v>
      </c>
      <c r="V112" s="79">
        <v>10491</v>
      </c>
      <c r="W112" s="64">
        <f t="shared" si="12"/>
        <v>1</v>
      </c>
      <c r="X112" s="65">
        <f t="shared" si="13"/>
        <v>0</v>
      </c>
      <c r="Y112" s="65">
        <f t="shared" si="14"/>
        <v>0</v>
      </c>
      <c r="Z112" s="80">
        <f t="shared" si="15"/>
        <v>0</v>
      </c>
      <c r="AA112" s="81" t="str">
        <f t="shared" si="16"/>
        <v>-</v>
      </c>
      <c r="AB112" s="64">
        <f t="shared" si="17"/>
        <v>1</v>
      </c>
      <c r="AC112" s="65">
        <f t="shared" si="18"/>
        <v>1</v>
      </c>
      <c r="AD112" s="80" t="str">
        <f t="shared" si="19"/>
        <v>Initial</v>
      </c>
      <c r="AE112" s="81" t="str">
        <f t="shared" si="20"/>
        <v>RLIS</v>
      </c>
      <c r="AF112" s="64">
        <f t="shared" si="21"/>
        <v>0</v>
      </c>
      <c r="AG112" s="82" t="s">
        <v>44</v>
      </c>
    </row>
    <row r="113" spans="1:33" ht="12.75">
      <c r="A113" s="62">
        <v>102850</v>
      </c>
      <c r="B113" s="63">
        <v>188</v>
      </c>
      <c r="C113" s="64" t="s">
        <v>171</v>
      </c>
      <c r="D113" s="65" t="s">
        <v>172</v>
      </c>
      <c r="E113" s="65" t="s">
        <v>173</v>
      </c>
      <c r="F113" s="66">
        <v>36274</v>
      </c>
      <c r="G113" s="67">
        <v>9067</v>
      </c>
      <c r="H113" s="68">
        <v>3348632628</v>
      </c>
      <c r="I113" s="69" t="s">
        <v>48</v>
      </c>
      <c r="J113" s="70" t="s">
        <v>41</v>
      </c>
      <c r="K113" s="71" t="s">
        <v>42</v>
      </c>
      <c r="L113" s="72">
        <v>1446.38</v>
      </c>
      <c r="M113" s="73" t="s">
        <v>42</v>
      </c>
      <c r="N113" s="74">
        <v>23.73737374</v>
      </c>
      <c r="O113" s="70" t="s">
        <v>43</v>
      </c>
      <c r="P113" s="75"/>
      <c r="Q113" s="71" t="str">
        <f t="shared" si="11"/>
        <v>NO</v>
      </c>
      <c r="R113" s="76" t="s">
        <v>43</v>
      </c>
      <c r="S113" s="77">
        <v>86412</v>
      </c>
      <c r="T113" s="78">
        <v>7943</v>
      </c>
      <c r="U113" s="78">
        <v>8657</v>
      </c>
      <c r="V113" s="79">
        <v>7497</v>
      </c>
      <c r="W113" s="64">
        <f t="shared" si="12"/>
        <v>0</v>
      </c>
      <c r="X113" s="65">
        <f t="shared" si="13"/>
        <v>0</v>
      </c>
      <c r="Y113" s="65">
        <f t="shared" si="14"/>
        <v>0</v>
      </c>
      <c r="Z113" s="80">
        <f t="shared" si="15"/>
        <v>0</v>
      </c>
      <c r="AA113" s="81" t="str">
        <f t="shared" si="16"/>
        <v>-</v>
      </c>
      <c r="AB113" s="64">
        <f t="shared" si="17"/>
        <v>1</v>
      </c>
      <c r="AC113" s="65">
        <f t="shared" si="18"/>
        <v>1</v>
      </c>
      <c r="AD113" s="80" t="str">
        <f t="shared" si="19"/>
        <v>Initial</v>
      </c>
      <c r="AE113" s="81" t="str">
        <f t="shared" si="20"/>
        <v>RLIS</v>
      </c>
      <c r="AF113" s="64">
        <f t="shared" si="21"/>
        <v>0</v>
      </c>
      <c r="AG113" s="82" t="s">
        <v>44</v>
      </c>
    </row>
    <row r="114" spans="1:33" ht="12.75">
      <c r="A114" s="62">
        <v>102880</v>
      </c>
      <c r="B114" s="63">
        <v>57</v>
      </c>
      <c r="C114" s="64" t="s">
        <v>398</v>
      </c>
      <c r="D114" s="65" t="s">
        <v>399</v>
      </c>
      <c r="E114" s="65" t="s">
        <v>394</v>
      </c>
      <c r="F114" s="66">
        <v>36868</v>
      </c>
      <c r="G114" s="67">
        <v>400</v>
      </c>
      <c r="H114" s="68">
        <v>3342988791</v>
      </c>
      <c r="I114" s="69" t="s">
        <v>233</v>
      </c>
      <c r="J114" s="70" t="s">
        <v>41</v>
      </c>
      <c r="K114" s="71" t="s">
        <v>42</v>
      </c>
      <c r="L114" s="72">
        <v>3722.56</v>
      </c>
      <c r="M114" s="73" t="s">
        <v>42</v>
      </c>
      <c r="N114" s="74">
        <v>19.56327986</v>
      </c>
      <c r="O114" s="70" t="s">
        <v>41</v>
      </c>
      <c r="P114" s="75"/>
      <c r="Q114" s="71" t="str">
        <f t="shared" si="11"/>
        <v>NO</v>
      </c>
      <c r="R114" s="76" t="s">
        <v>41</v>
      </c>
      <c r="S114" s="77">
        <v>245365</v>
      </c>
      <c r="T114" s="78">
        <v>23818</v>
      </c>
      <c r="U114" s="78">
        <v>24577</v>
      </c>
      <c r="V114" s="79">
        <v>20009</v>
      </c>
      <c r="W114" s="64">
        <f t="shared" si="12"/>
        <v>0</v>
      </c>
      <c r="X114" s="65">
        <f t="shared" si="13"/>
        <v>0</v>
      </c>
      <c r="Y114" s="65">
        <f t="shared" si="14"/>
        <v>0</v>
      </c>
      <c r="Z114" s="80">
        <f t="shared" si="15"/>
        <v>0</v>
      </c>
      <c r="AA114" s="81" t="str">
        <f t="shared" si="16"/>
        <v>-</v>
      </c>
      <c r="AB114" s="64">
        <f t="shared" si="17"/>
        <v>0</v>
      </c>
      <c r="AC114" s="65">
        <f t="shared" si="18"/>
        <v>0</v>
      </c>
      <c r="AD114" s="80">
        <f t="shared" si="19"/>
        <v>0</v>
      </c>
      <c r="AE114" s="81" t="str">
        <f t="shared" si="20"/>
        <v>-</v>
      </c>
      <c r="AF114" s="64">
        <f t="shared" si="21"/>
        <v>0</v>
      </c>
      <c r="AG114" s="82" t="s">
        <v>44</v>
      </c>
    </row>
    <row r="115" spans="1:33" ht="12.75">
      <c r="A115" s="62">
        <v>102910</v>
      </c>
      <c r="B115" s="63">
        <v>189</v>
      </c>
      <c r="C115" s="64" t="s">
        <v>174</v>
      </c>
      <c r="D115" s="65" t="s">
        <v>175</v>
      </c>
      <c r="E115" s="65" t="s">
        <v>115</v>
      </c>
      <c r="F115" s="66">
        <v>35653</v>
      </c>
      <c r="G115" s="67">
        <v>880</v>
      </c>
      <c r="H115" s="68">
        <v>2563312000</v>
      </c>
      <c r="I115" s="69" t="s">
        <v>40</v>
      </c>
      <c r="J115" s="70" t="s">
        <v>41</v>
      </c>
      <c r="K115" s="71" t="s">
        <v>42</v>
      </c>
      <c r="L115" s="72">
        <v>2399.14</v>
      </c>
      <c r="M115" s="73" t="s">
        <v>42</v>
      </c>
      <c r="N115" s="74">
        <v>24.04479578</v>
      </c>
      <c r="O115" s="70" t="s">
        <v>43</v>
      </c>
      <c r="P115" s="75"/>
      <c r="Q115" s="71" t="str">
        <f t="shared" si="11"/>
        <v>NO</v>
      </c>
      <c r="R115" s="76" t="s">
        <v>43</v>
      </c>
      <c r="S115" s="77">
        <v>95345</v>
      </c>
      <c r="T115" s="78">
        <v>9786</v>
      </c>
      <c r="U115" s="78">
        <v>12149</v>
      </c>
      <c r="V115" s="79">
        <v>10839</v>
      </c>
      <c r="W115" s="64">
        <f t="shared" si="12"/>
        <v>0</v>
      </c>
      <c r="X115" s="65">
        <f t="shared" si="13"/>
        <v>0</v>
      </c>
      <c r="Y115" s="65">
        <f t="shared" si="14"/>
        <v>0</v>
      </c>
      <c r="Z115" s="80">
        <f t="shared" si="15"/>
        <v>0</v>
      </c>
      <c r="AA115" s="81" t="str">
        <f t="shared" si="16"/>
        <v>-</v>
      </c>
      <c r="AB115" s="64">
        <f t="shared" si="17"/>
        <v>1</v>
      </c>
      <c r="AC115" s="65">
        <f t="shared" si="18"/>
        <v>1</v>
      </c>
      <c r="AD115" s="80" t="str">
        <f t="shared" si="19"/>
        <v>Initial</v>
      </c>
      <c r="AE115" s="81" t="str">
        <f t="shared" si="20"/>
        <v>RLIS</v>
      </c>
      <c r="AF115" s="64">
        <f t="shared" si="21"/>
        <v>0</v>
      </c>
      <c r="AG115" s="82" t="s">
        <v>44</v>
      </c>
    </row>
    <row r="116" spans="1:33" ht="12.75">
      <c r="A116" s="62">
        <v>102940</v>
      </c>
      <c r="B116" s="63">
        <v>190</v>
      </c>
      <c r="C116" s="64" t="s">
        <v>400</v>
      </c>
      <c r="D116" s="65" t="s">
        <v>401</v>
      </c>
      <c r="E116" s="65" t="s">
        <v>338</v>
      </c>
      <c r="F116" s="66">
        <v>35768</v>
      </c>
      <c r="G116" s="67">
        <v>2642</v>
      </c>
      <c r="H116" s="68">
        <v>2562182100</v>
      </c>
      <c r="I116" s="69" t="s">
        <v>40</v>
      </c>
      <c r="J116" s="70" t="s">
        <v>41</v>
      </c>
      <c r="K116" s="71" t="s">
        <v>42</v>
      </c>
      <c r="L116" s="72">
        <v>2770.84</v>
      </c>
      <c r="M116" s="73" t="s">
        <v>42</v>
      </c>
      <c r="N116" s="74">
        <v>19.91005724</v>
      </c>
      <c r="O116" s="70" t="s">
        <v>41</v>
      </c>
      <c r="P116" s="75"/>
      <c r="Q116" s="71" t="str">
        <f t="shared" si="11"/>
        <v>NO</v>
      </c>
      <c r="R116" s="76" t="s">
        <v>43</v>
      </c>
      <c r="S116" s="77">
        <v>132041</v>
      </c>
      <c r="T116" s="78">
        <v>11743</v>
      </c>
      <c r="U116" s="78">
        <v>14650</v>
      </c>
      <c r="V116" s="79">
        <v>13133</v>
      </c>
      <c r="W116" s="64">
        <f t="shared" si="12"/>
        <v>0</v>
      </c>
      <c r="X116" s="65">
        <f t="shared" si="13"/>
        <v>0</v>
      </c>
      <c r="Y116" s="65">
        <f t="shared" si="14"/>
        <v>0</v>
      </c>
      <c r="Z116" s="80">
        <f t="shared" si="15"/>
        <v>0</v>
      </c>
      <c r="AA116" s="81" t="str">
        <f t="shared" si="16"/>
        <v>-</v>
      </c>
      <c r="AB116" s="64">
        <f t="shared" si="17"/>
        <v>1</v>
      </c>
      <c r="AC116" s="65">
        <f t="shared" si="18"/>
        <v>0</v>
      </c>
      <c r="AD116" s="80">
        <f t="shared" si="19"/>
        <v>0</v>
      </c>
      <c r="AE116" s="81" t="str">
        <f t="shared" si="20"/>
        <v>-</v>
      </c>
      <c r="AF116" s="64">
        <f t="shared" si="21"/>
        <v>0</v>
      </c>
      <c r="AG116" s="82" t="s">
        <v>44</v>
      </c>
    </row>
    <row r="117" spans="1:33" ht="12.75">
      <c r="A117" s="62">
        <v>102970</v>
      </c>
      <c r="B117" s="63">
        <v>191</v>
      </c>
      <c r="C117" s="64" t="s">
        <v>176</v>
      </c>
      <c r="D117" s="65" t="s">
        <v>177</v>
      </c>
      <c r="E117" s="65" t="s">
        <v>95</v>
      </c>
      <c r="F117" s="66">
        <v>36702</v>
      </c>
      <c r="G117" s="67">
        <v>350</v>
      </c>
      <c r="H117" s="68">
        <v>3348741600</v>
      </c>
      <c r="I117" s="69" t="s">
        <v>40</v>
      </c>
      <c r="J117" s="70" t="s">
        <v>41</v>
      </c>
      <c r="K117" s="71" t="s">
        <v>42</v>
      </c>
      <c r="L117" s="72">
        <v>4036.81</v>
      </c>
      <c r="M117" s="73" t="s">
        <v>42</v>
      </c>
      <c r="N117" s="74">
        <v>31.5984148</v>
      </c>
      <c r="O117" s="70" t="s">
        <v>43</v>
      </c>
      <c r="P117" s="75"/>
      <c r="Q117" s="71" t="str">
        <f t="shared" si="11"/>
        <v>NO</v>
      </c>
      <c r="R117" s="76" t="s">
        <v>43</v>
      </c>
      <c r="S117" s="77">
        <v>376124</v>
      </c>
      <c r="T117" s="78">
        <v>56756</v>
      </c>
      <c r="U117" s="78">
        <v>45787</v>
      </c>
      <c r="V117" s="79">
        <v>22382</v>
      </c>
      <c r="W117" s="64">
        <f t="shared" si="12"/>
        <v>0</v>
      </c>
      <c r="X117" s="65">
        <f t="shared" si="13"/>
        <v>0</v>
      </c>
      <c r="Y117" s="65">
        <f t="shared" si="14"/>
        <v>0</v>
      </c>
      <c r="Z117" s="80">
        <f t="shared" si="15"/>
        <v>0</v>
      </c>
      <c r="AA117" s="81" t="str">
        <f t="shared" si="16"/>
        <v>-</v>
      </c>
      <c r="AB117" s="64">
        <f t="shared" si="17"/>
        <v>1</v>
      </c>
      <c r="AC117" s="65">
        <f t="shared" si="18"/>
        <v>1</v>
      </c>
      <c r="AD117" s="80" t="str">
        <f t="shared" si="19"/>
        <v>Initial</v>
      </c>
      <c r="AE117" s="81" t="str">
        <f t="shared" si="20"/>
        <v>RLIS</v>
      </c>
      <c r="AF117" s="64">
        <f t="shared" si="21"/>
        <v>0</v>
      </c>
      <c r="AG117" s="82" t="s">
        <v>44</v>
      </c>
    </row>
    <row r="118" spans="1:33" ht="12.75">
      <c r="A118" s="62">
        <v>103000</v>
      </c>
      <c r="B118" s="63">
        <v>192</v>
      </c>
      <c r="C118" s="64" t="s">
        <v>402</v>
      </c>
      <c r="D118" s="65" t="s">
        <v>403</v>
      </c>
      <c r="E118" s="65" t="s">
        <v>404</v>
      </c>
      <c r="F118" s="66">
        <v>35660</v>
      </c>
      <c r="G118" s="67">
        <v>2802</v>
      </c>
      <c r="H118" s="68">
        <v>2563830400</v>
      </c>
      <c r="I118" s="69" t="s">
        <v>315</v>
      </c>
      <c r="J118" s="70" t="s">
        <v>41</v>
      </c>
      <c r="K118" s="71" t="s">
        <v>42</v>
      </c>
      <c r="L118" s="72">
        <v>1266.33</v>
      </c>
      <c r="M118" s="73" t="s">
        <v>42</v>
      </c>
      <c r="N118" s="74">
        <v>29.46317104</v>
      </c>
      <c r="O118" s="70" t="s">
        <v>43</v>
      </c>
      <c r="P118" s="75"/>
      <c r="Q118" s="71" t="str">
        <f t="shared" si="11"/>
        <v>NO</v>
      </c>
      <c r="R118" s="76" t="s">
        <v>41</v>
      </c>
      <c r="S118" s="77">
        <v>113424</v>
      </c>
      <c r="T118" s="78">
        <v>13318</v>
      </c>
      <c r="U118" s="78">
        <v>11646</v>
      </c>
      <c r="V118" s="79">
        <v>6959</v>
      </c>
      <c r="W118" s="64">
        <f t="shared" si="12"/>
        <v>0</v>
      </c>
      <c r="X118" s="65">
        <f t="shared" si="13"/>
        <v>0</v>
      </c>
      <c r="Y118" s="65">
        <f t="shared" si="14"/>
        <v>0</v>
      </c>
      <c r="Z118" s="80">
        <f t="shared" si="15"/>
        <v>0</v>
      </c>
      <c r="AA118" s="81" t="str">
        <f t="shared" si="16"/>
        <v>-</v>
      </c>
      <c r="AB118" s="64">
        <f t="shared" si="17"/>
        <v>0</v>
      </c>
      <c r="AC118" s="65">
        <f t="shared" si="18"/>
        <v>1</v>
      </c>
      <c r="AD118" s="80">
        <f t="shared" si="19"/>
        <v>0</v>
      </c>
      <c r="AE118" s="81" t="str">
        <f t="shared" si="20"/>
        <v>-</v>
      </c>
      <c r="AF118" s="64">
        <f t="shared" si="21"/>
        <v>0</v>
      </c>
      <c r="AG118" s="82" t="s">
        <v>44</v>
      </c>
    </row>
    <row r="119" spans="1:33" ht="12.75">
      <c r="A119" s="62">
        <v>103030</v>
      </c>
      <c r="B119" s="63">
        <v>59</v>
      </c>
      <c r="C119" s="64" t="s">
        <v>405</v>
      </c>
      <c r="D119" s="65" t="s">
        <v>406</v>
      </c>
      <c r="E119" s="65" t="s">
        <v>407</v>
      </c>
      <c r="F119" s="66">
        <v>35051</v>
      </c>
      <c r="G119" s="67">
        <v>1910</v>
      </c>
      <c r="H119" s="68">
        <v>2056827000</v>
      </c>
      <c r="I119" s="69" t="s">
        <v>330</v>
      </c>
      <c r="J119" s="70" t="s">
        <v>41</v>
      </c>
      <c r="K119" s="71" t="s">
        <v>42</v>
      </c>
      <c r="L119" s="72">
        <v>23645.43</v>
      </c>
      <c r="M119" s="73" t="s">
        <v>42</v>
      </c>
      <c r="N119" s="74">
        <v>8.007412841</v>
      </c>
      <c r="O119" s="70" t="s">
        <v>41</v>
      </c>
      <c r="P119" s="75"/>
      <c r="Q119" s="71" t="str">
        <f t="shared" si="11"/>
        <v>NO</v>
      </c>
      <c r="R119" s="76" t="s">
        <v>41</v>
      </c>
      <c r="S119" s="77">
        <v>809888</v>
      </c>
      <c r="T119" s="78">
        <v>54058</v>
      </c>
      <c r="U119" s="78">
        <v>94698</v>
      </c>
      <c r="V119" s="79">
        <v>108808</v>
      </c>
      <c r="W119" s="64">
        <f t="shared" si="12"/>
        <v>0</v>
      </c>
      <c r="X119" s="65">
        <f t="shared" si="13"/>
        <v>0</v>
      </c>
      <c r="Y119" s="65">
        <f t="shared" si="14"/>
        <v>0</v>
      </c>
      <c r="Z119" s="80">
        <f t="shared" si="15"/>
        <v>0</v>
      </c>
      <c r="AA119" s="81" t="str">
        <f t="shared" si="16"/>
        <v>-</v>
      </c>
      <c r="AB119" s="64">
        <f t="shared" si="17"/>
        <v>0</v>
      </c>
      <c r="AC119" s="65">
        <f t="shared" si="18"/>
        <v>0</v>
      </c>
      <c r="AD119" s="80">
        <f t="shared" si="19"/>
        <v>0</v>
      </c>
      <c r="AE119" s="81" t="str">
        <f t="shared" si="20"/>
        <v>-</v>
      </c>
      <c r="AF119" s="64">
        <f t="shared" si="21"/>
        <v>0</v>
      </c>
      <c r="AG119" s="82" t="s">
        <v>44</v>
      </c>
    </row>
    <row r="120" spans="1:33" ht="12.75">
      <c r="A120" s="62">
        <v>103062</v>
      </c>
      <c r="B120" s="63">
        <v>58</v>
      </c>
      <c r="C120" s="64" t="s">
        <v>408</v>
      </c>
      <c r="D120" s="65" t="s">
        <v>409</v>
      </c>
      <c r="E120" s="65" t="s">
        <v>410</v>
      </c>
      <c r="F120" s="66">
        <v>35953</v>
      </c>
      <c r="G120" s="67">
        <v>6254</v>
      </c>
      <c r="H120" s="68">
        <v>2055947131</v>
      </c>
      <c r="I120" s="69" t="s">
        <v>71</v>
      </c>
      <c r="J120" s="70" t="s">
        <v>43</v>
      </c>
      <c r="K120" s="71" t="s">
        <v>42</v>
      </c>
      <c r="L120" s="72">
        <v>7541.86</v>
      </c>
      <c r="M120" s="73" t="s">
        <v>42</v>
      </c>
      <c r="N120" s="74">
        <v>16.25622049</v>
      </c>
      <c r="O120" s="70" t="s">
        <v>41</v>
      </c>
      <c r="P120" s="75"/>
      <c r="Q120" s="71" t="str">
        <f t="shared" si="11"/>
        <v>NO</v>
      </c>
      <c r="R120" s="76" t="s">
        <v>43</v>
      </c>
      <c r="S120" s="77">
        <v>332457</v>
      </c>
      <c r="T120" s="78">
        <v>36318</v>
      </c>
      <c r="U120" s="78">
        <v>41567</v>
      </c>
      <c r="V120" s="79">
        <v>33941</v>
      </c>
      <c r="W120" s="64">
        <f t="shared" si="12"/>
        <v>1</v>
      </c>
      <c r="X120" s="65">
        <f t="shared" si="13"/>
        <v>0</v>
      </c>
      <c r="Y120" s="65">
        <f t="shared" si="14"/>
        <v>0</v>
      </c>
      <c r="Z120" s="80">
        <f t="shared" si="15"/>
        <v>0</v>
      </c>
      <c r="AA120" s="81" t="str">
        <f t="shared" si="16"/>
        <v>-</v>
      </c>
      <c r="AB120" s="64">
        <f t="shared" si="17"/>
        <v>1</v>
      </c>
      <c r="AC120" s="65">
        <f t="shared" si="18"/>
        <v>0</v>
      </c>
      <c r="AD120" s="80">
        <f t="shared" si="19"/>
        <v>0</v>
      </c>
      <c r="AE120" s="81" t="str">
        <f t="shared" si="20"/>
        <v>-</v>
      </c>
      <c r="AF120" s="64">
        <f t="shared" si="21"/>
        <v>0</v>
      </c>
      <c r="AG120" s="82" t="s">
        <v>44</v>
      </c>
    </row>
    <row r="121" spans="1:33" ht="12.75">
      <c r="A121" s="62">
        <v>103090</v>
      </c>
      <c r="B121" s="63">
        <v>60</v>
      </c>
      <c r="C121" s="64" t="s">
        <v>178</v>
      </c>
      <c r="D121" s="65" t="s">
        <v>179</v>
      </c>
      <c r="E121" s="65" t="s">
        <v>180</v>
      </c>
      <c r="F121" s="66">
        <v>35470</v>
      </c>
      <c r="G121" s="67">
        <v>10</v>
      </c>
      <c r="H121" s="68">
        <v>2056529605</v>
      </c>
      <c r="I121" s="69" t="s">
        <v>52</v>
      </c>
      <c r="J121" s="70" t="s">
        <v>43</v>
      </c>
      <c r="K121" s="71" t="s">
        <v>42</v>
      </c>
      <c r="L121" s="72">
        <v>2540.99</v>
      </c>
      <c r="M121" s="73" t="s">
        <v>42</v>
      </c>
      <c r="N121" s="74">
        <v>31.69344043</v>
      </c>
      <c r="O121" s="70" t="s">
        <v>43</v>
      </c>
      <c r="P121" s="75"/>
      <c r="Q121" s="71" t="str">
        <f t="shared" si="11"/>
        <v>NO</v>
      </c>
      <c r="R121" s="76" t="s">
        <v>43</v>
      </c>
      <c r="S121" s="77">
        <v>286946</v>
      </c>
      <c r="T121" s="78">
        <v>41343</v>
      </c>
      <c r="U121" s="78">
        <v>32454</v>
      </c>
      <c r="V121" s="79">
        <v>14314</v>
      </c>
      <c r="W121" s="64">
        <f t="shared" si="12"/>
        <v>1</v>
      </c>
      <c r="X121" s="65">
        <f t="shared" si="13"/>
        <v>0</v>
      </c>
      <c r="Y121" s="65">
        <f t="shared" si="14"/>
        <v>0</v>
      </c>
      <c r="Z121" s="80">
        <f t="shared" si="15"/>
        <v>0</v>
      </c>
      <c r="AA121" s="81" t="str">
        <f t="shared" si="16"/>
        <v>-</v>
      </c>
      <c r="AB121" s="64">
        <f t="shared" si="17"/>
        <v>1</v>
      </c>
      <c r="AC121" s="65">
        <f t="shared" si="18"/>
        <v>1</v>
      </c>
      <c r="AD121" s="80" t="str">
        <f t="shared" si="19"/>
        <v>Initial</v>
      </c>
      <c r="AE121" s="81" t="str">
        <f t="shared" si="20"/>
        <v>RLIS</v>
      </c>
      <c r="AF121" s="64">
        <f t="shared" si="21"/>
        <v>0</v>
      </c>
      <c r="AG121" s="82" t="s">
        <v>44</v>
      </c>
    </row>
    <row r="122" spans="1:33" ht="12.75">
      <c r="A122" s="62">
        <v>103120</v>
      </c>
      <c r="B122" s="63">
        <v>193</v>
      </c>
      <c r="C122" s="64" t="s">
        <v>181</v>
      </c>
      <c r="D122" s="65" t="s">
        <v>182</v>
      </c>
      <c r="E122" s="65" t="s">
        <v>183</v>
      </c>
      <c r="F122" s="66">
        <v>35150</v>
      </c>
      <c r="G122" s="67">
        <v>1941</v>
      </c>
      <c r="H122" s="68">
        <v>2562455256</v>
      </c>
      <c r="I122" s="69" t="s">
        <v>150</v>
      </c>
      <c r="J122" s="70" t="s">
        <v>41</v>
      </c>
      <c r="K122" s="71" t="s">
        <v>42</v>
      </c>
      <c r="L122" s="72">
        <v>2410.59</v>
      </c>
      <c r="M122" s="73" t="s">
        <v>42</v>
      </c>
      <c r="N122" s="74">
        <v>27.43634767</v>
      </c>
      <c r="O122" s="70" t="s">
        <v>43</v>
      </c>
      <c r="P122" s="75"/>
      <c r="Q122" s="71" t="str">
        <f t="shared" si="11"/>
        <v>NO</v>
      </c>
      <c r="R122" s="76" t="s">
        <v>43</v>
      </c>
      <c r="S122" s="77">
        <v>146126</v>
      </c>
      <c r="T122" s="78">
        <v>18944</v>
      </c>
      <c r="U122" s="78">
        <v>17755</v>
      </c>
      <c r="V122" s="79">
        <v>10695</v>
      </c>
      <c r="W122" s="64">
        <f t="shared" si="12"/>
        <v>0</v>
      </c>
      <c r="X122" s="65">
        <f t="shared" si="13"/>
        <v>0</v>
      </c>
      <c r="Y122" s="65">
        <f t="shared" si="14"/>
        <v>0</v>
      </c>
      <c r="Z122" s="80">
        <f t="shared" si="15"/>
        <v>0</v>
      </c>
      <c r="AA122" s="81" t="str">
        <f t="shared" si="16"/>
        <v>-</v>
      </c>
      <c r="AB122" s="64">
        <f t="shared" si="17"/>
        <v>1</v>
      </c>
      <c r="AC122" s="65">
        <f t="shared" si="18"/>
        <v>1</v>
      </c>
      <c r="AD122" s="80" t="str">
        <f t="shared" si="19"/>
        <v>Initial</v>
      </c>
      <c r="AE122" s="81" t="str">
        <f t="shared" si="20"/>
        <v>RLIS</v>
      </c>
      <c r="AF122" s="64">
        <f t="shared" si="21"/>
        <v>0</v>
      </c>
      <c r="AG122" s="82" t="s">
        <v>44</v>
      </c>
    </row>
    <row r="123" spans="1:33" ht="12.75">
      <c r="A123" s="62">
        <v>103150</v>
      </c>
      <c r="B123" s="63">
        <v>194</v>
      </c>
      <c r="C123" s="64" t="s">
        <v>184</v>
      </c>
      <c r="D123" s="65" t="s">
        <v>185</v>
      </c>
      <c r="E123" s="65" t="s">
        <v>186</v>
      </c>
      <c r="F123" s="66">
        <v>35160</v>
      </c>
      <c r="G123" s="67">
        <v>2532</v>
      </c>
      <c r="H123" s="68">
        <v>2563155600</v>
      </c>
      <c r="I123" s="69" t="s">
        <v>150</v>
      </c>
      <c r="J123" s="70" t="s">
        <v>41</v>
      </c>
      <c r="K123" s="71" t="s">
        <v>42</v>
      </c>
      <c r="L123" s="72">
        <v>2831.97</v>
      </c>
      <c r="M123" s="73" t="s">
        <v>42</v>
      </c>
      <c r="N123" s="74">
        <v>23.85534174</v>
      </c>
      <c r="O123" s="70" t="s">
        <v>43</v>
      </c>
      <c r="P123" s="75"/>
      <c r="Q123" s="71" t="str">
        <f t="shared" si="11"/>
        <v>NO</v>
      </c>
      <c r="R123" s="76" t="s">
        <v>43</v>
      </c>
      <c r="S123" s="77">
        <v>226841</v>
      </c>
      <c r="T123" s="78">
        <v>23008</v>
      </c>
      <c r="U123" s="78">
        <v>21835</v>
      </c>
      <c r="V123" s="79">
        <v>15331</v>
      </c>
      <c r="W123" s="64">
        <f t="shared" si="12"/>
        <v>0</v>
      </c>
      <c r="X123" s="65">
        <f t="shared" si="13"/>
        <v>0</v>
      </c>
      <c r="Y123" s="65">
        <f t="shared" si="14"/>
        <v>0</v>
      </c>
      <c r="Z123" s="80">
        <f t="shared" si="15"/>
        <v>0</v>
      </c>
      <c r="AA123" s="81" t="str">
        <f t="shared" si="16"/>
        <v>-</v>
      </c>
      <c r="AB123" s="64">
        <f t="shared" si="17"/>
        <v>1</v>
      </c>
      <c r="AC123" s="65">
        <f t="shared" si="18"/>
        <v>1</v>
      </c>
      <c r="AD123" s="80" t="str">
        <f t="shared" si="19"/>
        <v>Initial</v>
      </c>
      <c r="AE123" s="81" t="str">
        <f t="shared" si="20"/>
        <v>RLIS</v>
      </c>
      <c r="AF123" s="64">
        <f t="shared" si="21"/>
        <v>0</v>
      </c>
      <c r="AG123" s="82" t="s">
        <v>44</v>
      </c>
    </row>
    <row r="124" spans="1:33" ht="12.75">
      <c r="A124" s="62">
        <v>103180</v>
      </c>
      <c r="B124" s="63">
        <v>61</v>
      </c>
      <c r="C124" s="64" t="s">
        <v>411</v>
      </c>
      <c r="D124" s="65" t="s">
        <v>412</v>
      </c>
      <c r="E124" s="65" t="s">
        <v>186</v>
      </c>
      <c r="F124" s="66">
        <v>35161</v>
      </c>
      <c r="G124" s="67">
        <v>887</v>
      </c>
      <c r="H124" s="68">
        <v>2563155100</v>
      </c>
      <c r="I124" s="69" t="s">
        <v>48</v>
      </c>
      <c r="J124" s="70" t="s">
        <v>41</v>
      </c>
      <c r="K124" s="71" t="s">
        <v>42</v>
      </c>
      <c r="L124" s="72">
        <v>7737.86</v>
      </c>
      <c r="M124" s="73" t="s">
        <v>42</v>
      </c>
      <c r="N124" s="74">
        <v>19.68116282</v>
      </c>
      <c r="O124" s="70" t="s">
        <v>41</v>
      </c>
      <c r="P124" s="75"/>
      <c r="Q124" s="71" t="str">
        <f t="shared" si="11"/>
        <v>NO</v>
      </c>
      <c r="R124" s="76" t="s">
        <v>43</v>
      </c>
      <c r="S124" s="77">
        <v>508629</v>
      </c>
      <c r="T124" s="78">
        <v>51817</v>
      </c>
      <c r="U124" s="78">
        <v>52087</v>
      </c>
      <c r="V124" s="79">
        <v>40414</v>
      </c>
      <c r="W124" s="64">
        <f t="shared" si="12"/>
        <v>0</v>
      </c>
      <c r="X124" s="65">
        <f t="shared" si="13"/>
        <v>0</v>
      </c>
      <c r="Y124" s="65">
        <f t="shared" si="14"/>
        <v>0</v>
      </c>
      <c r="Z124" s="80">
        <f t="shared" si="15"/>
        <v>0</v>
      </c>
      <c r="AA124" s="81" t="str">
        <f t="shared" si="16"/>
        <v>-</v>
      </c>
      <c r="AB124" s="64">
        <f t="shared" si="17"/>
        <v>1</v>
      </c>
      <c r="AC124" s="65">
        <f t="shared" si="18"/>
        <v>0</v>
      </c>
      <c r="AD124" s="80">
        <f t="shared" si="19"/>
        <v>0</v>
      </c>
      <c r="AE124" s="81" t="str">
        <f t="shared" si="20"/>
        <v>-</v>
      </c>
      <c r="AF124" s="64">
        <f t="shared" si="21"/>
        <v>0</v>
      </c>
      <c r="AG124" s="82" t="s">
        <v>44</v>
      </c>
    </row>
    <row r="125" spans="1:33" ht="12.75">
      <c r="A125" s="62">
        <v>103210</v>
      </c>
      <c r="B125" s="63">
        <v>62</v>
      </c>
      <c r="C125" s="64" t="s">
        <v>187</v>
      </c>
      <c r="D125" s="65" t="s">
        <v>188</v>
      </c>
      <c r="E125" s="65" t="s">
        <v>189</v>
      </c>
      <c r="F125" s="66">
        <v>36853</v>
      </c>
      <c r="G125" s="67">
        <v>1371</v>
      </c>
      <c r="H125" s="68">
        <v>2568251020</v>
      </c>
      <c r="I125" s="69" t="s">
        <v>150</v>
      </c>
      <c r="J125" s="70" t="s">
        <v>41</v>
      </c>
      <c r="K125" s="71" t="s">
        <v>42</v>
      </c>
      <c r="L125" s="72">
        <v>3365.55</v>
      </c>
      <c r="M125" s="73" t="s">
        <v>42</v>
      </c>
      <c r="N125" s="74">
        <v>24.20198849</v>
      </c>
      <c r="O125" s="70" t="s">
        <v>43</v>
      </c>
      <c r="P125" s="75"/>
      <c r="Q125" s="71" t="str">
        <f t="shared" si="11"/>
        <v>NO</v>
      </c>
      <c r="R125" s="76" t="s">
        <v>43</v>
      </c>
      <c r="S125" s="77">
        <v>219654</v>
      </c>
      <c r="T125" s="78">
        <v>28679</v>
      </c>
      <c r="U125" s="78">
        <v>26598</v>
      </c>
      <c r="V125" s="79">
        <v>16411</v>
      </c>
      <c r="W125" s="64">
        <f t="shared" si="12"/>
        <v>0</v>
      </c>
      <c r="X125" s="65">
        <f t="shared" si="13"/>
        <v>0</v>
      </c>
      <c r="Y125" s="65">
        <f t="shared" si="14"/>
        <v>0</v>
      </c>
      <c r="Z125" s="80">
        <f t="shared" si="15"/>
        <v>0</v>
      </c>
      <c r="AA125" s="81" t="str">
        <f t="shared" si="16"/>
        <v>-</v>
      </c>
      <c r="AB125" s="64">
        <f t="shared" si="17"/>
        <v>1</v>
      </c>
      <c r="AC125" s="65">
        <f t="shared" si="18"/>
        <v>1</v>
      </c>
      <c r="AD125" s="80" t="str">
        <f t="shared" si="19"/>
        <v>Initial</v>
      </c>
      <c r="AE125" s="81" t="str">
        <f t="shared" si="20"/>
        <v>RLIS</v>
      </c>
      <c r="AF125" s="64">
        <f t="shared" si="21"/>
        <v>0</v>
      </c>
      <c r="AG125" s="82" t="s">
        <v>44</v>
      </c>
    </row>
    <row r="126" spans="1:33" ht="12.75">
      <c r="A126" s="62">
        <v>103240</v>
      </c>
      <c r="B126" s="63">
        <v>195</v>
      </c>
      <c r="C126" s="64" t="s">
        <v>413</v>
      </c>
      <c r="D126" s="65" t="s">
        <v>414</v>
      </c>
      <c r="E126" s="65" t="s">
        <v>415</v>
      </c>
      <c r="F126" s="66">
        <v>36078</v>
      </c>
      <c r="G126" s="67">
        <v>1316</v>
      </c>
      <c r="H126" s="68">
        <v>3342836864</v>
      </c>
      <c r="I126" s="69" t="s">
        <v>233</v>
      </c>
      <c r="J126" s="70" t="s">
        <v>41</v>
      </c>
      <c r="K126" s="71" t="s">
        <v>42</v>
      </c>
      <c r="L126" s="72">
        <v>1851.56</v>
      </c>
      <c r="M126" s="73" t="s">
        <v>42</v>
      </c>
      <c r="N126" s="74">
        <v>19.70756516</v>
      </c>
      <c r="O126" s="70" t="s">
        <v>41</v>
      </c>
      <c r="P126" s="75"/>
      <c r="Q126" s="71" t="str">
        <f t="shared" si="11"/>
        <v>NO</v>
      </c>
      <c r="R126" s="76" t="s">
        <v>41</v>
      </c>
      <c r="S126" s="77">
        <v>98022</v>
      </c>
      <c r="T126" s="78">
        <v>8977</v>
      </c>
      <c r="U126" s="78">
        <v>10463</v>
      </c>
      <c r="V126" s="79">
        <v>8727</v>
      </c>
      <c r="W126" s="64">
        <f t="shared" si="12"/>
        <v>0</v>
      </c>
      <c r="X126" s="65">
        <f t="shared" si="13"/>
        <v>0</v>
      </c>
      <c r="Y126" s="65">
        <f t="shared" si="14"/>
        <v>0</v>
      </c>
      <c r="Z126" s="80">
        <f t="shared" si="15"/>
        <v>0</v>
      </c>
      <c r="AA126" s="81" t="str">
        <f t="shared" si="16"/>
        <v>-</v>
      </c>
      <c r="AB126" s="64">
        <f t="shared" si="17"/>
        <v>0</v>
      </c>
      <c r="AC126" s="65">
        <f t="shared" si="18"/>
        <v>0</v>
      </c>
      <c r="AD126" s="80">
        <f t="shared" si="19"/>
        <v>0</v>
      </c>
      <c r="AE126" s="81" t="str">
        <f t="shared" si="20"/>
        <v>-</v>
      </c>
      <c r="AF126" s="64">
        <f t="shared" si="21"/>
        <v>0</v>
      </c>
      <c r="AG126" s="82" t="s">
        <v>44</v>
      </c>
    </row>
    <row r="127" spans="1:33" ht="12.75">
      <c r="A127" s="62">
        <v>103270</v>
      </c>
      <c r="B127" s="63">
        <v>197</v>
      </c>
      <c r="C127" s="64" t="s">
        <v>416</v>
      </c>
      <c r="D127" s="65" t="s">
        <v>417</v>
      </c>
      <c r="E127" s="65" t="s">
        <v>418</v>
      </c>
      <c r="F127" s="66">
        <v>35217</v>
      </c>
      <c r="G127" s="67">
        <v>3035</v>
      </c>
      <c r="H127" s="68">
        <v>2058493700</v>
      </c>
      <c r="I127" s="69" t="s">
        <v>303</v>
      </c>
      <c r="J127" s="70" t="s">
        <v>41</v>
      </c>
      <c r="K127" s="71" t="s">
        <v>42</v>
      </c>
      <c r="L127" s="72">
        <v>1495.73</v>
      </c>
      <c r="M127" s="73" t="s">
        <v>42</v>
      </c>
      <c r="N127" s="74">
        <v>17.04730832</v>
      </c>
      <c r="O127" s="70" t="s">
        <v>41</v>
      </c>
      <c r="P127" s="75"/>
      <c r="Q127" s="71" t="str">
        <f t="shared" si="11"/>
        <v>NO</v>
      </c>
      <c r="R127" s="76" t="s">
        <v>41</v>
      </c>
      <c r="S127" s="77">
        <v>65491</v>
      </c>
      <c r="T127" s="78">
        <v>6044</v>
      </c>
      <c r="U127" s="78">
        <v>7306</v>
      </c>
      <c r="V127" s="79">
        <v>7245</v>
      </c>
      <c r="W127" s="64">
        <f t="shared" si="12"/>
        <v>0</v>
      </c>
      <c r="X127" s="65">
        <f t="shared" si="13"/>
        <v>0</v>
      </c>
      <c r="Y127" s="65">
        <f t="shared" si="14"/>
        <v>0</v>
      </c>
      <c r="Z127" s="80">
        <f t="shared" si="15"/>
        <v>0</v>
      </c>
      <c r="AA127" s="81" t="str">
        <f t="shared" si="16"/>
        <v>-</v>
      </c>
      <c r="AB127" s="64">
        <f t="shared" si="17"/>
        <v>0</v>
      </c>
      <c r="AC127" s="65">
        <f t="shared" si="18"/>
        <v>0</v>
      </c>
      <c r="AD127" s="80">
        <f t="shared" si="19"/>
        <v>0</v>
      </c>
      <c r="AE127" s="81" t="str">
        <f t="shared" si="20"/>
        <v>-</v>
      </c>
      <c r="AF127" s="64">
        <f t="shared" si="21"/>
        <v>0</v>
      </c>
      <c r="AG127" s="82" t="s">
        <v>44</v>
      </c>
    </row>
    <row r="128" spans="1:33" ht="12.75">
      <c r="A128" s="62">
        <v>103300</v>
      </c>
      <c r="B128" s="63">
        <v>198</v>
      </c>
      <c r="C128" s="64" t="s">
        <v>190</v>
      </c>
      <c r="D128" s="65" t="s">
        <v>191</v>
      </c>
      <c r="E128" s="65" t="s">
        <v>192</v>
      </c>
      <c r="F128" s="66">
        <v>36784</v>
      </c>
      <c r="G128" s="67">
        <v>458</v>
      </c>
      <c r="H128" s="68">
        <v>3346369955</v>
      </c>
      <c r="I128" s="69" t="s">
        <v>40</v>
      </c>
      <c r="J128" s="70" t="s">
        <v>41</v>
      </c>
      <c r="K128" s="71" t="s">
        <v>42</v>
      </c>
      <c r="L128" s="72">
        <v>1659.65</v>
      </c>
      <c r="M128" s="73" t="s">
        <v>42</v>
      </c>
      <c r="N128" s="74">
        <v>24.00623539</v>
      </c>
      <c r="O128" s="70" t="s">
        <v>43</v>
      </c>
      <c r="P128" s="75"/>
      <c r="Q128" s="71" t="str">
        <f t="shared" si="11"/>
        <v>NO</v>
      </c>
      <c r="R128" s="76" t="s">
        <v>43</v>
      </c>
      <c r="S128" s="77">
        <v>86517</v>
      </c>
      <c r="T128" s="78">
        <v>10089</v>
      </c>
      <c r="U128" s="78">
        <v>10521</v>
      </c>
      <c r="V128" s="79">
        <v>7598</v>
      </c>
      <c r="W128" s="64">
        <f t="shared" si="12"/>
        <v>0</v>
      </c>
      <c r="X128" s="65">
        <f t="shared" si="13"/>
        <v>0</v>
      </c>
      <c r="Y128" s="65">
        <f t="shared" si="14"/>
        <v>0</v>
      </c>
      <c r="Z128" s="80">
        <f t="shared" si="15"/>
        <v>0</v>
      </c>
      <c r="AA128" s="81" t="str">
        <f t="shared" si="16"/>
        <v>-</v>
      </c>
      <c r="AB128" s="64">
        <f t="shared" si="17"/>
        <v>1</v>
      </c>
      <c r="AC128" s="65">
        <f t="shared" si="18"/>
        <v>1</v>
      </c>
      <c r="AD128" s="80" t="str">
        <f t="shared" si="19"/>
        <v>Initial</v>
      </c>
      <c r="AE128" s="81" t="str">
        <f t="shared" si="20"/>
        <v>RLIS</v>
      </c>
      <c r="AF128" s="64">
        <f t="shared" si="21"/>
        <v>0</v>
      </c>
      <c r="AG128" s="82" t="s">
        <v>44</v>
      </c>
    </row>
    <row r="129" spans="1:33" ht="12.75">
      <c r="A129" s="62">
        <v>103330</v>
      </c>
      <c r="B129" s="63">
        <v>199</v>
      </c>
      <c r="C129" s="64" t="s">
        <v>193</v>
      </c>
      <c r="D129" s="65" t="s">
        <v>194</v>
      </c>
      <c r="E129" s="65" t="s">
        <v>167</v>
      </c>
      <c r="F129" s="66">
        <v>36081</v>
      </c>
      <c r="G129" s="67">
        <v>529</v>
      </c>
      <c r="H129" s="68">
        <v>3345663741</v>
      </c>
      <c r="I129" s="69" t="s">
        <v>40</v>
      </c>
      <c r="J129" s="70" t="s">
        <v>41</v>
      </c>
      <c r="K129" s="71" t="s">
        <v>42</v>
      </c>
      <c r="L129" s="72">
        <v>2367.29</v>
      </c>
      <c r="M129" s="73" t="s">
        <v>42</v>
      </c>
      <c r="N129" s="74">
        <v>22.7379278</v>
      </c>
      <c r="O129" s="70" t="s">
        <v>43</v>
      </c>
      <c r="P129" s="75"/>
      <c r="Q129" s="71" t="str">
        <f t="shared" si="11"/>
        <v>NO</v>
      </c>
      <c r="R129" s="76" t="s">
        <v>43</v>
      </c>
      <c r="S129" s="77">
        <v>167386</v>
      </c>
      <c r="T129" s="78">
        <v>16193</v>
      </c>
      <c r="U129" s="78">
        <v>16265</v>
      </c>
      <c r="V129" s="79">
        <v>11085</v>
      </c>
      <c r="W129" s="64">
        <f t="shared" si="12"/>
        <v>0</v>
      </c>
      <c r="X129" s="65">
        <f t="shared" si="13"/>
        <v>0</v>
      </c>
      <c r="Y129" s="65">
        <f t="shared" si="14"/>
        <v>0</v>
      </c>
      <c r="Z129" s="80">
        <f t="shared" si="15"/>
        <v>0</v>
      </c>
      <c r="AA129" s="81" t="str">
        <f t="shared" si="16"/>
        <v>-</v>
      </c>
      <c r="AB129" s="64">
        <f t="shared" si="17"/>
        <v>1</v>
      </c>
      <c r="AC129" s="65">
        <f t="shared" si="18"/>
        <v>1</v>
      </c>
      <c r="AD129" s="80" t="str">
        <f t="shared" si="19"/>
        <v>Initial</v>
      </c>
      <c r="AE129" s="81" t="str">
        <f t="shared" si="20"/>
        <v>RLIS</v>
      </c>
      <c r="AF129" s="64">
        <f t="shared" si="21"/>
        <v>0</v>
      </c>
      <c r="AG129" s="82" t="s">
        <v>44</v>
      </c>
    </row>
    <row r="130" spans="1:33" ht="12.75">
      <c r="A130" s="62"/>
      <c r="B130" s="63" t="s">
        <v>42</v>
      </c>
      <c r="C130" s="64" t="s">
        <v>419</v>
      </c>
      <c r="D130" s="65" t="s">
        <v>420</v>
      </c>
      <c r="E130" s="65" t="s">
        <v>421</v>
      </c>
      <c r="F130" s="66">
        <v>35173</v>
      </c>
      <c r="G130" s="67"/>
      <c r="H130" s="68"/>
      <c r="I130" s="69"/>
      <c r="J130" s="70"/>
      <c r="K130" s="71" t="s">
        <v>42</v>
      </c>
      <c r="L130" s="72" t="s">
        <v>42</v>
      </c>
      <c r="M130" s="73" t="s">
        <v>42</v>
      </c>
      <c r="N130" s="106"/>
      <c r="O130" s="70"/>
      <c r="P130" s="107"/>
      <c r="Q130" s="71" t="str">
        <f t="shared" si="11"/>
        <v>NO</v>
      </c>
      <c r="R130" s="76"/>
      <c r="S130" s="103" t="s">
        <v>42</v>
      </c>
      <c r="T130" s="104" t="s">
        <v>42</v>
      </c>
      <c r="U130" s="104" t="s">
        <v>42</v>
      </c>
      <c r="V130" s="105" t="s">
        <v>42</v>
      </c>
      <c r="W130" s="64">
        <f t="shared" si="12"/>
        <v>0</v>
      </c>
      <c r="X130" s="65">
        <f t="shared" si="13"/>
        <v>0</v>
      </c>
      <c r="Y130" s="65">
        <f t="shared" si="14"/>
        <v>0</v>
      </c>
      <c r="Z130" s="80">
        <f t="shared" si="15"/>
        <v>0</v>
      </c>
      <c r="AA130" s="81" t="str">
        <f t="shared" si="16"/>
        <v>-</v>
      </c>
      <c r="AB130" s="64">
        <f t="shared" si="17"/>
        <v>0</v>
      </c>
      <c r="AC130" s="65">
        <f t="shared" si="18"/>
        <v>0</v>
      </c>
      <c r="AD130" s="80">
        <f t="shared" si="19"/>
        <v>0</v>
      </c>
      <c r="AE130" s="81" t="str">
        <f t="shared" si="20"/>
        <v>-</v>
      </c>
      <c r="AF130" s="64">
        <f t="shared" si="21"/>
        <v>0</v>
      </c>
      <c r="AG130" s="82" t="s">
        <v>44</v>
      </c>
    </row>
    <row r="131" spans="1:33" ht="12.75">
      <c r="A131" s="62">
        <v>103360</v>
      </c>
      <c r="B131" s="63">
        <v>200</v>
      </c>
      <c r="C131" s="64" t="s">
        <v>422</v>
      </c>
      <c r="D131" s="65" t="s">
        <v>423</v>
      </c>
      <c r="E131" s="65" t="s">
        <v>424</v>
      </c>
      <c r="F131" s="66">
        <v>35403</v>
      </c>
      <c r="G131" s="67">
        <v>8991</v>
      </c>
      <c r="H131" s="68">
        <v>2057593530</v>
      </c>
      <c r="I131" s="69" t="s">
        <v>425</v>
      </c>
      <c r="J131" s="70" t="s">
        <v>41</v>
      </c>
      <c r="K131" s="71" t="s">
        <v>42</v>
      </c>
      <c r="L131" s="72">
        <v>10048.88</v>
      </c>
      <c r="M131" s="73" t="s">
        <v>42</v>
      </c>
      <c r="N131" s="74">
        <v>23.85380225</v>
      </c>
      <c r="O131" s="70" t="s">
        <v>43</v>
      </c>
      <c r="P131" s="75"/>
      <c r="Q131" s="71" t="str">
        <f t="shared" si="11"/>
        <v>NO</v>
      </c>
      <c r="R131" s="76" t="s">
        <v>41</v>
      </c>
      <c r="S131" s="77">
        <v>755147</v>
      </c>
      <c r="T131" s="78">
        <v>76451</v>
      </c>
      <c r="U131" s="78">
        <v>74582</v>
      </c>
      <c r="V131" s="79">
        <v>54591</v>
      </c>
      <c r="W131" s="64">
        <f t="shared" si="12"/>
        <v>0</v>
      </c>
      <c r="X131" s="65">
        <f t="shared" si="13"/>
        <v>0</v>
      </c>
      <c r="Y131" s="65">
        <f t="shared" si="14"/>
        <v>0</v>
      </c>
      <c r="Z131" s="80">
        <f t="shared" si="15"/>
        <v>0</v>
      </c>
      <c r="AA131" s="81" t="str">
        <f t="shared" si="16"/>
        <v>-</v>
      </c>
      <c r="AB131" s="64">
        <f t="shared" si="17"/>
        <v>0</v>
      </c>
      <c r="AC131" s="65">
        <f t="shared" si="18"/>
        <v>1</v>
      </c>
      <c r="AD131" s="80">
        <f t="shared" si="19"/>
        <v>0</v>
      </c>
      <c r="AE131" s="81" t="str">
        <f t="shared" si="20"/>
        <v>-</v>
      </c>
      <c r="AF131" s="64">
        <f t="shared" si="21"/>
        <v>0</v>
      </c>
      <c r="AG131" s="82" t="s">
        <v>44</v>
      </c>
    </row>
    <row r="132" spans="1:33" ht="12.75">
      <c r="A132" s="62">
        <v>103390</v>
      </c>
      <c r="B132" s="63">
        <v>63</v>
      </c>
      <c r="C132" s="64" t="s">
        <v>426</v>
      </c>
      <c r="D132" s="65" t="s">
        <v>427</v>
      </c>
      <c r="E132" s="65" t="s">
        <v>424</v>
      </c>
      <c r="F132" s="66">
        <v>35403</v>
      </c>
      <c r="G132" s="67">
        <v>2568</v>
      </c>
      <c r="H132" s="68">
        <v>2057580411</v>
      </c>
      <c r="I132" s="69" t="s">
        <v>265</v>
      </c>
      <c r="J132" s="70" t="s">
        <v>41</v>
      </c>
      <c r="K132" s="71" t="s">
        <v>42</v>
      </c>
      <c r="L132" s="72">
        <v>16091.33</v>
      </c>
      <c r="M132" s="73" t="s">
        <v>42</v>
      </c>
      <c r="N132" s="74">
        <v>15.71087216</v>
      </c>
      <c r="O132" s="70" t="s">
        <v>41</v>
      </c>
      <c r="P132" s="75"/>
      <c r="Q132" s="71" t="str">
        <f t="shared" si="11"/>
        <v>NO</v>
      </c>
      <c r="R132" s="76" t="s">
        <v>41</v>
      </c>
      <c r="S132" s="77">
        <v>720093</v>
      </c>
      <c r="T132" s="78">
        <v>72634</v>
      </c>
      <c r="U132" s="78">
        <v>86785</v>
      </c>
      <c r="V132" s="79">
        <v>74399</v>
      </c>
      <c r="W132" s="64">
        <f t="shared" si="12"/>
        <v>0</v>
      </c>
      <c r="X132" s="65">
        <f t="shared" si="13"/>
        <v>0</v>
      </c>
      <c r="Y132" s="65">
        <f t="shared" si="14"/>
        <v>0</v>
      </c>
      <c r="Z132" s="80">
        <f t="shared" si="15"/>
        <v>0</v>
      </c>
      <c r="AA132" s="81" t="str">
        <f t="shared" si="16"/>
        <v>-</v>
      </c>
      <c r="AB132" s="64">
        <f t="shared" si="17"/>
        <v>0</v>
      </c>
      <c r="AC132" s="65">
        <f t="shared" si="18"/>
        <v>0</v>
      </c>
      <c r="AD132" s="80">
        <f t="shared" si="19"/>
        <v>0</v>
      </c>
      <c r="AE132" s="81" t="str">
        <f t="shared" si="20"/>
        <v>-</v>
      </c>
      <c r="AF132" s="64">
        <f t="shared" si="21"/>
        <v>0</v>
      </c>
      <c r="AG132" s="82" t="s">
        <v>44</v>
      </c>
    </row>
    <row r="133" spans="1:33" ht="12.75">
      <c r="A133" s="62">
        <v>103420</v>
      </c>
      <c r="B133" s="63">
        <v>201</v>
      </c>
      <c r="C133" s="64" t="s">
        <v>428</v>
      </c>
      <c r="D133" s="65" t="s">
        <v>429</v>
      </c>
      <c r="E133" s="65" t="s">
        <v>276</v>
      </c>
      <c r="F133" s="66">
        <v>35674</v>
      </c>
      <c r="G133" s="67">
        <v>2502</v>
      </c>
      <c r="H133" s="68">
        <v>2563892900</v>
      </c>
      <c r="I133" s="69" t="s">
        <v>233</v>
      </c>
      <c r="J133" s="70" t="s">
        <v>41</v>
      </c>
      <c r="K133" s="71" t="s">
        <v>42</v>
      </c>
      <c r="L133" s="72">
        <v>1475.73</v>
      </c>
      <c r="M133" s="73" t="s">
        <v>42</v>
      </c>
      <c r="N133" s="74">
        <v>23.89226759</v>
      </c>
      <c r="O133" s="70" t="s">
        <v>43</v>
      </c>
      <c r="P133" s="75"/>
      <c r="Q133" s="71" t="str">
        <f aca="true" t="shared" si="22" ref="Q133:Q139">IF(AND(ISNUMBER(P133),P133&gt;=20),"YES","NO")</f>
        <v>NO</v>
      </c>
      <c r="R133" s="76" t="s">
        <v>41</v>
      </c>
      <c r="S133" s="77">
        <v>79816</v>
      </c>
      <c r="T133" s="78">
        <v>7333</v>
      </c>
      <c r="U133" s="78">
        <v>8238</v>
      </c>
      <c r="V133" s="79">
        <v>6577</v>
      </c>
      <c r="W133" s="64">
        <f aca="true" t="shared" si="23" ref="W133:W139">IF(OR(J133="YES",K133="YES"),1,0)</f>
        <v>0</v>
      </c>
      <c r="X133" s="65">
        <f aca="true" t="shared" si="24" ref="X133:X139">IF(OR(AND(ISNUMBER(L133),AND(L133&gt;0,L133&lt;600)),AND(ISNUMBER(L133),AND(L133&gt;0,M133="YES"))),1,0)</f>
        <v>0</v>
      </c>
      <c r="Y133" s="65">
        <f aca="true" t="shared" si="25" ref="Y133:Y139">IF(AND(OR(J133="YES",K133="YES"),(W133=0)),"Trouble",0)</f>
        <v>0</v>
      </c>
      <c r="Z133" s="80">
        <f aca="true" t="shared" si="26" ref="Z133:Z139">IF(AND(OR(AND(ISNUMBER(L133),AND(L133&gt;0,L133&lt;600)),AND(ISNUMBER(L133),AND(L133&gt;0,M133="YES"))),(X133=0)),"Trouble",0)</f>
        <v>0</v>
      </c>
      <c r="AA133" s="81" t="str">
        <f aca="true" t="shared" si="27" ref="AA133:AA139">IF(AND(W133=1,X133=1),"SRSA","-")</f>
        <v>-</v>
      </c>
      <c r="AB133" s="64">
        <f aca="true" t="shared" si="28" ref="AB133:AB139">IF(R133="YES",1,0)</f>
        <v>0</v>
      </c>
      <c r="AC133" s="65">
        <f aca="true" t="shared" si="29" ref="AC133:AC139">IF(OR(AND(ISNUMBER(P133),P133&gt;=20),(AND(ISNUMBER(P133)=FALSE,AND(ISNUMBER(N133),N133&gt;=20)))),1,0)</f>
        <v>1</v>
      </c>
      <c r="AD133" s="80">
        <f aca="true" t="shared" si="30" ref="AD133:AD139">IF(AND(AB133=1,AC133=1),"Initial",0)</f>
        <v>0</v>
      </c>
      <c r="AE133" s="81" t="str">
        <f aca="true" t="shared" si="31" ref="AE133:AE139">IF(AND(AND(AD133="Initial",AF133=0),AND(ISNUMBER(L133),L133&gt;0)),"RLIS","-")</f>
        <v>-</v>
      </c>
      <c r="AF133" s="64">
        <f aca="true" t="shared" si="32" ref="AF133:AF139">IF(AND(AA133="SRSA",AD133="Initial"),"SRSA",0)</f>
        <v>0</v>
      </c>
      <c r="AG133" s="82" t="s">
        <v>44</v>
      </c>
    </row>
    <row r="134" spans="1:33" ht="12.75">
      <c r="A134" s="62">
        <v>103430</v>
      </c>
      <c r="B134" s="63">
        <v>202</v>
      </c>
      <c r="C134" s="64" t="s">
        <v>430</v>
      </c>
      <c r="D134" s="65" t="s">
        <v>431</v>
      </c>
      <c r="E134" s="65" t="s">
        <v>216</v>
      </c>
      <c r="F134" s="66">
        <v>35266</v>
      </c>
      <c r="G134" s="67">
        <v>826</v>
      </c>
      <c r="H134" s="68">
        <v>2054025100</v>
      </c>
      <c r="I134" s="69" t="s">
        <v>250</v>
      </c>
      <c r="J134" s="70" t="s">
        <v>41</v>
      </c>
      <c r="K134" s="71" t="s">
        <v>42</v>
      </c>
      <c r="L134" s="72">
        <v>5485.4</v>
      </c>
      <c r="M134" s="73" t="s">
        <v>42</v>
      </c>
      <c r="N134" s="74">
        <v>1.614699332</v>
      </c>
      <c r="O134" s="70" t="s">
        <v>41</v>
      </c>
      <c r="P134" s="75"/>
      <c r="Q134" s="71" t="str">
        <f t="shared" si="22"/>
        <v>NO</v>
      </c>
      <c r="R134" s="76" t="s">
        <v>41</v>
      </c>
      <c r="S134" s="77">
        <v>84751</v>
      </c>
      <c r="T134" s="78">
        <v>0</v>
      </c>
      <c r="U134" s="78">
        <v>13503</v>
      </c>
      <c r="V134" s="79">
        <v>24097</v>
      </c>
      <c r="W134" s="64">
        <f t="shared" si="23"/>
        <v>0</v>
      </c>
      <c r="X134" s="65">
        <f t="shared" si="24"/>
        <v>0</v>
      </c>
      <c r="Y134" s="65">
        <f t="shared" si="25"/>
        <v>0</v>
      </c>
      <c r="Z134" s="80">
        <f t="shared" si="26"/>
        <v>0</v>
      </c>
      <c r="AA134" s="81" t="str">
        <f t="shared" si="27"/>
        <v>-</v>
      </c>
      <c r="AB134" s="64">
        <f t="shared" si="28"/>
        <v>0</v>
      </c>
      <c r="AC134" s="65">
        <f t="shared" si="29"/>
        <v>0</v>
      </c>
      <c r="AD134" s="80">
        <f t="shared" si="30"/>
        <v>0</v>
      </c>
      <c r="AE134" s="81" t="str">
        <f t="shared" si="31"/>
        <v>-</v>
      </c>
      <c r="AF134" s="64">
        <f t="shared" si="32"/>
        <v>0</v>
      </c>
      <c r="AG134" s="82" t="s">
        <v>44</v>
      </c>
    </row>
    <row r="135" spans="1:33" ht="12.75">
      <c r="A135" s="62">
        <v>103450</v>
      </c>
      <c r="B135" s="63">
        <v>64</v>
      </c>
      <c r="C135" s="64" t="s">
        <v>432</v>
      </c>
      <c r="D135" s="65" t="s">
        <v>433</v>
      </c>
      <c r="E135" s="65" t="s">
        <v>344</v>
      </c>
      <c r="F135" s="66">
        <v>35502</v>
      </c>
      <c r="G135" s="67">
        <v>311</v>
      </c>
      <c r="H135" s="68">
        <v>2053870555</v>
      </c>
      <c r="I135" s="69" t="s">
        <v>250</v>
      </c>
      <c r="J135" s="70" t="s">
        <v>41</v>
      </c>
      <c r="K135" s="71" t="s">
        <v>42</v>
      </c>
      <c r="L135" s="72">
        <v>8392.63</v>
      </c>
      <c r="M135" s="73" t="s">
        <v>42</v>
      </c>
      <c r="N135" s="74">
        <v>19.67281442</v>
      </c>
      <c r="O135" s="70" t="s">
        <v>41</v>
      </c>
      <c r="P135" s="75"/>
      <c r="Q135" s="71" t="str">
        <f t="shared" si="22"/>
        <v>NO</v>
      </c>
      <c r="R135" s="76" t="s">
        <v>41</v>
      </c>
      <c r="S135" s="77">
        <v>538813</v>
      </c>
      <c r="T135" s="78">
        <v>54641</v>
      </c>
      <c r="U135" s="78">
        <v>55280</v>
      </c>
      <c r="V135" s="79">
        <v>38110</v>
      </c>
      <c r="W135" s="64">
        <f t="shared" si="23"/>
        <v>0</v>
      </c>
      <c r="X135" s="65">
        <f t="shared" si="24"/>
        <v>0</v>
      </c>
      <c r="Y135" s="65">
        <f t="shared" si="25"/>
        <v>0</v>
      </c>
      <c r="Z135" s="80">
        <f t="shared" si="26"/>
        <v>0</v>
      </c>
      <c r="AA135" s="81" t="str">
        <f t="shared" si="27"/>
        <v>-</v>
      </c>
      <c r="AB135" s="64">
        <f t="shared" si="28"/>
        <v>0</v>
      </c>
      <c r="AC135" s="65">
        <f t="shared" si="29"/>
        <v>0</v>
      </c>
      <c r="AD135" s="80">
        <f t="shared" si="30"/>
        <v>0</v>
      </c>
      <c r="AE135" s="81" t="str">
        <f t="shared" si="31"/>
        <v>-</v>
      </c>
      <c r="AF135" s="64">
        <f t="shared" si="32"/>
        <v>0</v>
      </c>
      <c r="AG135" s="82" t="s">
        <v>44</v>
      </c>
    </row>
    <row r="136" spans="1:33" ht="12.75">
      <c r="A136" s="62">
        <v>103480</v>
      </c>
      <c r="B136" s="63">
        <v>65</v>
      </c>
      <c r="C136" s="64" t="s">
        <v>195</v>
      </c>
      <c r="D136" s="65" t="s">
        <v>196</v>
      </c>
      <c r="E136" s="65" t="s">
        <v>197</v>
      </c>
      <c r="F136" s="66">
        <v>36518</v>
      </c>
      <c r="G136" s="67">
        <v>1359</v>
      </c>
      <c r="H136" s="68">
        <v>2518472401</v>
      </c>
      <c r="I136" s="69" t="s">
        <v>52</v>
      </c>
      <c r="J136" s="70" t="s">
        <v>43</v>
      </c>
      <c r="K136" s="71" t="s">
        <v>42</v>
      </c>
      <c r="L136" s="72">
        <v>3576.96</v>
      </c>
      <c r="M136" s="73" t="s">
        <v>42</v>
      </c>
      <c r="N136" s="74">
        <v>21.22797357</v>
      </c>
      <c r="O136" s="70" t="s">
        <v>43</v>
      </c>
      <c r="P136" s="75"/>
      <c r="Q136" s="71" t="str">
        <f t="shared" si="22"/>
        <v>NO</v>
      </c>
      <c r="R136" s="76" t="s">
        <v>43</v>
      </c>
      <c r="S136" s="77">
        <v>221563</v>
      </c>
      <c r="T136" s="78">
        <v>23118</v>
      </c>
      <c r="U136" s="78">
        <v>23591</v>
      </c>
      <c r="V136" s="79">
        <v>18563</v>
      </c>
      <c r="W136" s="64">
        <f t="shared" si="23"/>
        <v>1</v>
      </c>
      <c r="X136" s="65">
        <f t="shared" si="24"/>
        <v>0</v>
      </c>
      <c r="Y136" s="65">
        <f t="shared" si="25"/>
        <v>0</v>
      </c>
      <c r="Z136" s="80">
        <f t="shared" si="26"/>
        <v>0</v>
      </c>
      <c r="AA136" s="81" t="str">
        <f t="shared" si="27"/>
        <v>-</v>
      </c>
      <c r="AB136" s="64">
        <f t="shared" si="28"/>
        <v>1</v>
      </c>
      <c r="AC136" s="65">
        <f t="shared" si="29"/>
        <v>1</v>
      </c>
      <c r="AD136" s="80" t="str">
        <f t="shared" si="30"/>
        <v>Initial</v>
      </c>
      <c r="AE136" s="81" t="str">
        <f t="shared" si="31"/>
        <v>RLIS</v>
      </c>
      <c r="AF136" s="64">
        <f t="shared" si="32"/>
        <v>0</v>
      </c>
      <c r="AG136" s="82" t="s">
        <v>44</v>
      </c>
    </row>
    <row r="137" spans="1:33" ht="12.75">
      <c r="A137" s="62">
        <v>103510</v>
      </c>
      <c r="B137" s="63">
        <v>66</v>
      </c>
      <c r="C137" s="64" t="s">
        <v>198</v>
      </c>
      <c r="D137" s="65" t="s">
        <v>199</v>
      </c>
      <c r="E137" s="65" t="s">
        <v>200</v>
      </c>
      <c r="F137" s="66">
        <v>36726</v>
      </c>
      <c r="G137" s="67">
        <v>160</v>
      </c>
      <c r="H137" s="68">
        <v>3346824716</v>
      </c>
      <c r="I137" s="69" t="s">
        <v>52</v>
      </c>
      <c r="J137" s="70" t="s">
        <v>43</v>
      </c>
      <c r="K137" s="71" t="s">
        <v>42</v>
      </c>
      <c r="L137" s="72">
        <v>2335.09</v>
      </c>
      <c r="M137" s="73" t="s">
        <v>42</v>
      </c>
      <c r="N137" s="74">
        <v>37.07664884</v>
      </c>
      <c r="O137" s="70" t="s">
        <v>43</v>
      </c>
      <c r="P137" s="75"/>
      <c r="Q137" s="71" t="str">
        <f t="shared" si="22"/>
        <v>NO</v>
      </c>
      <c r="R137" s="76" t="s">
        <v>43</v>
      </c>
      <c r="S137" s="77">
        <v>293600</v>
      </c>
      <c r="T137" s="78">
        <v>45688</v>
      </c>
      <c r="U137" s="78">
        <v>34570</v>
      </c>
      <c r="V137" s="79">
        <v>13305</v>
      </c>
      <c r="W137" s="64">
        <f t="shared" si="23"/>
        <v>1</v>
      </c>
      <c r="X137" s="65">
        <f t="shared" si="24"/>
        <v>0</v>
      </c>
      <c r="Y137" s="65">
        <f t="shared" si="25"/>
        <v>0</v>
      </c>
      <c r="Z137" s="80">
        <f t="shared" si="26"/>
        <v>0</v>
      </c>
      <c r="AA137" s="81" t="str">
        <f t="shared" si="27"/>
        <v>-</v>
      </c>
      <c r="AB137" s="64">
        <f t="shared" si="28"/>
        <v>1</v>
      </c>
      <c r="AC137" s="65">
        <f t="shared" si="29"/>
        <v>1</v>
      </c>
      <c r="AD137" s="80" t="str">
        <f t="shared" si="30"/>
        <v>Initial</v>
      </c>
      <c r="AE137" s="81" t="str">
        <f t="shared" si="31"/>
        <v>RLIS</v>
      </c>
      <c r="AF137" s="64">
        <f t="shared" si="32"/>
        <v>0</v>
      </c>
      <c r="AG137" s="82" t="s">
        <v>44</v>
      </c>
    </row>
    <row r="138" spans="1:33" ht="12.75">
      <c r="A138" s="62">
        <v>103540</v>
      </c>
      <c r="B138" s="63">
        <v>204</v>
      </c>
      <c r="C138" s="64" t="s">
        <v>201</v>
      </c>
      <c r="D138" s="65" t="s">
        <v>202</v>
      </c>
      <c r="E138" s="65" t="s">
        <v>203</v>
      </c>
      <c r="F138" s="66">
        <v>35594</v>
      </c>
      <c r="G138" s="67">
        <v>70</v>
      </c>
      <c r="H138" s="68">
        <v>2054874255</v>
      </c>
      <c r="I138" s="69" t="s">
        <v>52</v>
      </c>
      <c r="J138" s="70" t="s">
        <v>43</v>
      </c>
      <c r="K138" s="71" t="s">
        <v>42</v>
      </c>
      <c r="L138" s="72">
        <v>1286.51</v>
      </c>
      <c r="M138" s="73" t="s">
        <v>42</v>
      </c>
      <c r="N138" s="74">
        <v>22.51121076</v>
      </c>
      <c r="O138" s="70" t="s">
        <v>43</v>
      </c>
      <c r="P138" s="75"/>
      <c r="Q138" s="71" t="str">
        <f t="shared" si="22"/>
        <v>NO</v>
      </c>
      <c r="R138" s="76" t="s">
        <v>43</v>
      </c>
      <c r="S138" s="77">
        <v>59971</v>
      </c>
      <c r="T138" s="78">
        <v>6755</v>
      </c>
      <c r="U138" s="78">
        <v>7572</v>
      </c>
      <c r="V138" s="79">
        <v>6029</v>
      </c>
      <c r="W138" s="64">
        <f t="shared" si="23"/>
        <v>1</v>
      </c>
      <c r="X138" s="65">
        <f t="shared" si="24"/>
        <v>0</v>
      </c>
      <c r="Y138" s="65">
        <f t="shared" si="25"/>
        <v>0</v>
      </c>
      <c r="Z138" s="80">
        <f t="shared" si="26"/>
        <v>0</v>
      </c>
      <c r="AA138" s="81" t="str">
        <f t="shared" si="27"/>
        <v>-</v>
      </c>
      <c r="AB138" s="64">
        <f t="shared" si="28"/>
        <v>1</v>
      </c>
      <c r="AC138" s="65">
        <f t="shared" si="29"/>
        <v>1</v>
      </c>
      <c r="AD138" s="80" t="str">
        <f t="shared" si="30"/>
        <v>Initial</v>
      </c>
      <c r="AE138" s="81" t="str">
        <f t="shared" si="31"/>
        <v>RLIS</v>
      </c>
      <c r="AF138" s="64">
        <f t="shared" si="32"/>
        <v>0</v>
      </c>
      <c r="AG138" s="82" t="s">
        <v>44</v>
      </c>
    </row>
    <row r="139" spans="1:33" ht="12.75">
      <c r="A139" s="62">
        <v>103580</v>
      </c>
      <c r="B139" s="63">
        <v>67</v>
      </c>
      <c r="C139" s="64" t="s">
        <v>204</v>
      </c>
      <c r="D139" s="65" t="s">
        <v>205</v>
      </c>
      <c r="E139" s="65" t="s">
        <v>206</v>
      </c>
      <c r="F139" s="66">
        <v>35553</v>
      </c>
      <c r="G139" s="67">
        <v>9</v>
      </c>
      <c r="H139" s="68">
        <v>2054895018</v>
      </c>
      <c r="I139" s="69" t="s">
        <v>52</v>
      </c>
      <c r="J139" s="70" t="s">
        <v>43</v>
      </c>
      <c r="K139" s="71" t="s">
        <v>42</v>
      </c>
      <c r="L139" s="72">
        <v>2771.35</v>
      </c>
      <c r="M139" s="73" t="s">
        <v>42</v>
      </c>
      <c r="N139" s="74">
        <v>23.40425532</v>
      </c>
      <c r="O139" s="70" t="s">
        <v>43</v>
      </c>
      <c r="P139" s="75"/>
      <c r="Q139" s="71" t="str">
        <f t="shared" si="22"/>
        <v>NO</v>
      </c>
      <c r="R139" s="76" t="s">
        <v>43</v>
      </c>
      <c r="S139" s="77">
        <v>168686</v>
      </c>
      <c r="T139" s="78">
        <v>15498</v>
      </c>
      <c r="U139" s="78">
        <v>16756</v>
      </c>
      <c r="V139" s="79">
        <v>14393</v>
      </c>
      <c r="W139" s="64">
        <f t="shared" si="23"/>
        <v>1</v>
      </c>
      <c r="X139" s="65">
        <f t="shared" si="24"/>
        <v>0</v>
      </c>
      <c r="Y139" s="65">
        <f t="shared" si="25"/>
        <v>0</v>
      </c>
      <c r="Z139" s="80">
        <f t="shared" si="26"/>
        <v>0</v>
      </c>
      <c r="AA139" s="81" t="str">
        <f t="shared" si="27"/>
        <v>-</v>
      </c>
      <c r="AB139" s="64">
        <f t="shared" si="28"/>
        <v>1</v>
      </c>
      <c r="AC139" s="65">
        <f t="shared" si="29"/>
        <v>1</v>
      </c>
      <c r="AD139" s="80" t="str">
        <f t="shared" si="30"/>
        <v>Initial</v>
      </c>
      <c r="AE139" s="81" t="str">
        <f t="shared" si="31"/>
        <v>RLIS</v>
      </c>
      <c r="AF139" s="64">
        <f t="shared" si="32"/>
        <v>0</v>
      </c>
      <c r="AG139" s="82" t="s">
        <v>44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Rural Low-Income Schools Eligibility Spreadsheet (MS Excel)</dc:title>
  <dc:subject/>
  <dc:creator>robert.hitchcock</dc:creator>
  <cp:keywords/>
  <dc:description/>
  <cp:lastModifiedBy>alan.smigielski</cp:lastModifiedBy>
  <dcterms:created xsi:type="dcterms:W3CDTF">2005-07-25T17:55:21Z</dcterms:created>
  <dcterms:modified xsi:type="dcterms:W3CDTF">2005-07-26T19:45:46Z</dcterms:modified>
  <cp:category/>
  <cp:version/>
  <cp:contentType/>
  <cp:contentStatus/>
</cp:coreProperties>
</file>