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tabRatio="795" activeTab="0"/>
  </bookViews>
  <sheets>
    <sheet name="DFP-Commitments" sheetId="1" r:id="rId1"/>
    <sheet name="DFP-Cash" sheetId="2" r:id="rId2"/>
  </sheets>
  <definedNames>
    <definedName name="_xlnm.Print_Titles" localSheetId="1">'DFP-Cash'!$12:$14</definedName>
    <definedName name="_xlnm.Print_Titles" localSheetId="0">'DFP-Commitments'!$14:$14</definedName>
  </definedNames>
  <calcPr fullCalcOnLoad="1"/>
</workbook>
</file>

<file path=xl/sharedStrings.xml><?xml version="1.0" encoding="utf-8"?>
<sst xmlns="http://schemas.openxmlformats.org/spreadsheetml/2006/main" count="124" uniqueCount="66">
  <si>
    <t>Country:</t>
  </si>
  <si>
    <t>Accountable Entity:</t>
  </si>
  <si>
    <t>Date Submitted:</t>
  </si>
  <si>
    <t>June 10, 2007</t>
  </si>
  <si>
    <t xml:space="preserve">Disbursement Period: </t>
  </si>
  <si>
    <t>Calendar Month/Quarter -&gt;</t>
  </si>
  <si>
    <t>Column 1</t>
  </si>
  <si>
    <t>Column 2</t>
  </si>
  <si>
    <t>Column 3</t>
  </si>
  <si>
    <t>Column 4</t>
  </si>
  <si>
    <t>Column 5</t>
  </si>
  <si>
    <t>Column 6</t>
  </si>
  <si>
    <t>Column 7</t>
  </si>
  <si>
    <t>Program Admin (MCA Admin, Audit, and FA)</t>
  </si>
  <si>
    <t>TOTAL - MCA Admin Costs</t>
  </si>
  <si>
    <t>TOTAL - Audit Costs</t>
  </si>
  <si>
    <t>TOTAL - Fiscal Agent Costs</t>
  </si>
  <si>
    <t>TOTAL - Program Administration</t>
  </si>
  <si>
    <t xml:space="preserve">GRAND TOTAL </t>
  </si>
  <si>
    <t>to add</t>
  </si>
  <si>
    <t>Forecasted Commitments (in USD)</t>
  </si>
  <si>
    <t>Forecasted Commitments for -&gt;</t>
  </si>
  <si>
    <t>Oct '07
Dec '07</t>
  </si>
  <si>
    <t xml:space="preserve">Jul '07 
Sep'07 </t>
  </si>
  <si>
    <t>Jan '08
Mar '08</t>
  </si>
  <si>
    <t>Jul '07</t>
  </si>
  <si>
    <t>Aug '07</t>
  </si>
  <si>
    <t>Sep '07</t>
  </si>
  <si>
    <t>X</t>
  </si>
  <si>
    <t>MCA-X</t>
  </si>
  <si>
    <r>
      <t>Under /</t>
    </r>
    <r>
      <rPr>
        <b/>
        <sz val="10"/>
        <color indexed="53"/>
        <rFont val="Arial"/>
        <family val="2"/>
      </rPr>
      <t xml:space="preserve"> (Over)</t>
    </r>
    <r>
      <rPr>
        <b/>
        <sz val="10"/>
        <rFont val="Arial"/>
        <family val="2"/>
      </rPr>
      <t xml:space="preserve">
Budget
Difference</t>
    </r>
  </si>
  <si>
    <t>Forecasted Cash for -&gt;</t>
  </si>
  <si>
    <t>Forecasted Cash (in USD)</t>
  </si>
  <si>
    <t>Column N+3</t>
  </si>
  <si>
    <t>Column N+4</t>
  </si>
  <si>
    <r>
      <t>Projected Cumulative Re-disbursement as of the End of the Current Period</t>
    </r>
    <r>
      <rPr>
        <sz val="10"/>
        <rFont val="Arial"/>
        <family val="2"/>
      </rPr>
      <t xml:space="preserve"> (From QFR Schedule C - Column 4)</t>
    </r>
  </si>
  <si>
    <r>
      <t xml:space="preserve">Projected Cumulative </t>
    </r>
    <r>
      <rPr>
        <b/>
        <sz val="10"/>
        <color indexed="10"/>
        <rFont val="Arial"/>
        <family val="2"/>
      </rPr>
      <t>Commitments and</t>
    </r>
    <r>
      <rPr>
        <b/>
        <sz val="10"/>
        <rFont val="Arial"/>
        <family val="2"/>
      </rPr>
      <t xml:space="preserve"> Re-disbursement as of the End of the Current Period</t>
    </r>
    <r>
      <rPr>
        <sz val="10"/>
        <rFont val="Arial"/>
        <family val="2"/>
      </rPr>
      <t xml:space="preserve"> (From QFR Schedule C - Column 6)</t>
    </r>
  </si>
  <si>
    <t xml:space="preserve"> TOTAL - MCA Admin Costs</t>
  </si>
  <si>
    <t>TOTAL - Procurement Agent Costs</t>
  </si>
  <si>
    <t>Land Project</t>
  </si>
  <si>
    <t xml:space="preserve">  B. Processing Infrastructure</t>
  </si>
  <si>
    <t xml:space="preserve">  C. Information Awareness</t>
  </si>
  <si>
    <t xml:space="preserve">  A. Institutional Framework Support</t>
  </si>
  <si>
    <t xml:space="preserve">  D. Skills Development</t>
  </si>
  <si>
    <t>Airport Re-development</t>
  </si>
  <si>
    <t xml:space="preserve">  A. Terminal Construction</t>
  </si>
  <si>
    <t xml:space="preserve">  B. Runway Repair</t>
  </si>
  <si>
    <t xml:space="preserve">  C. Resettlement </t>
  </si>
  <si>
    <t>Rural Finance</t>
  </si>
  <si>
    <t xml:space="preserve">  B. Farmer Credit Services</t>
  </si>
  <si>
    <t xml:space="preserve">  A. Refinancing and Investment Fund</t>
  </si>
  <si>
    <t>TOTAL - Land Project</t>
  </si>
  <si>
    <t>TOTAL -Airport Re-development Project</t>
  </si>
  <si>
    <t>TOTAL - Rural Finance Project</t>
  </si>
  <si>
    <t xml:space="preserve">  C. Educational Outreach</t>
  </si>
  <si>
    <t xml:space="preserve">  D. Infrastructure Expansion</t>
  </si>
  <si>
    <t xml:space="preserve">  D. Maintenance Support - Initial</t>
  </si>
  <si>
    <t>MCC 609(g) or CIF Detailed Finacial Plan Format</t>
  </si>
  <si>
    <r>
      <t>CIF (or 609(g)) Quarter 2</t>
    </r>
    <r>
      <rPr>
        <b/>
        <sz val="9"/>
        <rFont val="Arial"/>
        <family val="2"/>
      </rPr>
      <t xml:space="preserve">                                             </t>
    </r>
  </si>
  <si>
    <t>CIF or 609(g) Quarter 2</t>
  </si>
  <si>
    <t>CIF or 609(g) Quarter 3</t>
  </si>
  <si>
    <t>CIF or 609(g) Quarter 4</t>
  </si>
  <si>
    <t>Compact or Grant Number:</t>
  </si>
  <si>
    <t>[CIF or 609(g)] Q2 - July 1, to September 30, 2007</t>
  </si>
  <si>
    <r>
      <t>Current Approved Financial Plan</t>
    </r>
    <r>
      <rPr>
        <sz val="10"/>
        <rFont val="Arial"/>
        <family val="2"/>
      </rPr>
      <t xml:space="preserve"> (From QFR Schedule B - Column 5)</t>
    </r>
  </si>
  <si>
    <t>XXXXXXXX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</si>
</sst>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#,##0.0"/>
    <numFmt numFmtId="181" formatCode="0.0"/>
    <numFmt numFmtId="182" formatCode="#,##0_р_.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$&quot;#,##0"/>
    <numFmt numFmtId="186" formatCode="&quot;$&quot;#,##0.00"/>
    <numFmt numFmtId="187" formatCode="_-* #,##0\ [$$-C0C]_-;_-* #,##0\ [$$-C0C]\-;_-* &quot;-&quot;\ [$$-C0C]_-;_-@_-"/>
    <numFmt numFmtId="188" formatCode="0.000000"/>
    <numFmt numFmtId="189" formatCode="0.00000"/>
    <numFmt numFmtId="190" formatCode="0.0000000"/>
    <numFmt numFmtId="191" formatCode="0.0000"/>
    <numFmt numFmtId="192" formatCode="0.000"/>
    <numFmt numFmtId="193" formatCode="_(&quot;$&quot;* #,##0.000_);_(&quot;$&quot;* \(#,##0.000\);_(&quot;$&quot;* &quot;-&quot;??_);_(@_)"/>
    <numFmt numFmtId="194" formatCode="[$-409]dddd\,\ mmmm\ dd\,\ yyyy"/>
    <numFmt numFmtId="195" formatCode="[$-409]mmmm\ d\,\ yyyy;@"/>
    <numFmt numFmtId="196" formatCode="dd/mm/yyyy"/>
    <numFmt numFmtId="197" formatCode="&quot;$&quot;#,##0.0"/>
    <numFmt numFmtId="198" formatCode="&quot;$&quot;#,##0.0_);\(&quot;$&quot;#,##0.0\)"/>
    <numFmt numFmtId="199" formatCode="[$-409]mmm\-yy;@"/>
    <numFmt numFmtId="200" formatCode="[$AMD]\ #,##0.00_);\([$AMD]\ #,##0.00\)"/>
    <numFmt numFmtId="201" formatCode="[$$-409]#,##0.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_);_(* \(#,##0.0\);_(* &quot;-&quot;_);_(@_)"/>
    <numFmt numFmtId="206" formatCode="_(* #,##0.00_);_(* \(#,##0.00\);_(* &quot;-&quot;_);_(@_)"/>
    <numFmt numFmtId="207" formatCode="_(&quot;$&quot;* #,##0.0000_);_(&quot;$&quot;* \(#,##0.0000\);_(&quot;$&quot;* &quot;-&quot;??_);_(@_)"/>
    <numFmt numFmtId="208" formatCode="_(&quot;$&quot;* #,##0.00000_);_(&quot;$&quot;* \(#,##0.00000\);_(&quot;$&quot;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0.00_);[Red]\(0.00\)"/>
    <numFmt numFmtId="213" formatCode="0.0_);[Red]\(0.0\)"/>
    <numFmt numFmtId="214" formatCode="0_);[Red]\(0\)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173" fontId="0" fillId="0" borderId="0" xfId="42" applyNumberFormat="1" applyBorder="1" applyAlignment="1">
      <alignment/>
    </xf>
    <xf numFmtId="0" fontId="0" fillId="0" borderId="10" xfId="0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0" fillId="0" borderId="0" xfId="42" applyNumberForma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173" fontId="4" fillId="24" borderId="10" xfId="42" applyNumberFormat="1" applyFont="1" applyFill="1" applyBorder="1" applyAlignment="1">
      <alignment horizontal="center"/>
    </xf>
    <xf numFmtId="173" fontId="0" fillId="8" borderId="10" xfId="42" applyNumberFormat="1" applyFill="1" applyBorder="1" applyAlignment="1">
      <alignment/>
    </xf>
    <xf numFmtId="173" fontId="0" fillId="0" borderId="10" xfId="42" applyNumberFormat="1" applyBorder="1" applyAlignment="1">
      <alignment/>
    </xf>
    <xf numFmtId="173" fontId="0" fillId="0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horizontal="left" wrapText="1"/>
    </xf>
    <xf numFmtId="173" fontId="4" fillId="25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73" fontId="0" fillId="24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0" fontId="9" fillId="25" borderId="10" xfId="42" applyNumberFormat="1" applyFont="1" applyFill="1" applyBorder="1" applyAlignment="1">
      <alignment horizontal="left" wrapText="1"/>
    </xf>
    <xf numFmtId="0" fontId="11" fillId="7" borderId="11" xfId="42" applyNumberFormat="1" applyFont="1" applyFill="1" applyBorder="1" applyAlignment="1">
      <alignment horizontal="left" wrapText="1"/>
    </xf>
    <xf numFmtId="0" fontId="12" fillId="7" borderId="11" xfId="0" applyFont="1" applyFill="1" applyBorder="1" applyAlignment="1">
      <alignment/>
    </xf>
    <xf numFmtId="173" fontId="12" fillId="7" borderId="11" xfId="42" applyNumberFormat="1" applyFont="1" applyFill="1" applyBorder="1" applyAlignment="1">
      <alignment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 horizontal="center"/>
    </xf>
    <xf numFmtId="173" fontId="0" fillId="0" borderId="13" xfId="42" applyNumberFormat="1" applyFill="1" applyBorder="1" applyAlignment="1">
      <alignment horizontal="right"/>
    </xf>
    <xf numFmtId="173" fontId="0" fillId="0" borderId="14" xfId="42" applyNumberFormat="1" applyBorder="1" applyAlignment="1">
      <alignment/>
    </xf>
    <xf numFmtId="173" fontId="0" fillId="0" borderId="15" xfId="42" applyNumberFormat="1" applyFont="1" applyBorder="1" applyAlignment="1">
      <alignment horizontal="center"/>
    </xf>
    <xf numFmtId="173" fontId="0" fillId="0" borderId="0" xfId="42" applyNumberFormat="1" applyFill="1" applyBorder="1" applyAlignment="1">
      <alignment horizontal="right"/>
    </xf>
    <xf numFmtId="173" fontId="0" fillId="0" borderId="16" xfId="42" applyNumberFormat="1" applyBorder="1" applyAlignment="1">
      <alignment/>
    </xf>
    <xf numFmtId="173" fontId="0" fillId="0" borderId="0" xfId="42" applyNumberFormat="1" applyFont="1" applyBorder="1" applyAlignment="1">
      <alignment horizontal="center"/>
    </xf>
    <xf numFmtId="173" fontId="0" fillId="0" borderId="17" xfId="42" applyNumberFormat="1" applyFont="1" applyBorder="1" applyAlignment="1" quotePrefix="1">
      <alignment/>
    </xf>
    <xf numFmtId="173" fontId="0" fillId="0" borderId="18" xfId="42" applyNumberFormat="1" applyFont="1" applyBorder="1" applyAlignment="1">
      <alignment horizontal="center"/>
    </xf>
    <xf numFmtId="173" fontId="0" fillId="0" borderId="19" xfId="42" applyNumberFormat="1" applyFill="1" applyBorder="1" applyAlignment="1">
      <alignment/>
    </xf>
    <xf numFmtId="173" fontId="0" fillId="0" borderId="19" xfId="42" applyNumberFormat="1" applyFont="1" applyBorder="1" applyAlignment="1">
      <alignment horizontal="center"/>
    </xf>
    <xf numFmtId="173" fontId="0" fillId="0" borderId="19" xfId="42" applyNumberFormat="1" applyBorder="1" applyAlignment="1">
      <alignment/>
    </xf>
    <xf numFmtId="173" fontId="0" fillId="0" borderId="0" xfId="42" applyNumberFormat="1" applyAlignment="1">
      <alignment/>
    </xf>
    <xf numFmtId="173" fontId="0" fillId="0" borderId="15" xfId="42" applyNumberFormat="1" applyBorder="1" applyAlignment="1">
      <alignment/>
    </xf>
    <xf numFmtId="173" fontId="0" fillId="0" borderId="0" xfId="42" applyNumberFormat="1" applyFill="1" applyBorder="1" applyAlignment="1">
      <alignment horizontal="center"/>
    </xf>
    <xf numFmtId="173" fontId="0" fillId="0" borderId="0" xfId="42" applyNumberFormat="1" applyBorder="1" applyAlignment="1">
      <alignment horizontal="center"/>
    </xf>
    <xf numFmtId="173" fontId="0" fillId="0" borderId="18" xfId="42" applyNumberFormat="1" applyFont="1" applyFill="1" applyBorder="1" applyAlignment="1">
      <alignment horizontal="left"/>
    </xf>
    <xf numFmtId="173" fontId="5" fillId="0" borderId="19" xfId="42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73" fontId="4" fillId="0" borderId="0" xfId="42" applyNumberFormat="1" applyFont="1" applyFill="1" applyAlignment="1">
      <alignment/>
    </xf>
    <xf numFmtId="173" fontId="0" fillId="0" borderId="0" xfId="42" applyNumberFormat="1" applyFill="1" applyAlignment="1">
      <alignment/>
    </xf>
    <xf numFmtId="173" fontId="6" fillId="24" borderId="10" xfId="42" applyNumberFormat="1" applyFont="1" applyFill="1" applyBorder="1" applyAlignment="1">
      <alignment horizontal="left" vertical="center" wrapText="1"/>
    </xf>
    <xf numFmtId="173" fontId="7" fillId="0" borderId="10" xfId="42" applyNumberFormat="1" applyFont="1" applyFill="1" applyBorder="1" applyAlignment="1">
      <alignment horizontal="left" wrapText="1"/>
    </xf>
    <xf numFmtId="173" fontId="4" fillId="0" borderId="10" xfId="42" applyNumberFormat="1" applyFont="1" applyFill="1" applyBorder="1" applyAlignment="1">
      <alignment horizontal="left"/>
    </xf>
    <xf numFmtId="173" fontId="8" fillId="24" borderId="10" xfId="42" applyNumberFormat="1" applyFont="1" applyFill="1" applyBorder="1" applyAlignment="1">
      <alignment wrapText="1"/>
    </xf>
    <xf numFmtId="173" fontId="0" fillId="24" borderId="10" xfId="42" applyNumberFormat="1" applyFont="1" applyFill="1" applyBorder="1" applyAlignment="1">
      <alignment/>
    </xf>
    <xf numFmtId="173" fontId="9" fillId="8" borderId="10" xfId="42" applyNumberFormat="1" applyFont="1" applyFill="1" applyBorder="1" applyAlignment="1">
      <alignment horizontal="left" vertical="center" wrapText="1"/>
    </xf>
    <xf numFmtId="173" fontId="4" fillId="25" borderId="10" xfId="0" applyNumberFormat="1" applyFont="1" applyFill="1" applyBorder="1" applyAlignment="1">
      <alignment/>
    </xf>
    <xf numFmtId="173" fontId="10" fillId="0" borderId="10" xfId="42" applyNumberFormat="1" applyFont="1" applyBorder="1" applyAlignment="1">
      <alignment wrapText="1"/>
    </xf>
    <xf numFmtId="173" fontId="0" fillId="8" borderId="10" xfId="42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73" fontId="13" fillId="0" borderId="0" xfId="42" applyNumberFormat="1" applyFont="1" applyFill="1" applyAlignment="1">
      <alignment/>
    </xf>
    <xf numFmtId="173" fontId="5" fillId="0" borderId="20" xfId="42" applyNumberFormat="1" applyFont="1" applyBorder="1" applyAlignment="1">
      <alignment horizontal="left"/>
    </xf>
    <xf numFmtId="173" fontId="5" fillId="0" borderId="21" xfId="42" applyNumberFormat="1" applyFont="1" applyBorder="1" applyAlignment="1">
      <alignment horizontal="left"/>
    </xf>
    <xf numFmtId="173" fontId="5" fillId="0" borderId="0" xfId="42" applyNumberFormat="1" applyFont="1" applyBorder="1" applyAlignment="1">
      <alignment horizontal="left"/>
    </xf>
    <xf numFmtId="173" fontId="5" fillId="0" borderId="0" xfId="42" applyNumberFormat="1" applyFont="1" applyFill="1" applyBorder="1" applyAlignment="1">
      <alignment horizontal="left"/>
    </xf>
    <xf numFmtId="0" fontId="9" fillId="8" borderId="10" xfId="42" applyNumberFormat="1" applyFont="1" applyFill="1" applyBorder="1" applyAlignment="1">
      <alignment horizontal="left" wrapText="1"/>
    </xf>
    <xf numFmtId="0" fontId="4" fillId="8" borderId="10" xfId="0" applyFont="1" applyFill="1" applyBorder="1" applyAlignment="1">
      <alignment/>
    </xf>
    <xf numFmtId="173" fontId="4" fillId="8" borderId="10" xfId="42" applyNumberFormat="1" applyFont="1" applyFill="1" applyBorder="1" applyAlignment="1">
      <alignment/>
    </xf>
    <xf numFmtId="173" fontId="4" fillId="7" borderId="10" xfId="42" applyNumberFormat="1" applyFont="1" applyFill="1" applyBorder="1" applyAlignment="1">
      <alignment horizontal="center"/>
    </xf>
    <xf numFmtId="173" fontId="9" fillId="8" borderId="10" xfId="42" applyNumberFormat="1" applyFont="1" applyFill="1" applyBorder="1" applyAlignment="1">
      <alignment horizontal="left" wrapText="1"/>
    </xf>
    <xf numFmtId="173" fontId="0" fillId="0" borderId="14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4" fillId="0" borderId="15" xfId="42" applyNumberFormat="1" applyFont="1" applyBorder="1" applyAlignment="1">
      <alignment/>
    </xf>
    <xf numFmtId="173" fontId="0" fillId="0" borderId="0" xfId="42" applyNumberFormat="1" applyFill="1" applyBorder="1" applyAlignment="1">
      <alignment/>
    </xf>
    <xf numFmtId="173" fontId="4" fillId="0" borderId="22" xfId="42" applyNumberFormat="1" applyFont="1" applyBorder="1" applyAlignment="1">
      <alignment/>
    </xf>
    <xf numFmtId="173" fontId="0" fillId="0" borderId="23" xfId="42" applyNumberFormat="1" applyFill="1" applyBorder="1" applyAlignment="1">
      <alignment/>
    </xf>
    <xf numFmtId="173" fontId="0" fillId="0" borderId="23" xfId="42" applyNumberFormat="1" applyBorder="1" applyAlignment="1">
      <alignment/>
    </xf>
    <xf numFmtId="214" fontId="0" fillId="0" borderId="0" xfId="42" applyNumberFormat="1" applyFont="1" applyAlignment="1">
      <alignment/>
    </xf>
    <xf numFmtId="214" fontId="0" fillId="0" borderId="0" xfId="42" applyNumberFormat="1" applyAlignment="1">
      <alignment/>
    </xf>
    <xf numFmtId="214" fontId="4" fillId="0" borderId="0" xfId="42" applyNumberFormat="1" applyFont="1" applyFill="1" applyAlignment="1">
      <alignment/>
    </xf>
    <xf numFmtId="214" fontId="4" fillId="7" borderId="10" xfId="42" applyNumberFormat="1" applyFont="1" applyFill="1" applyBorder="1" applyAlignment="1">
      <alignment horizontal="center"/>
    </xf>
    <xf numFmtId="214" fontId="4" fillId="24" borderId="10" xfId="42" applyNumberFormat="1" applyFont="1" applyFill="1" applyBorder="1" applyAlignment="1">
      <alignment horizontal="center"/>
    </xf>
    <xf numFmtId="214" fontId="13" fillId="0" borderId="0" xfId="42" applyNumberFormat="1" applyFont="1" applyAlignment="1">
      <alignment/>
    </xf>
    <xf numFmtId="38" fontId="4" fillId="8" borderId="10" xfId="42" applyNumberFormat="1" applyFont="1" applyFill="1" applyBorder="1" applyAlignment="1">
      <alignment/>
    </xf>
    <xf numFmtId="38" fontId="4" fillId="25" borderId="10" xfId="42" applyNumberFormat="1" applyFont="1" applyFill="1" applyBorder="1" applyAlignment="1">
      <alignment/>
    </xf>
    <xf numFmtId="38" fontId="4" fillId="0" borderId="10" xfId="42" applyNumberFormat="1" applyFont="1" applyBorder="1" applyAlignment="1">
      <alignment/>
    </xf>
    <xf numFmtId="38" fontId="4" fillId="24" borderId="10" xfId="42" applyNumberFormat="1" applyFont="1" applyFill="1" applyBorder="1" applyAlignment="1">
      <alignment/>
    </xf>
    <xf numFmtId="38" fontId="0" fillId="0" borderId="10" xfId="42" applyNumberFormat="1" applyFill="1" applyBorder="1" applyAlignment="1">
      <alignment/>
    </xf>
    <xf numFmtId="38" fontId="12" fillId="7" borderId="11" xfId="42" applyNumberFormat="1" applyFont="1" applyFill="1" applyBorder="1" applyAlignment="1">
      <alignment/>
    </xf>
    <xf numFmtId="0" fontId="4" fillId="20" borderId="24" xfId="0" applyFont="1" applyFill="1" applyBorder="1" applyAlignment="1">
      <alignment horizontal="center" vertical="center" wrapText="1"/>
    </xf>
    <xf numFmtId="173" fontId="4" fillId="20" borderId="10" xfId="42" applyNumberFormat="1" applyFont="1" applyFill="1" applyBorder="1" applyAlignment="1">
      <alignment horizontal="right" vertical="center"/>
    </xf>
    <xf numFmtId="173" fontId="0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214" fontId="4" fillId="20" borderId="24" xfId="42" applyNumberFormat="1" applyFont="1" applyFill="1" applyBorder="1" applyAlignment="1">
      <alignment horizontal="center" vertical="center" wrapText="1"/>
    </xf>
    <xf numFmtId="214" fontId="4" fillId="20" borderId="25" xfId="42" applyNumberFormat="1" applyFont="1" applyFill="1" applyBorder="1" applyAlignment="1">
      <alignment horizontal="center" vertical="center" wrapText="1"/>
    </xf>
    <xf numFmtId="173" fontId="0" fillId="8" borderId="10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88"/>
  <sheetViews>
    <sheetView tabSelected="1" zoomScale="70" zoomScaleNormal="70" zoomScalePageLayoutView="0" workbookViewId="0" topLeftCell="A1">
      <pane xSplit="2" ySplit="59" topLeftCell="C60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G9" sqref="G9"/>
    </sheetView>
  </sheetViews>
  <sheetFormatPr defaultColWidth="0" defaultRowHeight="12.75" outlineLevelRow="1" outlineLevelCol="1"/>
  <cols>
    <col min="1" max="1" width="45.57421875" style="5" customWidth="1"/>
    <col min="2" max="2" width="0.9921875" style="45" customWidth="1"/>
    <col min="3" max="3" width="20.421875" style="5" customWidth="1"/>
    <col min="4" max="4" width="12.140625" style="5" customWidth="1" outlineLevel="1"/>
    <col min="5" max="5" width="13.140625" style="5" customWidth="1" outlineLevel="1"/>
    <col min="6" max="6" width="13.00390625" style="5" customWidth="1" outlineLevel="1"/>
    <col min="7" max="7" width="13.7109375" style="5" customWidth="1"/>
    <col min="8" max="8" width="13.57421875" style="5" customWidth="1"/>
    <col min="9" max="9" width="14.00390625" style="5" customWidth="1"/>
    <col min="10" max="10" width="16.7109375" style="74" customWidth="1"/>
    <col min="11" max="11" width="15.7109375" style="5" customWidth="1"/>
    <col min="12" max="16384" width="0" style="5" hidden="1" customWidth="1"/>
  </cols>
  <sheetData>
    <row r="1" spans="1:7" ht="13.5" outlineLevel="1" thickBot="1">
      <c r="A1" s="71" t="s">
        <v>57</v>
      </c>
      <c r="B1" s="72"/>
      <c r="C1" s="73"/>
      <c r="D1" s="73"/>
      <c r="E1" s="2"/>
      <c r="F1" s="2"/>
      <c r="G1" s="2"/>
    </row>
    <row r="2" spans="1:12" ht="13.5" outlineLevel="1" thickBot="1">
      <c r="A2" s="69"/>
      <c r="B2" s="70"/>
      <c r="C2" s="2"/>
      <c r="D2" s="2"/>
      <c r="E2" s="2"/>
      <c r="F2" s="2"/>
      <c r="G2" s="2"/>
      <c r="K2" s="24"/>
      <c r="L2" s="1" t="s">
        <v>19</v>
      </c>
    </row>
    <row r="3" spans="1:12" ht="12.75" customHeight="1" outlineLevel="1">
      <c r="A3" s="25"/>
      <c r="B3" s="26" t="s">
        <v>0</v>
      </c>
      <c r="C3" s="66" t="s">
        <v>28</v>
      </c>
      <c r="D3" s="27"/>
      <c r="E3" s="2"/>
      <c r="F3" s="31"/>
      <c r="G3" s="2"/>
      <c r="J3" s="75"/>
      <c r="L3" s="2" t="e">
        <f>+#REF!-#REF!</f>
        <v>#REF!</v>
      </c>
    </row>
    <row r="4" spans="1:12" ht="12.75" customHeight="1" outlineLevel="1">
      <c r="A4" s="28"/>
      <c r="B4" s="29" t="s">
        <v>1</v>
      </c>
      <c r="C4" s="67" t="s">
        <v>29</v>
      </c>
      <c r="D4" s="30"/>
      <c r="E4" s="2"/>
      <c r="F4" s="31"/>
      <c r="G4" s="2"/>
      <c r="J4" s="75"/>
      <c r="L4" s="2" t="e">
        <f>+#REF!-#REF!</f>
        <v>#REF!</v>
      </c>
    </row>
    <row r="5" spans="1:12" ht="12.75" customHeight="1" outlineLevel="1">
      <c r="A5" s="28"/>
      <c r="B5" s="99" t="s">
        <v>62</v>
      </c>
      <c r="C5" s="68" t="s">
        <v>65</v>
      </c>
      <c r="D5" s="30"/>
      <c r="E5" s="2"/>
      <c r="F5" s="31"/>
      <c r="G5" s="2"/>
      <c r="J5" s="75"/>
      <c r="L5" s="2" t="e">
        <f>+#REF!-#REF!</f>
        <v>#REF!</v>
      </c>
    </row>
    <row r="6" spans="1:12" ht="12.75" customHeight="1" outlineLevel="1">
      <c r="A6" s="28"/>
      <c r="B6" s="29" t="s">
        <v>2</v>
      </c>
      <c r="C6" s="32" t="s">
        <v>3</v>
      </c>
      <c r="D6" s="30"/>
      <c r="E6" s="2"/>
      <c r="F6" s="31"/>
      <c r="G6" s="2"/>
      <c r="K6"/>
      <c r="L6" s="1"/>
    </row>
    <row r="7" spans="1:11" ht="13.5" customHeight="1" outlineLevel="1" thickBot="1">
      <c r="A7" s="33"/>
      <c r="B7" s="34"/>
      <c r="C7" s="35"/>
      <c r="D7" s="36"/>
      <c r="E7" s="2"/>
      <c r="F7" s="31"/>
      <c r="G7" s="2"/>
      <c r="K7" s="37"/>
    </row>
    <row r="8" spans="1:11" ht="12.75" customHeight="1" outlineLevel="1">
      <c r="A8" s="38"/>
      <c r="B8" s="39"/>
      <c r="C8" s="40"/>
      <c r="D8" s="40"/>
      <c r="E8" s="2"/>
      <c r="F8" s="40"/>
      <c r="G8" s="2"/>
      <c r="H8" s="2"/>
      <c r="K8" s="37"/>
    </row>
    <row r="9" spans="1:11" ht="12.75" customHeight="1" outlineLevel="1">
      <c r="A9" s="57" t="s">
        <v>20</v>
      </c>
      <c r="B9" s="58"/>
      <c r="C9" s="58"/>
      <c r="D9" s="58"/>
      <c r="E9" s="2"/>
      <c r="F9" s="59"/>
      <c r="G9" s="2"/>
      <c r="H9" s="2"/>
      <c r="J9" s="76"/>
      <c r="K9" s="37"/>
    </row>
    <row r="10" spans="1:11" s="44" customFormat="1" ht="13.5" customHeight="1" outlineLevel="1" thickBot="1">
      <c r="A10" s="41" t="s">
        <v>4</v>
      </c>
      <c r="B10" s="42"/>
      <c r="C10" s="43" t="s">
        <v>63</v>
      </c>
      <c r="D10" s="42"/>
      <c r="E10" s="4"/>
      <c r="F10" s="60"/>
      <c r="G10" s="4"/>
      <c r="H10" s="4"/>
      <c r="J10" s="76"/>
      <c r="K10" s="37"/>
    </row>
    <row r="11" spans="1:11" s="44" customFormat="1" ht="13.5" customHeight="1" outlineLevel="1" thickBot="1">
      <c r="A11" s="88"/>
      <c r="B11" s="60"/>
      <c r="C11" s="89"/>
      <c r="D11" s="60"/>
      <c r="E11" s="4"/>
      <c r="F11" s="60"/>
      <c r="G11" s="4"/>
      <c r="H11" s="4"/>
      <c r="J11" s="76"/>
      <c r="K11" s="37"/>
    </row>
    <row r="12" spans="1:11" s="10" customFormat="1" ht="45.75" customHeight="1">
      <c r="A12" s="46" t="s">
        <v>21</v>
      </c>
      <c r="B12" s="47"/>
      <c r="C12" s="92" t="s">
        <v>36</v>
      </c>
      <c r="D12" s="93" t="s">
        <v>58</v>
      </c>
      <c r="E12" s="94"/>
      <c r="F12" s="95"/>
      <c r="G12" s="6" t="s">
        <v>59</v>
      </c>
      <c r="H12" s="6" t="s">
        <v>60</v>
      </c>
      <c r="I12" s="6" t="s">
        <v>61</v>
      </c>
      <c r="J12" s="96" t="s">
        <v>30</v>
      </c>
      <c r="K12" s="90" t="s">
        <v>64</v>
      </c>
    </row>
    <row r="13" spans="1:11" s="10" customFormat="1" ht="63.75" customHeight="1">
      <c r="A13" s="87" t="s">
        <v>5</v>
      </c>
      <c r="B13" s="48"/>
      <c r="C13" s="91"/>
      <c r="D13" s="86" t="s">
        <v>25</v>
      </c>
      <c r="E13" s="86" t="s">
        <v>26</v>
      </c>
      <c r="F13" s="86" t="s">
        <v>27</v>
      </c>
      <c r="G13" s="86" t="s">
        <v>23</v>
      </c>
      <c r="H13" s="86" t="s">
        <v>22</v>
      </c>
      <c r="I13" s="86" t="s">
        <v>24</v>
      </c>
      <c r="J13" s="97"/>
      <c r="K13" s="91"/>
    </row>
    <row r="14" spans="1:11" s="10" customFormat="1" ht="12.75">
      <c r="A14" s="19"/>
      <c r="B14" s="19"/>
      <c r="C14" s="64" t="s">
        <v>6</v>
      </c>
      <c r="D14" s="64" t="s">
        <v>7</v>
      </c>
      <c r="E14" s="64" t="s">
        <v>8</v>
      </c>
      <c r="F14" s="64" t="s">
        <v>9</v>
      </c>
      <c r="G14" s="64" t="s">
        <v>10</v>
      </c>
      <c r="H14" s="64" t="s">
        <v>11</v>
      </c>
      <c r="I14" s="64" t="s">
        <v>12</v>
      </c>
      <c r="J14" s="77" t="s">
        <v>33</v>
      </c>
      <c r="K14" s="64" t="s">
        <v>34</v>
      </c>
    </row>
    <row r="15" spans="1:11" s="10" customFormat="1" ht="12.75">
      <c r="A15" s="49" t="s">
        <v>39</v>
      </c>
      <c r="B15" s="50"/>
      <c r="C15" s="8"/>
      <c r="D15" s="8"/>
      <c r="E15" s="8"/>
      <c r="F15" s="8"/>
      <c r="G15" s="8"/>
      <c r="H15" s="8"/>
      <c r="I15" s="8"/>
      <c r="J15" s="78"/>
      <c r="K15" s="8"/>
    </row>
    <row r="16" spans="1:11" s="10" customFormat="1" ht="12.75" outlineLevel="1">
      <c r="A16" s="51" t="s">
        <v>42</v>
      </c>
      <c r="B16" s="9"/>
      <c r="C16" s="9">
        <v>100000</v>
      </c>
      <c r="D16" s="9"/>
      <c r="E16" s="9">
        <v>400000</v>
      </c>
      <c r="F16" s="9"/>
      <c r="G16" s="9">
        <f>SUM(D16:F16)</f>
        <v>400000</v>
      </c>
      <c r="H16" s="9"/>
      <c r="I16" s="9"/>
      <c r="J16" s="80">
        <f>K16-(SUM(G16:I16)+C16)</f>
        <v>0</v>
      </c>
      <c r="K16" s="9">
        <v>500000</v>
      </c>
    </row>
    <row r="17" spans="1:11" s="10" customFormat="1" ht="12.75" outlineLevel="1">
      <c r="A17" s="51" t="s">
        <v>40</v>
      </c>
      <c r="B17" s="9"/>
      <c r="C17" s="9">
        <v>100000</v>
      </c>
      <c r="D17" s="9"/>
      <c r="E17" s="9"/>
      <c r="F17" s="9">
        <v>200000</v>
      </c>
      <c r="G17" s="9">
        <f>SUM(D17:F17)</f>
        <v>200000</v>
      </c>
      <c r="H17" s="9"/>
      <c r="I17" s="9"/>
      <c r="J17" s="80">
        <f>K17-(SUM(G17:I17)+C17)</f>
        <v>0</v>
      </c>
      <c r="K17" s="9">
        <v>300000</v>
      </c>
    </row>
    <row r="18" spans="1:11" s="10" customFormat="1" ht="12.75" outlineLevel="1">
      <c r="A18" s="51" t="s">
        <v>41</v>
      </c>
      <c r="B18" s="9"/>
      <c r="C18" s="9">
        <v>100000</v>
      </c>
      <c r="D18" s="9"/>
      <c r="E18" s="9"/>
      <c r="F18" s="9">
        <v>150000</v>
      </c>
      <c r="G18" s="9">
        <f>SUM(D18:F18)</f>
        <v>150000</v>
      </c>
      <c r="H18" s="9"/>
      <c r="I18" s="9"/>
      <c r="J18" s="80">
        <f>K18-(SUM(G18:I18)+C18)</f>
        <v>0</v>
      </c>
      <c r="K18" s="9">
        <v>250000</v>
      </c>
    </row>
    <row r="19" spans="1:11" s="10" customFormat="1" ht="12.75" outlineLevel="1">
      <c r="A19" s="51" t="s">
        <v>43</v>
      </c>
      <c r="B19" s="9"/>
      <c r="C19" s="9">
        <v>50000</v>
      </c>
      <c r="D19" s="9"/>
      <c r="E19" s="9"/>
      <c r="F19" s="9">
        <v>150000</v>
      </c>
      <c r="G19" s="9">
        <f>SUM(D19:F19)</f>
        <v>150000</v>
      </c>
      <c r="H19" s="9"/>
      <c r="I19" s="9"/>
      <c r="J19" s="80">
        <f>K19-(SUM(G19:I19)+C19)</f>
        <v>0</v>
      </c>
      <c r="K19" s="9">
        <v>200000</v>
      </c>
    </row>
    <row r="20" spans="1:11" s="10" customFormat="1" ht="12.75">
      <c r="A20" s="12" t="s">
        <v>51</v>
      </c>
      <c r="B20" s="18"/>
      <c r="C20" s="13">
        <f>+C19+C18+C17+C16</f>
        <v>350000</v>
      </c>
      <c r="D20" s="52">
        <f>+D19+D18+D17+D16</f>
        <v>0</v>
      </c>
      <c r="E20" s="52">
        <f>+E19+E18+E17+E16</f>
        <v>400000</v>
      </c>
      <c r="F20" s="52">
        <f>+F19+F18+F17+F16</f>
        <v>500000</v>
      </c>
      <c r="G20" s="13">
        <f>SUM(D20:F20)</f>
        <v>900000</v>
      </c>
      <c r="H20" s="52">
        <f>+H19+H18+H17+H16</f>
        <v>0</v>
      </c>
      <c r="I20" s="52">
        <f>+I19+I18+I17+I16</f>
        <v>0</v>
      </c>
      <c r="J20" s="81">
        <f>+J19+J18+J17+J16</f>
        <v>0</v>
      </c>
      <c r="K20" s="13">
        <f>SUM(K16:K19)</f>
        <v>1250000</v>
      </c>
    </row>
    <row r="21" spans="1:11" s="10" customFormat="1" ht="12.75">
      <c r="A21" s="53"/>
      <c r="B21" s="11"/>
      <c r="C21" s="11"/>
      <c r="J21" s="82"/>
      <c r="K21" s="11"/>
    </row>
    <row r="22" spans="1:11" s="10" customFormat="1" ht="12.75">
      <c r="A22" s="49" t="s">
        <v>48</v>
      </c>
      <c r="B22" s="15"/>
      <c r="C22" s="15"/>
      <c r="D22" s="15"/>
      <c r="E22" s="15"/>
      <c r="F22" s="15"/>
      <c r="G22" s="15"/>
      <c r="H22" s="15"/>
      <c r="I22" s="15"/>
      <c r="J22" s="83"/>
      <c r="K22" s="15"/>
    </row>
    <row r="23" spans="1:11" s="10" customFormat="1" ht="12.75" outlineLevel="1">
      <c r="A23" s="51" t="s">
        <v>50</v>
      </c>
      <c r="B23" s="9"/>
      <c r="C23" s="9">
        <v>100000</v>
      </c>
      <c r="D23" s="9"/>
      <c r="E23" s="9"/>
      <c r="F23" s="9"/>
      <c r="G23" s="9">
        <f>SUM(D23:F23)</f>
        <v>0</v>
      </c>
      <c r="H23" s="9"/>
      <c r="I23" s="9"/>
      <c r="J23" s="80">
        <f>K23-(SUM(G23:I23)+C23)</f>
        <v>0</v>
      </c>
      <c r="K23" s="9">
        <v>100000</v>
      </c>
    </row>
    <row r="24" spans="1:11" s="10" customFormat="1" ht="12.75" outlineLevel="1">
      <c r="A24" s="51" t="s">
        <v>49</v>
      </c>
      <c r="B24" s="9"/>
      <c r="C24" s="54">
        <v>25000</v>
      </c>
      <c r="D24" s="9"/>
      <c r="E24" s="9">
        <v>25000</v>
      </c>
      <c r="F24" s="9"/>
      <c r="G24" s="9">
        <f>SUM(D24:F24)</f>
        <v>25000</v>
      </c>
      <c r="H24" s="9"/>
      <c r="I24" s="9"/>
      <c r="J24" s="80">
        <f>K24-(SUM(G24:I24)+C24)</f>
        <v>0</v>
      </c>
      <c r="K24" s="9">
        <v>50000</v>
      </c>
    </row>
    <row r="25" spans="1:11" s="10" customFormat="1" ht="12.75" outlineLevel="1">
      <c r="A25" s="51" t="s">
        <v>54</v>
      </c>
      <c r="B25" s="9"/>
      <c r="C25" s="9">
        <v>100000</v>
      </c>
      <c r="D25" s="9"/>
      <c r="E25" s="9"/>
      <c r="F25" s="9"/>
      <c r="G25" s="9">
        <f>SUM(D25:F25)</f>
        <v>0</v>
      </c>
      <c r="H25" s="9"/>
      <c r="I25" s="9"/>
      <c r="J25" s="80">
        <f>K25-(SUM(G25:I25)+C25)</f>
        <v>0</v>
      </c>
      <c r="K25" s="9">
        <v>100000</v>
      </c>
    </row>
    <row r="26" spans="1:11" s="10" customFormat="1" ht="12.75" outlineLevel="1">
      <c r="A26" s="51" t="s">
        <v>55</v>
      </c>
      <c r="B26" s="9"/>
      <c r="C26" s="9">
        <v>250000</v>
      </c>
      <c r="D26" s="9"/>
      <c r="E26" s="9"/>
      <c r="F26" s="9">
        <v>250000</v>
      </c>
      <c r="G26" s="9">
        <f>SUM(D26:F26)</f>
        <v>250000</v>
      </c>
      <c r="H26" s="9">
        <v>250000</v>
      </c>
      <c r="I26" s="9"/>
      <c r="J26" s="80">
        <f>K26-(SUM(G26:I26)+C26)</f>
        <v>0</v>
      </c>
      <c r="K26" s="9">
        <v>750000</v>
      </c>
    </row>
    <row r="27" spans="1:11" s="10" customFormat="1" ht="12.75">
      <c r="A27" s="16" t="s">
        <v>53</v>
      </c>
      <c r="B27" s="18"/>
      <c r="C27" s="13">
        <f aca="true" t="shared" si="0" ref="C27:J27">C26+C25+C24+C23</f>
        <v>475000</v>
      </c>
      <c r="D27" s="13">
        <f t="shared" si="0"/>
        <v>0</v>
      </c>
      <c r="E27" s="13">
        <f t="shared" si="0"/>
        <v>25000</v>
      </c>
      <c r="F27" s="13">
        <f t="shared" si="0"/>
        <v>250000</v>
      </c>
      <c r="G27" s="13">
        <f t="shared" si="0"/>
        <v>275000</v>
      </c>
      <c r="H27" s="13">
        <f t="shared" si="0"/>
        <v>250000</v>
      </c>
      <c r="I27" s="13">
        <f t="shared" si="0"/>
        <v>0</v>
      </c>
      <c r="J27" s="13">
        <f t="shared" si="0"/>
        <v>0</v>
      </c>
      <c r="K27" s="13">
        <f>SUM(K23:K26)</f>
        <v>1000000</v>
      </c>
    </row>
    <row r="28" spans="1:11" s="10" customFormat="1" ht="12.75">
      <c r="A28" s="53"/>
      <c r="B28" s="11"/>
      <c r="C28" s="11"/>
      <c r="J28" s="82"/>
      <c r="K28" s="11"/>
    </row>
    <row r="29" spans="1:11" s="10" customFormat="1" ht="12.75">
      <c r="A29" s="49" t="s">
        <v>44</v>
      </c>
      <c r="B29" s="15"/>
      <c r="C29" s="15"/>
      <c r="D29" s="15"/>
      <c r="E29" s="15"/>
      <c r="F29" s="15"/>
      <c r="G29" s="15"/>
      <c r="H29" s="15"/>
      <c r="I29" s="15"/>
      <c r="J29" s="83"/>
      <c r="K29" s="15"/>
    </row>
    <row r="30" spans="1:11" s="11" customFormat="1" ht="12.75" outlineLevel="1">
      <c r="A30" s="51" t="s">
        <v>45</v>
      </c>
      <c r="B30" s="9"/>
      <c r="C30" s="9">
        <v>500000</v>
      </c>
      <c r="D30" s="9"/>
      <c r="E30" s="9">
        <v>500000</v>
      </c>
      <c r="F30" s="9"/>
      <c r="G30" s="9">
        <f>SUM(D30:F30)</f>
        <v>500000</v>
      </c>
      <c r="H30" s="9"/>
      <c r="I30" s="9"/>
      <c r="J30" s="80">
        <f>K30-(SUM(G30:I30)+C30)</f>
        <v>0</v>
      </c>
      <c r="K30" s="9">
        <v>1000000</v>
      </c>
    </row>
    <row r="31" spans="1:11" s="11" customFormat="1" ht="12.75" outlineLevel="1">
      <c r="A31" s="51" t="s">
        <v>46</v>
      </c>
      <c r="B31" s="9"/>
      <c r="C31" s="9">
        <v>100000</v>
      </c>
      <c r="D31" s="9"/>
      <c r="E31" s="9"/>
      <c r="F31" s="9"/>
      <c r="G31" s="9">
        <f>SUM(D31:F31)</f>
        <v>0</v>
      </c>
      <c r="H31" s="9">
        <v>400000</v>
      </c>
      <c r="I31" s="9"/>
      <c r="J31" s="80">
        <f>K31-(SUM(G31:I31)+C31)</f>
        <v>0</v>
      </c>
      <c r="K31" s="9">
        <v>500000</v>
      </c>
    </row>
    <row r="32" spans="1:11" s="11" customFormat="1" ht="12.75" outlineLevel="1">
      <c r="A32" s="51" t="s">
        <v>47</v>
      </c>
      <c r="B32" s="9"/>
      <c r="C32" s="9">
        <v>0</v>
      </c>
      <c r="D32" s="9"/>
      <c r="E32" s="9"/>
      <c r="F32" s="9"/>
      <c r="G32" s="9">
        <f>SUM(D32:F32)</f>
        <v>0</v>
      </c>
      <c r="H32" s="9">
        <v>500000</v>
      </c>
      <c r="I32" s="9"/>
      <c r="J32" s="80">
        <f>K32-(SUM(G32:I32)+C32)</f>
        <v>0</v>
      </c>
      <c r="K32" s="9">
        <v>500000</v>
      </c>
    </row>
    <row r="33" spans="1:11" s="11" customFormat="1" ht="12.75" outlineLevel="1">
      <c r="A33" s="51" t="s">
        <v>56</v>
      </c>
      <c r="B33" s="9"/>
      <c r="C33" s="9">
        <v>0</v>
      </c>
      <c r="D33" s="9"/>
      <c r="E33" s="9"/>
      <c r="F33" s="9"/>
      <c r="G33" s="9">
        <f>SUM(D33:F33)</f>
        <v>0</v>
      </c>
      <c r="H33" s="9">
        <v>1000000</v>
      </c>
      <c r="I33" s="9"/>
      <c r="J33" s="80">
        <f>K33-(SUM(G33:I33)+C33)</f>
        <v>0</v>
      </c>
      <c r="K33" s="9">
        <v>1000000</v>
      </c>
    </row>
    <row r="34" spans="1:11" s="10" customFormat="1" ht="12.75">
      <c r="A34" s="16" t="s">
        <v>52</v>
      </c>
      <c r="B34" s="18"/>
      <c r="C34" s="13">
        <f>C33+C32+C31+C30</f>
        <v>600000</v>
      </c>
      <c r="D34" s="13">
        <f aca="true" t="shared" si="1" ref="D34:J34">SUM(D30:D33)</f>
        <v>0</v>
      </c>
      <c r="E34" s="13">
        <f t="shared" si="1"/>
        <v>500000</v>
      </c>
      <c r="F34" s="13">
        <f t="shared" si="1"/>
        <v>0</v>
      </c>
      <c r="G34" s="13">
        <f t="shared" si="1"/>
        <v>500000</v>
      </c>
      <c r="H34" s="13">
        <f t="shared" si="1"/>
        <v>1900000</v>
      </c>
      <c r="I34" s="13">
        <f t="shared" si="1"/>
        <v>0</v>
      </c>
      <c r="J34" s="13">
        <f t="shared" si="1"/>
        <v>0</v>
      </c>
      <c r="K34" s="13">
        <f>SUM(K30:K33)</f>
        <v>3000000</v>
      </c>
    </row>
    <row r="35" spans="1:11" s="10" customFormat="1" ht="12.75">
      <c r="A35" s="53"/>
      <c r="B35" s="11"/>
      <c r="C35" s="11"/>
      <c r="J35" s="82"/>
      <c r="K35" s="11"/>
    </row>
    <row r="36" spans="1:11" s="3" customFormat="1" ht="12.75">
      <c r="A36" s="7" t="s">
        <v>13</v>
      </c>
      <c r="B36" s="14"/>
      <c r="C36" s="15"/>
      <c r="D36" s="14"/>
      <c r="E36" s="14"/>
      <c r="F36" s="14"/>
      <c r="G36" s="14"/>
      <c r="H36" s="14"/>
      <c r="I36" s="14"/>
      <c r="J36" s="83"/>
      <c r="K36" s="15"/>
    </row>
    <row r="37" spans="1:11" s="3" customFormat="1" ht="12.75" outlineLevel="1">
      <c r="A37" s="61" t="s">
        <v>37</v>
      </c>
      <c r="B37" s="62"/>
      <c r="C37" s="98">
        <v>300000</v>
      </c>
      <c r="D37" s="98"/>
      <c r="E37" s="98">
        <v>100000</v>
      </c>
      <c r="F37" s="98"/>
      <c r="G37" s="9">
        <f>SUM(D37:F37)</f>
        <v>100000</v>
      </c>
      <c r="H37" s="98">
        <v>100000</v>
      </c>
      <c r="I37" s="98"/>
      <c r="J37" s="80">
        <f>K37-(SUM(G37:I37)+C37)</f>
        <v>0</v>
      </c>
      <c r="K37" s="98">
        <v>500000</v>
      </c>
    </row>
    <row r="38" spans="1:11" s="10" customFormat="1" ht="12.75" outlineLevel="1">
      <c r="A38" s="65" t="s">
        <v>15</v>
      </c>
      <c r="B38" s="63"/>
      <c r="C38" s="98">
        <v>0</v>
      </c>
      <c r="D38" s="98"/>
      <c r="E38" s="98"/>
      <c r="F38" s="98"/>
      <c r="G38" s="9">
        <f>SUM(D38:F38)</f>
        <v>0</v>
      </c>
      <c r="H38" s="98">
        <v>50000</v>
      </c>
      <c r="I38" s="98"/>
      <c r="J38" s="80">
        <f>K38-(SUM(G38:I38)+C38)</f>
        <v>0</v>
      </c>
      <c r="K38" s="98">
        <v>50000</v>
      </c>
    </row>
    <row r="39" spans="1:11" s="10" customFormat="1" ht="12.75" outlineLevel="1">
      <c r="A39" s="65" t="s">
        <v>38</v>
      </c>
      <c r="B39" s="63"/>
      <c r="C39" s="98">
        <v>1000000</v>
      </c>
      <c r="D39" s="98"/>
      <c r="E39" s="98"/>
      <c r="F39" s="98"/>
      <c r="G39" s="9">
        <f>SUM(D39:F39)</f>
        <v>0</v>
      </c>
      <c r="H39" s="63"/>
      <c r="I39" s="63"/>
      <c r="J39" s="80">
        <f>K39-(SUM(G39:I39)+C39)</f>
        <v>0</v>
      </c>
      <c r="K39" s="98">
        <v>1000000</v>
      </c>
    </row>
    <row r="40" spans="1:11" s="10" customFormat="1" ht="12.75" outlineLevel="1">
      <c r="A40" s="65" t="s">
        <v>16</v>
      </c>
      <c r="B40" s="63"/>
      <c r="C40" s="98">
        <v>1000000</v>
      </c>
      <c r="D40" s="98"/>
      <c r="E40" s="98"/>
      <c r="F40" s="98"/>
      <c r="G40" s="9">
        <f>SUM(D40:F40)</f>
        <v>0</v>
      </c>
      <c r="H40" s="63"/>
      <c r="I40" s="63"/>
      <c r="J40" s="80">
        <f>K40-(SUM(G40:I40)+C40)</f>
        <v>0</v>
      </c>
      <c r="K40" s="98">
        <v>1000000</v>
      </c>
    </row>
    <row r="41" spans="1:11" s="3" customFormat="1" ht="12.75">
      <c r="A41" s="20" t="s">
        <v>17</v>
      </c>
      <c r="B41" s="17"/>
      <c r="C41" s="13">
        <f>C40+C39+C38+C37</f>
        <v>2300000</v>
      </c>
      <c r="D41" s="13">
        <f>+D40+D38+D37</f>
        <v>0</v>
      </c>
      <c r="E41" s="13">
        <f>+E40+E38+E37</f>
        <v>100000</v>
      </c>
      <c r="F41" s="13">
        <f>+F40+F38+F37</f>
        <v>0</v>
      </c>
      <c r="G41" s="13">
        <f>SUM(D41:F41)</f>
        <v>100000</v>
      </c>
      <c r="H41" s="13">
        <f>+H40+H38+H37</f>
        <v>150000</v>
      </c>
      <c r="I41" s="13">
        <f>+I40+I38+I37</f>
        <v>0</v>
      </c>
      <c r="J41" s="81">
        <f>+J40+J38+J37</f>
        <v>0</v>
      </c>
      <c r="K41" s="13">
        <f>SUM(K37:K40)</f>
        <v>2550000</v>
      </c>
    </row>
    <row r="42" spans="1:11" s="10" customFormat="1" ht="12.75">
      <c r="A42" s="53"/>
      <c r="B42" s="11"/>
      <c r="C42" s="11"/>
      <c r="J42" s="84"/>
      <c r="K42" s="11"/>
    </row>
    <row r="43" spans="1:11" s="55" customFormat="1" ht="17.25" thickBot="1">
      <c r="A43" s="21" t="s">
        <v>18</v>
      </c>
      <c r="B43" s="22"/>
      <c r="C43" s="23">
        <f>+C41+C34+C27+C20</f>
        <v>3725000</v>
      </c>
      <c r="D43" s="23">
        <f>+D41+D34+D27+D20</f>
        <v>0</v>
      </c>
      <c r="E43" s="23">
        <f>+E41+E34+E27+E20</f>
        <v>1025000</v>
      </c>
      <c r="F43" s="23">
        <f>+F41+F34+F27+F20</f>
        <v>750000</v>
      </c>
      <c r="G43" s="23">
        <f>SUM(D43:F43)</f>
        <v>1775000</v>
      </c>
      <c r="H43" s="23">
        <f>+H41+H34+H27+H20</f>
        <v>2300000</v>
      </c>
      <c r="I43" s="23">
        <f>+I41+I34+I27+I20</f>
        <v>0</v>
      </c>
      <c r="J43" s="85">
        <f>+J41+J34+J27+J20</f>
        <v>0</v>
      </c>
      <c r="K43" s="23">
        <f>+K41+K34+K27+K20</f>
        <v>7800000</v>
      </c>
    </row>
    <row r="44" ht="13.5" thickTop="1"/>
    <row r="87" ht="12.75">
      <c r="J87" s="79"/>
    </row>
    <row r="88" ht="12.75">
      <c r="C88" s="56"/>
    </row>
  </sheetData>
  <sheetProtection/>
  <mergeCells count="4">
    <mergeCell ref="K12:K13"/>
    <mergeCell ref="C12:C13"/>
    <mergeCell ref="D12:F12"/>
    <mergeCell ref="J12:J13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88"/>
  <sheetViews>
    <sheetView zoomScale="70" zoomScaleNormal="70" zoomScalePageLayoutView="0" workbookViewId="0" topLeftCell="A1">
      <pane xSplit="2" ySplit="59" topLeftCell="C60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C5" sqref="C5"/>
    </sheetView>
  </sheetViews>
  <sheetFormatPr defaultColWidth="0" defaultRowHeight="12.75" outlineLevelRow="1" outlineLevelCol="1"/>
  <cols>
    <col min="1" max="1" width="42.421875" style="5" customWidth="1"/>
    <col min="2" max="2" width="0.9921875" style="45" customWidth="1"/>
    <col min="3" max="3" width="20.421875" style="5" customWidth="1"/>
    <col min="4" max="4" width="13.00390625" style="5" customWidth="1" outlineLevel="1"/>
    <col min="5" max="5" width="13.140625" style="5" customWidth="1" outlineLevel="1"/>
    <col min="6" max="6" width="13.00390625" style="5" customWidth="1" outlineLevel="1"/>
    <col min="7" max="7" width="14.140625" style="5" customWidth="1"/>
    <col min="8" max="8" width="14.7109375" style="5" customWidth="1"/>
    <col min="9" max="9" width="14.00390625" style="5" customWidth="1"/>
    <col min="10" max="10" width="16.7109375" style="75" customWidth="1"/>
    <col min="11" max="11" width="15.7109375" style="5" customWidth="1"/>
    <col min="12" max="16384" width="0" style="5" hidden="1" customWidth="1"/>
  </cols>
  <sheetData>
    <row r="1" spans="1:7" ht="13.5" outlineLevel="1" thickBot="1">
      <c r="A1" s="71" t="s">
        <v>57</v>
      </c>
      <c r="B1" s="72"/>
      <c r="C1" s="73"/>
      <c r="D1" s="73"/>
      <c r="E1" s="2"/>
      <c r="F1" s="2"/>
      <c r="G1" s="2"/>
    </row>
    <row r="2" spans="1:12" ht="13.5" outlineLevel="1" thickBot="1">
      <c r="A2" s="69"/>
      <c r="B2" s="70"/>
      <c r="C2" s="2"/>
      <c r="D2" s="2"/>
      <c r="E2" s="2"/>
      <c r="F2" s="2"/>
      <c r="G2" s="2"/>
      <c r="K2" s="24"/>
      <c r="L2" s="1" t="s">
        <v>19</v>
      </c>
    </row>
    <row r="3" spans="1:12" ht="12.75" customHeight="1" outlineLevel="1">
      <c r="A3" s="25"/>
      <c r="B3" s="26" t="s">
        <v>0</v>
      </c>
      <c r="C3" s="66" t="s">
        <v>28</v>
      </c>
      <c r="D3" s="27"/>
      <c r="E3" s="2"/>
      <c r="F3" s="31"/>
      <c r="G3" s="2"/>
      <c r="L3" s="2" t="e">
        <f>+#REF!-#REF!</f>
        <v>#REF!</v>
      </c>
    </row>
    <row r="4" spans="1:12" ht="12.75" customHeight="1" outlineLevel="1">
      <c r="A4" s="28"/>
      <c r="B4" s="29" t="s">
        <v>1</v>
      </c>
      <c r="C4" s="67" t="s">
        <v>29</v>
      </c>
      <c r="D4" s="30"/>
      <c r="E4" s="2"/>
      <c r="F4" s="31"/>
      <c r="G4" s="2"/>
      <c r="L4" s="2" t="e">
        <f>+#REF!-#REF!</f>
        <v>#REF!</v>
      </c>
    </row>
    <row r="5" spans="1:12" ht="12.75" customHeight="1" outlineLevel="1">
      <c r="A5" s="28"/>
      <c r="B5" s="99" t="s">
        <v>62</v>
      </c>
      <c r="C5" s="68" t="s">
        <v>65</v>
      </c>
      <c r="D5" s="30"/>
      <c r="E5" s="2"/>
      <c r="F5" s="31"/>
      <c r="G5" s="2"/>
      <c r="L5" s="2" t="e">
        <f>+#REF!-#REF!</f>
        <v>#REF!</v>
      </c>
    </row>
    <row r="6" spans="1:12" ht="12.75" customHeight="1" outlineLevel="1">
      <c r="A6" s="28"/>
      <c r="B6" s="29" t="s">
        <v>2</v>
      </c>
      <c r="C6" s="32" t="s">
        <v>3</v>
      </c>
      <c r="D6" s="30"/>
      <c r="E6" s="2"/>
      <c r="F6" s="31"/>
      <c r="G6" s="2"/>
      <c r="K6"/>
      <c r="L6" s="1"/>
    </row>
    <row r="7" spans="1:11" ht="13.5" customHeight="1" outlineLevel="1" thickBot="1">
      <c r="A7" s="33"/>
      <c r="B7" s="34"/>
      <c r="C7" s="35"/>
      <c r="D7" s="36"/>
      <c r="E7" s="2"/>
      <c r="F7" s="31"/>
      <c r="G7" s="2"/>
      <c r="K7" s="37"/>
    </row>
    <row r="8" spans="1:11" ht="12.75" customHeight="1" outlineLevel="1">
      <c r="A8" s="38"/>
      <c r="B8" s="39"/>
      <c r="C8" s="40"/>
      <c r="D8" s="40"/>
      <c r="E8" s="2"/>
      <c r="F8" s="40"/>
      <c r="G8" s="2"/>
      <c r="H8" s="2"/>
      <c r="K8" s="37"/>
    </row>
    <row r="9" spans="1:11" ht="12.75" customHeight="1" outlineLevel="1">
      <c r="A9" s="57" t="s">
        <v>32</v>
      </c>
      <c r="B9" s="58"/>
      <c r="C9" s="58"/>
      <c r="D9" s="58"/>
      <c r="E9" s="2"/>
      <c r="F9" s="59"/>
      <c r="G9" s="2"/>
      <c r="H9" s="2"/>
      <c r="J9" s="76"/>
      <c r="K9" s="37"/>
    </row>
    <row r="10" spans="1:11" s="44" customFormat="1" ht="13.5" customHeight="1" outlineLevel="1" thickBot="1">
      <c r="A10" s="41" t="s">
        <v>4</v>
      </c>
      <c r="B10" s="42"/>
      <c r="C10" s="43" t="s">
        <v>63</v>
      </c>
      <c r="D10" s="42"/>
      <c r="E10" s="4"/>
      <c r="F10" s="60"/>
      <c r="G10" s="4"/>
      <c r="H10" s="4"/>
      <c r="J10" s="76"/>
      <c r="K10" s="37"/>
    </row>
    <row r="11" ht="13.5" outlineLevel="1" thickBot="1">
      <c r="K11" s="30"/>
    </row>
    <row r="12" spans="1:11" s="10" customFormat="1" ht="45.75" customHeight="1">
      <c r="A12" s="46" t="s">
        <v>31</v>
      </c>
      <c r="B12" s="47"/>
      <c r="C12" s="92" t="s">
        <v>35</v>
      </c>
      <c r="D12" s="93" t="s">
        <v>58</v>
      </c>
      <c r="E12" s="94"/>
      <c r="F12" s="95"/>
      <c r="G12" s="6" t="s">
        <v>59</v>
      </c>
      <c r="H12" s="6" t="s">
        <v>60</v>
      </c>
      <c r="I12" s="6" t="s">
        <v>61</v>
      </c>
      <c r="J12" s="96" t="s">
        <v>30</v>
      </c>
      <c r="K12" s="90" t="s">
        <v>64</v>
      </c>
    </row>
    <row r="13" spans="1:11" s="10" customFormat="1" ht="63.75" customHeight="1">
      <c r="A13" s="87" t="s">
        <v>5</v>
      </c>
      <c r="B13" s="48"/>
      <c r="C13" s="91"/>
      <c r="D13" s="86" t="s">
        <v>25</v>
      </c>
      <c r="E13" s="86" t="s">
        <v>26</v>
      </c>
      <c r="F13" s="86" t="s">
        <v>27</v>
      </c>
      <c r="G13" s="86" t="s">
        <v>23</v>
      </c>
      <c r="H13" s="86" t="s">
        <v>22</v>
      </c>
      <c r="I13" s="86" t="s">
        <v>24</v>
      </c>
      <c r="J13" s="97"/>
      <c r="K13" s="91"/>
    </row>
    <row r="14" spans="1:11" s="10" customFormat="1" ht="12.75">
      <c r="A14" s="19"/>
      <c r="B14" s="19"/>
      <c r="C14" s="64" t="s">
        <v>6</v>
      </c>
      <c r="D14" s="64" t="s">
        <v>7</v>
      </c>
      <c r="E14" s="64" t="s">
        <v>8</v>
      </c>
      <c r="F14" s="64" t="s">
        <v>9</v>
      </c>
      <c r="G14" s="64" t="s">
        <v>10</v>
      </c>
      <c r="H14" s="64" t="s">
        <v>11</v>
      </c>
      <c r="I14" s="64" t="s">
        <v>12</v>
      </c>
      <c r="J14" s="77" t="s">
        <v>33</v>
      </c>
      <c r="K14" s="64" t="s">
        <v>34</v>
      </c>
    </row>
    <row r="15" spans="1:11" s="10" customFormat="1" ht="12.75">
      <c r="A15" s="49" t="s">
        <v>39</v>
      </c>
      <c r="B15" s="50"/>
      <c r="C15" s="8"/>
      <c r="D15" s="8"/>
      <c r="E15" s="8"/>
      <c r="F15" s="8"/>
      <c r="G15" s="8"/>
      <c r="H15" s="8"/>
      <c r="I15" s="8"/>
      <c r="J15" s="78"/>
      <c r="K15" s="8"/>
    </row>
    <row r="16" spans="1:11" s="10" customFormat="1" ht="12.75" outlineLevel="1">
      <c r="A16" s="51" t="s">
        <v>42</v>
      </c>
      <c r="B16" s="9"/>
      <c r="C16" s="9">
        <v>50000</v>
      </c>
      <c r="D16" s="9">
        <v>50000</v>
      </c>
      <c r="E16" s="9"/>
      <c r="F16" s="9"/>
      <c r="G16" s="9">
        <f>SUM(D16:F16)</f>
        <v>50000</v>
      </c>
      <c r="H16" s="9">
        <v>200000</v>
      </c>
      <c r="I16" s="9">
        <v>200000</v>
      </c>
      <c r="J16" s="80">
        <f>K16-(SUM(G16:I16)+C16)</f>
        <v>0</v>
      </c>
      <c r="K16" s="9">
        <v>500000</v>
      </c>
    </row>
    <row r="17" spans="1:11" s="10" customFormat="1" ht="12.75" outlineLevel="1">
      <c r="A17" s="51" t="s">
        <v>40</v>
      </c>
      <c r="B17" s="9"/>
      <c r="C17" s="9">
        <v>50000</v>
      </c>
      <c r="D17" s="9">
        <v>50000</v>
      </c>
      <c r="E17" s="9"/>
      <c r="F17" s="9"/>
      <c r="G17" s="9">
        <f>SUM(D17:F17)</f>
        <v>50000</v>
      </c>
      <c r="H17" s="9">
        <v>100000</v>
      </c>
      <c r="I17" s="9">
        <v>100000</v>
      </c>
      <c r="J17" s="80">
        <f>K17-(SUM(G17:I17)+C17)</f>
        <v>0</v>
      </c>
      <c r="K17" s="9">
        <v>300000</v>
      </c>
    </row>
    <row r="18" spans="1:11" s="10" customFormat="1" ht="12.75" outlineLevel="1">
      <c r="A18" s="51" t="s">
        <v>41</v>
      </c>
      <c r="B18" s="9"/>
      <c r="C18" s="9">
        <v>50000</v>
      </c>
      <c r="D18" s="9"/>
      <c r="E18" s="9">
        <v>50000</v>
      </c>
      <c r="F18" s="9"/>
      <c r="G18" s="9">
        <f>SUM(D18:F18)</f>
        <v>50000</v>
      </c>
      <c r="H18" s="9">
        <v>75000</v>
      </c>
      <c r="I18" s="9">
        <v>75000</v>
      </c>
      <c r="J18" s="80">
        <f>K18-(SUM(G18:I18)+C18)</f>
        <v>0</v>
      </c>
      <c r="K18" s="9">
        <v>250000</v>
      </c>
    </row>
    <row r="19" spans="1:11" s="10" customFormat="1" ht="12.75" outlineLevel="1">
      <c r="A19" s="51" t="s">
        <v>43</v>
      </c>
      <c r="B19" s="9"/>
      <c r="C19" s="9">
        <v>25000</v>
      </c>
      <c r="D19" s="9"/>
      <c r="E19" s="9"/>
      <c r="F19" s="9">
        <v>25000</v>
      </c>
      <c r="G19" s="9">
        <f>SUM(D19:F19)</f>
        <v>25000</v>
      </c>
      <c r="H19" s="9">
        <v>75000</v>
      </c>
      <c r="I19" s="9">
        <v>75000</v>
      </c>
      <c r="J19" s="80">
        <f>K19-(SUM(G19:I19)+C19)</f>
        <v>0</v>
      </c>
      <c r="K19" s="9">
        <v>200000</v>
      </c>
    </row>
    <row r="20" spans="1:11" s="10" customFormat="1" ht="12.75">
      <c r="A20" s="12" t="s">
        <v>51</v>
      </c>
      <c r="B20" s="18"/>
      <c r="C20" s="13">
        <f>+C19+C18+C17+C16</f>
        <v>175000</v>
      </c>
      <c r="D20" s="52">
        <f>+D19+D18+D17+D16</f>
        <v>100000</v>
      </c>
      <c r="E20" s="52">
        <f>+E19+E18+E17+E16</f>
        <v>50000</v>
      </c>
      <c r="F20" s="52">
        <f>+F19+F18+F17+F16</f>
        <v>25000</v>
      </c>
      <c r="G20" s="13">
        <f>SUM(D20:F20)</f>
        <v>175000</v>
      </c>
      <c r="H20" s="52">
        <f>+H19+H18+H17+H16</f>
        <v>450000</v>
      </c>
      <c r="I20" s="52">
        <f>+I19+I18+I17+I16</f>
        <v>450000</v>
      </c>
      <c r="J20" s="81">
        <f>+J19+J18+J17+J16</f>
        <v>0</v>
      </c>
      <c r="K20" s="13">
        <f>SUM(K16:K19)</f>
        <v>1250000</v>
      </c>
    </row>
    <row r="21" spans="1:11" s="10" customFormat="1" ht="12.75">
      <c r="A21" s="53"/>
      <c r="B21" s="11"/>
      <c r="C21" s="11"/>
      <c r="J21" s="82"/>
      <c r="K21" s="11"/>
    </row>
    <row r="22" spans="1:11" s="10" customFormat="1" ht="12.75">
      <c r="A22" s="49" t="s">
        <v>48</v>
      </c>
      <c r="B22" s="15"/>
      <c r="C22" s="15"/>
      <c r="D22" s="15"/>
      <c r="E22" s="15"/>
      <c r="F22" s="15"/>
      <c r="G22" s="15"/>
      <c r="H22" s="15"/>
      <c r="I22" s="15"/>
      <c r="J22" s="83"/>
      <c r="K22" s="15"/>
    </row>
    <row r="23" spans="1:11" s="10" customFormat="1" ht="12.75" outlineLevel="1">
      <c r="A23" s="51" t="s">
        <v>50</v>
      </c>
      <c r="B23" s="9"/>
      <c r="C23" s="9">
        <v>25000</v>
      </c>
      <c r="D23" s="9"/>
      <c r="E23" s="9">
        <v>25000</v>
      </c>
      <c r="F23" s="9"/>
      <c r="G23" s="9">
        <f>SUM(D23:F23)</f>
        <v>25000</v>
      </c>
      <c r="H23" s="9">
        <v>25000</v>
      </c>
      <c r="I23" s="9">
        <v>25000</v>
      </c>
      <c r="J23" s="80">
        <f>K23-(SUM(G23:I23)+C23)</f>
        <v>0</v>
      </c>
      <c r="K23" s="9">
        <v>100000</v>
      </c>
    </row>
    <row r="24" spans="1:11" s="10" customFormat="1" ht="12.75" outlineLevel="1">
      <c r="A24" s="51" t="s">
        <v>49</v>
      </c>
      <c r="B24" s="9"/>
      <c r="C24" s="54">
        <v>25000</v>
      </c>
      <c r="D24" s="9"/>
      <c r="E24" s="9"/>
      <c r="F24" s="9"/>
      <c r="G24" s="9">
        <f>SUM(D24:F24)</f>
        <v>0</v>
      </c>
      <c r="H24" s="9">
        <v>25000</v>
      </c>
      <c r="I24" s="9"/>
      <c r="J24" s="80">
        <f>K24-(SUM(G24:I24)+C24)</f>
        <v>0</v>
      </c>
      <c r="K24" s="9">
        <v>50000</v>
      </c>
    </row>
    <row r="25" spans="1:11" s="10" customFormat="1" ht="12.75" outlineLevel="1">
      <c r="A25" s="51" t="s">
        <v>54</v>
      </c>
      <c r="B25" s="9"/>
      <c r="C25" s="9">
        <v>30000</v>
      </c>
      <c r="D25" s="9"/>
      <c r="E25" s="9"/>
      <c r="F25" s="9"/>
      <c r="G25" s="9">
        <f>SUM(D25:F25)</f>
        <v>0</v>
      </c>
      <c r="H25" s="9">
        <v>70000</v>
      </c>
      <c r="I25" s="9"/>
      <c r="J25" s="80">
        <f>K25-(SUM(G25:I25)+C25)</f>
        <v>0</v>
      </c>
      <c r="K25" s="9">
        <v>100000</v>
      </c>
    </row>
    <row r="26" spans="1:11" s="10" customFormat="1" ht="12.75" outlineLevel="1">
      <c r="A26" s="51" t="s">
        <v>55</v>
      </c>
      <c r="B26" s="9"/>
      <c r="C26" s="9">
        <v>100000</v>
      </c>
      <c r="D26" s="9"/>
      <c r="E26" s="9"/>
      <c r="F26" s="9"/>
      <c r="G26" s="9">
        <f>SUM(D26:F26)</f>
        <v>0</v>
      </c>
      <c r="H26" s="9">
        <v>350000</v>
      </c>
      <c r="I26" s="9">
        <v>300000</v>
      </c>
      <c r="J26" s="80">
        <f>K26-(SUM(G26:I26)+C26)</f>
        <v>0</v>
      </c>
      <c r="K26" s="9">
        <v>750000</v>
      </c>
    </row>
    <row r="27" spans="1:11" s="10" customFormat="1" ht="12.75">
      <c r="A27" s="16" t="s">
        <v>53</v>
      </c>
      <c r="B27" s="18"/>
      <c r="C27" s="13">
        <f aca="true" t="shared" si="0" ref="C27:J27">C26+C25+C24+C23</f>
        <v>180000</v>
      </c>
      <c r="D27" s="13">
        <f t="shared" si="0"/>
        <v>0</v>
      </c>
      <c r="E27" s="13">
        <f t="shared" si="0"/>
        <v>25000</v>
      </c>
      <c r="F27" s="13">
        <f t="shared" si="0"/>
        <v>0</v>
      </c>
      <c r="G27" s="13">
        <f t="shared" si="0"/>
        <v>25000</v>
      </c>
      <c r="H27" s="13">
        <f t="shared" si="0"/>
        <v>470000</v>
      </c>
      <c r="I27" s="13">
        <f t="shared" si="0"/>
        <v>325000</v>
      </c>
      <c r="J27" s="13">
        <f t="shared" si="0"/>
        <v>0</v>
      </c>
      <c r="K27" s="13">
        <f>SUM(K23:K26)</f>
        <v>1000000</v>
      </c>
    </row>
    <row r="28" spans="1:11" s="10" customFormat="1" ht="12.75">
      <c r="A28" s="53"/>
      <c r="B28" s="11"/>
      <c r="C28" s="11"/>
      <c r="J28" s="82"/>
      <c r="K28" s="11"/>
    </row>
    <row r="29" spans="1:11" s="10" customFormat="1" ht="12.75">
      <c r="A29" s="49" t="s">
        <v>44</v>
      </c>
      <c r="B29" s="15"/>
      <c r="C29" s="15"/>
      <c r="D29" s="15"/>
      <c r="E29" s="15"/>
      <c r="F29" s="15"/>
      <c r="G29" s="15"/>
      <c r="H29" s="15"/>
      <c r="I29" s="15"/>
      <c r="J29" s="83"/>
      <c r="K29" s="15"/>
    </row>
    <row r="30" spans="1:11" s="11" customFormat="1" ht="12.75" outlineLevel="1">
      <c r="A30" s="51" t="s">
        <v>45</v>
      </c>
      <c r="B30" s="9"/>
      <c r="C30" s="9">
        <v>250000</v>
      </c>
      <c r="D30" s="9"/>
      <c r="E30" s="9">
        <v>250000</v>
      </c>
      <c r="F30" s="9"/>
      <c r="G30" s="9">
        <f>SUM(D30:F30)</f>
        <v>250000</v>
      </c>
      <c r="H30" s="9">
        <v>250000</v>
      </c>
      <c r="I30" s="9">
        <v>250000</v>
      </c>
      <c r="J30" s="80">
        <f>K30-(SUM(G30:I30)+C30)</f>
        <v>0</v>
      </c>
      <c r="K30" s="9">
        <v>1000000</v>
      </c>
    </row>
    <row r="31" spans="1:11" s="11" customFormat="1" ht="12.75" outlineLevel="1">
      <c r="A31" s="51" t="s">
        <v>46</v>
      </c>
      <c r="B31" s="9"/>
      <c r="C31" s="9">
        <v>50000</v>
      </c>
      <c r="D31" s="9"/>
      <c r="E31" s="9">
        <v>50000</v>
      </c>
      <c r="F31" s="9"/>
      <c r="G31" s="9">
        <f>SUM(D31:F31)</f>
        <v>50000</v>
      </c>
      <c r="H31" s="9">
        <v>150000</v>
      </c>
      <c r="I31" s="9">
        <v>250000</v>
      </c>
      <c r="J31" s="80">
        <f>K31-(SUM(G31:I31)+C31)</f>
        <v>0</v>
      </c>
      <c r="K31" s="9">
        <v>500000</v>
      </c>
    </row>
    <row r="32" spans="1:11" s="11" customFormat="1" ht="12.75" outlineLevel="1">
      <c r="A32" s="51" t="s">
        <v>47</v>
      </c>
      <c r="B32" s="9"/>
      <c r="C32" s="9"/>
      <c r="D32" s="9"/>
      <c r="E32" s="9"/>
      <c r="F32" s="9"/>
      <c r="G32" s="9">
        <f>SUM(D32:F32)</f>
        <v>0</v>
      </c>
      <c r="H32" s="9">
        <v>250000</v>
      </c>
      <c r="I32" s="9">
        <v>250000</v>
      </c>
      <c r="J32" s="80">
        <f>K32-(SUM(G32:I32)+C32)</f>
        <v>0</v>
      </c>
      <c r="K32" s="9">
        <v>500000</v>
      </c>
    </row>
    <row r="33" spans="1:11" s="11" customFormat="1" ht="12.75" outlineLevel="1">
      <c r="A33" s="51" t="s">
        <v>56</v>
      </c>
      <c r="B33" s="9"/>
      <c r="C33" s="9"/>
      <c r="D33" s="9"/>
      <c r="E33" s="9"/>
      <c r="F33" s="9"/>
      <c r="G33" s="9">
        <f>SUM(D33:F33)</f>
        <v>0</v>
      </c>
      <c r="H33" s="9">
        <v>250000</v>
      </c>
      <c r="I33" s="9">
        <v>750000</v>
      </c>
      <c r="J33" s="80">
        <f>K33-(SUM(G33:I33)+C33)</f>
        <v>0</v>
      </c>
      <c r="K33" s="9">
        <v>1000000</v>
      </c>
    </row>
    <row r="34" spans="1:11" s="10" customFormat="1" ht="12.75">
      <c r="A34" s="16" t="s">
        <v>52</v>
      </c>
      <c r="B34" s="18"/>
      <c r="C34" s="13">
        <f>C33+C32+C31+C30</f>
        <v>300000</v>
      </c>
      <c r="D34" s="13">
        <f aca="true" t="shared" si="1" ref="D34:J34">SUM(D30:D33)</f>
        <v>0</v>
      </c>
      <c r="E34" s="13">
        <f t="shared" si="1"/>
        <v>300000</v>
      </c>
      <c r="F34" s="13">
        <f t="shared" si="1"/>
        <v>0</v>
      </c>
      <c r="G34" s="13">
        <f t="shared" si="1"/>
        <v>300000</v>
      </c>
      <c r="H34" s="13">
        <f t="shared" si="1"/>
        <v>900000</v>
      </c>
      <c r="I34" s="13">
        <f t="shared" si="1"/>
        <v>1500000</v>
      </c>
      <c r="J34" s="13">
        <f t="shared" si="1"/>
        <v>0</v>
      </c>
      <c r="K34" s="13">
        <f>SUM(K30:K33)</f>
        <v>3000000</v>
      </c>
    </row>
    <row r="35" spans="1:11" s="10" customFormat="1" ht="12.75">
      <c r="A35" s="53"/>
      <c r="B35" s="11"/>
      <c r="C35" s="11"/>
      <c r="J35" s="82"/>
      <c r="K35" s="11"/>
    </row>
    <row r="36" spans="1:11" s="3" customFormat="1" ht="12.75">
      <c r="A36" s="7" t="s">
        <v>13</v>
      </c>
      <c r="B36" s="14"/>
      <c r="C36" s="15"/>
      <c r="D36" s="14"/>
      <c r="E36" s="14"/>
      <c r="F36" s="14"/>
      <c r="G36" s="14"/>
      <c r="H36" s="14"/>
      <c r="I36" s="14"/>
      <c r="J36" s="83"/>
      <c r="K36" s="15"/>
    </row>
    <row r="37" spans="1:11" s="3" customFormat="1" ht="12.75" outlineLevel="1">
      <c r="A37" s="61" t="s">
        <v>14</v>
      </c>
      <c r="B37" s="62"/>
      <c r="C37" s="98">
        <v>200000</v>
      </c>
      <c r="D37" s="98">
        <v>100000</v>
      </c>
      <c r="E37" s="98"/>
      <c r="F37" s="98"/>
      <c r="G37" s="9">
        <f>SUM(D37:F37)</f>
        <v>100000</v>
      </c>
      <c r="H37" s="98">
        <v>100000</v>
      </c>
      <c r="I37" s="98">
        <v>100000</v>
      </c>
      <c r="J37" s="80">
        <f>K37-(SUM(G37:I37)+C37)</f>
        <v>0</v>
      </c>
      <c r="K37" s="98">
        <v>500000</v>
      </c>
    </row>
    <row r="38" spans="1:11" s="10" customFormat="1" ht="12.75" outlineLevel="1">
      <c r="A38" s="65" t="s">
        <v>15</v>
      </c>
      <c r="B38" s="63"/>
      <c r="C38" s="98"/>
      <c r="D38" s="98"/>
      <c r="E38" s="98"/>
      <c r="F38" s="98"/>
      <c r="G38" s="9">
        <f>SUM(D38:F38)</f>
        <v>0</v>
      </c>
      <c r="H38" s="98">
        <v>25000</v>
      </c>
      <c r="I38" s="98">
        <v>25000</v>
      </c>
      <c r="J38" s="80">
        <f>K38-(SUM(G38:I38)+C38)</f>
        <v>0</v>
      </c>
      <c r="K38" s="98">
        <v>50000</v>
      </c>
    </row>
    <row r="39" spans="1:11" s="10" customFormat="1" ht="12.75" outlineLevel="1">
      <c r="A39" s="65" t="s">
        <v>38</v>
      </c>
      <c r="B39" s="63"/>
      <c r="C39" s="98">
        <v>250000</v>
      </c>
      <c r="D39" s="98"/>
      <c r="E39" s="98"/>
      <c r="F39" s="98">
        <v>250000</v>
      </c>
      <c r="G39" s="9">
        <f>SUM(D39:F39)</f>
        <v>250000</v>
      </c>
      <c r="H39" s="98">
        <v>250000</v>
      </c>
      <c r="I39" s="98">
        <v>250000</v>
      </c>
      <c r="J39" s="80">
        <f>K39-(SUM(G39:I39)+C39)</f>
        <v>0</v>
      </c>
      <c r="K39" s="98">
        <v>1000000</v>
      </c>
    </row>
    <row r="40" spans="1:11" s="10" customFormat="1" ht="12.75" outlineLevel="1">
      <c r="A40" s="65" t="s">
        <v>16</v>
      </c>
      <c r="B40" s="63"/>
      <c r="C40" s="98">
        <v>250000</v>
      </c>
      <c r="D40" s="98"/>
      <c r="E40" s="98"/>
      <c r="F40" s="98">
        <v>250000</v>
      </c>
      <c r="G40" s="9">
        <f>SUM(D40:F40)</f>
        <v>250000</v>
      </c>
      <c r="H40" s="98">
        <v>250000</v>
      </c>
      <c r="I40" s="98">
        <v>250000</v>
      </c>
      <c r="J40" s="80">
        <f>K40-(SUM(G40:I40)+C40)</f>
        <v>0</v>
      </c>
      <c r="K40" s="98">
        <v>1000000</v>
      </c>
    </row>
    <row r="41" spans="1:11" s="3" customFormat="1" ht="12.75">
      <c r="A41" s="20" t="s">
        <v>17</v>
      </c>
      <c r="B41" s="17"/>
      <c r="C41" s="13">
        <f>C40+C39+C38+C37</f>
        <v>700000</v>
      </c>
      <c r="D41" s="13">
        <f>+D40+D38+D37</f>
        <v>100000</v>
      </c>
      <c r="E41" s="13">
        <f>+E40+E38+E37</f>
        <v>0</v>
      </c>
      <c r="F41" s="13">
        <f>SUM(F37:F40)</f>
        <v>500000</v>
      </c>
      <c r="G41" s="13">
        <f>SUM(D41:F41)</f>
        <v>600000</v>
      </c>
      <c r="H41" s="13">
        <f>SUM(H37:H40)</f>
        <v>625000</v>
      </c>
      <c r="I41" s="13">
        <f>SUM(I37:I40)</f>
        <v>625000</v>
      </c>
      <c r="J41" s="81">
        <f>+J40+J38+J37</f>
        <v>0</v>
      </c>
      <c r="K41" s="13">
        <f>SUM(K37:K40)</f>
        <v>2550000</v>
      </c>
    </row>
    <row r="42" spans="1:11" s="10" customFormat="1" ht="12.75">
      <c r="A42" s="53"/>
      <c r="B42" s="11"/>
      <c r="C42" s="11"/>
      <c r="J42" s="84"/>
      <c r="K42" s="11"/>
    </row>
    <row r="43" spans="1:11" s="55" customFormat="1" ht="17.25" thickBot="1">
      <c r="A43" s="21" t="s">
        <v>18</v>
      </c>
      <c r="B43" s="22"/>
      <c r="C43" s="23">
        <f>+C41+C34+C27+C20</f>
        <v>1355000</v>
      </c>
      <c r="D43" s="23">
        <f>+D41+D34+D27+D20</f>
        <v>200000</v>
      </c>
      <c r="E43" s="23">
        <f>+E41+E34+E27+E20</f>
        <v>375000</v>
      </c>
      <c r="F43" s="23">
        <f>+F41+F34+F27+F20</f>
        <v>525000</v>
      </c>
      <c r="G43" s="23">
        <f>SUM(D43:F43)</f>
        <v>1100000</v>
      </c>
      <c r="H43" s="23">
        <f>+H41+H34+H27+H20</f>
        <v>2445000</v>
      </c>
      <c r="I43" s="23">
        <f>+I41+I34+I27+I20</f>
        <v>2900000</v>
      </c>
      <c r="J43" s="85">
        <f>+J41+J34+J27+J20</f>
        <v>0</v>
      </c>
      <c r="K43" s="23">
        <f>+K41+K34+K27+K20</f>
        <v>7800000</v>
      </c>
    </row>
    <row r="44" ht="13.5" thickTop="1"/>
    <row r="87" ht="12.75">
      <c r="J87" s="79"/>
    </row>
    <row r="88" ht="12.75">
      <c r="C88" s="56"/>
    </row>
  </sheetData>
  <sheetProtection/>
  <mergeCells count="4">
    <mergeCell ref="J12:J13"/>
    <mergeCell ref="C12:C13"/>
    <mergeCell ref="K12:K13"/>
    <mergeCell ref="D12:F12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Challenge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hanleyjt</cp:lastModifiedBy>
  <cp:lastPrinted>2007-07-24T21:58:28Z</cp:lastPrinted>
  <dcterms:created xsi:type="dcterms:W3CDTF">2006-05-08T12:33:04Z</dcterms:created>
  <dcterms:modified xsi:type="dcterms:W3CDTF">2008-04-10T16:37:57Z</dcterms:modified>
  <cp:category/>
  <cp:version/>
  <cp:contentType/>
  <cp:contentStatus/>
</cp:coreProperties>
</file>