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955" activeTab="0"/>
  </bookViews>
  <sheets>
    <sheet name="HUD Monthly Report Feb 2005" sheetId="1" r:id="rId1"/>
  </sheets>
  <definedNames>
    <definedName name="_xlnm.Print_Area" localSheetId="0">'HUD Monthly Report Feb 2005'!$A$1:$P$116</definedName>
    <definedName name="Query_1_from_hud" localSheetId="0">'HUD Monthly Report Feb 2005'!$A$5:$P$104</definedName>
  </definedNames>
  <calcPr fullCalcOnLoad="1"/>
</workbook>
</file>

<file path=xl/sharedStrings.xml><?xml version="1.0" encoding="utf-8"?>
<sst xmlns="http://schemas.openxmlformats.org/spreadsheetml/2006/main" count="173" uniqueCount="123">
  <si>
    <t xml:space="preserve"> </t>
  </si>
  <si>
    <t>Kiosk</t>
  </si>
  <si>
    <t>Downtime</t>
  </si>
  <si>
    <t>Uptime %</t>
  </si>
  <si>
    <t>CHA02 - Charleston, WV</t>
  </si>
  <si>
    <t>*</t>
  </si>
  <si>
    <t>Totals:</t>
  </si>
  <si>
    <t>Averages (100 In Service Units)</t>
  </si>
  <si>
    <t>NOTE:</t>
  </si>
  <si>
    <t>This report has been generated with reported and other empirical data and in accordance with standard kiosk utilization reporting methods.  Kiosk downtime includes, but is not limited to, reboot and custodial maintenance time.  All hours are rounder to th</t>
  </si>
  <si>
    <t>Total Page Prints</t>
  </si>
  <si>
    <t>#</t>
  </si>
  <si>
    <t># TUC01 - Tucson - The Tucson kiosk has been decommissioned by HUD and will be removed from next months report.</t>
  </si>
  <si>
    <t>Total Number of Users</t>
  </si>
  <si>
    <t>HUD Usage Report for the month of February 2005</t>
  </si>
  <si>
    <t>HUD Page Prints</t>
  </si>
  <si>
    <t>DOEd Page Prints</t>
  </si>
  <si>
    <t>DOL Page Prints</t>
  </si>
  <si>
    <t>EPA Page Prints</t>
  </si>
  <si>
    <t>Total Pages</t>
  </si>
  <si>
    <t>IRS Page Prints</t>
  </si>
  <si>
    <t>ABQ01 - Albuquerque, NM (LAN)</t>
  </si>
  <si>
    <t>ALB01 - Albany, NY</t>
  </si>
  <si>
    <t>ANC01 - Anchorage, AK</t>
  </si>
  <si>
    <t>BAL01 - Baltimore, MD</t>
  </si>
  <si>
    <t>BIR01 - Birmingham, AL</t>
  </si>
  <si>
    <t>BOI01 - Boise, ID</t>
  </si>
  <si>
    <t>BRO01 - Brownsville, TX</t>
  </si>
  <si>
    <t>BRO02 - Brownsville, TX</t>
  </si>
  <si>
    <t>BUF01 - Buffalo, NY</t>
  </si>
  <si>
    <t>BUR01 - Burlington, VT</t>
  </si>
  <si>
    <t>CAL01 - Calexico, CA</t>
  </si>
  <si>
    <t>CAS01 - Casper, WY (LAN)</t>
  </si>
  <si>
    <t>CHI01 - Chicago, IL (LAN)</t>
  </si>
  <si>
    <t>ATL02 - Atlanta, GA (LAN)</t>
  </si>
  <si>
    <t>ATL01 - Atlanta, GA (City Hall)</t>
  </si>
  <si>
    <t>CIN01 - Cincinnati, OH (LAN)</t>
  </si>
  <si>
    <t>CLE01 - Cleveland, OH</t>
  </si>
  <si>
    <t>COR01 - Coralville, IA</t>
  </si>
  <si>
    <t>COS01 - Columbus, OH</t>
  </si>
  <si>
    <t>DAL01 - Dallas, TX</t>
  </si>
  <si>
    <t>DEL01 - Del Rio, TX</t>
  </si>
  <si>
    <t>DEN01 - Denver, CO</t>
  </si>
  <si>
    <t>DES01 - Des Moines, IA</t>
  </si>
  <si>
    <t>DET01 - Detroit, MI</t>
  </si>
  <si>
    <t>EAG01 - Eagle Pass, TX</t>
  </si>
  <si>
    <t>ECH01 - East Chicago, IN</t>
  </si>
  <si>
    <t>ELP01 - El Paso, TX</t>
  </si>
  <si>
    <t>EUG01 - Eugene, OR</t>
  </si>
  <si>
    <t>FAR01 - Fargo, ND</t>
  </si>
  <si>
    <t>FHI01 - Fairview Heights, IL</t>
  </si>
  <si>
    <t>FLI01 - Flint, MI</t>
  </si>
  <si>
    <t>FRE01 - Fresno, CA</t>
  </si>
  <si>
    <t>GRE01 - Greensboro, NC</t>
  </si>
  <si>
    <t>GRV01 - Greenville, SC</t>
  </si>
  <si>
    <t>HAR01 - Harrisburg, PA</t>
  </si>
  <si>
    <t>HEL01 - Helena, MT</t>
  </si>
  <si>
    <t>HON01 - Honolulu, HI (LAN)</t>
  </si>
  <si>
    <t>IND01 - Indianapolis, IN</t>
  </si>
  <si>
    <t>KAN01 - Kansas, KS</t>
  </si>
  <si>
    <t>KNO01 - Knoxville, TN</t>
  </si>
  <si>
    <t>LAN01 - Los Angeles, CA</t>
  </si>
  <si>
    <t>LAR01 - Laredo, TX</t>
  </si>
  <si>
    <t>LBC01 - Long Beach, CA</t>
  </si>
  <si>
    <t>LEX01 - Lexington, KY</t>
  </si>
  <si>
    <t>LGO01 - Largo, MD</t>
  </si>
  <si>
    <t>LIN01 - Lincoln, NE</t>
  </si>
  <si>
    <t>LOU02 - Louisville, KY</t>
  </si>
  <si>
    <t>LUB01 - Lubbock, TX</t>
  </si>
  <si>
    <t>MAN01 - Manchester, NH</t>
  </si>
  <si>
    <t>MCA01 - McAllen, TX</t>
  </si>
  <si>
    <t>MEM01 - Memphis, TN</t>
  </si>
  <si>
    <t>MIA01 - Miami, FL</t>
  </si>
  <si>
    <t>MIL01 - Milwaukee, WI</t>
  </si>
  <si>
    <t>MIN01 - Minneapolis, MN</t>
  </si>
  <si>
    <t>MOR01 - Morgantown, WV</t>
  </si>
  <si>
    <t>NAS01 - Nashville, TN</t>
  </si>
  <si>
    <t>NEW01 - Newark, NJ</t>
  </si>
  <si>
    <t>NFK01 - Norfolk, VA</t>
  </si>
  <si>
    <t>NOG01 - Nogales, AZ</t>
  </si>
  <si>
    <t>NOR01 - New Orleans, LA</t>
  </si>
  <si>
    <t>NYN01 - Harlem, NY</t>
  </si>
  <si>
    <t>OAK01 - Oakland, CA</t>
  </si>
  <si>
    <t>OGD01 - Ogden, UT</t>
  </si>
  <si>
    <t>OMA01 - Omaha, NE</t>
  </si>
  <si>
    <t>PHI01 - Philladelphia, PA</t>
  </si>
  <si>
    <t>PHO01 - Phoenix, AZ</t>
  </si>
  <si>
    <t>PIT01 - Pittsburgh, PA</t>
  </si>
  <si>
    <t>PRO01 - Providence, RI</t>
  </si>
  <si>
    <t>PUE01 - Pueblo, CO</t>
  </si>
  <si>
    <t>REN01 - Reno, NV (LAN)</t>
  </si>
  <si>
    <t>REN02 - Reno, NV (Mall)</t>
  </si>
  <si>
    <t>ROC01 - Little Rock, AR</t>
  </si>
  <si>
    <t>SAC01 - Sacramento, CA (LAN)</t>
  </si>
  <si>
    <t>SAL01 - Salinas, CA</t>
  </si>
  <si>
    <t>SAN01 - San Antonio, TX</t>
  </si>
  <si>
    <t>SDE01 - San Diego, CA</t>
  </si>
  <si>
    <t>SFC01 - San Francisco, CA</t>
  </si>
  <si>
    <t>SHR01 - Shreveport, LA</t>
  </si>
  <si>
    <t>SIO01 - Sioux Falls, SD</t>
  </si>
  <si>
    <t>SJP01 - San Juan Pueblo, NM</t>
  </si>
  <si>
    <t>SJU01 - San Juan, PR</t>
  </si>
  <si>
    <t>SLC01 - Salt Lake City, UT</t>
  </si>
  <si>
    <t>SNA01 - Santa Ana, CA (LAN)</t>
  </si>
  <si>
    <t>SPL01 - South Portland, ME</t>
  </si>
  <si>
    <t>SPO01 - Spokane, WA</t>
  </si>
  <si>
    <t>STL01 - St. Louis, MO</t>
  </si>
  <si>
    <t>SUM01 - Sumter, SC</t>
  </si>
  <si>
    <t>SUN01 - Sunnyside, WA</t>
  </si>
  <si>
    <t>SYR02 - Syracuse, NY</t>
  </si>
  <si>
    <t>TAM02 - Tampa, FL</t>
  </si>
  <si>
    <t>TUC01 - Tucson, AZ (LAN)</t>
  </si>
  <si>
    <t>TUL01 - Tulsa, OK</t>
  </si>
  <si>
    <t>VAD01 - Vado, NM</t>
  </si>
  <si>
    <t>VEG01 - Las Vegas, NV</t>
  </si>
  <si>
    <t>WBY01 - Waterbury, CT</t>
  </si>
  <si>
    <t>WIL01 - Wilmington, DE</t>
  </si>
  <si>
    <t>WOR01 - Worchester, MA</t>
  </si>
  <si>
    <t>YSO01 - San Ysidro, CA</t>
  </si>
  <si>
    <t>YUM01 - Yuma, AZ</t>
  </si>
  <si>
    <t>* PUE01 - Pueblo - This kiosk has been off line due to phone line issue - Pending HUD Resolution</t>
  </si>
  <si>
    <t>* SJP01 - San Juan Pueblo - This kiosk was off-line due to phone line issue - Pending HUD Resolution</t>
  </si>
  <si>
    <t>* HON01 - Honolulu - This kiosk was not brought back on-line since monitor vandalism - Estimated Date for return-to-service - 03/18/05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</si>
</sst>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b/>
      <sz val="14"/>
      <name val="Arial"/>
      <family val="2"/>
    </font>
    <font>
      <b/>
      <sz val="10"/>
      <name val="Arial"/>
      <family val="2"/>
    </font>
    <font>
      <sz val="10"/>
      <color indexed="8"/>
      <name val="Arial"/>
      <family val="0"/>
    </font>
    <font>
      <b/>
      <sz val="12"/>
      <color indexed="8"/>
      <name val="Arial"/>
      <family val="0"/>
    </font>
    <font>
      <b/>
      <sz val="12"/>
      <name val="Arial"/>
      <family val="0"/>
    </font>
    <font>
      <u val="single"/>
      <sz val="10"/>
      <color indexed="12"/>
      <name val="Arial"/>
      <family val="0"/>
    </font>
    <font>
      <u val="single"/>
      <sz val="10"/>
      <color indexed="36"/>
      <name val="Arial"/>
      <family val="0"/>
    </font>
    <font>
      <i/>
      <sz val="10"/>
      <color indexed="8"/>
      <name val="Arial"/>
      <family val="2"/>
    </font>
  </fonts>
  <fills count="3">
    <fill>
      <patternFill/>
    </fill>
    <fill>
      <patternFill patternType="gray125"/>
    </fill>
    <fill>
      <patternFill patternType="solid">
        <fgColor indexed="43"/>
        <bgColor indexed="64"/>
      </patternFill>
    </fill>
  </fills>
  <borders count="15">
    <border>
      <left/>
      <right/>
      <top/>
      <bottom/>
      <diagonal/>
    </border>
    <border>
      <left>
        <color indexed="63"/>
      </left>
      <right style="medium"/>
      <top style="medium"/>
      <bottom style="medium"/>
    </border>
    <border>
      <left style="medium"/>
      <right style="medium"/>
      <top style="medium"/>
      <bottom style="medium"/>
    </border>
    <border>
      <left>
        <color indexed="63"/>
      </left>
      <right style="thin"/>
      <top style="thin"/>
      <bottom style="thin"/>
    </border>
    <border>
      <left style="thin"/>
      <right style="thin"/>
      <top style="thin"/>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style="thin"/>
      <top>
        <color indexed="63"/>
      </top>
      <bottom style="thin"/>
    </border>
    <border>
      <left style="thin"/>
      <right style="thin"/>
      <top>
        <color indexed="63"/>
      </top>
      <bottom style="thin"/>
    </border>
    <border>
      <left>
        <color indexed="63"/>
      </left>
      <right>
        <color indexed="63"/>
      </right>
      <top style="medium"/>
      <bottom style="medium"/>
    </border>
    <border>
      <left style="thin"/>
      <right style="thin"/>
      <top style="medium"/>
      <bottom style="thin"/>
    </border>
    <border>
      <left>
        <color indexed="63"/>
      </left>
      <right>
        <color indexed="63"/>
      </right>
      <top>
        <color indexed="63"/>
      </top>
      <bottom style="thin"/>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Fill="1" applyAlignment="1">
      <alignment/>
    </xf>
    <xf numFmtId="2" fontId="0" fillId="0" borderId="0" xfId="0" applyNumberFormat="1" applyFont="1" applyFill="1" applyAlignment="1">
      <alignment/>
    </xf>
    <xf numFmtId="10" fontId="0" fillId="0" borderId="0" xfId="0" applyNumberFormat="1" applyFill="1" applyAlignment="1">
      <alignment/>
    </xf>
    <xf numFmtId="0" fontId="2" fillId="0" borderId="1" xfId="0" applyFont="1" applyFill="1" applyBorder="1" applyAlignment="1">
      <alignment wrapText="1"/>
    </xf>
    <xf numFmtId="0" fontId="2" fillId="0" borderId="2" xfId="0" applyFont="1" applyFill="1" applyBorder="1" applyAlignment="1">
      <alignment horizontal="center" wrapText="1"/>
    </xf>
    <xf numFmtId="2" fontId="2" fillId="0" borderId="2" xfId="0" applyNumberFormat="1" applyFont="1" applyFill="1" applyBorder="1" applyAlignment="1">
      <alignment horizontal="center" wrapText="1"/>
    </xf>
    <xf numFmtId="10" fontId="2" fillId="0" borderId="2" xfId="0" applyNumberFormat="1" applyFont="1" applyFill="1" applyBorder="1" applyAlignment="1">
      <alignment horizontal="center" wrapText="1"/>
    </xf>
    <xf numFmtId="0" fontId="0" fillId="0" borderId="3" xfId="0" applyFill="1" applyBorder="1" applyAlignment="1">
      <alignment/>
    </xf>
    <xf numFmtId="1" fontId="0" fillId="0" borderId="3" xfId="0" applyNumberFormat="1" applyFill="1" applyBorder="1" applyAlignment="1">
      <alignment/>
    </xf>
    <xf numFmtId="0" fontId="0" fillId="0" borderId="4" xfId="0" applyFill="1" applyBorder="1" applyAlignment="1">
      <alignment/>
    </xf>
    <xf numFmtId="4" fontId="0" fillId="0" borderId="4" xfId="0" applyNumberFormat="1" applyFill="1" applyBorder="1" applyAlignment="1">
      <alignment/>
    </xf>
    <xf numFmtId="10" fontId="0" fillId="0" borderId="5" xfId="21" applyNumberFormat="1" applyFill="1" applyBorder="1" applyAlignment="1">
      <alignment/>
    </xf>
    <xf numFmtId="0" fontId="0" fillId="0" borderId="6" xfId="0" applyFill="1" applyBorder="1" applyAlignment="1">
      <alignment/>
    </xf>
    <xf numFmtId="0" fontId="3" fillId="0" borderId="3" xfId="0" applyFont="1" applyFill="1" applyBorder="1" applyAlignment="1">
      <alignment/>
    </xf>
    <xf numFmtId="0" fontId="0" fillId="0" borderId="3" xfId="0" applyFill="1" applyBorder="1" applyAlignment="1">
      <alignment horizontal="right"/>
    </xf>
    <xf numFmtId="0" fontId="0" fillId="0" borderId="4" xfId="0" applyFill="1" applyBorder="1" applyAlignment="1">
      <alignment horizontal="right"/>
    </xf>
    <xf numFmtId="4" fontId="0" fillId="0" borderId="4" xfId="0" applyNumberFormat="1" applyFill="1" applyBorder="1" applyAlignment="1">
      <alignment horizontal="right"/>
    </xf>
    <xf numFmtId="1" fontId="0" fillId="0" borderId="3" xfId="0" applyNumberFormat="1" applyFill="1" applyBorder="1" applyAlignment="1">
      <alignment horizontal="right"/>
    </xf>
    <xf numFmtId="0" fontId="0" fillId="0" borderId="7" xfId="0" applyFill="1" applyBorder="1" applyAlignment="1">
      <alignment horizontal="right"/>
    </xf>
    <xf numFmtId="0" fontId="3" fillId="0" borderId="3" xfId="0" applyFont="1" applyFill="1" applyBorder="1" applyAlignment="1">
      <alignment/>
    </xf>
    <xf numFmtId="0" fontId="3" fillId="0" borderId="4" xfId="0" applyFont="1" applyFill="1" applyBorder="1" applyAlignment="1">
      <alignment/>
    </xf>
    <xf numFmtId="4" fontId="3" fillId="0" borderId="4" xfId="0" applyNumberFormat="1" applyFont="1" applyFill="1" applyBorder="1" applyAlignment="1">
      <alignment/>
    </xf>
    <xf numFmtId="0" fontId="3" fillId="0" borderId="3" xfId="0" applyFont="1" applyFill="1" applyBorder="1" applyAlignment="1">
      <alignment horizontal="right"/>
    </xf>
    <xf numFmtId="0" fontId="3" fillId="0" borderId="4" xfId="0" applyFont="1" applyFill="1" applyBorder="1" applyAlignment="1">
      <alignment horizontal="right"/>
    </xf>
    <xf numFmtId="0" fontId="2" fillId="0" borderId="1" xfId="0" applyFont="1" applyFill="1" applyBorder="1" applyAlignment="1">
      <alignment/>
    </xf>
    <xf numFmtId="0" fontId="2" fillId="0" borderId="2" xfId="0" applyFont="1" applyFill="1" applyBorder="1" applyAlignment="1">
      <alignment/>
    </xf>
    <xf numFmtId="1" fontId="2" fillId="0" borderId="2" xfId="0" applyNumberFormat="1" applyFont="1" applyFill="1" applyBorder="1" applyAlignment="1">
      <alignment/>
    </xf>
    <xf numFmtId="0" fontId="2" fillId="0" borderId="8" xfId="0" applyFont="1" applyFill="1" applyBorder="1" applyAlignment="1">
      <alignment/>
    </xf>
    <xf numFmtId="2" fontId="2" fillId="0" borderId="2" xfId="0" applyNumberFormat="1" applyFont="1" applyFill="1" applyBorder="1" applyAlignment="1">
      <alignment/>
    </xf>
    <xf numFmtId="9" fontId="2" fillId="0" borderId="2" xfId="21" applyNumberFormat="1" applyFont="1" applyFill="1" applyBorder="1" applyAlignment="1">
      <alignment/>
    </xf>
    <xf numFmtId="1" fontId="2" fillId="0" borderId="1" xfId="0" applyNumberFormat="1" applyFont="1" applyFill="1" applyBorder="1" applyAlignment="1">
      <alignment/>
    </xf>
    <xf numFmtId="10" fontId="2" fillId="0" borderId="2" xfId="21" applyNumberFormat="1" applyFont="1" applyFill="1" applyBorder="1" applyAlignment="1">
      <alignment/>
    </xf>
    <xf numFmtId="0" fontId="0" fillId="0" borderId="0" xfId="0" applyFill="1" applyBorder="1" applyAlignment="1">
      <alignment/>
    </xf>
    <xf numFmtId="1" fontId="0" fillId="0" borderId="0" xfId="0" applyNumberFormat="1" applyFill="1" applyAlignment="1">
      <alignment/>
    </xf>
    <xf numFmtId="2" fontId="0" fillId="0" borderId="0" xfId="0" applyNumberFormat="1" applyFont="1" applyAlignment="1">
      <alignment/>
    </xf>
    <xf numFmtId="10" fontId="0" fillId="0" borderId="0" xfId="0" applyNumberFormat="1" applyAlignment="1">
      <alignment/>
    </xf>
    <xf numFmtId="0" fontId="0" fillId="0" borderId="9" xfId="0" applyFill="1" applyBorder="1" applyAlignment="1">
      <alignment/>
    </xf>
    <xf numFmtId="1" fontId="0" fillId="0" borderId="9" xfId="0" applyNumberFormat="1" applyFill="1" applyBorder="1" applyAlignment="1">
      <alignment/>
    </xf>
    <xf numFmtId="0" fontId="0" fillId="0" borderId="10" xfId="0" applyFill="1" applyBorder="1" applyAlignment="1">
      <alignment/>
    </xf>
    <xf numFmtId="0" fontId="4" fillId="0" borderId="11" xfId="0" applyFont="1" applyBorder="1" applyAlignment="1">
      <alignment/>
    </xf>
    <xf numFmtId="0" fontId="5" fillId="0" borderId="11" xfId="0" applyFont="1" applyBorder="1" applyAlignment="1">
      <alignment/>
    </xf>
    <xf numFmtId="0" fontId="4" fillId="0" borderId="11" xfId="0" applyFont="1" applyBorder="1" applyAlignment="1">
      <alignment/>
    </xf>
    <xf numFmtId="0" fontId="5" fillId="0" borderId="11" xfId="0" applyFont="1" applyBorder="1" applyAlignment="1">
      <alignment/>
    </xf>
    <xf numFmtId="4" fontId="0" fillId="0" borderId="10" xfId="0" applyNumberFormat="1" applyFill="1" applyBorder="1" applyAlignment="1">
      <alignment horizontal="right"/>
    </xf>
    <xf numFmtId="4" fontId="0" fillId="0" borderId="12" xfId="0" applyNumberFormat="1" applyFill="1" applyBorder="1" applyAlignment="1">
      <alignment/>
    </xf>
    <xf numFmtId="0" fontId="0" fillId="0" borderId="12" xfId="0" applyFont="1" applyFill="1" applyBorder="1" applyAlignment="1">
      <alignment/>
    </xf>
    <xf numFmtId="0" fontId="3" fillId="0" borderId="12" xfId="0" applyFont="1" applyBorder="1" applyAlignment="1">
      <alignment/>
    </xf>
    <xf numFmtId="0" fontId="0" fillId="0" borderId="12" xfId="0" applyFont="1" applyBorder="1" applyAlignment="1">
      <alignment/>
    </xf>
    <xf numFmtId="0" fontId="0" fillId="0" borderId="4" xfId="0" applyFont="1" applyFill="1" applyBorder="1" applyAlignment="1">
      <alignment horizontal="right"/>
    </xf>
    <xf numFmtId="0" fontId="3" fillId="0" borderId="4" xfId="0" applyFont="1" applyBorder="1" applyAlignment="1">
      <alignment/>
    </xf>
    <xf numFmtId="0" fontId="0" fillId="0" borderId="4" xfId="0" applyFont="1" applyBorder="1" applyAlignment="1">
      <alignment/>
    </xf>
    <xf numFmtId="0" fontId="0" fillId="0" borderId="10" xfId="0" applyFont="1" applyFill="1" applyBorder="1" applyAlignment="1">
      <alignment horizontal="right"/>
    </xf>
    <xf numFmtId="0" fontId="0" fillId="0" borderId="13" xfId="0" applyFont="1" applyBorder="1" applyAlignment="1">
      <alignment/>
    </xf>
    <xf numFmtId="1" fontId="0" fillId="0" borderId="4" xfId="0" applyNumberFormat="1" applyFont="1" applyFill="1" applyBorder="1" applyAlignment="1">
      <alignment horizontal="right"/>
    </xf>
    <xf numFmtId="0" fontId="3" fillId="0" borderId="10" xfId="0" applyFont="1" applyBorder="1" applyAlignment="1">
      <alignment/>
    </xf>
    <xf numFmtId="0" fontId="0" fillId="0" borderId="2" xfId="0" applyBorder="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Fill="1" applyAlignment="1">
      <alignment wrapText="1"/>
    </xf>
    <xf numFmtId="0" fontId="0" fillId="2" borderId="3" xfId="0" applyFill="1" applyBorder="1" applyAlignment="1">
      <alignment/>
    </xf>
    <xf numFmtId="0" fontId="0" fillId="2" borderId="3" xfId="0" applyFill="1" applyBorder="1" applyAlignment="1">
      <alignment horizontal="right"/>
    </xf>
    <xf numFmtId="1" fontId="0" fillId="2" borderId="3" xfId="0" applyNumberFormat="1" applyFill="1" applyBorder="1" applyAlignment="1">
      <alignment horizontal="right"/>
    </xf>
    <xf numFmtId="0" fontId="0" fillId="2" borderId="4" xfId="0" applyFill="1" applyBorder="1" applyAlignment="1">
      <alignment horizontal="right"/>
    </xf>
    <xf numFmtId="0" fontId="3" fillId="2" borderId="10" xfId="0" applyFont="1" applyFill="1" applyBorder="1" applyAlignment="1">
      <alignment horizontal="right"/>
    </xf>
    <xf numFmtId="1" fontId="0" fillId="2" borderId="4" xfId="0" applyNumberFormat="1" applyFont="1" applyFill="1" applyBorder="1" applyAlignment="1">
      <alignment horizontal="right"/>
    </xf>
    <xf numFmtId="4" fontId="0" fillId="2" borderId="4" xfId="0" applyNumberFormat="1" applyFill="1" applyBorder="1" applyAlignment="1">
      <alignment/>
    </xf>
    <xf numFmtId="10" fontId="0" fillId="2" borderId="5" xfId="21" applyNumberFormat="1" applyFill="1" applyBorder="1" applyAlignment="1">
      <alignment/>
    </xf>
    <xf numFmtId="0" fontId="0" fillId="2" borderId="6" xfId="0" applyFill="1" applyBorder="1" applyAlignment="1">
      <alignment/>
    </xf>
    <xf numFmtId="0" fontId="0" fillId="2" borderId="0" xfId="0" applyFill="1" applyAlignment="1">
      <alignment/>
    </xf>
    <xf numFmtId="0" fontId="8" fillId="2" borderId="10" xfId="0" applyFont="1" applyFill="1" applyBorder="1" applyAlignment="1">
      <alignment horizontal="right"/>
    </xf>
    <xf numFmtId="1" fontId="0" fillId="2" borderId="3" xfId="0" applyNumberFormat="1" applyFill="1" applyBorder="1" applyAlignment="1">
      <alignment/>
    </xf>
    <xf numFmtId="0" fontId="0" fillId="2" borderId="4" xfId="0" applyFill="1" applyBorder="1" applyAlignment="1">
      <alignment/>
    </xf>
    <xf numFmtId="0" fontId="3" fillId="2" borderId="10" xfId="0" applyFont="1" applyFill="1" applyBorder="1" applyAlignment="1">
      <alignment/>
    </xf>
    <xf numFmtId="0" fontId="3" fillId="2" borderId="3" xfId="0" applyFont="1" applyFill="1" applyBorder="1" applyAlignment="1">
      <alignment/>
    </xf>
    <xf numFmtId="0" fontId="3" fillId="2" borderId="4" xfId="0" applyFont="1" applyFill="1" applyBorder="1" applyAlignment="1">
      <alignment/>
    </xf>
    <xf numFmtId="4" fontId="0" fillId="2" borderId="4" xfId="0" applyNumberFormat="1" applyFill="1" applyBorder="1" applyAlignment="1">
      <alignment horizontal="right"/>
    </xf>
    <xf numFmtId="0" fontId="0" fillId="2" borderId="4" xfId="0" applyNumberFormat="1" applyFill="1" applyBorder="1" applyAlignment="1">
      <alignment/>
    </xf>
    <xf numFmtId="0" fontId="3" fillId="2" borderId="4" xfId="0" applyFont="1" applyFill="1" applyBorder="1" applyAlignment="1">
      <alignment/>
    </xf>
    <xf numFmtId="10" fontId="0" fillId="2" borderId="14" xfId="21" applyNumberForma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104775</xdr:colOff>
      <xdr:row>3</xdr:row>
      <xdr:rowOff>76200</xdr:rowOff>
    </xdr:from>
    <xdr:to>
      <xdr:col>4</xdr:col>
      <xdr:colOff>619125</xdr:colOff>
      <xdr:row>3</xdr:row>
      <xdr:rowOff>590550</xdr:rowOff>
    </xdr:to>
    <xdr:pic>
      <xdr:nvPicPr>
        <xdr:cNvPr id="1" name="Picture 2"/>
        <xdr:cNvPicPr preferRelativeResize="1">
          <a:picLocks noChangeAspect="1"/>
        </xdr:cNvPicPr>
      </xdr:nvPicPr>
      <xdr:blipFill>
        <a:blip r:embed="rId1"/>
        <a:stretch>
          <a:fillRect/>
        </a:stretch>
      </xdr:blipFill>
      <xdr:spPr>
        <a:xfrm>
          <a:off x="4248150" y="638175"/>
          <a:ext cx="514350" cy="514350"/>
        </a:xfrm>
        <a:prstGeom prst="rect">
          <a:avLst/>
        </a:prstGeom>
        <a:noFill/>
        <a:ln w="9525" cmpd="sng">
          <a:noFill/>
        </a:ln>
      </xdr:spPr>
    </xdr:pic>
    <xdr:clientData/>
  </xdr:twoCellAnchor>
  <xdr:twoCellAnchor editAs="oneCell">
    <xdr:from>
      <xdr:col>2</xdr:col>
      <xdr:colOff>104775</xdr:colOff>
      <xdr:row>3</xdr:row>
      <xdr:rowOff>66675</xdr:rowOff>
    </xdr:from>
    <xdr:to>
      <xdr:col>2</xdr:col>
      <xdr:colOff>619125</xdr:colOff>
      <xdr:row>3</xdr:row>
      <xdr:rowOff>581025</xdr:rowOff>
    </xdr:to>
    <xdr:pic>
      <xdr:nvPicPr>
        <xdr:cNvPr id="2" name="Picture 3"/>
        <xdr:cNvPicPr preferRelativeResize="1">
          <a:picLocks noChangeAspect="1"/>
        </xdr:cNvPicPr>
      </xdr:nvPicPr>
      <xdr:blipFill>
        <a:blip r:embed="rId2"/>
        <a:stretch>
          <a:fillRect/>
        </a:stretch>
      </xdr:blipFill>
      <xdr:spPr>
        <a:xfrm>
          <a:off x="2819400" y="628650"/>
          <a:ext cx="514350" cy="514350"/>
        </a:xfrm>
        <a:prstGeom prst="rect">
          <a:avLst/>
        </a:prstGeom>
        <a:noFill/>
        <a:ln w="9525" cmpd="sng">
          <a:noFill/>
        </a:ln>
      </xdr:spPr>
    </xdr:pic>
    <xdr:clientData/>
  </xdr:twoCellAnchor>
  <xdr:twoCellAnchor editAs="oneCell">
    <xdr:from>
      <xdr:col>6</xdr:col>
      <xdr:colOff>114300</xdr:colOff>
      <xdr:row>3</xdr:row>
      <xdr:rowOff>85725</xdr:rowOff>
    </xdr:from>
    <xdr:to>
      <xdr:col>6</xdr:col>
      <xdr:colOff>628650</xdr:colOff>
      <xdr:row>3</xdr:row>
      <xdr:rowOff>600075</xdr:rowOff>
    </xdr:to>
    <xdr:pic>
      <xdr:nvPicPr>
        <xdr:cNvPr id="3" name="Picture 4"/>
        <xdr:cNvPicPr preferRelativeResize="1">
          <a:picLocks noChangeAspect="1"/>
        </xdr:cNvPicPr>
      </xdr:nvPicPr>
      <xdr:blipFill>
        <a:blip r:embed="rId3"/>
        <a:stretch>
          <a:fillRect/>
        </a:stretch>
      </xdr:blipFill>
      <xdr:spPr>
        <a:xfrm>
          <a:off x="5686425" y="647700"/>
          <a:ext cx="514350" cy="514350"/>
        </a:xfrm>
        <a:prstGeom prst="rect">
          <a:avLst/>
        </a:prstGeom>
        <a:noFill/>
        <a:ln w="9525" cmpd="sng">
          <a:noFill/>
        </a:ln>
      </xdr:spPr>
    </xdr:pic>
    <xdr:clientData/>
  </xdr:twoCellAnchor>
  <xdr:twoCellAnchor editAs="oneCell">
    <xdr:from>
      <xdr:col>8</xdr:col>
      <xdr:colOff>85725</xdr:colOff>
      <xdr:row>3</xdr:row>
      <xdr:rowOff>76200</xdr:rowOff>
    </xdr:from>
    <xdr:to>
      <xdr:col>8</xdr:col>
      <xdr:colOff>628650</xdr:colOff>
      <xdr:row>3</xdr:row>
      <xdr:rowOff>600075</xdr:rowOff>
    </xdr:to>
    <xdr:pic>
      <xdr:nvPicPr>
        <xdr:cNvPr id="4" name="Picture 5"/>
        <xdr:cNvPicPr preferRelativeResize="1">
          <a:picLocks noChangeAspect="1"/>
        </xdr:cNvPicPr>
      </xdr:nvPicPr>
      <xdr:blipFill>
        <a:blip r:embed="rId4"/>
        <a:stretch>
          <a:fillRect/>
        </a:stretch>
      </xdr:blipFill>
      <xdr:spPr>
        <a:xfrm>
          <a:off x="7086600" y="638175"/>
          <a:ext cx="542925" cy="523875"/>
        </a:xfrm>
        <a:prstGeom prst="rect">
          <a:avLst/>
        </a:prstGeom>
        <a:noFill/>
        <a:ln w="9525" cmpd="sng">
          <a:noFill/>
        </a:ln>
      </xdr:spPr>
    </xdr:pic>
    <xdr:clientData/>
  </xdr:twoCellAnchor>
  <xdr:twoCellAnchor editAs="oneCell">
    <xdr:from>
      <xdr:col>10</xdr:col>
      <xdr:colOff>76200</xdr:colOff>
      <xdr:row>3</xdr:row>
      <xdr:rowOff>95250</xdr:rowOff>
    </xdr:from>
    <xdr:to>
      <xdr:col>10</xdr:col>
      <xdr:colOff>647700</xdr:colOff>
      <xdr:row>3</xdr:row>
      <xdr:rowOff>628650</xdr:rowOff>
    </xdr:to>
    <xdr:pic>
      <xdr:nvPicPr>
        <xdr:cNvPr id="5" name="Picture 6"/>
        <xdr:cNvPicPr preferRelativeResize="1">
          <a:picLocks noChangeAspect="1"/>
        </xdr:cNvPicPr>
      </xdr:nvPicPr>
      <xdr:blipFill>
        <a:blip r:embed="rId5"/>
        <a:stretch>
          <a:fillRect/>
        </a:stretch>
      </xdr:blipFill>
      <xdr:spPr>
        <a:xfrm>
          <a:off x="8505825" y="65722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15"/>
  <sheetViews>
    <sheetView tabSelected="1" workbookViewId="0" topLeftCell="A1">
      <selection activeCell="A1" sqref="A1"/>
    </sheetView>
  </sheetViews>
  <sheetFormatPr defaultColWidth="9.140625" defaultRowHeight="12.75"/>
  <cols>
    <col min="1" max="1" width="30.00390625" style="0" customWidth="1"/>
    <col min="2" max="14" width="10.7109375" style="0" customWidth="1"/>
    <col min="15" max="15" width="10.7109375" style="35" customWidth="1"/>
    <col min="16" max="16" width="10.7109375" style="36" customWidth="1"/>
    <col min="17" max="17" width="0.2890625" style="0" hidden="1" customWidth="1"/>
  </cols>
  <sheetData>
    <row r="1" spans="1:16" ht="12.75">
      <c r="A1" s="1" t="s">
        <v>0</v>
      </c>
      <c r="B1" s="1"/>
      <c r="C1" s="1"/>
      <c r="D1" s="1"/>
      <c r="E1" s="1"/>
      <c r="F1" s="1"/>
      <c r="G1" s="1"/>
      <c r="H1" s="1"/>
      <c r="I1" s="1"/>
      <c r="J1" s="1"/>
      <c r="K1" s="1"/>
      <c r="L1" s="1"/>
      <c r="M1" s="1"/>
      <c r="N1" s="1"/>
      <c r="O1" s="2"/>
      <c r="P1" s="3"/>
    </row>
    <row r="2" spans="1:16" ht="18">
      <c r="A2" s="57" t="s">
        <v>14</v>
      </c>
      <c r="B2" s="58"/>
      <c r="C2" s="58"/>
      <c r="D2" s="58"/>
      <c r="E2" s="58"/>
      <c r="F2" s="58"/>
      <c r="G2" s="58"/>
      <c r="H2" s="58"/>
      <c r="I2" s="58"/>
      <c r="J2" s="58"/>
      <c r="K2" s="58"/>
      <c r="L2" s="58"/>
      <c r="M2" s="58"/>
      <c r="N2" s="58"/>
      <c r="O2" s="58"/>
      <c r="P2" s="58"/>
    </row>
    <row r="3" spans="1:16" ht="13.5" thickBot="1">
      <c r="A3" s="1"/>
      <c r="B3" s="1"/>
      <c r="C3" s="1"/>
      <c r="D3" s="1"/>
      <c r="E3" s="1"/>
      <c r="F3" s="1"/>
      <c r="G3" s="1"/>
      <c r="H3" s="1"/>
      <c r="I3" s="1"/>
      <c r="J3" s="1"/>
      <c r="K3" s="1"/>
      <c r="L3" s="1"/>
      <c r="M3" s="1"/>
      <c r="N3" s="1"/>
      <c r="O3" s="2"/>
      <c r="P3" s="3"/>
    </row>
    <row r="4" spans="1:16" ht="52.5" customHeight="1" thickBot="1">
      <c r="A4" s="4" t="s">
        <v>1</v>
      </c>
      <c r="B4" s="5" t="s">
        <v>13</v>
      </c>
      <c r="C4" s="40"/>
      <c r="D4" s="5" t="s">
        <v>15</v>
      </c>
      <c r="E4" s="41"/>
      <c r="F4" s="5" t="s">
        <v>16</v>
      </c>
      <c r="G4" s="42"/>
      <c r="H4" s="5" t="s">
        <v>17</v>
      </c>
      <c r="I4" s="43"/>
      <c r="J4" s="5" t="s">
        <v>18</v>
      </c>
      <c r="K4" s="56"/>
      <c r="L4" s="5" t="s">
        <v>20</v>
      </c>
      <c r="M4" s="5" t="s">
        <v>19</v>
      </c>
      <c r="N4" s="5" t="s">
        <v>10</v>
      </c>
      <c r="O4" s="6" t="s">
        <v>2</v>
      </c>
      <c r="P4" s="7" t="s">
        <v>3</v>
      </c>
    </row>
    <row r="5" spans="1:17" s="1" customFormat="1" ht="12.75">
      <c r="A5" s="8" t="s">
        <v>21</v>
      </c>
      <c r="B5" s="37">
        <v>152</v>
      </c>
      <c r="C5" s="38">
        <v>1021</v>
      </c>
      <c r="D5" s="39">
        <v>81</v>
      </c>
      <c r="E5" s="39">
        <v>0</v>
      </c>
      <c r="F5" s="46">
        <v>0</v>
      </c>
      <c r="G5" s="47">
        <v>0</v>
      </c>
      <c r="H5" s="47">
        <v>0</v>
      </c>
      <c r="I5" s="48">
        <v>0</v>
      </c>
      <c r="J5" s="47">
        <v>0</v>
      </c>
      <c r="K5" s="55">
        <v>0</v>
      </c>
      <c r="L5" s="55">
        <v>0</v>
      </c>
      <c r="M5" s="54">
        <f>SUM(C5+E5+G5+I5+L5)</f>
        <v>1021</v>
      </c>
      <c r="N5" s="54">
        <f>SUM(D5+F5+H5+J5+L5)</f>
        <v>81</v>
      </c>
      <c r="O5" s="45">
        <v>7</v>
      </c>
      <c r="P5" s="12">
        <f aca="true" t="shared" si="0" ref="P5:P102">SUM(1-Q5)</f>
        <v>0.9895833333333334</v>
      </c>
      <c r="Q5" s="13">
        <f>SUM(O5/672)</f>
        <v>0.010416666666666666</v>
      </c>
    </row>
    <row r="6" spans="1:17" s="69" customFormat="1" ht="12.75">
      <c r="A6" s="14" t="s">
        <v>22</v>
      </c>
      <c r="B6" s="15">
        <v>402</v>
      </c>
      <c r="C6" s="9">
        <v>2938</v>
      </c>
      <c r="D6" s="16">
        <v>193</v>
      </c>
      <c r="E6" s="16">
        <v>75</v>
      </c>
      <c r="F6" s="49">
        <v>12</v>
      </c>
      <c r="G6" s="50">
        <v>161</v>
      </c>
      <c r="H6" s="50">
        <v>13</v>
      </c>
      <c r="I6" s="51">
        <v>29</v>
      </c>
      <c r="J6" s="50">
        <v>3</v>
      </c>
      <c r="K6" s="55">
        <v>0</v>
      </c>
      <c r="L6" s="55">
        <v>0</v>
      </c>
      <c r="M6" s="54">
        <f aca="true" t="shared" si="1" ref="M6:M96">SUM(C6+E6+G6+I6+L6)</f>
        <v>3203</v>
      </c>
      <c r="N6" s="54">
        <f aca="true" t="shared" si="2" ref="N6:N96">SUM(D6+F6+H6+J6+L6)</f>
        <v>221</v>
      </c>
      <c r="O6" s="11">
        <v>7</v>
      </c>
      <c r="P6" s="12">
        <f t="shared" si="0"/>
        <v>0.9895833333333334</v>
      </c>
      <c r="Q6" s="68">
        <f aca="true" t="shared" si="3" ref="Q6:Q70">SUM(O6/672)</f>
        <v>0.010416666666666666</v>
      </c>
    </row>
    <row r="7" spans="1:17" s="69" customFormat="1" ht="12.75">
      <c r="A7" s="8" t="s">
        <v>23</v>
      </c>
      <c r="B7" s="15">
        <v>168</v>
      </c>
      <c r="C7" s="9">
        <v>806</v>
      </c>
      <c r="D7" s="16">
        <v>22</v>
      </c>
      <c r="E7" s="16">
        <v>2</v>
      </c>
      <c r="F7" s="52">
        <v>0</v>
      </c>
      <c r="G7" s="52">
        <v>3</v>
      </c>
      <c r="H7" s="52">
        <v>0</v>
      </c>
      <c r="I7" s="53">
        <v>4</v>
      </c>
      <c r="J7" s="52">
        <v>0</v>
      </c>
      <c r="K7" s="55">
        <v>0</v>
      </c>
      <c r="L7" s="55">
        <v>0</v>
      </c>
      <c r="M7" s="54">
        <f t="shared" si="1"/>
        <v>815</v>
      </c>
      <c r="N7" s="54">
        <f t="shared" si="2"/>
        <v>22</v>
      </c>
      <c r="O7" s="44">
        <v>9</v>
      </c>
      <c r="P7" s="12">
        <f t="shared" si="0"/>
        <v>0.9866071428571429</v>
      </c>
      <c r="Q7" s="68">
        <f t="shared" si="3"/>
        <v>0.013392857142857142</v>
      </c>
    </row>
    <row r="8" spans="1:17" s="69" customFormat="1" ht="12.75">
      <c r="A8" s="8" t="s">
        <v>35</v>
      </c>
      <c r="B8" s="8">
        <v>150</v>
      </c>
      <c r="C8" s="9">
        <v>1646</v>
      </c>
      <c r="D8" s="10">
        <v>181</v>
      </c>
      <c r="E8" s="10">
        <v>15</v>
      </c>
      <c r="F8" s="10">
        <v>4</v>
      </c>
      <c r="G8" s="10">
        <v>3</v>
      </c>
      <c r="H8" s="10">
        <v>1</v>
      </c>
      <c r="I8" s="10">
        <v>3</v>
      </c>
      <c r="J8" s="10">
        <v>0</v>
      </c>
      <c r="K8" s="55">
        <v>0</v>
      </c>
      <c r="L8" s="55">
        <v>0</v>
      </c>
      <c r="M8" s="54">
        <f t="shared" si="1"/>
        <v>1667</v>
      </c>
      <c r="N8" s="54">
        <f t="shared" si="2"/>
        <v>186</v>
      </c>
      <c r="O8" s="11">
        <v>7</v>
      </c>
      <c r="P8" s="12">
        <f t="shared" si="0"/>
        <v>0.9895833333333334</v>
      </c>
      <c r="Q8" s="68">
        <f t="shared" si="3"/>
        <v>0.010416666666666666</v>
      </c>
    </row>
    <row r="9" spans="1:17" s="69" customFormat="1" ht="12.75">
      <c r="A9" s="8" t="s">
        <v>34</v>
      </c>
      <c r="B9" s="8">
        <v>141</v>
      </c>
      <c r="C9" s="9">
        <v>993</v>
      </c>
      <c r="D9" s="10">
        <v>87</v>
      </c>
      <c r="E9" s="10">
        <v>0</v>
      </c>
      <c r="F9" s="10">
        <v>0</v>
      </c>
      <c r="G9" s="10">
        <v>0</v>
      </c>
      <c r="H9" s="10">
        <v>0</v>
      </c>
      <c r="I9" s="10">
        <v>0</v>
      </c>
      <c r="J9" s="10">
        <v>0</v>
      </c>
      <c r="K9" s="55">
        <v>0</v>
      </c>
      <c r="L9" s="55">
        <v>0</v>
      </c>
      <c r="M9" s="54">
        <f t="shared" si="1"/>
        <v>993</v>
      </c>
      <c r="N9" s="54">
        <f t="shared" si="2"/>
        <v>87</v>
      </c>
      <c r="O9" s="11">
        <v>6</v>
      </c>
      <c r="P9" s="12">
        <f t="shared" si="0"/>
        <v>0.9910714285714286</v>
      </c>
      <c r="Q9" s="68">
        <f t="shared" si="3"/>
        <v>0.008928571428571428</v>
      </c>
    </row>
    <row r="10" spans="1:17" s="69" customFormat="1" ht="12.75">
      <c r="A10" s="8" t="s">
        <v>24</v>
      </c>
      <c r="B10" s="15">
        <v>361</v>
      </c>
      <c r="C10" s="9">
        <v>3882</v>
      </c>
      <c r="D10" s="16">
        <v>409</v>
      </c>
      <c r="E10" s="16">
        <v>3</v>
      </c>
      <c r="F10" s="16">
        <v>0</v>
      </c>
      <c r="G10" s="16">
        <v>5</v>
      </c>
      <c r="H10" s="16">
        <v>0</v>
      </c>
      <c r="I10" s="16">
        <v>1</v>
      </c>
      <c r="J10" s="16">
        <v>0</v>
      </c>
      <c r="K10" s="55">
        <v>0</v>
      </c>
      <c r="L10" s="55">
        <v>0</v>
      </c>
      <c r="M10" s="54">
        <f t="shared" si="1"/>
        <v>3891</v>
      </c>
      <c r="N10" s="54">
        <f t="shared" si="2"/>
        <v>409</v>
      </c>
      <c r="O10" s="11">
        <v>10</v>
      </c>
      <c r="P10" s="12">
        <f t="shared" si="0"/>
        <v>0.9851190476190477</v>
      </c>
      <c r="Q10" s="68">
        <f t="shared" si="3"/>
        <v>0.01488095238095238</v>
      </c>
    </row>
    <row r="11" spans="1:17" s="69" customFormat="1" ht="12.75">
      <c r="A11" s="8" t="s">
        <v>25</v>
      </c>
      <c r="B11" s="15">
        <v>402</v>
      </c>
      <c r="C11" s="9">
        <v>2709</v>
      </c>
      <c r="D11" s="16">
        <v>209</v>
      </c>
      <c r="E11" s="16">
        <v>59</v>
      </c>
      <c r="F11" s="16">
        <v>7</v>
      </c>
      <c r="G11" s="16">
        <v>86</v>
      </c>
      <c r="H11" s="16">
        <v>8</v>
      </c>
      <c r="I11" s="16">
        <v>66</v>
      </c>
      <c r="J11" s="16">
        <v>2</v>
      </c>
      <c r="K11" s="55">
        <v>0</v>
      </c>
      <c r="L11" s="55">
        <v>0</v>
      </c>
      <c r="M11" s="54">
        <f t="shared" si="1"/>
        <v>2920</v>
      </c>
      <c r="N11" s="54">
        <f t="shared" si="2"/>
        <v>226</v>
      </c>
      <c r="O11" s="11">
        <v>14</v>
      </c>
      <c r="P11" s="12">
        <f t="shared" si="0"/>
        <v>0.9791666666666666</v>
      </c>
      <c r="Q11" s="68">
        <f t="shared" si="3"/>
        <v>0.020833333333333332</v>
      </c>
    </row>
    <row r="12" spans="1:17" s="69" customFormat="1" ht="12.75">
      <c r="A12" s="8" t="s">
        <v>26</v>
      </c>
      <c r="B12" s="15">
        <v>276</v>
      </c>
      <c r="C12" s="18">
        <v>1744</v>
      </c>
      <c r="D12" s="16">
        <v>71</v>
      </c>
      <c r="E12" s="16">
        <v>7</v>
      </c>
      <c r="F12" s="16">
        <v>1</v>
      </c>
      <c r="G12" s="16">
        <v>1</v>
      </c>
      <c r="H12" s="16">
        <v>0</v>
      </c>
      <c r="I12" s="16">
        <v>1</v>
      </c>
      <c r="J12" s="16">
        <v>0</v>
      </c>
      <c r="K12" s="55">
        <v>0</v>
      </c>
      <c r="L12" s="55">
        <v>0</v>
      </c>
      <c r="M12" s="54">
        <f t="shared" si="1"/>
        <v>1753</v>
      </c>
      <c r="N12" s="54">
        <f t="shared" si="2"/>
        <v>72</v>
      </c>
      <c r="O12" s="17">
        <v>7</v>
      </c>
      <c r="P12" s="12">
        <f t="shared" si="0"/>
        <v>0.9895833333333334</v>
      </c>
      <c r="Q12" s="68">
        <f t="shared" si="3"/>
        <v>0.010416666666666666</v>
      </c>
    </row>
    <row r="13" spans="1:17" s="69" customFormat="1" ht="12.75">
      <c r="A13" s="8" t="s">
        <v>27</v>
      </c>
      <c r="B13" s="8">
        <v>645</v>
      </c>
      <c r="C13" s="9">
        <v>4355</v>
      </c>
      <c r="D13" s="10">
        <v>299</v>
      </c>
      <c r="E13" s="10">
        <v>157</v>
      </c>
      <c r="F13" s="10">
        <v>42</v>
      </c>
      <c r="G13" s="10">
        <v>225</v>
      </c>
      <c r="H13" s="10">
        <v>39</v>
      </c>
      <c r="I13" s="10">
        <v>114</v>
      </c>
      <c r="J13" s="10">
        <v>21</v>
      </c>
      <c r="K13" s="55">
        <v>0</v>
      </c>
      <c r="L13" s="55">
        <v>0</v>
      </c>
      <c r="M13" s="54">
        <f t="shared" si="1"/>
        <v>4851</v>
      </c>
      <c r="N13" s="54">
        <f t="shared" si="2"/>
        <v>401</v>
      </c>
      <c r="O13" s="11">
        <v>6</v>
      </c>
      <c r="P13" s="12">
        <f t="shared" si="0"/>
        <v>0.9910714285714286</v>
      </c>
      <c r="Q13" s="68">
        <f t="shared" si="3"/>
        <v>0.008928571428571428</v>
      </c>
    </row>
    <row r="14" spans="1:17" s="69" customFormat="1" ht="12.75">
      <c r="A14" s="8" t="s">
        <v>28</v>
      </c>
      <c r="B14" s="8">
        <v>1270</v>
      </c>
      <c r="C14" s="9">
        <v>11050</v>
      </c>
      <c r="D14" s="10">
        <v>573</v>
      </c>
      <c r="E14" s="10">
        <v>294</v>
      </c>
      <c r="F14" s="10">
        <v>47</v>
      </c>
      <c r="G14" s="10">
        <v>550</v>
      </c>
      <c r="H14" s="10">
        <v>63</v>
      </c>
      <c r="I14" s="10">
        <v>228</v>
      </c>
      <c r="J14" s="10">
        <v>18</v>
      </c>
      <c r="K14" s="55">
        <v>0</v>
      </c>
      <c r="L14" s="55">
        <v>0</v>
      </c>
      <c r="M14" s="54">
        <f t="shared" si="1"/>
        <v>12122</v>
      </c>
      <c r="N14" s="54">
        <f t="shared" si="2"/>
        <v>701</v>
      </c>
      <c r="O14" s="11">
        <v>7</v>
      </c>
      <c r="P14" s="12">
        <f>SUM(1-Q14)</f>
        <v>0.9895833333333334</v>
      </c>
      <c r="Q14" s="68">
        <f t="shared" si="3"/>
        <v>0.010416666666666666</v>
      </c>
    </row>
    <row r="15" spans="1:17" s="69" customFormat="1" ht="12.75">
      <c r="A15" s="8" t="s">
        <v>29</v>
      </c>
      <c r="B15" s="8">
        <v>457</v>
      </c>
      <c r="C15" s="9">
        <v>6075</v>
      </c>
      <c r="D15" s="10">
        <v>524</v>
      </c>
      <c r="E15" s="10">
        <v>261</v>
      </c>
      <c r="F15" s="10">
        <v>43</v>
      </c>
      <c r="G15" s="10">
        <v>204</v>
      </c>
      <c r="H15" s="10">
        <v>31</v>
      </c>
      <c r="I15" s="10">
        <v>101</v>
      </c>
      <c r="J15" s="10">
        <v>15</v>
      </c>
      <c r="K15" s="55">
        <v>0</v>
      </c>
      <c r="L15" s="55">
        <v>0</v>
      </c>
      <c r="M15" s="54">
        <f t="shared" si="1"/>
        <v>6641</v>
      </c>
      <c r="N15" s="54">
        <f t="shared" si="2"/>
        <v>613</v>
      </c>
      <c r="O15" s="11">
        <v>6</v>
      </c>
      <c r="P15" s="12">
        <f t="shared" si="0"/>
        <v>0.9910714285714286</v>
      </c>
      <c r="Q15" s="68">
        <f t="shared" si="3"/>
        <v>0.008928571428571428</v>
      </c>
    </row>
    <row r="16" spans="1:17" s="69" customFormat="1" ht="12.75">
      <c r="A16" s="60" t="s">
        <v>30</v>
      </c>
      <c r="B16" s="61">
        <v>207</v>
      </c>
      <c r="C16" s="71">
        <v>1350</v>
      </c>
      <c r="D16" s="63">
        <v>111</v>
      </c>
      <c r="E16" s="63">
        <v>14</v>
      </c>
      <c r="F16" s="63">
        <v>0</v>
      </c>
      <c r="G16" s="63">
        <v>29</v>
      </c>
      <c r="H16" s="63">
        <v>1</v>
      </c>
      <c r="I16" s="63">
        <v>28</v>
      </c>
      <c r="J16" s="63">
        <v>4</v>
      </c>
      <c r="K16" s="73">
        <v>0</v>
      </c>
      <c r="L16" s="73">
        <v>0</v>
      </c>
      <c r="M16" s="65">
        <f t="shared" si="1"/>
        <v>1421</v>
      </c>
      <c r="N16" s="65">
        <f t="shared" si="2"/>
        <v>116</v>
      </c>
      <c r="O16" s="66">
        <v>112</v>
      </c>
      <c r="P16" s="67">
        <f t="shared" si="0"/>
        <v>0.8333333333333334</v>
      </c>
      <c r="Q16" s="68">
        <f t="shared" si="3"/>
        <v>0.16666666666666666</v>
      </c>
    </row>
    <row r="17" spans="1:17" s="69" customFormat="1" ht="12.75">
      <c r="A17" s="8" t="s">
        <v>31</v>
      </c>
      <c r="B17" s="15">
        <v>132</v>
      </c>
      <c r="C17" s="9">
        <v>732</v>
      </c>
      <c r="D17" s="16">
        <v>23</v>
      </c>
      <c r="E17" s="16">
        <v>24</v>
      </c>
      <c r="F17" s="16">
        <v>0</v>
      </c>
      <c r="G17" s="16">
        <v>18</v>
      </c>
      <c r="H17" s="16">
        <v>0</v>
      </c>
      <c r="I17" s="16">
        <v>16</v>
      </c>
      <c r="J17" s="16">
        <v>1</v>
      </c>
      <c r="K17" s="55">
        <v>0</v>
      </c>
      <c r="L17" s="55">
        <v>0</v>
      </c>
      <c r="M17" s="54">
        <f t="shared" si="1"/>
        <v>790</v>
      </c>
      <c r="N17" s="54">
        <f t="shared" si="2"/>
        <v>24</v>
      </c>
      <c r="O17" s="17">
        <v>7</v>
      </c>
      <c r="P17" s="12">
        <f t="shared" si="0"/>
        <v>0.9895833333333334</v>
      </c>
      <c r="Q17" s="68">
        <f t="shared" si="3"/>
        <v>0.010416666666666666</v>
      </c>
    </row>
    <row r="18" spans="1:17" s="69" customFormat="1" ht="12.75">
      <c r="A18" s="8" t="s">
        <v>32</v>
      </c>
      <c r="B18" s="8">
        <v>156</v>
      </c>
      <c r="C18" s="9">
        <v>1124</v>
      </c>
      <c r="D18" s="10">
        <v>152</v>
      </c>
      <c r="E18" s="10">
        <v>0</v>
      </c>
      <c r="F18" s="10">
        <v>0</v>
      </c>
      <c r="G18" s="10">
        <v>0</v>
      </c>
      <c r="H18" s="10">
        <v>0</v>
      </c>
      <c r="I18" s="10">
        <v>0</v>
      </c>
      <c r="J18" s="10">
        <v>0</v>
      </c>
      <c r="K18" s="55">
        <v>0</v>
      </c>
      <c r="L18" s="55">
        <v>0</v>
      </c>
      <c r="M18" s="54">
        <f t="shared" si="1"/>
        <v>1124</v>
      </c>
      <c r="N18" s="54">
        <f t="shared" si="2"/>
        <v>152</v>
      </c>
      <c r="O18" s="11">
        <v>7</v>
      </c>
      <c r="P18" s="12">
        <f t="shared" si="0"/>
        <v>0.9895833333333334</v>
      </c>
      <c r="Q18" s="68">
        <f t="shared" si="3"/>
        <v>0.010416666666666666</v>
      </c>
    </row>
    <row r="19" spans="1:17" s="69" customFormat="1" ht="12.75">
      <c r="A19" s="8" t="s">
        <v>4</v>
      </c>
      <c r="B19" s="15">
        <v>149</v>
      </c>
      <c r="C19" s="9">
        <v>707</v>
      </c>
      <c r="D19" s="16">
        <v>26</v>
      </c>
      <c r="E19" s="16">
        <v>2</v>
      </c>
      <c r="F19" s="16">
        <v>0</v>
      </c>
      <c r="G19" s="16">
        <v>13</v>
      </c>
      <c r="H19" s="16">
        <v>1</v>
      </c>
      <c r="I19" s="16">
        <v>6</v>
      </c>
      <c r="J19" s="16">
        <v>1</v>
      </c>
      <c r="K19" s="55">
        <v>0</v>
      </c>
      <c r="L19" s="55">
        <v>0</v>
      </c>
      <c r="M19" s="54">
        <f t="shared" si="1"/>
        <v>728</v>
      </c>
      <c r="N19" s="54">
        <f t="shared" si="2"/>
        <v>28</v>
      </c>
      <c r="O19" s="11">
        <v>7</v>
      </c>
      <c r="P19" s="12">
        <f t="shared" si="0"/>
        <v>0.9895833333333334</v>
      </c>
      <c r="Q19" s="68">
        <f t="shared" si="3"/>
        <v>0.010416666666666666</v>
      </c>
    </row>
    <row r="20" spans="1:17" s="69" customFormat="1" ht="12.75">
      <c r="A20" s="8" t="s">
        <v>33</v>
      </c>
      <c r="B20" s="8">
        <v>178</v>
      </c>
      <c r="C20" s="9">
        <v>1386</v>
      </c>
      <c r="D20" s="10">
        <v>117</v>
      </c>
      <c r="E20" s="10">
        <v>0</v>
      </c>
      <c r="F20" s="19">
        <v>0</v>
      </c>
      <c r="G20" s="10">
        <v>0</v>
      </c>
      <c r="H20" s="10">
        <v>0</v>
      </c>
      <c r="I20" s="10">
        <v>0</v>
      </c>
      <c r="J20" s="10">
        <v>0</v>
      </c>
      <c r="K20" s="55">
        <v>0</v>
      </c>
      <c r="L20" s="55">
        <v>0</v>
      </c>
      <c r="M20" s="54">
        <f t="shared" si="1"/>
        <v>1386</v>
      </c>
      <c r="N20" s="54">
        <f t="shared" si="2"/>
        <v>117</v>
      </c>
      <c r="O20" s="11">
        <v>8</v>
      </c>
      <c r="P20" s="12">
        <f t="shared" si="0"/>
        <v>0.9880952380952381</v>
      </c>
      <c r="Q20" s="68">
        <f t="shared" si="3"/>
        <v>0.011904761904761904</v>
      </c>
    </row>
    <row r="21" spans="1:17" s="69" customFormat="1" ht="12.75">
      <c r="A21" s="60" t="s">
        <v>36</v>
      </c>
      <c r="B21" s="61">
        <v>146</v>
      </c>
      <c r="C21" s="71">
        <v>1181</v>
      </c>
      <c r="D21" s="63">
        <v>137</v>
      </c>
      <c r="E21" s="63">
        <v>0</v>
      </c>
      <c r="F21" s="63">
        <v>0</v>
      </c>
      <c r="G21" s="63">
        <v>0</v>
      </c>
      <c r="H21" s="63">
        <v>0</v>
      </c>
      <c r="I21" s="63">
        <v>0</v>
      </c>
      <c r="J21" s="63">
        <v>0</v>
      </c>
      <c r="K21" s="73">
        <v>0</v>
      </c>
      <c r="L21" s="73">
        <v>0</v>
      </c>
      <c r="M21" s="65">
        <f t="shared" si="1"/>
        <v>1181</v>
      </c>
      <c r="N21" s="65">
        <f t="shared" si="2"/>
        <v>137</v>
      </c>
      <c r="O21" s="66">
        <v>42</v>
      </c>
      <c r="P21" s="67">
        <f t="shared" si="0"/>
        <v>0.9375</v>
      </c>
      <c r="Q21" s="68">
        <f t="shared" si="3"/>
        <v>0.0625</v>
      </c>
    </row>
    <row r="22" spans="1:17" s="69" customFormat="1" ht="12.75">
      <c r="A22" s="8" t="s">
        <v>37</v>
      </c>
      <c r="B22" s="8">
        <v>632</v>
      </c>
      <c r="C22" s="9">
        <v>6687</v>
      </c>
      <c r="D22" s="10">
        <v>600</v>
      </c>
      <c r="E22" s="10">
        <v>93</v>
      </c>
      <c r="F22" s="10">
        <v>16</v>
      </c>
      <c r="G22" s="10">
        <v>146</v>
      </c>
      <c r="H22" s="10">
        <v>23</v>
      </c>
      <c r="I22" s="10">
        <v>17</v>
      </c>
      <c r="J22" s="10">
        <v>5</v>
      </c>
      <c r="K22" s="55">
        <v>0</v>
      </c>
      <c r="L22" s="55">
        <v>0</v>
      </c>
      <c r="M22" s="54">
        <f t="shared" si="1"/>
        <v>6943</v>
      </c>
      <c r="N22" s="54">
        <f t="shared" si="2"/>
        <v>644</v>
      </c>
      <c r="O22" s="11">
        <v>9</v>
      </c>
      <c r="P22" s="12">
        <f t="shared" si="0"/>
        <v>0.9866071428571429</v>
      </c>
      <c r="Q22" s="68">
        <f t="shared" si="3"/>
        <v>0.013392857142857142</v>
      </c>
    </row>
    <row r="23" spans="1:17" s="69" customFormat="1" ht="12.75">
      <c r="A23" s="8" t="s">
        <v>38</v>
      </c>
      <c r="B23" s="15">
        <v>315</v>
      </c>
      <c r="C23" s="9">
        <v>1518</v>
      </c>
      <c r="D23" s="16">
        <v>43</v>
      </c>
      <c r="E23" s="16">
        <v>47</v>
      </c>
      <c r="F23" s="16">
        <v>1</v>
      </c>
      <c r="G23" s="16">
        <v>54</v>
      </c>
      <c r="H23" s="16">
        <v>5</v>
      </c>
      <c r="I23" s="16">
        <v>30</v>
      </c>
      <c r="J23" s="16">
        <v>3</v>
      </c>
      <c r="K23" s="55">
        <v>0</v>
      </c>
      <c r="L23" s="55">
        <v>0</v>
      </c>
      <c r="M23" s="54">
        <f t="shared" si="1"/>
        <v>1649</v>
      </c>
      <c r="N23" s="54">
        <f t="shared" si="2"/>
        <v>52</v>
      </c>
      <c r="O23" s="11">
        <v>8</v>
      </c>
      <c r="P23" s="12">
        <f t="shared" si="0"/>
        <v>0.9880952380952381</v>
      </c>
      <c r="Q23" s="68">
        <f t="shared" si="3"/>
        <v>0.011904761904761904</v>
      </c>
    </row>
    <row r="24" spans="1:17" s="69" customFormat="1" ht="12.75">
      <c r="A24" s="8" t="s">
        <v>39</v>
      </c>
      <c r="B24" s="8">
        <v>213</v>
      </c>
      <c r="C24" s="9">
        <v>1901</v>
      </c>
      <c r="D24" s="10">
        <v>265</v>
      </c>
      <c r="E24" s="10">
        <v>0</v>
      </c>
      <c r="F24" s="10">
        <v>0</v>
      </c>
      <c r="G24" s="10">
        <v>0</v>
      </c>
      <c r="H24" s="10">
        <v>0</v>
      </c>
      <c r="I24" s="10">
        <v>0</v>
      </c>
      <c r="J24" s="10">
        <v>0</v>
      </c>
      <c r="K24" s="55">
        <v>0</v>
      </c>
      <c r="L24" s="55">
        <v>0</v>
      </c>
      <c r="M24" s="54">
        <f t="shared" si="1"/>
        <v>1901</v>
      </c>
      <c r="N24" s="54">
        <f t="shared" si="2"/>
        <v>265</v>
      </c>
      <c r="O24" s="11">
        <v>27</v>
      </c>
      <c r="P24" s="12">
        <f t="shared" si="0"/>
        <v>0.9598214285714286</v>
      </c>
      <c r="Q24" s="68">
        <f t="shared" si="3"/>
        <v>0.04017857142857143</v>
      </c>
    </row>
    <row r="25" spans="1:17" s="69" customFormat="1" ht="12.75">
      <c r="A25" s="60" t="s">
        <v>40</v>
      </c>
      <c r="B25" s="60">
        <v>361</v>
      </c>
      <c r="C25" s="71">
        <v>2461</v>
      </c>
      <c r="D25" s="72">
        <v>249</v>
      </c>
      <c r="E25" s="72">
        <v>40</v>
      </c>
      <c r="F25" s="72">
        <v>6</v>
      </c>
      <c r="G25" s="72">
        <v>43</v>
      </c>
      <c r="H25" s="72">
        <v>2</v>
      </c>
      <c r="I25" s="72">
        <v>8</v>
      </c>
      <c r="J25" s="72">
        <v>0</v>
      </c>
      <c r="K25" s="73">
        <v>0</v>
      </c>
      <c r="L25" s="73">
        <v>0</v>
      </c>
      <c r="M25" s="65">
        <f t="shared" si="1"/>
        <v>2552</v>
      </c>
      <c r="N25" s="65">
        <f t="shared" si="2"/>
        <v>257</v>
      </c>
      <c r="O25" s="66">
        <v>82</v>
      </c>
      <c r="P25" s="67">
        <f t="shared" si="0"/>
        <v>0.8779761904761905</v>
      </c>
      <c r="Q25" s="68">
        <f t="shared" si="3"/>
        <v>0.12202380952380952</v>
      </c>
    </row>
    <row r="26" spans="1:17" s="69" customFormat="1" ht="12.75">
      <c r="A26" s="8" t="s">
        <v>41</v>
      </c>
      <c r="B26" s="8">
        <v>316</v>
      </c>
      <c r="C26" s="9">
        <v>2696</v>
      </c>
      <c r="D26" s="10">
        <v>165</v>
      </c>
      <c r="E26" s="10">
        <v>70</v>
      </c>
      <c r="F26" s="10">
        <v>19</v>
      </c>
      <c r="G26" s="10">
        <v>55</v>
      </c>
      <c r="H26" s="10">
        <v>7</v>
      </c>
      <c r="I26" s="10">
        <v>19</v>
      </c>
      <c r="J26" s="10">
        <v>1</v>
      </c>
      <c r="K26" s="55">
        <v>0</v>
      </c>
      <c r="L26" s="55">
        <v>0</v>
      </c>
      <c r="M26" s="54">
        <f t="shared" si="1"/>
        <v>2840</v>
      </c>
      <c r="N26" s="54">
        <f t="shared" si="2"/>
        <v>192</v>
      </c>
      <c r="O26" s="11">
        <v>9</v>
      </c>
      <c r="P26" s="12">
        <f>SUM(1-Q26)</f>
        <v>0.9866071428571429</v>
      </c>
      <c r="Q26" s="68">
        <f t="shared" si="3"/>
        <v>0.013392857142857142</v>
      </c>
    </row>
    <row r="27" spans="1:17" s="69" customFormat="1" ht="12.75">
      <c r="A27" s="8" t="s">
        <v>42</v>
      </c>
      <c r="B27" s="8">
        <v>73</v>
      </c>
      <c r="C27" s="9">
        <v>740</v>
      </c>
      <c r="D27" s="10">
        <v>46</v>
      </c>
      <c r="E27" s="10">
        <v>0</v>
      </c>
      <c r="F27" s="10">
        <v>0</v>
      </c>
      <c r="G27" s="10">
        <v>0</v>
      </c>
      <c r="H27" s="10">
        <v>0</v>
      </c>
      <c r="I27" s="10">
        <v>0</v>
      </c>
      <c r="J27" s="10">
        <v>0</v>
      </c>
      <c r="K27" s="55">
        <v>0</v>
      </c>
      <c r="L27" s="55">
        <v>0</v>
      </c>
      <c r="M27" s="54">
        <f t="shared" si="1"/>
        <v>740</v>
      </c>
      <c r="N27" s="54">
        <f t="shared" si="2"/>
        <v>46</v>
      </c>
      <c r="O27" s="11">
        <v>7</v>
      </c>
      <c r="P27" s="12">
        <f t="shared" si="0"/>
        <v>0.9895833333333334</v>
      </c>
      <c r="Q27" s="68">
        <f t="shared" si="3"/>
        <v>0.010416666666666666</v>
      </c>
    </row>
    <row r="28" spans="1:17" s="1" customFormat="1" ht="12.75">
      <c r="A28" s="8" t="s">
        <v>43</v>
      </c>
      <c r="B28" s="8">
        <v>148</v>
      </c>
      <c r="C28" s="9">
        <v>1665</v>
      </c>
      <c r="D28" s="10">
        <v>134</v>
      </c>
      <c r="E28" s="10">
        <v>23</v>
      </c>
      <c r="F28" s="10">
        <v>3</v>
      </c>
      <c r="G28" s="10">
        <v>70</v>
      </c>
      <c r="H28" s="10">
        <v>3</v>
      </c>
      <c r="I28" s="10">
        <v>2</v>
      </c>
      <c r="J28" s="10">
        <v>0</v>
      </c>
      <c r="K28" s="55">
        <v>0</v>
      </c>
      <c r="L28" s="55">
        <v>0</v>
      </c>
      <c r="M28" s="54">
        <f t="shared" si="1"/>
        <v>1760</v>
      </c>
      <c r="N28" s="54">
        <f t="shared" si="2"/>
        <v>140</v>
      </c>
      <c r="O28" s="11">
        <v>5</v>
      </c>
      <c r="P28" s="12">
        <f t="shared" si="0"/>
        <v>0.9925595238095238</v>
      </c>
      <c r="Q28" s="13">
        <f t="shared" si="3"/>
        <v>0.00744047619047619</v>
      </c>
    </row>
    <row r="29" spans="1:17" s="1" customFormat="1" ht="12.75">
      <c r="A29" s="60" t="s">
        <v>44</v>
      </c>
      <c r="B29" s="60">
        <v>259</v>
      </c>
      <c r="C29" s="71">
        <v>3210</v>
      </c>
      <c r="D29" s="72">
        <v>429</v>
      </c>
      <c r="E29" s="72">
        <v>55</v>
      </c>
      <c r="F29" s="72">
        <v>1</v>
      </c>
      <c r="G29" s="72">
        <v>31</v>
      </c>
      <c r="H29" s="72">
        <v>2</v>
      </c>
      <c r="I29" s="72">
        <v>8</v>
      </c>
      <c r="J29" s="72">
        <v>0</v>
      </c>
      <c r="K29" s="73">
        <v>0</v>
      </c>
      <c r="L29" s="73">
        <v>0</v>
      </c>
      <c r="M29" s="65">
        <f t="shared" si="1"/>
        <v>3304</v>
      </c>
      <c r="N29" s="65">
        <f t="shared" si="2"/>
        <v>432</v>
      </c>
      <c r="O29" s="66">
        <v>241</v>
      </c>
      <c r="P29" s="67">
        <f t="shared" si="0"/>
        <v>0.6413690476190477</v>
      </c>
      <c r="Q29" s="13">
        <f t="shared" si="3"/>
        <v>0.3586309523809524</v>
      </c>
    </row>
    <row r="30" spans="1:17" s="1" customFormat="1" ht="12.75">
      <c r="A30" s="8" t="s">
        <v>45</v>
      </c>
      <c r="B30" s="8">
        <v>248</v>
      </c>
      <c r="C30" s="9">
        <v>1264</v>
      </c>
      <c r="D30" s="10">
        <v>62</v>
      </c>
      <c r="E30" s="10">
        <v>0</v>
      </c>
      <c r="F30" s="10">
        <v>0</v>
      </c>
      <c r="G30" s="10">
        <v>0</v>
      </c>
      <c r="H30" s="10">
        <v>0</v>
      </c>
      <c r="I30" s="10">
        <v>0</v>
      </c>
      <c r="J30" s="10">
        <v>0</v>
      </c>
      <c r="K30" s="55">
        <v>0</v>
      </c>
      <c r="L30" s="55">
        <v>0</v>
      </c>
      <c r="M30" s="54">
        <f t="shared" si="1"/>
        <v>1264</v>
      </c>
      <c r="N30" s="54">
        <f t="shared" si="2"/>
        <v>62</v>
      </c>
      <c r="O30" s="11">
        <v>6</v>
      </c>
      <c r="P30" s="12">
        <f t="shared" si="0"/>
        <v>0.9910714285714286</v>
      </c>
      <c r="Q30" s="13">
        <f t="shared" si="3"/>
        <v>0.008928571428571428</v>
      </c>
    </row>
    <row r="31" spans="1:17" s="1" customFormat="1" ht="12.75">
      <c r="A31" s="8" t="s">
        <v>46</v>
      </c>
      <c r="B31" s="20">
        <v>160</v>
      </c>
      <c r="C31" s="9">
        <v>1888</v>
      </c>
      <c r="D31" s="21">
        <v>171</v>
      </c>
      <c r="E31" s="21">
        <v>33</v>
      </c>
      <c r="F31" s="21">
        <v>5</v>
      </c>
      <c r="G31" s="21">
        <v>12</v>
      </c>
      <c r="H31" s="21">
        <v>1</v>
      </c>
      <c r="I31" s="21">
        <v>9</v>
      </c>
      <c r="J31" s="21">
        <v>1</v>
      </c>
      <c r="K31" s="55">
        <v>0</v>
      </c>
      <c r="L31" s="55">
        <v>0</v>
      </c>
      <c r="M31" s="54">
        <f t="shared" si="1"/>
        <v>1942</v>
      </c>
      <c r="N31" s="54">
        <f t="shared" si="2"/>
        <v>178</v>
      </c>
      <c r="O31" s="22">
        <v>5</v>
      </c>
      <c r="P31" s="12">
        <f t="shared" si="0"/>
        <v>0.9925595238095238</v>
      </c>
      <c r="Q31" s="13">
        <f t="shared" si="3"/>
        <v>0.00744047619047619</v>
      </c>
    </row>
    <row r="32" spans="1:17" s="1" customFormat="1" ht="12.75">
      <c r="A32" s="60" t="s">
        <v>47</v>
      </c>
      <c r="B32" s="74">
        <v>435</v>
      </c>
      <c r="C32" s="71">
        <v>1789</v>
      </c>
      <c r="D32" s="75">
        <v>101</v>
      </c>
      <c r="E32" s="75">
        <v>0</v>
      </c>
      <c r="F32" s="75">
        <v>0</v>
      </c>
      <c r="G32" s="75">
        <v>0</v>
      </c>
      <c r="H32" s="75">
        <v>0</v>
      </c>
      <c r="I32" s="75">
        <v>0</v>
      </c>
      <c r="J32" s="75">
        <v>0</v>
      </c>
      <c r="K32" s="73">
        <v>0</v>
      </c>
      <c r="L32" s="73">
        <v>0</v>
      </c>
      <c r="M32" s="65">
        <f t="shared" si="1"/>
        <v>1789</v>
      </c>
      <c r="N32" s="65">
        <f t="shared" si="2"/>
        <v>101</v>
      </c>
      <c r="O32" s="66">
        <v>290</v>
      </c>
      <c r="P32" s="67">
        <f t="shared" si="0"/>
        <v>0.5684523809523809</v>
      </c>
      <c r="Q32" s="13">
        <f t="shared" si="3"/>
        <v>0.43154761904761907</v>
      </c>
    </row>
    <row r="33" spans="1:17" s="1" customFormat="1" ht="12.75">
      <c r="A33" s="8" t="s">
        <v>48</v>
      </c>
      <c r="B33" s="23">
        <v>380</v>
      </c>
      <c r="C33" s="9">
        <v>2845</v>
      </c>
      <c r="D33" s="24">
        <v>148</v>
      </c>
      <c r="E33" s="24">
        <v>47</v>
      </c>
      <c r="F33" s="24">
        <v>4</v>
      </c>
      <c r="G33" s="24">
        <v>33</v>
      </c>
      <c r="H33" s="24">
        <v>2</v>
      </c>
      <c r="I33" s="24">
        <v>18</v>
      </c>
      <c r="J33" s="24">
        <v>0</v>
      </c>
      <c r="K33" s="55">
        <v>0</v>
      </c>
      <c r="L33" s="55">
        <v>0</v>
      </c>
      <c r="M33" s="54">
        <f t="shared" si="1"/>
        <v>2943</v>
      </c>
      <c r="N33" s="54">
        <f t="shared" si="2"/>
        <v>154</v>
      </c>
      <c r="O33" s="17">
        <v>5</v>
      </c>
      <c r="P33" s="12">
        <f t="shared" si="0"/>
        <v>0.9925595238095238</v>
      </c>
      <c r="Q33" s="13">
        <f t="shared" si="3"/>
        <v>0.00744047619047619</v>
      </c>
    </row>
    <row r="34" spans="1:17" s="1" customFormat="1" ht="12.75">
      <c r="A34" s="8" t="s">
        <v>49</v>
      </c>
      <c r="B34" s="8">
        <v>288</v>
      </c>
      <c r="C34" s="9">
        <v>654</v>
      </c>
      <c r="D34" s="10">
        <v>8</v>
      </c>
      <c r="E34" s="10">
        <v>9</v>
      </c>
      <c r="F34" s="10">
        <v>0</v>
      </c>
      <c r="G34" s="10">
        <v>17</v>
      </c>
      <c r="H34" s="10">
        <v>0</v>
      </c>
      <c r="I34" s="10">
        <v>9</v>
      </c>
      <c r="J34" s="10">
        <v>0</v>
      </c>
      <c r="K34" s="55">
        <v>0</v>
      </c>
      <c r="L34" s="55">
        <v>0</v>
      </c>
      <c r="M34" s="54">
        <f t="shared" si="1"/>
        <v>689</v>
      </c>
      <c r="N34" s="54">
        <f t="shared" si="2"/>
        <v>8</v>
      </c>
      <c r="O34" s="11">
        <v>7</v>
      </c>
      <c r="P34" s="12">
        <f t="shared" si="0"/>
        <v>0.9895833333333334</v>
      </c>
      <c r="Q34" s="13">
        <f t="shared" si="3"/>
        <v>0.010416666666666666</v>
      </c>
    </row>
    <row r="35" spans="1:17" s="1" customFormat="1" ht="12.75">
      <c r="A35" s="60" t="s">
        <v>50</v>
      </c>
      <c r="B35" s="60">
        <v>121</v>
      </c>
      <c r="C35" s="71">
        <v>522</v>
      </c>
      <c r="D35" s="72">
        <v>30</v>
      </c>
      <c r="E35" s="72">
        <v>17</v>
      </c>
      <c r="F35" s="72">
        <v>2</v>
      </c>
      <c r="G35" s="72">
        <v>17</v>
      </c>
      <c r="H35" s="72">
        <v>0</v>
      </c>
      <c r="I35" s="72">
        <v>7</v>
      </c>
      <c r="J35" s="72">
        <v>0</v>
      </c>
      <c r="K35" s="73">
        <v>0</v>
      </c>
      <c r="L35" s="73">
        <v>0</v>
      </c>
      <c r="M35" s="65">
        <f t="shared" si="1"/>
        <v>563</v>
      </c>
      <c r="N35" s="65">
        <f t="shared" si="2"/>
        <v>32</v>
      </c>
      <c r="O35" s="66">
        <v>193</v>
      </c>
      <c r="P35" s="67">
        <f>SUM(1-Q35)</f>
        <v>0.7127976190476191</v>
      </c>
      <c r="Q35" s="13">
        <f t="shared" si="3"/>
        <v>0.28720238095238093</v>
      </c>
    </row>
    <row r="36" spans="1:17" s="1" customFormat="1" ht="12.75">
      <c r="A36" s="60" t="s">
        <v>51</v>
      </c>
      <c r="B36" s="60">
        <v>66</v>
      </c>
      <c r="C36" s="71">
        <v>555</v>
      </c>
      <c r="D36" s="72">
        <v>40</v>
      </c>
      <c r="E36" s="72">
        <v>0</v>
      </c>
      <c r="F36" s="72">
        <v>0</v>
      </c>
      <c r="G36" s="72">
        <v>0</v>
      </c>
      <c r="H36" s="72">
        <v>0</v>
      </c>
      <c r="I36" s="72">
        <v>0</v>
      </c>
      <c r="J36" s="72">
        <v>0</v>
      </c>
      <c r="K36" s="73">
        <v>0</v>
      </c>
      <c r="L36" s="73">
        <v>0</v>
      </c>
      <c r="M36" s="65">
        <f t="shared" si="1"/>
        <v>555</v>
      </c>
      <c r="N36" s="65">
        <f t="shared" si="2"/>
        <v>40</v>
      </c>
      <c r="O36" s="66">
        <v>361</v>
      </c>
      <c r="P36" s="67">
        <f t="shared" si="0"/>
        <v>0.46279761904761907</v>
      </c>
      <c r="Q36" s="13">
        <f t="shared" si="3"/>
        <v>0.5372023809523809</v>
      </c>
    </row>
    <row r="37" spans="1:17" s="1" customFormat="1" ht="12.75">
      <c r="A37" s="8" t="s">
        <v>52</v>
      </c>
      <c r="B37" s="15">
        <v>763</v>
      </c>
      <c r="C37" s="9">
        <v>10132</v>
      </c>
      <c r="D37" s="16">
        <v>368</v>
      </c>
      <c r="E37" s="16">
        <v>116</v>
      </c>
      <c r="F37" s="16">
        <v>17</v>
      </c>
      <c r="G37" s="16">
        <v>107</v>
      </c>
      <c r="H37" s="16">
        <v>9</v>
      </c>
      <c r="I37" s="16">
        <v>118</v>
      </c>
      <c r="J37" s="16">
        <v>17</v>
      </c>
      <c r="K37" s="55">
        <v>0</v>
      </c>
      <c r="L37" s="55">
        <v>0</v>
      </c>
      <c r="M37" s="54">
        <f t="shared" si="1"/>
        <v>10473</v>
      </c>
      <c r="N37" s="54">
        <f t="shared" si="2"/>
        <v>411</v>
      </c>
      <c r="O37" s="17">
        <v>7</v>
      </c>
      <c r="P37" s="12">
        <f t="shared" si="0"/>
        <v>0.9895833333333334</v>
      </c>
      <c r="Q37" s="13">
        <f t="shared" si="3"/>
        <v>0.010416666666666666</v>
      </c>
    </row>
    <row r="38" spans="1:17" s="1" customFormat="1" ht="12.75">
      <c r="A38" s="60" t="s">
        <v>53</v>
      </c>
      <c r="B38" s="60">
        <v>93</v>
      </c>
      <c r="C38" s="71">
        <v>767</v>
      </c>
      <c r="D38" s="72">
        <v>39</v>
      </c>
      <c r="E38" s="72">
        <v>4</v>
      </c>
      <c r="F38" s="72">
        <v>1</v>
      </c>
      <c r="G38" s="72">
        <v>48</v>
      </c>
      <c r="H38" s="72">
        <v>6</v>
      </c>
      <c r="I38" s="72">
        <v>0</v>
      </c>
      <c r="J38" s="72">
        <v>0</v>
      </c>
      <c r="K38" s="73">
        <v>0</v>
      </c>
      <c r="L38" s="73">
        <v>0</v>
      </c>
      <c r="M38" s="65">
        <f t="shared" si="1"/>
        <v>819</v>
      </c>
      <c r="N38" s="65">
        <f t="shared" si="2"/>
        <v>46</v>
      </c>
      <c r="O38" s="66">
        <v>312</v>
      </c>
      <c r="P38" s="67">
        <f t="shared" si="0"/>
        <v>0.5357142857142857</v>
      </c>
      <c r="Q38" s="13">
        <f t="shared" si="3"/>
        <v>0.4642857142857143</v>
      </c>
    </row>
    <row r="39" spans="1:17" s="1" customFormat="1" ht="12.75">
      <c r="A39" s="8" t="s">
        <v>54</v>
      </c>
      <c r="B39" s="8">
        <v>82</v>
      </c>
      <c r="C39" s="9">
        <v>431</v>
      </c>
      <c r="D39" s="10">
        <v>35</v>
      </c>
      <c r="E39" s="10">
        <v>1</v>
      </c>
      <c r="F39" s="10">
        <v>0</v>
      </c>
      <c r="G39" s="10">
        <v>8</v>
      </c>
      <c r="H39" s="10">
        <v>1</v>
      </c>
      <c r="I39" s="10">
        <v>4</v>
      </c>
      <c r="J39" s="10">
        <v>1</v>
      </c>
      <c r="K39" s="55">
        <v>0</v>
      </c>
      <c r="L39" s="55">
        <v>0</v>
      </c>
      <c r="M39" s="54">
        <f t="shared" si="1"/>
        <v>444</v>
      </c>
      <c r="N39" s="54">
        <f t="shared" si="2"/>
        <v>37</v>
      </c>
      <c r="O39" s="11">
        <v>6</v>
      </c>
      <c r="P39" s="12">
        <f>SUM(1-Q39)</f>
        <v>0.9910714285714286</v>
      </c>
      <c r="Q39" s="13">
        <f t="shared" si="3"/>
        <v>0.008928571428571428</v>
      </c>
    </row>
    <row r="40" spans="1:17" s="1" customFormat="1" ht="12.75">
      <c r="A40" s="8" t="s">
        <v>55</v>
      </c>
      <c r="B40" s="8">
        <v>284</v>
      </c>
      <c r="C40" s="9">
        <v>2562</v>
      </c>
      <c r="D40" s="10">
        <v>343</v>
      </c>
      <c r="E40" s="10">
        <v>24</v>
      </c>
      <c r="F40" s="10">
        <v>2</v>
      </c>
      <c r="G40" s="10">
        <v>53</v>
      </c>
      <c r="H40" s="10">
        <v>8</v>
      </c>
      <c r="I40" s="10">
        <v>23</v>
      </c>
      <c r="J40" s="10">
        <v>3</v>
      </c>
      <c r="K40" s="55">
        <v>0</v>
      </c>
      <c r="L40" s="55">
        <v>0</v>
      </c>
      <c r="M40" s="54">
        <f t="shared" si="1"/>
        <v>2662</v>
      </c>
      <c r="N40" s="54">
        <f t="shared" si="2"/>
        <v>356</v>
      </c>
      <c r="O40" s="11">
        <v>6</v>
      </c>
      <c r="P40" s="12">
        <f t="shared" si="0"/>
        <v>0.9910714285714286</v>
      </c>
      <c r="Q40" s="13">
        <f t="shared" si="3"/>
        <v>0.008928571428571428</v>
      </c>
    </row>
    <row r="41" spans="1:17" s="1" customFormat="1" ht="12.75">
      <c r="A41" s="8" t="s">
        <v>56</v>
      </c>
      <c r="B41" s="8">
        <v>73</v>
      </c>
      <c r="C41" s="9">
        <v>322</v>
      </c>
      <c r="D41" s="10">
        <v>9</v>
      </c>
      <c r="E41" s="10">
        <v>2</v>
      </c>
      <c r="F41" s="10">
        <v>0</v>
      </c>
      <c r="G41" s="10">
        <v>5</v>
      </c>
      <c r="H41" s="10">
        <v>1</v>
      </c>
      <c r="I41" s="10">
        <v>1</v>
      </c>
      <c r="J41" s="10">
        <v>0</v>
      </c>
      <c r="K41" s="55">
        <v>0</v>
      </c>
      <c r="L41" s="55">
        <v>0</v>
      </c>
      <c r="M41" s="54">
        <f t="shared" si="1"/>
        <v>330</v>
      </c>
      <c r="N41" s="54">
        <f t="shared" si="2"/>
        <v>10</v>
      </c>
      <c r="O41" s="11">
        <v>26</v>
      </c>
      <c r="P41" s="12">
        <f t="shared" si="0"/>
        <v>0.9613095238095238</v>
      </c>
      <c r="Q41" s="13">
        <f t="shared" si="3"/>
        <v>0.03869047619047619</v>
      </c>
    </row>
    <row r="42" spans="1:17" s="1" customFormat="1" ht="12.75">
      <c r="A42" s="60" t="s">
        <v>57</v>
      </c>
      <c r="B42" s="61" t="s">
        <v>5</v>
      </c>
      <c r="C42" s="62" t="s">
        <v>5</v>
      </c>
      <c r="D42" s="63" t="s">
        <v>5</v>
      </c>
      <c r="E42" s="63" t="s">
        <v>5</v>
      </c>
      <c r="F42" s="63" t="s">
        <v>5</v>
      </c>
      <c r="G42" s="63" t="s">
        <v>5</v>
      </c>
      <c r="H42" s="63" t="s">
        <v>5</v>
      </c>
      <c r="I42" s="63" t="s">
        <v>5</v>
      </c>
      <c r="J42" s="63" t="s">
        <v>5</v>
      </c>
      <c r="K42" s="64" t="s">
        <v>5</v>
      </c>
      <c r="L42" s="64" t="s">
        <v>5</v>
      </c>
      <c r="M42" s="65" t="s">
        <v>5</v>
      </c>
      <c r="N42" s="65" t="s">
        <v>5</v>
      </c>
      <c r="O42" s="66">
        <v>672</v>
      </c>
      <c r="P42" s="67">
        <f t="shared" si="0"/>
        <v>0</v>
      </c>
      <c r="Q42" s="13">
        <f t="shared" si="3"/>
        <v>1</v>
      </c>
    </row>
    <row r="43" spans="1:17" s="1" customFormat="1" ht="12.75">
      <c r="A43" s="60" t="s">
        <v>58</v>
      </c>
      <c r="B43" s="60">
        <v>150</v>
      </c>
      <c r="C43" s="71">
        <v>939</v>
      </c>
      <c r="D43" s="72">
        <v>86</v>
      </c>
      <c r="E43" s="72">
        <v>14</v>
      </c>
      <c r="F43" s="72">
        <v>9</v>
      </c>
      <c r="G43" s="72">
        <v>7</v>
      </c>
      <c r="H43" s="72">
        <v>0</v>
      </c>
      <c r="I43" s="72">
        <v>1</v>
      </c>
      <c r="J43" s="72">
        <v>0</v>
      </c>
      <c r="K43" s="73">
        <v>0</v>
      </c>
      <c r="L43" s="73">
        <v>0</v>
      </c>
      <c r="M43" s="65">
        <f t="shared" si="1"/>
        <v>961</v>
      </c>
      <c r="N43" s="65">
        <f t="shared" si="2"/>
        <v>95</v>
      </c>
      <c r="O43" s="66">
        <v>75</v>
      </c>
      <c r="P43" s="67">
        <f t="shared" si="0"/>
        <v>0.8883928571428571</v>
      </c>
      <c r="Q43" s="13">
        <f t="shared" si="3"/>
        <v>0.11160714285714286</v>
      </c>
    </row>
    <row r="44" spans="1:17" s="1" customFormat="1" ht="12.75">
      <c r="A44" s="8" t="s">
        <v>59</v>
      </c>
      <c r="B44" s="8">
        <v>86</v>
      </c>
      <c r="C44" s="9">
        <v>924</v>
      </c>
      <c r="D44" s="10">
        <v>64</v>
      </c>
      <c r="E44" s="10">
        <v>8</v>
      </c>
      <c r="F44" s="10">
        <v>0</v>
      </c>
      <c r="G44" s="10">
        <v>19</v>
      </c>
      <c r="H44" s="10">
        <v>1</v>
      </c>
      <c r="I44" s="10">
        <v>5</v>
      </c>
      <c r="J44" s="10">
        <v>0</v>
      </c>
      <c r="K44" s="55">
        <v>0</v>
      </c>
      <c r="L44" s="55">
        <v>0</v>
      </c>
      <c r="M44" s="54">
        <f t="shared" si="1"/>
        <v>956</v>
      </c>
      <c r="N44" s="54">
        <f t="shared" si="2"/>
        <v>65</v>
      </c>
      <c r="O44" s="11">
        <v>16</v>
      </c>
      <c r="P44" s="12">
        <f t="shared" si="0"/>
        <v>0.9761904761904762</v>
      </c>
      <c r="Q44" s="13">
        <f t="shared" si="3"/>
        <v>0.023809523809523808</v>
      </c>
    </row>
    <row r="45" spans="1:17" s="1" customFormat="1" ht="12.75">
      <c r="A45" s="8" t="s">
        <v>60</v>
      </c>
      <c r="B45" s="8">
        <v>357</v>
      </c>
      <c r="C45" s="9">
        <v>3135</v>
      </c>
      <c r="D45" s="10">
        <v>148</v>
      </c>
      <c r="E45" s="10">
        <v>77</v>
      </c>
      <c r="F45" s="10">
        <v>4</v>
      </c>
      <c r="G45" s="10">
        <v>96</v>
      </c>
      <c r="H45" s="10">
        <v>6</v>
      </c>
      <c r="I45" s="10">
        <v>49</v>
      </c>
      <c r="J45" s="10">
        <v>0</v>
      </c>
      <c r="K45" s="55">
        <v>0</v>
      </c>
      <c r="L45" s="55">
        <v>0</v>
      </c>
      <c r="M45" s="54">
        <f t="shared" si="1"/>
        <v>3357</v>
      </c>
      <c r="N45" s="54">
        <f t="shared" si="2"/>
        <v>158</v>
      </c>
      <c r="O45" s="11">
        <v>28</v>
      </c>
      <c r="P45" s="12">
        <f t="shared" si="0"/>
        <v>0.9583333333333334</v>
      </c>
      <c r="Q45" s="13">
        <f t="shared" si="3"/>
        <v>0.041666666666666664</v>
      </c>
    </row>
    <row r="46" spans="1:17" s="1" customFormat="1" ht="12.75">
      <c r="A46" s="8" t="s">
        <v>61</v>
      </c>
      <c r="B46" s="8">
        <v>160</v>
      </c>
      <c r="C46" s="9">
        <v>1720</v>
      </c>
      <c r="D46" s="10">
        <v>127</v>
      </c>
      <c r="E46" s="10">
        <v>52</v>
      </c>
      <c r="F46" s="10">
        <v>3</v>
      </c>
      <c r="G46" s="10">
        <v>46</v>
      </c>
      <c r="H46" s="10">
        <v>5</v>
      </c>
      <c r="I46" s="10">
        <v>49</v>
      </c>
      <c r="J46" s="10">
        <v>3</v>
      </c>
      <c r="K46" s="55">
        <v>0</v>
      </c>
      <c r="L46" s="55">
        <v>0</v>
      </c>
      <c r="M46" s="54">
        <f t="shared" si="1"/>
        <v>1867</v>
      </c>
      <c r="N46" s="54">
        <f t="shared" si="2"/>
        <v>138</v>
      </c>
      <c r="O46" s="11">
        <v>7</v>
      </c>
      <c r="P46" s="12">
        <f t="shared" si="0"/>
        <v>0.9895833333333334</v>
      </c>
      <c r="Q46" s="13">
        <f t="shared" si="3"/>
        <v>0.010416666666666666</v>
      </c>
    </row>
    <row r="47" spans="1:17" s="1" customFormat="1" ht="12.75">
      <c r="A47" s="8" t="s">
        <v>62</v>
      </c>
      <c r="B47" s="8">
        <v>1147</v>
      </c>
      <c r="C47" s="9">
        <v>3551</v>
      </c>
      <c r="D47" s="10">
        <v>119</v>
      </c>
      <c r="E47" s="10">
        <v>99</v>
      </c>
      <c r="F47" s="10">
        <v>4</v>
      </c>
      <c r="G47" s="10">
        <v>51</v>
      </c>
      <c r="H47" s="10">
        <v>0</v>
      </c>
      <c r="I47" s="10">
        <v>84</v>
      </c>
      <c r="J47" s="10">
        <v>0</v>
      </c>
      <c r="K47" s="55">
        <v>0</v>
      </c>
      <c r="L47" s="55">
        <v>0</v>
      </c>
      <c r="M47" s="54">
        <f t="shared" si="1"/>
        <v>3785</v>
      </c>
      <c r="N47" s="54">
        <f t="shared" si="2"/>
        <v>123</v>
      </c>
      <c r="O47" s="11">
        <v>22</v>
      </c>
      <c r="P47" s="12">
        <f t="shared" si="0"/>
        <v>0.9672619047619048</v>
      </c>
      <c r="Q47" s="13">
        <f t="shared" si="3"/>
        <v>0.03273809523809524</v>
      </c>
    </row>
    <row r="48" spans="1:17" s="1" customFormat="1" ht="12.75">
      <c r="A48" s="8" t="s">
        <v>63</v>
      </c>
      <c r="B48" s="15">
        <v>393</v>
      </c>
      <c r="C48" s="18">
        <v>4335</v>
      </c>
      <c r="D48" s="16">
        <v>393</v>
      </c>
      <c r="E48" s="16">
        <v>77</v>
      </c>
      <c r="F48" s="16">
        <v>13</v>
      </c>
      <c r="G48" s="16">
        <v>69</v>
      </c>
      <c r="H48" s="16">
        <v>9</v>
      </c>
      <c r="I48" s="16">
        <v>52</v>
      </c>
      <c r="J48" s="16">
        <v>9</v>
      </c>
      <c r="K48" s="55">
        <v>0</v>
      </c>
      <c r="L48" s="55">
        <v>0</v>
      </c>
      <c r="M48" s="54">
        <f t="shared" si="1"/>
        <v>4533</v>
      </c>
      <c r="N48" s="54">
        <f t="shared" si="2"/>
        <v>424</v>
      </c>
      <c r="O48" s="17">
        <v>6</v>
      </c>
      <c r="P48" s="12">
        <f t="shared" si="0"/>
        <v>0.9910714285714286</v>
      </c>
      <c r="Q48" s="13">
        <f t="shared" si="3"/>
        <v>0.008928571428571428</v>
      </c>
    </row>
    <row r="49" spans="1:17" s="1" customFormat="1" ht="12.75">
      <c r="A49" s="60" t="s">
        <v>64</v>
      </c>
      <c r="B49" s="60">
        <v>137</v>
      </c>
      <c r="C49" s="71">
        <v>861</v>
      </c>
      <c r="D49" s="72">
        <v>53</v>
      </c>
      <c r="E49" s="72">
        <v>0</v>
      </c>
      <c r="F49" s="72">
        <v>0</v>
      </c>
      <c r="G49" s="72">
        <v>0</v>
      </c>
      <c r="H49" s="72">
        <v>0</v>
      </c>
      <c r="I49" s="72">
        <v>0</v>
      </c>
      <c r="J49" s="72">
        <v>0</v>
      </c>
      <c r="K49" s="73">
        <v>0</v>
      </c>
      <c r="L49" s="73">
        <v>0</v>
      </c>
      <c r="M49" s="65">
        <f t="shared" si="1"/>
        <v>861</v>
      </c>
      <c r="N49" s="65">
        <f t="shared" si="2"/>
        <v>53</v>
      </c>
      <c r="O49" s="66">
        <v>321</v>
      </c>
      <c r="P49" s="67">
        <f t="shared" si="0"/>
        <v>0.5223214285714286</v>
      </c>
      <c r="Q49" s="13">
        <f t="shared" si="3"/>
        <v>0.47767857142857145</v>
      </c>
    </row>
    <row r="50" spans="1:17" s="1" customFormat="1" ht="12.75">
      <c r="A50" s="8" t="s">
        <v>65</v>
      </c>
      <c r="B50" s="8">
        <v>96</v>
      </c>
      <c r="C50" s="9">
        <v>1995</v>
      </c>
      <c r="D50" s="10">
        <v>286</v>
      </c>
      <c r="E50" s="10">
        <v>28</v>
      </c>
      <c r="F50" s="10">
        <v>9</v>
      </c>
      <c r="G50" s="10">
        <v>14</v>
      </c>
      <c r="H50" s="10">
        <v>1</v>
      </c>
      <c r="I50" s="10">
        <v>0</v>
      </c>
      <c r="J50" s="10">
        <v>0</v>
      </c>
      <c r="K50" s="55">
        <v>0</v>
      </c>
      <c r="L50" s="55">
        <v>0</v>
      </c>
      <c r="M50" s="54">
        <f t="shared" si="1"/>
        <v>2037</v>
      </c>
      <c r="N50" s="54">
        <f t="shared" si="2"/>
        <v>296</v>
      </c>
      <c r="O50" s="11">
        <v>21</v>
      </c>
      <c r="P50" s="12">
        <f>SUM(1-Q50)</f>
        <v>0.96875</v>
      </c>
      <c r="Q50" s="13">
        <f>SUM(O50/672)</f>
        <v>0.03125</v>
      </c>
    </row>
    <row r="51" spans="1:17" s="1" customFormat="1" ht="12.75">
      <c r="A51" s="8" t="s">
        <v>66</v>
      </c>
      <c r="B51" s="8">
        <v>138</v>
      </c>
      <c r="C51" s="9">
        <v>1226</v>
      </c>
      <c r="D51" s="10">
        <v>64</v>
      </c>
      <c r="E51" s="10">
        <v>47</v>
      </c>
      <c r="F51" s="10">
        <v>3</v>
      </c>
      <c r="G51" s="10">
        <v>44</v>
      </c>
      <c r="H51" s="10">
        <v>1</v>
      </c>
      <c r="I51" s="10">
        <v>30</v>
      </c>
      <c r="J51" s="10">
        <v>0</v>
      </c>
      <c r="K51" s="55">
        <v>0</v>
      </c>
      <c r="L51" s="55">
        <v>0</v>
      </c>
      <c r="M51" s="54">
        <f t="shared" si="1"/>
        <v>1347</v>
      </c>
      <c r="N51" s="54">
        <f t="shared" si="2"/>
        <v>68</v>
      </c>
      <c r="O51" s="11">
        <v>27</v>
      </c>
      <c r="P51" s="12">
        <f t="shared" si="0"/>
        <v>0.9598214285714286</v>
      </c>
      <c r="Q51" s="13">
        <f t="shared" si="3"/>
        <v>0.04017857142857143</v>
      </c>
    </row>
    <row r="52" spans="1:17" s="1" customFormat="1" ht="12.75">
      <c r="A52" s="60" t="s">
        <v>67</v>
      </c>
      <c r="B52" s="60">
        <v>28</v>
      </c>
      <c r="C52" s="71">
        <v>239</v>
      </c>
      <c r="D52" s="72">
        <v>11</v>
      </c>
      <c r="E52" s="72">
        <v>0</v>
      </c>
      <c r="F52" s="72">
        <v>0</v>
      </c>
      <c r="G52" s="72">
        <v>0</v>
      </c>
      <c r="H52" s="72">
        <v>0</v>
      </c>
      <c r="I52" s="72">
        <v>0</v>
      </c>
      <c r="J52" s="72">
        <v>0</v>
      </c>
      <c r="K52" s="73">
        <v>0</v>
      </c>
      <c r="L52" s="73">
        <v>0</v>
      </c>
      <c r="M52" s="65">
        <f t="shared" si="1"/>
        <v>239</v>
      </c>
      <c r="N52" s="65">
        <f t="shared" si="2"/>
        <v>11</v>
      </c>
      <c r="O52" s="66">
        <v>168</v>
      </c>
      <c r="P52" s="67">
        <f t="shared" si="0"/>
        <v>0.75</v>
      </c>
      <c r="Q52" s="13">
        <f t="shared" si="3"/>
        <v>0.25</v>
      </c>
    </row>
    <row r="53" spans="1:17" s="1" customFormat="1" ht="12.75">
      <c r="A53" s="8" t="s">
        <v>68</v>
      </c>
      <c r="B53" s="8">
        <v>423</v>
      </c>
      <c r="C53" s="9">
        <v>2872</v>
      </c>
      <c r="D53" s="10">
        <v>125</v>
      </c>
      <c r="E53" s="10">
        <v>20</v>
      </c>
      <c r="F53" s="10">
        <v>1</v>
      </c>
      <c r="G53" s="10">
        <v>86</v>
      </c>
      <c r="H53" s="10">
        <v>8</v>
      </c>
      <c r="I53" s="10">
        <v>49</v>
      </c>
      <c r="J53" s="10">
        <v>4</v>
      </c>
      <c r="K53" s="55">
        <v>0</v>
      </c>
      <c r="L53" s="55">
        <v>0</v>
      </c>
      <c r="M53" s="54">
        <f t="shared" si="1"/>
        <v>3027</v>
      </c>
      <c r="N53" s="54">
        <f t="shared" si="2"/>
        <v>138</v>
      </c>
      <c r="O53" s="11">
        <v>6</v>
      </c>
      <c r="P53" s="12">
        <f t="shared" si="0"/>
        <v>0.9910714285714286</v>
      </c>
      <c r="Q53" s="13">
        <f t="shared" si="3"/>
        <v>0.008928571428571428</v>
      </c>
    </row>
    <row r="54" spans="1:17" s="1" customFormat="1" ht="12.75">
      <c r="A54" s="8" t="s">
        <v>69</v>
      </c>
      <c r="B54" s="8">
        <v>107</v>
      </c>
      <c r="C54" s="9">
        <v>561</v>
      </c>
      <c r="D54" s="10">
        <v>67</v>
      </c>
      <c r="E54" s="10">
        <v>2</v>
      </c>
      <c r="F54" s="10">
        <v>0</v>
      </c>
      <c r="G54" s="10">
        <v>4</v>
      </c>
      <c r="H54" s="10">
        <v>1</v>
      </c>
      <c r="I54" s="10">
        <v>2</v>
      </c>
      <c r="J54" s="10">
        <v>0</v>
      </c>
      <c r="K54" s="55">
        <v>0</v>
      </c>
      <c r="L54" s="55">
        <v>0</v>
      </c>
      <c r="M54" s="54">
        <f t="shared" si="1"/>
        <v>569</v>
      </c>
      <c r="N54" s="54">
        <f t="shared" si="2"/>
        <v>68</v>
      </c>
      <c r="O54" s="11">
        <v>7</v>
      </c>
      <c r="P54" s="12">
        <f t="shared" si="0"/>
        <v>0.9895833333333334</v>
      </c>
      <c r="Q54" s="13">
        <f t="shared" si="3"/>
        <v>0.010416666666666666</v>
      </c>
    </row>
    <row r="55" spans="1:17" s="1" customFormat="1" ht="12.75">
      <c r="A55" s="8" t="s">
        <v>70</v>
      </c>
      <c r="B55" s="8">
        <v>110</v>
      </c>
      <c r="C55" s="9">
        <v>365</v>
      </c>
      <c r="D55" s="10">
        <v>10</v>
      </c>
      <c r="E55" s="10">
        <v>3</v>
      </c>
      <c r="F55" s="10">
        <v>0</v>
      </c>
      <c r="G55" s="10">
        <v>19</v>
      </c>
      <c r="H55" s="10">
        <v>0</v>
      </c>
      <c r="I55" s="10">
        <v>10</v>
      </c>
      <c r="J55" s="10">
        <v>1</v>
      </c>
      <c r="K55" s="55">
        <v>0</v>
      </c>
      <c r="L55" s="55">
        <v>0</v>
      </c>
      <c r="M55" s="54">
        <f t="shared" si="1"/>
        <v>397</v>
      </c>
      <c r="N55" s="54">
        <f t="shared" si="2"/>
        <v>11</v>
      </c>
      <c r="O55" s="11">
        <v>9</v>
      </c>
      <c r="P55" s="12">
        <f t="shared" si="0"/>
        <v>0.9866071428571429</v>
      </c>
      <c r="Q55" s="13">
        <f t="shared" si="3"/>
        <v>0.013392857142857142</v>
      </c>
    </row>
    <row r="56" spans="1:17" s="1" customFormat="1" ht="12.75">
      <c r="A56" s="8" t="s">
        <v>71</v>
      </c>
      <c r="B56" s="8">
        <v>522</v>
      </c>
      <c r="C56" s="9">
        <v>4204</v>
      </c>
      <c r="D56" s="10">
        <v>434</v>
      </c>
      <c r="E56" s="10">
        <v>92</v>
      </c>
      <c r="F56" s="10">
        <v>21</v>
      </c>
      <c r="G56" s="10">
        <v>94</v>
      </c>
      <c r="H56" s="10">
        <v>11</v>
      </c>
      <c r="I56" s="10">
        <v>49</v>
      </c>
      <c r="J56" s="10">
        <v>12</v>
      </c>
      <c r="K56" s="55">
        <v>0</v>
      </c>
      <c r="L56" s="55">
        <v>0</v>
      </c>
      <c r="M56" s="54">
        <f t="shared" si="1"/>
        <v>4439</v>
      </c>
      <c r="N56" s="54">
        <f t="shared" si="2"/>
        <v>478</v>
      </c>
      <c r="O56" s="11">
        <v>6</v>
      </c>
      <c r="P56" s="12">
        <f t="shared" si="0"/>
        <v>0.9910714285714286</v>
      </c>
      <c r="Q56" s="13">
        <f t="shared" si="3"/>
        <v>0.008928571428571428</v>
      </c>
    </row>
    <row r="57" spans="1:17" s="1" customFormat="1" ht="12.75">
      <c r="A57" s="8" t="s">
        <v>72</v>
      </c>
      <c r="B57" s="8">
        <v>430</v>
      </c>
      <c r="C57" s="9">
        <v>4085</v>
      </c>
      <c r="D57" s="10">
        <v>367</v>
      </c>
      <c r="E57" s="10">
        <v>39</v>
      </c>
      <c r="F57" s="10">
        <v>6</v>
      </c>
      <c r="G57" s="10">
        <v>88</v>
      </c>
      <c r="H57" s="10">
        <v>11</v>
      </c>
      <c r="I57" s="10">
        <v>25</v>
      </c>
      <c r="J57" s="10">
        <v>1</v>
      </c>
      <c r="K57" s="55">
        <v>0</v>
      </c>
      <c r="L57" s="55">
        <v>0</v>
      </c>
      <c r="M57" s="54">
        <f t="shared" si="1"/>
        <v>4237</v>
      </c>
      <c r="N57" s="54">
        <f t="shared" si="2"/>
        <v>385</v>
      </c>
      <c r="O57" s="11">
        <v>18</v>
      </c>
      <c r="P57" s="12">
        <f t="shared" si="0"/>
        <v>0.9732142857142857</v>
      </c>
      <c r="Q57" s="13">
        <f t="shared" si="3"/>
        <v>0.026785714285714284</v>
      </c>
    </row>
    <row r="58" spans="1:17" s="1" customFormat="1" ht="12.75">
      <c r="A58" s="8" t="s">
        <v>73</v>
      </c>
      <c r="B58" s="8">
        <v>117</v>
      </c>
      <c r="C58" s="9">
        <v>862</v>
      </c>
      <c r="D58" s="10">
        <v>47</v>
      </c>
      <c r="E58" s="10">
        <v>26</v>
      </c>
      <c r="F58" s="10">
        <v>4</v>
      </c>
      <c r="G58" s="10">
        <v>18</v>
      </c>
      <c r="H58" s="10">
        <v>1</v>
      </c>
      <c r="I58" s="10">
        <v>1</v>
      </c>
      <c r="J58" s="10">
        <v>0</v>
      </c>
      <c r="K58" s="55">
        <v>0</v>
      </c>
      <c r="L58" s="55">
        <v>0</v>
      </c>
      <c r="M58" s="54">
        <f t="shared" si="1"/>
        <v>907</v>
      </c>
      <c r="N58" s="54">
        <f t="shared" si="2"/>
        <v>52</v>
      </c>
      <c r="O58" s="11">
        <v>5</v>
      </c>
      <c r="P58" s="12">
        <f t="shared" si="0"/>
        <v>0.9925595238095238</v>
      </c>
      <c r="Q58" s="13">
        <f t="shared" si="3"/>
        <v>0.00744047619047619</v>
      </c>
    </row>
    <row r="59" spans="1:17" s="1" customFormat="1" ht="12.75">
      <c r="A59" s="8" t="s">
        <v>74</v>
      </c>
      <c r="B59" s="8">
        <v>315</v>
      </c>
      <c r="C59" s="9">
        <v>2245</v>
      </c>
      <c r="D59" s="10">
        <v>153</v>
      </c>
      <c r="E59" s="10">
        <v>15</v>
      </c>
      <c r="F59" s="10">
        <v>2</v>
      </c>
      <c r="G59" s="10">
        <v>22</v>
      </c>
      <c r="H59" s="10">
        <v>1</v>
      </c>
      <c r="I59" s="10">
        <v>15</v>
      </c>
      <c r="J59" s="10">
        <v>1</v>
      </c>
      <c r="K59" s="55">
        <v>0</v>
      </c>
      <c r="L59" s="55">
        <v>0</v>
      </c>
      <c r="M59" s="54">
        <f t="shared" si="1"/>
        <v>2297</v>
      </c>
      <c r="N59" s="54">
        <f t="shared" si="2"/>
        <v>157</v>
      </c>
      <c r="O59" s="11">
        <v>8</v>
      </c>
      <c r="P59" s="12">
        <f t="shared" si="0"/>
        <v>0.9880952380952381</v>
      </c>
      <c r="Q59" s="13">
        <f t="shared" si="3"/>
        <v>0.011904761904761904</v>
      </c>
    </row>
    <row r="60" spans="1:17" s="1" customFormat="1" ht="12.75">
      <c r="A60" s="60" t="s">
        <v>75</v>
      </c>
      <c r="B60" s="60">
        <v>181</v>
      </c>
      <c r="C60" s="71">
        <v>882</v>
      </c>
      <c r="D60" s="72">
        <v>38</v>
      </c>
      <c r="E60" s="72">
        <v>1</v>
      </c>
      <c r="F60" s="72">
        <v>0</v>
      </c>
      <c r="G60" s="72">
        <v>2</v>
      </c>
      <c r="H60" s="72">
        <v>0</v>
      </c>
      <c r="I60" s="72">
        <v>0</v>
      </c>
      <c r="J60" s="72">
        <v>0</v>
      </c>
      <c r="K60" s="73">
        <v>0</v>
      </c>
      <c r="L60" s="73">
        <v>0</v>
      </c>
      <c r="M60" s="65">
        <f t="shared" si="1"/>
        <v>885</v>
      </c>
      <c r="N60" s="65">
        <f t="shared" si="2"/>
        <v>38</v>
      </c>
      <c r="O60" s="66">
        <v>87</v>
      </c>
      <c r="P60" s="67">
        <f t="shared" si="0"/>
        <v>0.8705357142857143</v>
      </c>
      <c r="Q60" s="13">
        <f t="shared" si="3"/>
        <v>0.12946428571428573</v>
      </c>
    </row>
    <row r="61" spans="1:17" s="1" customFormat="1" ht="12.75">
      <c r="A61" s="60" t="s">
        <v>76</v>
      </c>
      <c r="B61" s="60">
        <v>369</v>
      </c>
      <c r="C61" s="71">
        <v>1325</v>
      </c>
      <c r="D61" s="72">
        <v>65</v>
      </c>
      <c r="E61" s="72">
        <v>23</v>
      </c>
      <c r="F61" s="72">
        <v>3</v>
      </c>
      <c r="G61" s="77">
        <v>22</v>
      </c>
      <c r="H61" s="77">
        <v>3</v>
      </c>
      <c r="I61" s="77">
        <v>24</v>
      </c>
      <c r="J61" s="77">
        <v>0</v>
      </c>
      <c r="K61" s="73">
        <v>0</v>
      </c>
      <c r="L61" s="73">
        <v>0</v>
      </c>
      <c r="M61" s="65">
        <f t="shared" si="1"/>
        <v>1394</v>
      </c>
      <c r="N61" s="65">
        <f t="shared" si="2"/>
        <v>71</v>
      </c>
      <c r="O61" s="66">
        <v>132</v>
      </c>
      <c r="P61" s="67">
        <f t="shared" si="0"/>
        <v>0.8035714285714286</v>
      </c>
      <c r="Q61" s="13">
        <f t="shared" si="3"/>
        <v>0.19642857142857142</v>
      </c>
    </row>
    <row r="62" spans="1:17" s="1" customFormat="1" ht="12.75">
      <c r="A62" s="8" t="s">
        <v>77</v>
      </c>
      <c r="B62" s="8">
        <v>141</v>
      </c>
      <c r="C62" s="9">
        <v>1524</v>
      </c>
      <c r="D62" s="10">
        <v>147</v>
      </c>
      <c r="E62" s="10">
        <v>6</v>
      </c>
      <c r="F62" s="10">
        <v>2</v>
      </c>
      <c r="G62" s="10">
        <v>12</v>
      </c>
      <c r="H62" s="10">
        <v>2</v>
      </c>
      <c r="I62" s="10">
        <v>3</v>
      </c>
      <c r="J62" s="10">
        <v>0</v>
      </c>
      <c r="K62" s="55">
        <v>0</v>
      </c>
      <c r="L62" s="55">
        <v>0</v>
      </c>
      <c r="M62" s="54">
        <f t="shared" si="1"/>
        <v>1545</v>
      </c>
      <c r="N62" s="54">
        <f t="shared" si="2"/>
        <v>151</v>
      </c>
      <c r="O62" s="11">
        <v>9</v>
      </c>
      <c r="P62" s="12">
        <f t="shared" si="0"/>
        <v>0.9866071428571429</v>
      </c>
      <c r="Q62" s="13">
        <f t="shared" si="3"/>
        <v>0.013392857142857142</v>
      </c>
    </row>
    <row r="63" spans="1:17" s="1" customFormat="1" ht="12.75">
      <c r="A63" s="8" t="s">
        <v>78</v>
      </c>
      <c r="B63" s="8">
        <v>443</v>
      </c>
      <c r="C63" s="9">
        <v>3324</v>
      </c>
      <c r="D63" s="10">
        <v>195</v>
      </c>
      <c r="E63" s="10">
        <v>46</v>
      </c>
      <c r="F63" s="10">
        <v>3</v>
      </c>
      <c r="G63" s="10">
        <v>84</v>
      </c>
      <c r="H63" s="10">
        <v>21</v>
      </c>
      <c r="I63" s="10">
        <v>27</v>
      </c>
      <c r="J63" s="10">
        <v>0</v>
      </c>
      <c r="K63" s="55">
        <v>0</v>
      </c>
      <c r="L63" s="55">
        <v>0</v>
      </c>
      <c r="M63" s="54">
        <f t="shared" si="1"/>
        <v>3481</v>
      </c>
      <c r="N63" s="54">
        <f t="shared" si="2"/>
        <v>219</v>
      </c>
      <c r="O63" s="11">
        <v>5</v>
      </c>
      <c r="P63" s="12">
        <f t="shared" si="0"/>
        <v>0.9925595238095238</v>
      </c>
      <c r="Q63" s="13">
        <f t="shared" si="3"/>
        <v>0.00744047619047619</v>
      </c>
    </row>
    <row r="64" spans="1:17" s="1" customFormat="1" ht="12.75">
      <c r="A64" s="8" t="s">
        <v>79</v>
      </c>
      <c r="B64" s="8">
        <v>83</v>
      </c>
      <c r="C64" s="9">
        <v>557</v>
      </c>
      <c r="D64" s="10">
        <v>18</v>
      </c>
      <c r="E64" s="10">
        <v>15</v>
      </c>
      <c r="F64" s="10">
        <v>1</v>
      </c>
      <c r="G64" s="10">
        <v>3</v>
      </c>
      <c r="H64" s="10">
        <v>0</v>
      </c>
      <c r="I64" s="10">
        <v>1</v>
      </c>
      <c r="J64" s="10">
        <v>0</v>
      </c>
      <c r="K64" s="55">
        <v>0</v>
      </c>
      <c r="L64" s="55">
        <v>0</v>
      </c>
      <c r="M64" s="54">
        <f t="shared" si="1"/>
        <v>576</v>
      </c>
      <c r="N64" s="54">
        <f t="shared" si="2"/>
        <v>19</v>
      </c>
      <c r="O64" s="11">
        <v>6</v>
      </c>
      <c r="P64" s="12">
        <f t="shared" si="0"/>
        <v>0.9910714285714286</v>
      </c>
      <c r="Q64" s="13">
        <f t="shared" si="3"/>
        <v>0.008928571428571428</v>
      </c>
    </row>
    <row r="65" spans="1:17" s="1" customFormat="1" ht="12.75">
      <c r="A65" s="60" t="s">
        <v>80</v>
      </c>
      <c r="B65" s="60">
        <v>252</v>
      </c>
      <c r="C65" s="71">
        <v>3197</v>
      </c>
      <c r="D65" s="72">
        <v>146</v>
      </c>
      <c r="E65" s="72">
        <v>23</v>
      </c>
      <c r="F65" s="72">
        <v>2</v>
      </c>
      <c r="G65" s="72">
        <v>18</v>
      </c>
      <c r="H65" s="72">
        <v>0</v>
      </c>
      <c r="I65" s="72">
        <v>3</v>
      </c>
      <c r="J65" s="72">
        <v>0</v>
      </c>
      <c r="K65" s="78">
        <v>0</v>
      </c>
      <c r="L65" s="78">
        <v>0</v>
      </c>
      <c r="M65" s="65">
        <f t="shared" si="1"/>
        <v>3241</v>
      </c>
      <c r="N65" s="65">
        <f t="shared" si="2"/>
        <v>148</v>
      </c>
      <c r="O65" s="66">
        <v>86</v>
      </c>
      <c r="P65" s="79">
        <f t="shared" si="0"/>
        <v>0.8720238095238095</v>
      </c>
      <c r="Q65" s="13">
        <f t="shared" si="3"/>
        <v>0.12797619047619047</v>
      </c>
    </row>
    <row r="66" spans="1:17" s="1" customFormat="1" ht="12.75">
      <c r="A66" s="60" t="s">
        <v>81</v>
      </c>
      <c r="B66" s="60">
        <v>124</v>
      </c>
      <c r="C66" s="71">
        <v>1493</v>
      </c>
      <c r="D66" s="72">
        <v>174</v>
      </c>
      <c r="E66" s="72">
        <v>26</v>
      </c>
      <c r="F66" s="72">
        <v>3</v>
      </c>
      <c r="G66" s="72">
        <v>34</v>
      </c>
      <c r="H66" s="72">
        <v>8</v>
      </c>
      <c r="I66" s="72">
        <v>10</v>
      </c>
      <c r="J66" s="72">
        <v>1</v>
      </c>
      <c r="K66" s="73">
        <v>0</v>
      </c>
      <c r="L66" s="73">
        <v>0</v>
      </c>
      <c r="M66" s="65">
        <f t="shared" si="1"/>
        <v>1563</v>
      </c>
      <c r="N66" s="65">
        <f t="shared" si="2"/>
        <v>186</v>
      </c>
      <c r="O66" s="66">
        <v>98</v>
      </c>
      <c r="P66" s="67">
        <f t="shared" si="0"/>
        <v>0.8541666666666666</v>
      </c>
      <c r="Q66" s="13">
        <f t="shared" si="3"/>
        <v>0.14583333333333334</v>
      </c>
    </row>
    <row r="67" spans="1:17" s="1" customFormat="1" ht="12.75">
      <c r="A67" s="8" t="s">
        <v>82</v>
      </c>
      <c r="B67" s="8">
        <v>876</v>
      </c>
      <c r="C67" s="9">
        <v>5504</v>
      </c>
      <c r="D67" s="10">
        <v>417</v>
      </c>
      <c r="E67" s="10">
        <v>140</v>
      </c>
      <c r="F67" s="10">
        <v>14</v>
      </c>
      <c r="G67" s="10">
        <v>169</v>
      </c>
      <c r="H67" s="10">
        <v>6</v>
      </c>
      <c r="I67" s="10">
        <v>45</v>
      </c>
      <c r="J67" s="10">
        <v>4</v>
      </c>
      <c r="K67" s="55">
        <v>0</v>
      </c>
      <c r="L67" s="55">
        <v>0</v>
      </c>
      <c r="M67" s="54">
        <f t="shared" si="1"/>
        <v>5858</v>
      </c>
      <c r="N67" s="54">
        <f t="shared" si="2"/>
        <v>441</v>
      </c>
      <c r="O67" s="11">
        <v>18</v>
      </c>
      <c r="P67" s="12">
        <f t="shared" si="0"/>
        <v>0.9732142857142857</v>
      </c>
      <c r="Q67" s="13">
        <f t="shared" si="3"/>
        <v>0.026785714285714284</v>
      </c>
    </row>
    <row r="68" spans="1:17" s="1" customFormat="1" ht="12.75">
      <c r="A68" s="8" t="s">
        <v>83</v>
      </c>
      <c r="B68" s="8">
        <v>242</v>
      </c>
      <c r="C68" s="9">
        <v>1314</v>
      </c>
      <c r="D68" s="10">
        <v>60</v>
      </c>
      <c r="E68" s="10">
        <v>46</v>
      </c>
      <c r="F68" s="10">
        <v>3</v>
      </c>
      <c r="G68" s="10">
        <v>36</v>
      </c>
      <c r="H68" s="10">
        <v>3</v>
      </c>
      <c r="I68" s="10">
        <v>10</v>
      </c>
      <c r="J68" s="10">
        <v>0</v>
      </c>
      <c r="K68" s="55">
        <v>0</v>
      </c>
      <c r="L68" s="55">
        <v>0</v>
      </c>
      <c r="M68" s="54">
        <f t="shared" si="1"/>
        <v>1406</v>
      </c>
      <c r="N68" s="54">
        <f t="shared" si="2"/>
        <v>66</v>
      </c>
      <c r="O68" s="11">
        <v>8</v>
      </c>
      <c r="P68" s="12">
        <f t="shared" si="0"/>
        <v>0.9880952380952381</v>
      </c>
      <c r="Q68" s="13">
        <f t="shared" si="3"/>
        <v>0.011904761904761904</v>
      </c>
    </row>
    <row r="69" spans="1:17" s="1" customFormat="1" ht="12.75">
      <c r="A69" s="8" t="s">
        <v>84</v>
      </c>
      <c r="B69" s="8">
        <v>230</v>
      </c>
      <c r="C69" s="9">
        <v>1580</v>
      </c>
      <c r="D69" s="10">
        <v>97</v>
      </c>
      <c r="E69" s="10">
        <v>7</v>
      </c>
      <c r="F69" s="10">
        <v>0</v>
      </c>
      <c r="G69" s="10">
        <v>24</v>
      </c>
      <c r="H69" s="10">
        <v>1</v>
      </c>
      <c r="I69" s="10">
        <v>9</v>
      </c>
      <c r="J69" s="10">
        <v>1</v>
      </c>
      <c r="K69" s="55">
        <v>0</v>
      </c>
      <c r="L69" s="55">
        <v>0</v>
      </c>
      <c r="M69" s="54">
        <f t="shared" si="1"/>
        <v>1620</v>
      </c>
      <c r="N69" s="54">
        <f t="shared" si="2"/>
        <v>99</v>
      </c>
      <c r="O69" s="11">
        <v>6</v>
      </c>
      <c r="P69" s="12">
        <f>SUM(1-Q69)</f>
        <v>0.9910714285714286</v>
      </c>
      <c r="Q69" s="13">
        <f t="shared" si="3"/>
        <v>0.008928571428571428</v>
      </c>
    </row>
    <row r="70" spans="1:17" s="1" customFormat="1" ht="12.75">
      <c r="A70" s="8" t="s">
        <v>85</v>
      </c>
      <c r="B70" s="15">
        <v>90</v>
      </c>
      <c r="C70" s="18">
        <v>986</v>
      </c>
      <c r="D70" s="16">
        <v>93</v>
      </c>
      <c r="E70" s="16">
        <v>22</v>
      </c>
      <c r="F70" s="16">
        <v>5</v>
      </c>
      <c r="G70" s="16">
        <v>9</v>
      </c>
      <c r="H70" s="16">
        <v>1</v>
      </c>
      <c r="I70" s="16">
        <v>3</v>
      </c>
      <c r="J70" s="16">
        <v>0</v>
      </c>
      <c r="K70" s="55">
        <v>0</v>
      </c>
      <c r="L70" s="55">
        <v>0</v>
      </c>
      <c r="M70" s="54">
        <f aca="true" t="shared" si="4" ref="M70:M104">SUM(C70+E70+G70+I70+L70)</f>
        <v>1020</v>
      </c>
      <c r="N70" s="54">
        <f aca="true" t="shared" si="5" ref="N70:N104">SUM(D70+F70+H70+J70+L70)</f>
        <v>99</v>
      </c>
      <c r="O70" s="11">
        <v>28</v>
      </c>
      <c r="P70" s="12">
        <f>SUM(1-Q70)</f>
        <v>0.9583333333333334</v>
      </c>
      <c r="Q70" s="13">
        <f t="shared" si="3"/>
        <v>0.041666666666666664</v>
      </c>
    </row>
    <row r="71" spans="1:17" s="1" customFormat="1" ht="12.75">
      <c r="A71" s="8" t="s">
        <v>86</v>
      </c>
      <c r="B71" s="8">
        <v>212</v>
      </c>
      <c r="C71" s="9">
        <v>1701</v>
      </c>
      <c r="D71" s="10">
        <v>120</v>
      </c>
      <c r="E71" s="10">
        <v>11</v>
      </c>
      <c r="F71" s="10">
        <v>2</v>
      </c>
      <c r="G71" s="10">
        <v>7</v>
      </c>
      <c r="H71" s="10">
        <v>1</v>
      </c>
      <c r="I71" s="10">
        <v>2</v>
      </c>
      <c r="J71" s="10">
        <v>0</v>
      </c>
      <c r="K71" s="55">
        <v>0</v>
      </c>
      <c r="L71" s="55">
        <v>0</v>
      </c>
      <c r="M71" s="54">
        <f t="shared" si="4"/>
        <v>1721</v>
      </c>
      <c r="N71" s="54">
        <f t="shared" si="5"/>
        <v>123</v>
      </c>
      <c r="O71" s="11">
        <v>22</v>
      </c>
      <c r="P71" s="12">
        <f>SUM(1-Q71)</f>
        <v>0.9672619047619048</v>
      </c>
      <c r="Q71" s="13">
        <f aca="true" t="shared" si="6" ref="Q71:Q104">SUM(O71/672)</f>
        <v>0.03273809523809524</v>
      </c>
    </row>
    <row r="72" spans="1:17" s="1" customFormat="1" ht="12.75">
      <c r="A72" s="8" t="s">
        <v>87</v>
      </c>
      <c r="B72" s="8">
        <v>799</v>
      </c>
      <c r="C72" s="9">
        <v>2810</v>
      </c>
      <c r="D72" s="10">
        <v>159</v>
      </c>
      <c r="E72" s="10">
        <v>58</v>
      </c>
      <c r="F72" s="10">
        <v>4</v>
      </c>
      <c r="G72" s="10">
        <v>45</v>
      </c>
      <c r="H72" s="10">
        <v>5</v>
      </c>
      <c r="I72" s="10">
        <v>47</v>
      </c>
      <c r="J72" s="10">
        <v>3</v>
      </c>
      <c r="K72" s="55">
        <v>0</v>
      </c>
      <c r="L72" s="55">
        <v>0</v>
      </c>
      <c r="M72" s="54">
        <f t="shared" si="4"/>
        <v>2960</v>
      </c>
      <c r="N72" s="54">
        <f t="shared" si="5"/>
        <v>171</v>
      </c>
      <c r="O72" s="11">
        <v>18</v>
      </c>
      <c r="P72" s="12">
        <f>SUM(1-Q72)</f>
        <v>0.9732142857142857</v>
      </c>
      <c r="Q72" s="13">
        <f t="shared" si="6"/>
        <v>0.026785714285714284</v>
      </c>
    </row>
    <row r="73" spans="1:17" s="1" customFormat="1" ht="12.75">
      <c r="A73" s="8" t="s">
        <v>88</v>
      </c>
      <c r="B73" s="8">
        <v>96</v>
      </c>
      <c r="C73" s="9">
        <v>469</v>
      </c>
      <c r="D73" s="10">
        <v>14</v>
      </c>
      <c r="E73" s="10">
        <v>0</v>
      </c>
      <c r="F73" s="10">
        <v>0</v>
      </c>
      <c r="G73" s="10">
        <v>2</v>
      </c>
      <c r="H73" s="10">
        <v>0</v>
      </c>
      <c r="I73" s="10">
        <v>0</v>
      </c>
      <c r="J73" s="10">
        <v>0</v>
      </c>
      <c r="K73" s="55">
        <v>0</v>
      </c>
      <c r="L73" s="55">
        <v>0</v>
      </c>
      <c r="M73" s="54">
        <f t="shared" si="4"/>
        <v>471</v>
      </c>
      <c r="N73" s="54">
        <f t="shared" si="5"/>
        <v>14</v>
      </c>
      <c r="O73" s="11">
        <v>6</v>
      </c>
      <c r="P73" s="12">
        <f>SUM(1-Q73)</f>
        <v>0.9910714285714286</v>
      </c>
      <c r="Q73" s="13">
        <f t="shared" si="6"/>
        <v>0.008928571428571428</v>
      </c>
    </row>
    <row r="74" spans="1:17" s="1" customFormat="1" ht="12.75">
      <c r="A74" s="60" t="s">
        <v>89</v>
      </c>
      <c r="B74" s="61" t="s">
        <v>5</v>
      </c>
      <c r="C74" s="62" t="s">
        <v>5</v>
      </c>
      <c r="D74" s="63" t="s">
        <v>5</v>
      </c>
      <c r="E74" s="63" t="s">
        <v>5</v>
      </c>
      <c r="F74" s="63" t="s">
        <v>5</v>
      </c>
      <c r="G74" s="63" t="s">
        <v>5</v>
      </c>
      <c r="H74" s="63" t="s">
        <v>5</v>
      </c>
      <c r="I74" s="63" t="s">
        <v>5</v>
      </c>
      <c r="J74" s="63" t="s">
        <v>5</v>
      </c>
      <c r="K74" s="64" t="s">
        <v>5</v>
      </c>
      <c r="L74" s="64" t="s">
        <v>5</v>
      </c>
      <c r="M74" s="65" t="s">
        <v>5</v>
      </c>
      <c r="N74" s="65" t="s">
        <v>5</v>
      </c>
      <c r="O74" s="66">
        <v>672</v>
      </c>
      <c r="P74" s="67">
        <f>SUM(1-Q74)</f>
        <v>0</v>
      </c>
      <c r="Q74" s="13">
        <f t="shared" si="6"/>
        <v>1</v>
      </c>
    </row>
    <row r="75" spans="1:17" s="1" customFormat="1" ht="12.75">
      <c r="A75" s="8" t="s">
        <v>90</v>
      </c>
      <c r="B75" s="8">
        <v>263</v>
      </c>
      <c r="C75" s="9">
        <v>1864</v>
      </c>
      <c r="D75" s="10">
        <v>241</v>
      </c>
      <c r="E75" s="10">
        <v>0</v>
      </c>
      <c r="F75" s="10">
        <v>0</v>
      </c>
      <c r="G75" s="10">
        <v>0</v>
      </c>
      <c r="H75" s="10">
        <v>0</v>
      </c>
      <c r="I75" s="10">
        <v>0</v>
      </c>
      <c r="J75" s="10">
        <v>0</v>
      </c>
      <c r="K75" s="55">
        <v>0</v>
      </c>
      <c r="L75" s="55">
        <v>0</v>
      </c>
      <c r="M75" s="54">
        <f t="shared" si="4"/>
        <v>1864</v>
      </c>
      <c r="N75" s="54">
        <f t="shared" si="5"/>
        <v>241</v>
      </c>
      <c r="O75" s="11">
        <v>9</v>
      </c>
      <c r="P75" s="12">
        <f>SUM(1-Q75)</f>
        <v>0.9866071428571429</v>
      </c>
      <c r="Q75" s="13">
        <f t="shared" si="6"/>
        <v>0.013392857142857142</v>
      </c>
    </row>
    <row r="76" spans="1:17" s="1" customFormat="1" ht="12.75">
      <c r="A76" s="8" t="s">
        <v>91</v>
      </c>
      <c r="B76" s="8">
        <v>231</v>
      </c>
      <c r="C76" s="9">
        <v>1213</v>
      </c>
      <c r="D76" s="10">
        <v>47</v>
      </c>
      <c r="E76" s="10">
        <v>22</v>
      </c>
      <c r="F76" s="10">
        <v>0</v>
      </c>
      <c r="G76" s="10">
        <v>45</v>
      </c>
      <c r="H76" s="10">
        <v>3</v>
      </c>
      <c r="I76" s="10">
        <v>1</v>
      </c>
      <c r="J76" s="10">
        <v>0</v>
      </c>
      <c r="K76" s="55">
        <v>0</v>
      </c>
      <c r="L76" s="55">
        <v>0</v>
      </c>
      <c r="M76" s="54">
        <f t="shared" si="4"/>
        <v>1281</v>
      </c>
      <c r="N76" s="54">
        <f t="shared" si="5"/>
        <v>50</v>
      </c>
      <c r="O76" s="11">
        <v>8</v>
      </c>
      <c r="P76" s="12">
        <f>SUM(1-Q76)</f>
        <v>0.9880952380952381</v>
      </c>
      <c r="Q76" s="13">
        <f t="shared" si="6"/>
        <v>0.011904761904761904</v>
      </c>
    </row>
    <row r="77" spans="1:17" s="1" customFormat="1" ht="12.75">
      <c r="A77" s="8" t="s">
        <v>92</v>
      </c>
      <c r="B77" s="15">
        <v>198</v>
      </c>
      <c r="C77" s="18">
        <v>1252</v>
      </c>
      <c r="D77" s="16">
        <v>74</v>
      </c>
      <c r="E77" s="16">
        <v>16</v>
      </c>
      <c r="F77" s="16">
        <v>2</v>
      </c>
      <c r="G77" s="16">
        <v>19</v>
      </c>
      <c r="H77" s="16">
        <v>0</v>
      </c>
      <c r="I77" s="16">
        <v>4</v>
      </c>
      <c r="J77" s="16">
        <v>0</v>
      </c>
      <c r="K77" s="55">
        <v>0</v>
      </c>
      <c r="L77" s="55">
        <v>0</v>
      </c>
      <c r="M77" s="54">
        <f t="shared" si="4"/>
        <v>1291</v>
      </c>
      <c r="N77" s="54">
        <f t="shared" si="5"/>
        <v>76</v>
      </c>
      <c r="O77" s="17">
        <v>8</v>
      </c>
      <c r="P77" s="12">
        <f>SUM(1-Q77)</f>
        <v>0.9880952380952381</v>
      </c>
      <c r="Q77" s="13">
        <f t="shared" si="6"/>
        <v>0.011904761904761904</v>
      </c>
    </row>
    <row r="78" spans="1:17" s="1" customFormat="1" ht="12.75">
      <c r="A78" s="8" t="s">
        <v>93</v>
      </c>
      <c r="B78" s="8">
        <v>111</v>
      </c>
      <c r="C78" s="18">
        <v>944</v>
      </c>
      <c r="D78" s="10">
        <v>48</v>
      </c>
      <c r="E78" s="10">
        <v>0</v>
      </c>
      <c r="F78" s="10">
        <v>0</v>
      </c>
      <c r="G78" s="10">
        <v>0</v>
      </c>
      <c r="H78" s="10">
        <v>0</v>
      </c>
      <c r="I78" s="10">
        <v>0</v>
      </c>
      <c r="J78" s="10">
        <v>0</v>
      </c>
      <c r="K78" s="55">
        <v>0</v>
      </c>
      <c r="L78" s="55">
        <v>0</v>
      </c>
      <c r="M78" s="54">
        <f t="shared" si="4"/>
        <v>944</v>
      </c>
      <c r="N78" s="54">
        <f t="shared" si="5"/>
        <v>48</v>
      </c>
      <c r="O78" s="11">
        <v>9</v>
      </c>
      <c r="P78" s="12">
        <f>SUM(1-Q78)</f>
        <v>0.9866071428571429</v>
      </c>
      <c r="Q78" s="13">
        <f t="shared" si="6"/>
        <v>0.013392857142857142</v>
      </c>
    </row>
    <row r="79" spans="1:17" s="1" customFormat="1" ht="12.75">
      <c r="A79" s="8" t="s">
        <v>94</v>
      </c>
      <c r="B79" s="8">
        <v>24</v>
      </c>
      <c r="C79" s="18">
        <v>255</v>
      </c>
      <c r="D79" s="10">
        <v>25</v>
      </c>
      <c r="E79" s="10">
        <v>3</v>
      </c>
      <c r="F79" s="10">
        <v>0</v>
      </c>
      <c r="G79" s="10">
        <v>1</v>
      </c>
      <c r="H79" s="10">
        <v>0</v>
      </c>
      <c r="I79" s="10">
        <v>2</v>
      </c>
      <c r="J79" s="10">
        <v>0</v>
      </c>
      <c r="K79" s="55">
        <v>0</v>
      </c>
      <c r="L79" s="55">
        <v>0</v>
      </c>
      <c r="M79" s="54">
        <f t="shared" si="4"/>
        <v>261</v>
      </c>
      <c r="N79" s="54">
        <f t="shared" si="5"/>
        <v>25</v>
      </c>
      <c r="O79" s="11">
        <v>13</v>
      </c>
      <c r="P79" s="12">
        <f>SUM(1-Q79)</f>
        <v>0.9806547619047619</v>
      </c>
      <c r="Q79" s="13">
        <f t="shared" si="6"/>
        <v>0.019345238095238096</v>
      </c>
    </row>
    <row r="80" spans="1:17" s="1" customFormat="1" ht="12.75">
      <c r="A80" s="8" t="s">
        <v>95</v>
      </c>
      <c r="B80" s="8">
        <v>590</v>
      </c>
      <c r="C80" s="18">
        <v>4922</v>
      </c>
      <c r="D80" s="10">
        <v>279</v>
      </c>
      <c r="E80" s="10">
        <v>95</v>
      </c>
      <c r="F80" s="10">
        <v>10</v>
      </c>
      <c r="G80" s="10">
        <v>134</v>
      </c>
      <c r="H80" s="10">
        <v>10</v>
      </c>
      <c r="I80" s="10">
        <v>96</v>
      </c>
      <c r="J80" s="10">
        <v>8</v>
      </c>
      <c r="K80" s="55">
        <v>0</v>
      </c>
      <c r="L80" s="55">
        <v>0</v>
      </c>
      <c r="M80" s="54">
        <f t="shared" si="4"/>
        <v>5247</v>
      </c>
      <c r="N80" s="54">
        <f t="shared" si="5"/>
        <v>307</v>
      </c>
      <c r="O80" s="11">
        <v>6</v>
      </c>
      <c r="P80" s="12">
        <f>SUM(1-Q80)</f>
        <v>0.9910714285714286</v>
      </c>
      <c r="Q80" s="13">
        <f t="shared" si="6"/>
        <v>0.008928571428571428</v>
      </c>
    </row>
    <row r="81" spans="1:17" s="1" customFormat="1" ht="12.75">
      <c r="A81" s="8" t="s">
        <v>96</v>
      </c>
      <c r="B81" s="8">
        <v>74</v>
      </c>
      <c r="C81" s="18">
        <v>622</v>
      </c>
      <c r="D81" s="10">
        <v>60</v>
      </c>
      <c r="E81" s="10">
        <v>4</v>
      </c>
      <c r="F81" s="10">
        <v>0</v>
      </c>
      <c r="G81" s="10">
        <v>12</v>
      </c>
      <c r="H81" s="10">
        <v>1</v>
      </c>
      <c r="I81" s="10">
        <v>22</v>
      </c>
      <c r="J81" s="10">
        <v>3</v>
      </c>
      <c r="K81" s="55">
        <v>0</v>
      </c>
      <c r="L81" s="55">
        <v>0</v>
      </c>
      <c r="M81" s="54">
        <f t="shared" si="4"/>
        <v>660</v>
      </c>
      <c r="N81" s="54">
        <f t="shared" si="5"/>
        <v>64</v>
      </c>
      <c r="O81" s="11">
        <v>6</v>
      </c>
      <c r="P81" s="12">
        <f>SUM(1-Q81)</f>
        <v>0.9910714285714286</v>
      </c>
      <c r="Q81" s="13">
        <f t="shared" si="6"/>
        <v>0.008928571428571428</v>
      </c>
    </row>
    <row r="82" spans="1:17" s="1" customFormat="1" ht="12.75">
      <c r="A82" s="8" t="s">
        <v>97</v>
      </c>
      <c r="B82" s="8">
        <v>54</v>
      </c>
      <c r="C82" s="9">
        <v>237</v>
      </c>
      <c r="D82" s="10">
        <v>19</v>
      </c>
      <c r="E82" s="10">
        <v>6</v>
      </c>
      <c r="F82" s="10">
        <v>0</v>
      </c>
      <c r="G82" s="10">
        <v>15</v>
      </c>
      <c r="H82" s="10">
        <v>4</v>
      </c>
      <c r="I82" s="10">
        <v>0</v>
      </c>
      <c r="J82" s="10">
        <v>0</v>
      </c>
      <c r="K82" s="55">
        <v>0</v>
      </c>
      <c r="L82" s="55">
        <v>0</v>
      </c>
      <c r="M82" s="54">
        <f t="shared" si="4"/>
        <v>258</v>
      </c>
      <c r="N82" s="54">
        <f t="shared" si="5"/>
        <v>23</v>
      </c>
      <c r="O82" s="11">
        <v>9</v>
      </c>
      <c r="P82" s="12">
        <f>SUM(1-Q82)</f>
        <v>0.9866071428571429</v>
      </c>
      <c r="Q82" s="13">
        <f t="shared" si="6"/>
        <v>0.013392857142857142</v>
      </c>
    </row>
    <row r="83" spans="1:17" s="1" customFormat="1" ht="12.75">
      <c r="A83" s="60" t="s">
        <v>98</v>
      </c>
      <c r="B83" s="60">
        <v>167</v>
      </c>
      <c r="C83" s="71">
        <v>426</v>
      </c>
      <c r="D83" s="72">
        <v>12</v>
      </c>
      <c r="E83" s="72">
        <v>10</v>
      </c>
      <c r="F83" s="72">
        <v>2</v>
      </c>
      <c r="G83" s="72">
        <v>13</v>
      </c>
      <c r="H83" s="72">
        <v>0</v>
      </c>
      <c r="I83" s="72">
        <v>1</v>
      </c>
      <c r="J83" s="72">
        <v>0</v>
      </c>
      <c r="K83" s="73">
        <v>0</v>
      </c>
      <c r="L83" s="73">
        <v>0</v>
      </c>
      <c r="M83" s="65">
        <f t="shared" si="4"/>
        <v>450</v>
      </c>
      <c r="N83" s="65">
        <f t="shared" si="5"/>
        <v>14</v>
      </c>
      <c r="O83" s="66">
        <v>171</v>
      </c>
      <c r="P83" s="67">
        <f>SUM(1-Q83)</f>
        <v>0.7455357142857143</v>
      </c>
      <c r="Q83" s="13">
        <f t="shared" si="6"/>
        <v>0.2544642857142857</v>
      </c>
    </row>
    <row r="84" spans="1:17" s="1" customFormat="1" ht="12.75">
      <c r="A84" s="8" t="s">
        <v>99</v>
      </c>
      <c r="B84" s="8">
        <v>158</v>
      </c>
      <c r="C84" s="9">
        <v>944</v>
      </c>
      <c r="D84" s="10">
        <v>48</v>
      </c>
      <c r="E84" s="10">
        <v>4</v>
      </c>
      <c r="F84" s="10">
        <v>0</v>
      </c>
      <c r="G84" s="10">
        <v>19</v>
      </c>
      <c r="H84" s="10">
        <v>0</v>
      </c>
      <c r="I84" s="10">
        <v>6</v>
      </c>
      <c r="J84" s="10">
        <v>1</v>
      </c>
      <c r="K84" s="55">
        <v>0</v>
      </c>
      <c r="L84" s="55">
        <v>0</v>
      </c>
      <c r="M84" s="54">
        <f t="shared" si="4"/>
        <v>973</v>
      </c>
      <c r="N84" s="54">
        <f t="shared" si="5"/>
        <v>49</v>
      </c>
      <c r="O84" s="11">
        <v>6</v>
      </c>
      <c r="P84" s="12">
        <f>SUM(1-Q84)</f>
        <v>0.9910714285714286</v>
      </c>
      <c r="Q84" s="13">
        <f t="shared" si="6"/>
        <v>0.008928571428571428</v>
      </c>
    </row>
    <row r="85" spans="1:17" s="1" customFormat="1" ht="12.75">
      <c r="A85" s="60" t="s">
        <v>100</v>
      </c>
      <c r="B85" s="61" t="s">
        <v>5</v>
      </c>
      <c r="C85" s="62" t="s">
        <v>5</v>
      </c>
      <c r="D85" s="63" t="s">
        <v>5</v>
      </c>
      <c r="E85" s="63" t="s">
        <v>5</v>
      </c>
      <c r="F85" s="63" t="s">
        <v>5</v>
      </c>
      <c r="G85" s="63" t="s">
        <v>5</v>
      </c>
      <c r="H85" s="63" t="s">
        <v>5</v>
      </c>
      <c r="I85" s="63" t="s">
        <v>5</v>
      </c>
      <c r="J85" s="63" t="s">
        <v>5</v>
      </c>
      <c r="K85" s="64" t="s">
        <v>5</v>
      </c>
      <c r="L85" s="64" t="s">
        <v>5</v>
      </c>
      <c r="M85" s="65" t="s">
        <v>5</v>
      </c>
      <c r="N85" s="65" t="s">
        <v>5</v>
      </c>
      <c r="O85" s="66">
        <v>672</v>
      </c>
      <c r="P85" s="67">
        <f>SUM(1-Q85)</f>
        <v>0</v>
      </c>
      <c r="Q85" s="13">
        <f t="shared" si="6"/>
        <v>1</v>
      </c>
    </row>
    <row r="86" spans="1:17" s="1" customFormat="1" ht="12.75">
      <c r="A86" s="8" t="s">
        <v>101</v>
      </c>
      <c r="B86" s="15">
        <v>323</v>
      </c>
      <c r="C86" s="9">
        <v>939</v>
      </c>
      <c r="D86" s="16">
        <v>21</v>
      </c>
      <c r="E86" s="16">
        <v>2</v>
      </c>
      <c r="F86" s="16">
        <v>0</v>
      </c>
      <c r="G86" s="16">
        <v>19</v>
      </c>
      <c r="H86" s="16">
        <v>0</v>
      </c>
      <c r="I86" s="16">
        <v>2</v>
      </c>
      <c r="J86" s="16">
        <v>0</v>
      </c>
      <c r="K86" s="55">
        <v>0</v>
      </c>
      <c r="L86" s="55">
        <v>0</v>
      </c>
      <c r="M86" s="54">
        <f t="shared" si="4"/>
        <v>962</v>
      </c>
      <c r="N86" s="54">
        <f t="shared" si="5"/>
        <v>21</v>
      </c>
      <c r="O86" s="11">
        <v>18</v>
      </c>
      <c r="P86" s="12">
        <f>SUM(1-Q86)</f>
        <v>0.9732142857142857</v>
      </c>
      <c r="Q86" s="13">
        <f t="shared" si="6"/>
        <v>0.026785714285714284</v>
      </c>
    </row>
    <row r="87" spans="1:17" s="1" customFormat="1" ht="12.75">
      <c r="A87" s="8" t="s">
        <v>102</v>
      </c>
      <c r="B87" s="8">
        <v>241</v>
      </c>
      <c r="C87" s="9">
        <v>1157</v>
      </c>
      <c r="D87" s="10">
        <v>38</v>
      </c>
      <c r="E87" s="10">
        <v>3</v>
      </c>
      <c r="F87" s="10">
        <v>0</v>
      </c>
      <c r="G87" s="10">
        <v>49</v>
      </c>
      <c r="H87" s="10">
        <v>5</v>
      </c>
      <c r="I87" s="10">
        <v>8</v>
      </c>
      <c r="J87" s="10">
        <v>0</v>
      </c>
      <c r="K87" s="55">
        <v>0</v>
      </c>
      <c r="L87" s="55">
        <v>0</v>
      </c>
      <c r="M87" s="54">
        <f t="shared" si="4"/>
        <v>1217</v>
      </c>
      <c r="N87" s="54">
        <f t="shared" si="5"/>
        <v>43</v>
      </c>
      <c r="O87" s="11">
        <v>9</v>
      </c>
      <c r="P87" s="12">
        <f>SUM(1-Q87)</f>
        <v>0.9866071428571429</v>
      </c>
      <c r="Q87" s="13">
        <f t="shared" si="6"/>
        <v>0.013392857142857142</v>
      </c>
    </row>
    <row r="88" spans="1:17" s="1" customFormat="1" ht="12.75">
      <c r="A88" s="60" t="s">
        <v>103</v>
      </c>
      <c r="B88" s="60">
        <v>97</v>
      </c>
      <c r="C88" s="71">
        <v>894</v>
      </c>
      <c r="D88" s="72">
        <v>76</v>
      </c>
      <c r="E88" s="72">
        <v>0</v>
      </c>
      <c r="F88" s="72">
        <v>0</v>
      </c>
      <c r="G88" s="72">
        <v>0</v>
      </c>
      <c r="H88" s="72">
        <v>0</v>
      </c>
      <c r="I88" s="72">
        <v>0</v>
      </c>
      <c r="J88" s="72">
        <v>0</v>
      </c>
      <c r="K88" s="73">
        <v>0</v>
      </c>
      <c r="L88" s="73">
        <v>0</v>
      </c>
      <c r="M88" s="65">
        <f t="shared" si="4"/>
        <v>894</v>
      </c>
      <c r="N88" s="65">
        <f t="shared" si="5"/>
        <v>76</v>
      </c>
      <c r="O88" s="66">
        <v>312</v>
      </c>
      <c r="P88" s="67">
        <f>SUM(1-Q88)</f>
        <v>0.5357142857142857</v>
      </c>
      <c r="Q88" s="13">
        <f t="shared" si="6"/>
        <v>0.4642857142857143</v>
      </c>
    </row>
    <row r="89" spans="1:17" s="1" customFormat="1" ht="12.75">
      <c r="A89" s="60" t="s">
        <v>104</v>
      </c>
      <c r="B89" s="61">
        <v>1066</v>
      </c>
      <c r="C89" s="71">
        <v>4455</v>
      </c>
      <c r="D89" s="63">
        <v>186</v>
      </c>
      <c r="E89" s="63">
        <v>95</v>
      </c>
      <c r="F89" s="63">
        <v>7</v>
      </c>
      <c r="G89" s="63">
        <v>88</v>
      </c>
      <c r="H89" s="63">
        <v>9</v>
      </c>
      <c r="I89" s="63">
        <v>20</v>
      </c>
      <c r="J89" s="63">
        <v>0</v>
      </c>
      <c r="K89" s="73">
        <v>0</v>
      </c>
      <c r="L89" s="73">
        <v>0</v>
      </c>
      <c r="M89" s="65">
        <f t="shared" si="4"/>
        <v>4658</v>
      </c>
      <c r="N89" s="65">
        <f t="shared" si="5"/>
        <v>202</v>
      </c>
      <c r="O89" s="76">
        <v>168</v>
      </c>
      <c r="P89" s="67">
        <f>SUM(1-Q89)</f>
        <v>0.75</v>
      </c>
      <c r="Q89" s="13">
        <f t="shared" si="6"/>
        <v>0.25</v>
      </c>
    </row>
    <row r="90" spans="1:17" s="1" customFormat="1" ht="12.75">
      <c r="A90" s="8" t="s">
        <v>105</v>
      </c>
      <c r="B90" s="8">
        <v>400</v>
      </c>
      <c r="C90" s="9">
        <v>4082</v>
      </c>
      <c r="D90" s="10">
        <v>313</v>
      </c>
      <c r="E90" s="10">
        <v>113</v>
      </c>
      <c r="F90" s="10">
        <v>17</v>
      </c>
      <c r="G90" s="10">
        <v>141</v>
      </c>
      <c r="H90" s="10">
        <v>25</v>
      </c>
      <c r="I90" s="10">
        <v>41</v>
      </c>
      <c r="J90" s="10">
        <v>11</v>
      </c>
      <c r="K90" s="55">
        <v>0</v>
      </c>
      <c r="L90" s="55">
        <v>0</v>
      </c>
      <c r="M90" s="54">
        <f t="shared" si="4"/>
        <v>4377</v>
      </c>
      <c r="N90" s="54">
        <f t="shared" si="5"/>
        <v>366</v>
      </c>
      <c r="O90" s="11">
        <v>8</v>
      </c>
      <c r="P90" s="12">
        <f>SUM(1-Q90)</f>
        <v>0.9880952380952381</v>
      </c>
      <c r="Q90" s="13">
        <f t="shared" si="6"/>
        <v>0.011904761904761904</v>
      </c>
    </row>
    <row r="91" spans="1:17" s="1" customFormat="1" ht="12.75">
      <c r="A91" s="8" t="s">
        <v>106</v>
      </c>
      <c r="B91" s="8">
        <v>228</v>
      </c>
      <c r="C91" s="9">
        <v>952</v>
      </c>
      <c r="D91" s="10">
        <v>58</v>
      </c>
      <c r="E91" s="10">
        <v>17</v>
      </c>
      <c r="F91" s="10">
        <v>2</v>
      </c>
      <c r="G91" s="10">
        <v>12</v>
      </c>
      <c r="H91" s="10">
        <v>1</v>
      </c>
      <c r="I91" s="10">
        <v>11</v>
      </c>
      <c r="J91" s="10">
        <v>2</v>
      </c>
      <c r="K91" s="55">
        <v>0</v>
      </c>
      <c r="L91" s="55">
        <v>0</v>
      </c>
      <c r="M91" s="54">
        <f t="shared" si="4"/>
        <v>992</v>
      </c>
      <c r="N91" s="54">
        <f t="shared" si="5"/>
        <v>63</v>
      </c>
      <c r="O91" s="11">
        <v>9</v>
      </c>
      <c r="P91" s="12">
        <f>SUM(1-Q91)</f>
        <v>0.9866071428571429</v>
      </c>
      <c r="Q91" s="13">
        <f t="shared" si="6"/>
        <v>0.013392857142857142</v>
      </c>
    </row>
    <row r="92" spans="1:17" s="1" customFormat="1" ht="12.75">
      <c r="A92" s="8" t="s">
        <v>107</v>
      </c>
      <c r="B92" s="8">
        <v>91</v>
      </c>
      <c r="C92" s="9">
        <v>716</v>
      </c>
      <c r="D92" s="10">
        <v>37</v>
      </c>
      <c r="E92" s="10">
        <v>5</v>
      </c>
      <c r="F92" s="10">
        <v>1</v>
      </c>
      <c r="G92" s="10">
        <v>11</v>
      </c>
      <c r="H92" s="10">
        <v>0</v>
      </c>
      <c r="I92" s="10">
        <v>5</v>
      </c>
      <c r="J92" s="10">
        <v>0</v>
      </c>
      <c r="K92" s="55">
        <v>0</v>
      </c>
      <c r="L92" s="55">
        <v>0</v>
      </c>
      <c r="M92" s="54">
        <f t="shared" si="4"/>
        <v>737</v>
      </c>
      <c r="N92" s="54">
        <f t="shared" si="5"/>
        <v>38</v>
      </c>
      <c r="O92" s="11">
        <v>6</v>
      </c>
      <c r="P92" s="12">
        <f>SUM(1-Q92)</f>
        <v>0.9910714285714286</v>
      </c>
      <c r="Q92" s="13">
        <f t="shared" si="6"/>
        <v>0.008928571428571428</v>
      </c>
    </row>
    <row r="93" spans="1:17" s="1" customFormat="1" ht="12.75">
      <c r="A93" s="8" t="s">
        <v>108</v>
      </c>
      <c r="B93" s="15">
        <v>149</v>
      </c>
      <c r="C93" s="9">
        <v>843</v>
      </c>
      <c r="D93" s="16">
        <v>46</v>
      </c>
      <c r="E93" s="16">
        <v>30</v>
      </c>
      <c r="F93" s="16">
        <v>2</v>
      </c>
      <c r="G93" s="16">
        <v>10</v>
      </c>
      <c r="H93" s="16">
        <v>1</v>
      </c>
      <c r="I93" s="16">
        <v>5</v>
      </c>
      <c r="J93" s="16">
        <v>0</v>
      </c>
      <c r="K93" s="55">
        <v>0</v>
      </c>
      <c r="L93" s="55">
        <v>0</v>
      </c>
      <c r="M93" s="54">
        <f t="shared" si="4"/>
        <v>888</v>
      </c>
      <c r="N93" s="54">
        <f t="shared" si="5"/>
        <v>49</v>
      </c>
      <c r="O93" s="11">
        <v>9</v>
      </c>
      <c r="P93" s="12">
        <f>SUM(1-Q93)</f>
        <v>0.9866071428571429</v>
      </c>
      <c r="Q93" s="13">
        <f t="shared" si="6"/>
        <v>0.013392857142857142</v>
      </c>
    </row>
    <row r="94" spans="1:17" s="1" customFormat="1" ht="12.75">
      <c r="A94" s="8" t="s">
        <v>109</v>
      </c>
      <c r="B94" s="8">
        <v>713</v>
      </c>
      <c r="C94" s="9">
        <v>6167</v>
      </c>
      <c r="D94" s="10">
        <v>420</v>
      </c>
      <c r="E94" s="10">
        <v>115</v>
      </c>
      <c r="F94" s="10">
        <v>21</v>
      </c>
      <c r="G94" s="10">
        <v>277</v>
      </c>
      <c r="H94" s="10">
        <v>19</v>
      </c>
      <c r="I94" s="10">
        <v>101</v>
      </c>
      <c r="J94" s="10">
        <v>13</v>
      </c>
      <c r="K94" s="55">
        <v>0</v>
      </c>
      <c r="L94" s="55">
        <v>0</v>
      </c>
      <c r="M94" s="54">
        <f t="shared" si="4"/>
        <v>6660</v>
      </c>
      <c r="N94" s="54">
        <f t="shared" si="5"/>
        <v>473</v>
      </c>
      <c r="O94" s="11">
        <v>8</v>
      </c>
      <c r="P94" s="12">
        <f>SUM(1-Q94)</f>
        <v>0.9880952380952381</v>
      </c>
      <c r="Q94" s="13">
        <f t="shared" si="6"/>
        <v>0.011904761904761904</v>
      </c>
    </row>
    <row r="95" spans="1:17" s="1" customFormat="1" ht="12.75">
      <c r="A95" s="8" t="s">
        <v>110</v>
      </c>
      <c r="B95" s="8">
        <v>337</v>
      </c>
      <c r="C95" s="9">
        <v>2634</v>
      </c>
      <c r="D95" s="10">
        <v>245</v>
      </c>
      <c r="E95" s="10">
        <v>40</v>
      </c>
      <c r="F95" s="10">
        <v>5</v>
      </c>
      <c r="G95" s="10">
        <v>49</v>
      </c>
      <c r="H95" s="10">
        <v>6</v>
      </c>
      <c r="I95" s="10">
        <v>11</v>
      </c>
      <c r="J95" s="10">
        <v>1</v>
      </c>
      <c r="K95" s="55">
        <v>0</v>
      </c>
      <c r="L95" s="55">
        <v>0</v>
      </c>
      <c r="M95" s="54">
        <f t="shared" si="4"/>
        <v>2734</v>
      </c>
      <c r="N95" s="54">
        <f t="shared" si="5"/>
        <v>257</v>
      </c>
      <c r="O95" s="11">
        <v>6</v>
      </c>
      <c r="P95" s="12">
        <f>SUM(1-Q95)</f>
        <v>0.9910714285714286</v>
      </c>
      <c r="Q95" s="13">
        <f t="shared" si="6"/>
        <v>0.008928571428571428</v>
      </c>
    </row>
    <row r="96" spans="1:17" s="1" customFormat="1" ht="12.75">
      <c r="A96" s="60" t="s">
        <v>111</v>
      </c>
      <c r="B96" s="61" t="s">
        <v>11</v>
      </c>
      <c r="C96" s="62" t="s">
        <v>11</v>
      </c>
      <c r="D96" s="63" t="s">
        <v>11</v>
      </c>
      <c r="E96" s="63" t="s">
        <v>11</v>
      </c>
      <c r="F96" s="63" t="s">
        <v>11</v>
      </c>
      <c r="G96" s="63" t="s">
        <v>11</v>
      </c>
      <c r="H96" s="63" t="s">
        <v>11</v>
      </c>
      <c r="I96" s="63" t="s">
        <v>11</v>
      </c>
      <c r="J96" s="63" t="s">
        <v>11</v>
      </c>
      <c r="K96" s="70" t="s">
        <v>11</v>
      </c>
      <c r="L96" s="70" t="s">
        <v>11</v>
      </c>
      <c r="M96" s="65" t="s">
        <v>11</v>
      </c>
      <c r="N96" s="65" t="s">
        <v>11</v>
      </c>
      <c r="O96" s="66">
        <v>672</v>
      </c>
      <c r="P96" s="67">
        <f>SUM(1-Q96)</f>
        <v>0</v>
      </c>
      <c r="Q96" s="13">
        <f t="shared" si="6"/>
        <v>1</v>
      </c>
    </row>
    <row r="97" spans="1:17" s="1" customFormat="1" ht="12.75">
      <c r="A97" s="8" t="s">
        <v>112</v>
      </c>
      <c r="B97" s="15">
        <v>292</v>
      </c>
      <c r="C97" s="18">
        <v>2138</v>
      </c>
      <c r="D97" s="16">
        <v>138</v>
      </c>
      <c r="E97" s="16">
        <v>88</v>
      </c>
      <c r="F97" s="16">
        <v>7</v>
      </c>
      <c r="G97" s="16">
        <v>97</v>
      </c>
      <c r="H97" s="16">
        <v>9</v>
      </c>
      <c r="I97" s="16">
        <v>21</v>
      </c>
      <c r="J97" s="16">
        <v>1</v>
      </c>
      <c r="K97" s="55">
        <v>0</v>
      </c>
      <c r="L97" s="55">
        <v>0</v>
      </c>
      <c r="M97" s="54">
        <f t="shared" si="4"/>
        <v>2344</v>
      </c>
      <c r="N97" s="54">
        <f t="shared" si="5"/>
        <v>155</v>
      </c>
      <c r="O97" s="11">
        <v>9</v>
      </c>
      <c r="P97" s="12">
        <f>SUM(1-Q97)</f>
        <v>0.9866071428571429</v>
      </c>
      <c r="Q97" s="13">
        <f t="shared" si="6"/>
        <v>0.013392857142857142</v>
      </c>
    </row>
    <row r="98" spans="1:17" s="1" customFormat="1" ht="12.75">
      <c r="A98" s="8" t="s">
        <v>113</v>
      </c>
      <c r="B98" s="15">
        <v>179</v>
      </c>
      <c r="C98" s="18">
        <v>1215</v>
      </c>
      <c r="D98" s="16">
        <v>80</v>
      </c>
      <c r="E98" s="16">
        <v>34</v>
      </c>
      <c r="F98" s="16">
        <v>5</v>
      </c>
      <c r="G98" s="16">
        <v>59</v>
      </c>
      <c r="H98" s="16">
        <v>7</v>
      </c>
      <c r="I98" s="16">
        <v>18</v>
      </c>
      <c r="J98" s="16">
        <v>3</v>
      </c>
      <c r="K98" s="55">
        <v>0</v>
      </c>
      <c r="L98" s="55">
        <v>0</v>
      </c>
      <c r="M98" s="54">
        <f t="shared" si="4"/>
        <v>1326</v>
      </c>
      <c r="N98" s="54">
        <f t="shared" si="5"/>
        <v>95</v>
      </c>
      <c r="O98" s="11">
        <v>23</v>
      </c>
      <c r="P98" s="12">
        <f>SUM(1-Q98)</f>
        <v>0.9657738095238095</v>
      </c>
      <c r="Q98" s="13">
        <f t="shared" si="6"/>
        <v>0.03422619047619048</v>
      </c>
    </row>
    <row r="99" spans="1:17" s="1" customFormat="1" ht="12.75">
      <c r="A99" s="8" t="s">
        <v>114</v>
      </c>
      <c r="B99" s="15">
        <v>684</v>
      </c>
      <c r="C99" s="18">
        <v>4464</v>
      </c>
      <c r="D99" s="16">
        <v>312</v>
      </c>
      <c r="E99" s="16">
        <v>89</v>
      </c>
      <c r="F99" s="16">
        <v>13</v>
      </c>
      <c r="G99" s="16">
        <v>154</v>
      </c>
      <c r="H99" s="16">
        <v>17</v>
      </c>
      <c r="I99" s="16">
        <v>45</v>
      </c>
      <c r="J99" s="16">
        <v>8</v>
      </c>
      <c r="K99" s="55">
        <v>0</v>
      </c>
      <c r="L99" s="55">
        <v>0</v>
      </c>
      <c r="M99" s="54">
        <f t="shared" si="4"/>
        <v>4752</v>
      </c>
      <c r="N99" s="54">
        <f t="shared" si="5"/>
        <v>350</v>
      </c>
      <c r="O99" s="11">
        <v>9</v>
      </c>
      <c r="P99" s="12">
        <f>SUM(1-Q99)</f>
        <v>0.9866071428571429</v>
      </c>
      <c r="Q99" s="13">
        <f t="shared" si="6"/>
        <v>0.013392857142857142</v>
      </c>
    </row>
    <row r="100" spans="1:17" s="1" customFormat="1" ht="12.75">
      <c r="A100" s="8" t="s">
        <v>115</v>
      </c>
      <c r="B100" s="15">
        <v>122</v>
      </c>
      <c r="C100" s="18">
        <v>1142</v>
      </c>
      <c r="D100" s="16">
        <v>81</v>
      </c>
      <c r="E100" s="16">
        <v>7</v>
      </c>
      <c r="F100" s="16">
        <v>2</v>
      </c>
      <c r="G100" s="16">
        <v>11</v>
      </c>
      <c r="H100" s="16">
        <v>1</v>
      </c>
      <c r="I100" s="16">
        <v>6</v>
      </c>
      <c r="J100" s="16">
        <v>0</v>
      </c>
      <c r="K100" s="55">
        <v>0</v>
      </c>
      <c r="L100" s="55">
        <v>0</v>
      </c>
      <c r="M100" s="54">
        <f t="shared" si="4"/>
        <v>1166</v>
      </c>
      <c r="N100" s="54">
        <f t="shared" si="5"/>
        <v>84</v>
      </c>
      <c r="O100" s="11">
        <v>22</v>
      </c>
      <c r="P100" s="12">
        <f>SUM(1-Q100)</f>
        <v>0.9672619047619048</v>
      </c>
      <c r="Q100" s="13">
        <f t="shared" si="6"/>
        <v>0.03273809523809524</v>
      </c>
    </row>
    <row r="101" spans="1:17" s="1" customFormat="1" ht="12.75">
      <c r="A101" s="8" t="s">
        <v>116</v>
      </c>
      <c r="B101" s="8">
        <v>153</v>
      </c>
      <c r="C101" s="9">
        <v>1624</v>
      </c>
      <c r="D101" s="10">
        <v>159</v>
      </c>
      <c r="E101" s="10">
        <v>23</v>
      </c>
      <c r="F101" s="10">
        <v>4</v>
      </c>
      <c r="G101" s="10">
        <v>30</v>
      </c>
      <c r="H101" s="10">
        <v>1</v>
      </c>
      <c r="I101" s="10">
        <v>7</v>
      </c>
      <c r="J101" s="10">
        <v>2</v>
      </c>
      <c r="K101" s="55">
        <v>0</v>
      </c>
      <c r="L101" s="55">
        <v>0</v>
      </c>
      <c r="M101" s="54">
        <f t="shared" si="4"/>
        <v>1684</v>
      </c>
      <c r="N101" s="54">
        <f t="shared" si="5"/>
        <v>166</v>
      </c>
      <c r="O101" s="11">
        <v>6</v>
      </c>
      <c r="P101" s="12">
        <f>SUM(1-Q101)</f>
        <v>0.9910714285714286</v>
      </c>
      <c r="Q101" s="13">
        <f t="shared" si="6"/>
        <v>0.008928571428571428</v>
      </c>
    </row>
    <row r="102" spans="1:17" s="1" customFormat="1" ht="12.75">
      <c r="A102" s="8" t="s">
        <v>117</v>
      </c>
      <c r="B102" s="8">
        <v>212</v>
      </c>
      <c r="C102" s="9">
        <v>1324</v>
      </c>
      <c r="D102" s="10">
        <v>132</v>
      </c>
      <c r="E102" s="10">
        <v>16</v>
      </c>
      <c r="F102" s="10">
        <v>2</v>
      </c>
      <c r="G102" s="10">
        <v>21</v>
      </c>
      <c r="H102" s="10">
        <v>2</v>
      </c>
      <c r="I102" s="10">
        <v>9</v>
      </c>
      <c r="J102" s="10">
        <v>1</v>
      </c>
      <c r="K102" s="55">
        <v>0</v>
      </c>
      <c r="L102" s="55">
        <v>0</v>
      </c>
      <c r="M102" s="54">
        <f t="shared" si="4"/>
        <v>1370</v>
      </c>
      <c r="N102" s="54">
        <f t="shared" si="5"/>
        <v>137</v>
      </c>
      <c r="O102" s="11">
        <v>18</v>
      </c>
      <c r="P102" s="12">
        <f>SUM(1-Q102)</f>
        <v>0.9732142857142857</v>
      </c>
      <c r="Q102" s="13">
        <f t="shared" si="6"/>
        <v>0.026785714285714284</v>
      </c>
    </row>
    <row r="103" spans="1:17" s="1" customFormat="1" ht="12.75">
      <c r="A103" s="8" t="s">
        <v>118</v>
      </c>
      <c r="B103" s="8">
        <v>220</v>
      </c>
      <c r="C103" s="9">
        <v>1218</v>
      </c>
      <c r="D103" s="10">
        <v>87</v>
      </c>
      <c r="E103" s="10">
        <v>55</v>
      </c>
      <c r="F103" s="10">
        <v>8</v>
      </c>
      <c r="G103" s="10">
        <v>46</v>
      </c>
      <c r="H103" s="10">
        <v>7</v>
      </c>
      <c r="I103" s="10">
        <v>15</v>
      </c>
      <c r="J103" s="10">
        <v>1</v>
      </c>
      <c r="K103" s="55">
        <v>0</v>
      </c>
      <c r="L103" s="55">
        <v>0</v>
      </c>
      <c r="M103" s="54">
        <f t="shared" si="4"/>
        <v>1334</v>
      </c>
      <c r="N103" s="54">
        <f t="shared" si="5"/>
        <v>103</v>
      </c>
      <c r="O103" s="11">
        <v>6</v>
      </c>
      <c r="P103" s="12">
        <f>SUM(1-Q103)</f>
        <v>0.9910714285714286</v>
      </c>
      <c r="Q103" s="13">
        <f t="shared" si="6"/>
        <v>0.008928571428571428</v>
      </c>
    </row>
    <row r="104" spans="1:17" s="1" customFormat="1" ht="13.5" thickBot="1">
      <c r="A104" s="8" t="s">
        <v>119</v>
      </c>
      <c r="B104" s="8">
        <v>129</v>
      </c>
      <c r="C104" s="9">
        <v>1667</v>
      </c>
      <c r="D104" s="10">
        <v>75</v>
      </c>
      <c r="E104" s="10">
        <v>9</v>
      </c>
      <c r="F104" s="10">
        <v>1</v>
      </c>
      <c r="G104" s="10">
        <v>29</v>
      </c>
      <c r="H104" s="10">
        <v>4</v>
      </c>
      <c r="I104" s="10">
        <v>4</v>
      </c>
      <c r="J104" s="10">
        <v>1</v>
      </c>
      <c r="K104" s="55">
        <v>0</v>
      </c>
      <c r="L104" s="55">
        <v>0</v>
      </c>
      <c r="M104" s="54">
        <f t="shared" si="4"/>
        <v>1709</v>
      </c>
      <c r="N104" s="54">
        <f t="shared" si="5"/>
        <v>81</v>
      </c>
      <c r="O104" s="11">
        <v>26</v>
      </c>
      <c r="P104" s="12">
        <f>SUM(1-Q104)</f>
        <v>0.9613095238095238</v>
      </c>
      <c r="Q104" s="13">
        <f t="shared" si="6"/>
        <v>0.03869047619047619</v>
      </c>
    </row>
    <row r="105" spans="1:17" s="1" customFormat="1" ht="13.5" thickBot="1">
      <c r="A105" s="25" t="s">
        <v>6</v>
      </c>
      <c r="B105" s="26">
        <f>SUM(B5:B104)</f>
        <v>27062</v>
      </c>
      <c r="C105" s="27">
        <f aca="true" t="shared" si="7" ref="C105:O105">SUM(C5:C104)</f>
        <v>199403</v>
      </c>
      <c r="D105" s="26">
        <f t="shared" si="7"/>
        <v>14154</v>
      </c>
      <c r="E105" s="26">
        <f t="shared" si="7"/>
        <v>3418</v>
      </c>
      <c r="F105" s="26">
        <f t="shared" si="7"/>
        <v>465</v>
      </c>
      <c r="G105" s="26">
        <f t="shared" si="7"/>
        <v>4502</v>
      </c>
      <c r="H105" s="26">
        <f t="shared" si="7"/>
        <v>466</v>
      </c>
      <c r="I105" s="26">
        <f t="shared" si="7"/>
        <v>1936</v>
      </c>
      <c r="J105" s="26">
        <f t="shared" si="7"/>
        <v>192</v>
      </c>
      <c r="K105" s="26">
        <f t="shared" si="7"/>
        <v>0</v>
      </c>
      <c r="L105" s="26">
        <f t="shared" si="7"/>
        <v>0</v>
      </c>
      <c r="M105" s="28">
        <f t="shared" si="7"/>
        <v>209259</v>
      </c>
      <c r="N105" s="28">
        <f t="shared" si="7"/>
        <v>15277</v>
      </c>
      <c r="O105" s="29">
        <f t="shared" si="7"/>
        <v>6765</v>
      </c>
      <c r="P105" s="30">
        <f>AVERAGE(P4:P104)</f>
        <v>0.8993303571428575</v>
      </c>
      <c r="Q105" s="13"/>
    </row>
    <row r="106" spans="1:17" s="1" customFormat="1" ht="13.5" thickBot="1">
      <c r="A106" s="31" t="s">
        <v>7</v>
      </c>
      <c r="B106" s="27">
        <f aca="true" t="shared" si="8" ref="B106:O106">SUM(B105/100)</f>
        <v>270.62</v>
      </c>
      <c r="C106" s="27">
        <f t="shared" si="8"/>
        <v>1994.03</v>
      </c>
      <c r="D106" s="27">
        <f t="shared" si="8"/>
        <v>141.54</v>
      </c>
      <c r="E106" s="27">
        <f t="shared" si="8"/>
        <v>34.18</v>
      </c>
      <c r="F106" s="27">
        <f t="shared" si="8"/>
        <v>4.65</v>
      </c>
      <c r="G106" s="27">
        <f t="shared" si="8"/>
        <v>45.02</v>
      </c>
      <c r="H106" s="27">
        <f t="shared" si="8"/>
        <v>4.66</v>
      </c>
      <c r="I106" s="27">
        <f t="shared" si="8"/>
        <v>19.36</v>
      </c>
      <c r="J106" s="27">
        <f t="shared" si="8"/>
        <v>1.92</v>
      </c>
      <c r="K106" s="27">
        <f t="shared" si="8"/>
        <v>0</v>
      </c>
      <c r="L106" s="27">
        <f t="shared" si="8"/>
        <v>0</v>
      </c>
      <c r="M106" s="27">
        <f t="shared" si="8"/>
        <v>2092.59</v>
      </c>
      <c r="N106" s="27">
        <f t="shared" si="8"/>
        <v>152.77</v>
      </c>
      <c r="O106" s="27">
        <f t="shared" si="8"/>
        <v>67.65</v>
      </c>
      <c r="P106" s="32"/>
      <c r="Q106" s="33"/>
    </row>
    <row r="107" spans="15:17" s="1" customFormat="1" ht="12.75">
      <c r="O107" s="2"/>
      <c r="P107" s="3"/>
      <c r="Q107" s="33"/>
    </row>
    <row r="108" spans="15:17" s="1" customFormat="1" ht="12.75">
      <c r="O108" s="2"/>
      <c r="P108" s="3"/>
      <c r="Q108" s="33"/>
    </row>
    <row r="109" spans="1:17" s="1" customFormat="1" ht="12.75">
      <c r="A109" s="33" t="s">
        <v>8</v>
      </c>
      <c r="O109" s="2"/>
      <c r="P109" s="3"/>
      <c r="Q109" s="33"/>
    </row>
    <row r="110" spans="1:17" s="1" customFormat="1" ht="27.75" customHeight="1">
      <c r="A110" s="59" t="s">
        <v>9</v>
      </c>
      <c r="B110" s="59"/>
      <c r="C110" s="59"/>
      <c r="D110" s="59"/>
      <c r="E110" s="59"/>
      <c r="F110" s="59"/>
      <c r="G110" s="59"/>
      <c r="H110" s="59"/>
      <c r="I110" s="59"/>
      <c r="J110" s="59"/>
      <c r="K110" s="59"/>
      <c r="L110" s="59"/>
      <c r="M110" s="59"/>
      <c r="N110" s="59"/>
      <c r="O110" s="59"/>
      <c r="P110" s="59"/>
      <c r="Q110" s="33"/>
    </row>
    <row r="111" spans="15:17" s="1" customFormat="1" ht="12.75">
      <c r="O111" s="2"/>
      <c r="P111" s="3"/>
      <c r="Q111" s="33"/>
    </row>
    <row r="112" spans="1:17" s="1" customFormat="1" ht="12.75">
      <c r="A112" s="1" t="s">
        <v>122</v>
      </c>
      <c r="B112" s="34"/>
      <c r="C112" s="34"/>
      <c r="D112" s="34"/>
      <c r="E112" s="34"/>
      <c r="F112" s="34"/>
      <c r="G112" s="34"/>
      <c r="H112" s="34"/>
      <c r="I112" s="34"/>
      <c r="J112" s="34"/>
      <c r="K112" s="34"/>
      <c r="L112" s="34"/>
      <c r="M112" s="34"/>
      <c r="N112" s="34"/>
      <c r="O112" s="34"/>
      <c r="Q112" s="33"/>
    </row>
    <row r="113" spans="1:17" s="1" customFormat="1" ht="12.75">
      <c r="A113" s="1" t="s">
        <v>120</v>
      </c>
      <c r="B113" s="34"/>
      <c r="C113" s="34"/>
      <c r="D113" s="34"/>
      <c r="E113" s="34"/>
      <c r="F113" s="34"/>
      <c r="G113" s="34"/>
      <c r="H113" s="34"/>
      <c r="I113" s="34"/>
      <c r="J113" s="34"/>
      <c r="K113" s="34"/>
      <c r="L113" s="34"/>
      <c r="M113" s="34"/>
      <c r="N113" s="34"/>
      <c r="O113" s="34"/>
      <c r="Q113" s="33"/>
    </row>
    <row r="114" spans="1:17" s="1" customFormat="1" ht="12.75">
      <c r="A114" s="1" t="s">
        <v>121</v>
      </c>
      <c r="B114" s="34"/>
      <c r="C114" s="34"/>
      <c r="D114" s="34"/>
      <c r="E114" s="34"/>
      <c r="F114" s="34"/>
      <c r="G114" s="34"/>
      <c r="H114" s="34"/>
      <c r="I114" s="34"/>
      <c r="J114" s="34"/>
      <c r="K114" s="34"/>
      <c r="L114" s="34"/>
      <c r="M114" s="34"/>
      <c r="N114" s="34"/>
      <c r="O114" s="34"/>
      <c r="Q114" s="33"/>
    </row>
    <row r="115" spans="1:17" s="1" customFormat="1" ht="12.75">
      <c r="A115" s="1" t="s">
        <v>12</v>
      </c>
      <c r="O115" s="2"/>
      <c r="P115" s="3"/>
      <c r="Q115" s="33"/>
    </row>
  </sheetData>
  <mergeCells count="2">
    <mergeCell ref="A2:P2"/>
    <mergeCell ref="A110:P110"/>
  </mergeCells>
  <printOptions/>
  <pageMargins left="0.75" right="0.75" top="0.5" bottom="0.5" header="0.5" footer="0.5"/>
  <pageSetup fitToHeight="3" fitToWidth="1" horizontalDpi="600" verticalDpi="600" orientation="landscape" paperSize="5"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Wrightsman</dc:creator>
  <cp:keywords/>
  <dc:description/>
  <cp:lastModifiedBy>Suzanna Cary</cp:lastModifiedBy>
  <cp:lastPrinted>2005-03-11T16:51:48Z</cp:lastPrinted>
  <dcterms:created xsi:type="dcterms:W3CDTF">2004-07-01T17:32:30Z</dcterms:created>
  <dcterms:modified xsi:type="dcterms:W3CDTF">2005-03-11T17:13:27Z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