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41" activeTab="0"/>
  </bookViews>
  <sheets>
    <sheet name="All Regions Combined" sheetId="1" r:id="rId1"/>
  </sheets>
  <definedNames>
    <definedName name="_xlnm.Print_Area" localSheetId="0">'All Regions Combined'!$A$1:$K$211</definedName>
    <definedName name="_xlnm.Print_Titles" localSheetId="0">'All Regions Combined'!$1:$4</definedName>
  </definedNames>
  <calcPr fullCalcOnLoad="1"/>
</workbook>
</file>

<file path=xl/sharedStrings.xml><?xml version="1.0" encoding="utf-8"?>
<sst xmlns="http://schemas.openxmlformats.org/spreadsheetml/2006/main" count="624" uniqueCount="255">
  <si>
    <t>DSRO</t>
  </si>
  <si>
    <t>Box 8030</t>
  </si>
  <si>
    <t>Box 8040</t>
  </si>
  <si>
    <t>AIG CLEARING CORPORATION</t>
  </si>
  <si>
    <t>NYME</t>
  </si>
  <si>
    <t>NFA</t>
  </si>
  <si>
    <t>BNP PARIBAS COMMODITY FUTURES INC</t>
  </si>
  <si>
    <t>BROADSTREET FINANCIAL CORP</t>
  </si>
  <si>
    <t>CREDIT LYONNAIS ROUSE USA LIMITED</t>
  </si>
  <si>
    <t>DEUTSCHE BANK FUTURES INC</t>
  </si>
  <si>
    <t>CME</t>
  </si>
  <si>
    <t>GSA CLEARING LP</t>
  </si>
  <si>
    <t>CBOT</t>
  </si>
  <si>
    <t>JP MORGAN FUTURES INC</t>
  </si>
  <si>
    <t>MBF CLEARING CORP</t>
  </si>
  <si>
    <t>MERRILL LYNCH FUTURES INC</t>
  </si>
  <si>
    <t>NATIONAL COMMODITIES CORP INC</t>
  </si>
  <si>
    <t>REFCO INC</t>
  </si>
  <si>
    <t>STERLING COMMODITIES CORP</t>
  </si>
  <si>
    <t>TECH NET TRADING INC</t>
  </si>
  <si>
    <t>TOKYO GENERAL USA INC</t>
  </si>
  <si>
    <t>TONG YANG FUTURES AMERICA INC</t>
  </si>
  <si>
    <t>TRILAND USA INC</t>
  </si>
  <si>
    <t>UBS WARBURG FUTURES INC</t>
  </si>
  <si>
    <t>B/D?</t>
  </si>
  <si>
    <t>A/O</t>
  </si>
  <si>
    <t>Adjusted</t>
  </si>
  <si>
    <t>Net Capital</t>
  </si>
  <si>
    <t>Risk Based</t>
  </si>
  <si>
    <t>Excess</t>
  </si>
  <si>
    <t>Customers'</t>
  </si>
  <si>
    <t>Customer</t>
  </si>
  <si>
    <t>Futures Commission Merchant</t>
  </si>
  <si>
    <t>Date</t>
  </si>
  <si>
    <t>Requirement</t>
  </si>
  <si>
    <t>Captal</t>
  </si>
  <si>
    <t xml:space="preserve">4d(2) </t>
  </si>
  <si>
    <t>Pt. 30 Secured</t>
  </si>
  <si>
    <t>(4% of Seg, SEC</t>
  </si>
  <si>
    <t>Seg Required</t>
  </si>
  <si>
    <t>Amount</t>
  </si>
  <si>
    <t>(a)</t>
  </si>
  <si>
    <t>(b)</t>
  </si>
  <si>
    <t>or $250,000)</t>
  </si>
  <si>
    <t>(c)</t>
  </si>
  <si>
    <t>(d)</t>
  </si>
  <si>
    <t>(e)</t>
  </si>
  <si>
    <t>(f)</t>
  </si>
  <si>
    <t>N</t>
  </si>
  <si>
    <t>AUBREY G LANSTON &amp; CO INC</t>
  </si>
  <si>
    <t>Y</t>
  </si>
  <si>
    <t>BARCLAYS CAPITAL INC</t>
  </si>
  <si>
    <t>BEAR STEARNS &amp; CO INC</t>
  </si>
  <si>
    <t>BEAR STEARNS SECURITIES CORP</t>
  </si>
  <si>
    <t>BLAYLOCK AND PARTNERS LP</t>
  </si>
  <si>
    <t>BNP PARIBAS BROKERAGE SERVICES INC</t>
  </si>
  <si>
    <t>BNP PARIBAS SECURITIES CORP</t>
  </si>
  <si>
    <t>CAISSE DES DEPOTS SECURITIES INC</t>
  </si>
  <si>
    <t>CIBC WORLD MARKETS CORP</t>
  </si>
  <si>
    <t>CREDIT SUISSE FIRST BOSTON CORPORATION</t>
  </si>
  <si>
    <t>DEAN WITTER REYNOLDS INC</t>
  </si>
  <si>
    <t>DONALDSON LUFKIN &amp; JENRETTE SEC CORP</t>
  </si>
  <si>
    <t>FIRST UNION SECURITIES INC</t>
  </si>
  <si>
    <t>FRIEDBERG MERCANTILE GROUP INC</t>
  </si>
  <si>
    <t>FUJI SECURITIES INC</t>
  </si>
  <si>
    <t>GOLDMAN SACHS &amp; CO</t>
  </si>
  <si>
    <t>GREENWICH CAPITAL MARKETS INC</t>
  </si>
  <si>
    <t>HORNBLOWER FISCHER &amp; CO</t>
  </si>
  <si>
    <t>HSBC SECURITIES USA INC</t>
  </si>
  <si>
    <t>INTERACTIVE BROKERS LLC</t>
  </si>
  <si>
    <t>INVERLAT INTERNATIONAL INC</t>
  </si>
  <si>
    <t>JULIUS BAER SECURITIES INC</t>
  </si>
  <si>
    <t>KOKUSAI AMERICA INCORPORATED</t>
  </si>
  <si>
    <t>LEHMAN BROTHERS INC</t>
  </si>
  <si>
    <t>MAXCOR FINANCIAL INC</t>
  </si>
  <si>
    <t>MERRILL LYNCH PIERCE FENNER &amp; SMITH</t>
  </si>
  <si>
    <t>NIKKO SECURITIES CO INTERNATIONAL INC</t>
  </si>
  <si>
    <t>NOMURA SECURITIES INTERNATIONAL INC</t>
  </si>
  <si>
    <t>PRUDENTIAL SECURITIES INCORPORATED</t>
  </si>
  <si>
    <t>RAYMOND JAMES &amp; ASSOCIATES INC</t>
  </si>
  <si>
    <t>RBC DOMINION SECURITIES CORPORATION</t>
  </si>
  <si>
    <t>SALOMON SMITH BARNEY INC</t>
  </si>
  <si>
    <t>SPEAR LEEDS &amp; KELLOG</t>
  </si>
  <si>
    <t>TIMBER HILL LLC</t>
  </si>
  <si>
    <t>UBS WARBURG LLC</t>
  </si>
  <si>
    <t>US SECURITIES &amp; FUTURES CORP</t>
  </si>
  <si>
    <t>WEISS PECK &amp; GREER LLC</t>
  </si>
  <si>
    <t>ALCO COMMODITIES INC.</t>
  </si>
  <si>
    <t>NYC</t>
  </si>
  <si>
    <t>FUTURES TECH LLC</t>
  </si>
  <si>
    <t>NEUBERGER BERMAN LLC</t>
  </si>
  <si>
    <t>SAVANT USA LIMITED</t>
  </si>
  <si>
    <t>SG COWEN SECURITIES CORPORATION</t>
  </si>
  <si>
    <t>TCA FUTURES LLC</t>
  </si>
  <si>
    <t>VISION LIMITED PARTNERSHIP</t>
  </si>
  <si>
    <t>WHITE COMMERCIAL CORPORATION</t>
  </si>
  <si>
    <t>AGE COMMODITY CLEARING CORP</t>
  </si>
  <si>
    <t>BENSON-QUINN COMMODITIES INC</t>
  </si>
  <si>
    <t>COUNTRY HEDGING INC</t>
  </si>
  <si>
    <t>FC STONE LLC</t>
  </si>
  <si>
    <t>FRONTIER FUTURES INC</t>
  </si>
  <si>
    <t>MIDLAND EURO INC</t>
  </si>
  <si>
    <t>SHAY GRAIN CLEARING COMPANY</t>
  </si>
  <si>
    <t>KCBT</t>
  </si>
  <si>
    <t>SHERWOOD FUTURES GROUP LLC</t>
  </si>
  <si>
    <t>AG EDWARDS &amp; SONS INC</t>
  </si>
  <si>
    <t>CANTOR FITZGERALD &amp; CO</t>
  </si>
  <si>
    <t>LINSCO/PRIVATE LEDGER CORP</t>
  </si>
  <si>
    <t>MULTINVESTMENTS INC</t>
  </si>
  <si>
    <t>SECURITIES CORPORATION OF IOWA</t>
  </si>
  <si>
    <t>STEPHENS INC</t>
  </si>
  <si>
    <t>ATWOOD COMMODITIES LLC</t>
  </si>
  <si>
    <t>ROBERTSON STEPHENS INC</t>
  </si>
  <si>
    <t>ADM INVESTOR SERVICES INC</t>
  </si>
  <si>
    <t>BIELFELDT &amp;  COMPANY  LLC</t>
  </si>
  <si>
    <t>CROSSLAND LLC</t>
  </si>
  <si>
    <t>CUNNINGHAM COMMODITIES INC</t>
  </si>
  <si>
    <t>DKB FINANCIAL FUTURES CORP</t>
  </si>
  <si>
    <t>DORMAN TRADING LLC</t>
  </si>
  <si>
    <t>E FUTURES. COM LLC</t>
  </si>
  <si>
    <t>EAGLE MARKET MAKERS INC</t>
  </si>
  <si>
    <t>EM COMBS &amp; SON</t>
  </si>
  <si>
    <t>FCT GROUP LLC</t>
  </si>
  <si>
    <t>FORTIS CLEARING CHICAGO LLC</t>
  </si>
  <si>
    <t>FUJI FUTURES INC</t>
  </si>
  <si>
    <t>FUTURES-I-NET INC</t>
  </si>
  <si>
    <t>GELBER GROUP LLC</t>
  </si>
  <si>
    <t>GELDERMANN INC</t>
  </si>
  <si>
    <t>GNI  INCORPORATED</t>
  </si>
  <si>
    <t>HAGERTY GRAIN CO INC</t>
  </si>
  <si>
    <t>IOWA GRAIN CO</t>
  </si>
  <si>
    <t>KOTTKE ASSOCIATES LLC</t>
  </si>
  <si>
    <t>LAKES TRADING GROUP INC</t>
  </si>
  <si>
    <t>LAWRENCE-BONFITTO TRADING COMPANY</t>
  </si>
  <si>
    <t>LBS LIMITED PARTNERSHIP</t>
  </si>
  <si>
    <t>LIND-WALDOCK &amp; COMPANY LLC</t>
  </si>
  <si>
    <t>MACQUARIE FUTURES INC</t>
  </si>
  <si>
    <t>PACKERS TRADING CO INC</t>
  </si>
  <si>
    <t>PATTERSON TRADING GROUP</t>
  </si>
  <si>
    <t>PEREGRINE FINANCIAL GROUP INC</t>
  </si>
  <si>
    <t>PROFESSIONAL MARKET BROKERAGE INC</t>
  </si>
  <si>
    <t>RAND FINANCIAL SERVICES INC</t>
  </si>
  <si>
    <t>RB&amp;H FINANCIAL SERVICES LP</t>
  </si>
  <si>
    <t>RJ OBRIEN ASSOCIATES INC</t>
  </si>
  <si>
    <t>ROSENTHAL COLLINS GROUP LLC</t>
  </si>
  <si>
    <t>SANWA FUTURES LLC</t>
  </si>
  <si>
    <t>SENTINEL MANAGEMENT GROUP INC</t>
  </si>
  <si>
    <t>SHATKIN ARBOR KARLOV &amp; CO</t>
  </si>
  <si>
    <t>SIEGEL TRADING CO INC THE</t>
  </si>
  <si>
    <t>SMW TRADING COMPANY INC</t>
  </si>
  <si>
    <t>SWISS FINANCIAL SERVICES INC</t>
  </si>
  <si>
    <t>TENCO INC</t>
  </si>
  <si>
    <t>TOKYO-MITSUBISHI FUTURES USA INC</t>
  </si>
  <si>
    <t>AB FINANCIAL LLC</t>
  </si>
  <si>
    <t>ABN AMRO INCORPORATED</t>
  </si>
  <si>
    <t>ABN AMRO SAGE CORPORATION</t>
  </si>
  <si>
    <t>BANC OF AMERICA FUTURES INCORPORATED</t>
  </si>
  <si>
    <t>BANC ONE BROKERAGE INTERNATIONAL CORP</t>
  </si>
  <si>
    <t>CARGILL INVESTOR SERVICES INC</t>
  </si>
  <si>
    <t>CARR FUTURES INC</t>
  </si>
  <si>
    <t>CHASE FUTURES &amp; OPTIONS INC</t>
  </si>
  <si>
    <t>COMMERZ FUTURES LLC</t>
  </si>
  <si>
    <t>FIMAT USA INC</t>
  </si>
  <si>
    <t>FIRST OPTIONS OF CHICAGO INC</t>
  </si>
  <si>
    <t>GOLDENBERG HEHMEYER &amp; CO</t>
  </si>
  <si>
    <t>ING US SEC FUTURES &amp; OPTIONS INC</t>
  </si>
  <si>
    <t>MAN FINANCIAL INC</t>
  </si>
  <si>
    <t>OCONNOR &amp; COMPANY LLC</t>
  </si>
  <si>
    <t>ROSENTHAL GLOBAL SECURITIES L L C</t>
  </si>
  <si>
    <t>TRADELINK LLC</t>
  </si>
  <si>
    <t>TRANSMARKET GROUP LLC</t>
  </si>
  <si>
    <t>AEGIS FINANCIAL LLC</t>
  </si>
  <si>
    <t>ALARON TRADING CORPORATION</t>
  </si>
  <si>
    <t>FOX  INC</t>
  </si>
  <si>
    <t>GLOBAL FUTURES AND FOREX LTD</t>
  </si>
  <si>
    <t>MID-CO COMMODITIES INC</t>
  </si>
  <si>
    <t>ROBBINS  FUTURES  INC</t>
  </si>
  <si>
    <t>SHEPARD INTERNATIONAL INC</t>
  </si>
  <si>
    <t>Totals</t>
  </si>
  <si>
    <t xml:space="preserve">(a):  B/D? : A 'Y' means the FCM is also registered </t>
  </si>
  <si>
    <t>(d):  Excess net capital is adjusted net capital,</t>
  </si>
  <si>
    <t>(f):  This represents the amount of funds an FCM</t>
  </si>
  <si>
    <t>with the Securities and Exchange Commission</t>
  </si>
  <si>
    <t>less the greater of the net capital requirement or risk-</t>
  </si>
  <si>
    <t xml:space="preserve">is required to set aside for customers who trade </t>
  </si>
  <si>
    <t>as a securities broker or dealer.</t>
  </si>
  <si>
    <t xml:space="preserve">based requirement.  </t>
  </si>
  <si>
    <t>on commodity exchanges located outside of</t>
  </si>
  <si>
    <t xml:space="preserve">the United States.    The amount to be set aside for </t>
  </si>
  <si>
    <t>(b):  DSRO: Designated Self-Regulatory Organization.</t>
  </si>
  <si>
    <t xml:space="preserve">a customer's foreign commodity account may </t>
  </si>
  <si>
    <t>be less than the net liquidating equity in the</t>
  </si>
  <si>
    <t>customer's account.</t>
  </si>
  <si>
    <t xml:space="preserve">(c):  Risk-based net capital requirement is the sum total </t>
  </si>
  <si>
    <t>(e):  This represents the total amount of funds that</t>
  </si>
  <si>
    <t>Note:  Any errors in this table should be brought</t>
  </si>
  <si>
    <t>of 8% of customer, and 4% of non-customer</t>
  </si>
  <si>
    <t>an FCM is required to segregate on behalf of</t>
  </si>
  <si>
    <t>to the attention of the CFTC's Division of Trading</t>
  </si>
  <si>
    <t>risk margin for domestic and foreign futures accounts</t>
  </si>
  <si>
    <t xml:space="preserve">customers who are trading on commodity </t>
  </si>
  <si>
    <t>and Markets at (312) 353-6642 or via</t>
  </si>
  <si>
    <t xml:space="preserve">(excluding proprietary accounts).  The risk based  </t>
  </si>
  <si>
    <t>exchanges located in the United States.</t>
  </si>
  <si>
    <t>e-mail to: fzimmerle@cftc.gov or</t>
  </si>
  <si>
    <t>minimum requirement applies to all FCMs which are</t>
  </si>
  <si>
    <t xml:space="preserve">This is the sum of all accounts that contain </t>
  </si>
  <si>
    <t>sgreska@cftc.gov.</t>
  </si>
  <si>
    <t>a member of the National Futures Association, and was</t>
  </si>
  <si>
    <t>a net liquidating equity.</t>
  </si>
  <si>
    <t>effective 10/31/00.</t>
  </si>
  <si>
    <t>ADVEST INC</t>
  </si>
  <si>
    <t>AMERICAN NATIONAL TRADING CORP</t>
  </si>
  <si>
    <t>BAXTER FINANCIAL SERVICES LTD</t>
  </si>
  <si>
    <t>DAIN RAUSCHER INC</t>
  </si>
  <si>
    <t>DAIWA SECURITIES AMERICA INC</t>
  </si>
  <si>
    <t>DUNAVANT COMMODITY CORP</t>
  </si>
  <si>
    <t>ENRON TRADING SERVICES INC</t>
  </si>
  <si>
    <t>FAHNESTOCK &amp; CO INC</t>
  </si>
  <si>
    <t>GRUNTAL &amp; CO LLC</t>
  </si>
  <si>
    <t>LEGG MASON WOOD WALKER INC</t>
  </si>
  <si>
    <t>MASCOT CAPITAL INVESTMENT LTD</t>
  </si>
  <si>
    <t>MORGAN KEEGAN &amp; CO INC</t>
  </si>
  <si>
    <t>PIONEER FUTURES INC</t>
  </si>
  <si>
    <t>SANFORD C BERNSTEIN &amp; CO LLC</t>
  </si>
  <si>
    <t>SCHRODER &amp; CO INC</t>
  </si>
  <si>
    <t>TUCKER ANTHONY INC</t>
  </si>
  <si>
    <t>UBS PAINEWEBBER INC</t>
  </si>
  <si>
    <t>UNIVERSAL FINANCIAL HOLDING CORP</t>
  </si>
  <si>
    <t>WACHOVIA SECURITIES INC</t>
  </si>
  <si>
    <t>WALL STREET DERIVATIVES INC</t>
  </si>
  <si>
    <t>SWISS AMERICAN SECURITIES INC</t>
  </si>
  <si>
    <t>BNY CLEARING SERVICES LLC</t>
  </si>
  <si>
    <t>C CZARNIKOW SUGAR FUTURES INC</t>
  </si>
  <si>
    <t>COMMODITY RESOURCE CORPORATION</t>
  </si>
  <si>
    <t xml:space="preserve">DAVID A NOYES &amp; CO </t>
  </si>
  <si>
    <t>DEUTSCHE BANC ALEX BROWN INC</t>
  </si>
  <si>
    <t>GILDER GAGNON HOWE AND CO LLC</t>
  </si>
  <si>
    <t>IMPACT INTERNATIONAL TRADING GROUP INC</t>
  </si>
  <si>
    <t>INSTANT FUTURES LLC</t>
  </si>
  <si>
    <t>LADENBURG THALMANN &amp; CO INC</t>
  </si>
  <si>
    <t>LINN GROUP THE</t>
  </si>
  <si>
    <t>LOEB PARTNERS CORPORATION</t>
  </si>
  <si>
    <t>MARQUETTE ELECTRONIC BROKERAGE LLC</t>
  </si>
  <si>
    <t>MCVEAN TRADING AND INVESTMENTS LLC</t>
  </si>
  <si>
    <t>MERRILL LYNCH PROFESSIONAL CLEARING CORP</t>
  </si>
  <si>
    <t>MILLENIUM PERFORMANCE LLC</t>
  </si>
  <si>
    <t>MITCHELL HUTCHINS ASSET MANAGEMENT INC</t>
  </si>
  <si>
    <t>MITSUI &amp; CO INVESTMENT PRODUCTS CORP</t>
  </si>
  <si>
    <t>MORGAN STANLEY &amp; CO INCORPORATED</t>
  </si>
  <si>
    <t>PAX  CLEARING CORPORATION</t>
  </si>
  <si>
    <t>ROBINSON-HUMPHREY COMPANY LLC THE</t>
  </si>
  <si>
    <t>ROTHSCHILD INC</t>
  </si>
  <si>
    <t>US BANCORP PIPER JAFFRAY INC</t>
  </si>
  <si>
    <t>XPRESSTRADE   LLC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</si>
</sst>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_(* #,##0_);_(* \(#,##0\);_(* &quot;-&quot;??_);_(@_)"/>
  </numFmts>
  <fonts count="7"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MS Sans Serif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0" fillId="0" borderId="0" xfId="0" applyNumberForma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5" fontId="0" fillId="0" borderId="0" xfId="0" applyNumberFormat="1" applyAlignment="1">
      <alignment horizontal="center"/>
    </xf>
    <xf numFmtId="166" fontId="3" fillId="0" borderId="0" xfId="15" applyNumberFormat="1" applyFont="1" applyAlignment="1">
      <alignment/>
    </xf>
    <xf numFmtId="166" fontId="0" fillId="0" borderId="0" xfId="15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37" fontId="1" fillId="0" borderId="0" xfId="15" applyNumberFormat="1" applyFont="1" applyFill="1" applyBorder="1" applyAlignment="1">
      <alignment horizontal="right" wrapText="1"/>
    </xf>
    <xf numFmtId="37" fontId="1" fillId="0" borderId="1" xfId="15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15" applyNumberFormat="1" applyAlignment="1">
      <alignment/>
    </xf>
    <xf numFmtId="165" fontId="6" fillId="0" borderId="0" xfId="0" applyNumberFormat="1" applyFont="1" applyAlignment="1">
      <alignment horizontal="center"/>
    </xf>
    <xf numFmtId="38" fontId="1" fillId="0" borderId="0" xfId="0" applyNumberFormat="1" applyFont="1" applyFill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workbookViewId="0" topLeftCell="D1">
      <selection activeCell="B10" sqref="B10"/>
    </sheetView>
  </sheetViews>
  <sheetFormatPr defaultColWidth="9.140625" defaultRowHeight="12.75" customHeight="1"/>
  <cols>
    <col min="1" max="1" width="4.140625" style="11" bestFit="1" customWidth="1"/>
    <col min="2" max="2" width="35.8515625" style="0" bestFit="1" customWidth="1"/>
    <col min="3" max="3" width="4.421875" style="14" bestFit="1" customWidth="1"/>
    <col min="4" max="4" width="6.28125" style="14" bestFit="1" customWidth="1"/>
    <col min="5" max="5" width="10.421875" style="14" bestFit="1" customWidth="1"/>
    <col min="6" max="6" width="12.7109375" style="16" customWidth="1"/>
    <col min="7" max="7" width="13.28125" style="16" bestFit="1" customWidth="1"/>
    <col min="8" max="8" width="12.140625" style="18" bestFit="1" customWidth="1"/>
    <col min="9" max="9" width="12.00390625" style="27" customWidth="1"/>
    <col min="10" max="10" width="13.28125" style="16" customWidth="1"/>
    <col min="11" max="11" width="12.57421875" style="16" customWidth="1"/>
    <col min="12" max="13" width="11.421875" style="18" hidden="1" customWidth="1"/>
  </cols>
  <sheetData>
    <row r="1" spans="2:13" s="11" customFormat="1" ht="12.75" customHeight="1">
      <c r="B1" s="2"/>
      <c r="C1" s="3" t="s">
        <v>24</v>
      </c>
      <c r="D1" s="3" t="s">
        <v>0</v>
      </c>
      <c r="E1" s="4" t="s">
        <v>25</v>
      </c>
      <c r="F1" s="15" t="s">
        <v>26</v>
      </c>
      <c r="G1" s="15" t="s">
        <v>27</v>
      </c>
      <c r="H1" s="19" t="s">
        <v>28</v>
      </c>
      <c r="I1" s="5" t="s">
        <v>29</v>
      </c>
      <c r="J1" s="15" t="s">
        <v>30</v>
      </c>
      <c r="K1" s="15" t="s">
        <v>31</v>
      </c>
      <c r="L1" s="25"/>
      <c r="M1" s="25"/>
    </row>
    <row r="2" spans="2:13" s="11" customFormat="1" ht="12.75" customHeight="1">
      <c r="B2" s="31" t="s">
        <v>32</v>
      </c>
      <c r="C2" s="12"/>
      <c r="D2" s="7"/>
      <c r="E2" s="4" t="s">
        <v>33</v>
      </c>
      <c r="F2" s="15" t="s">
        <v>27</v>
      </c>
      <c r="G2" s="15" t="s">
        <v>34</v>
      </c>
      <c r="H2" s="19" t="s">
        <v>34</v>
      </c>
      <c r="I2" s="5" t="s">
        <v>27</v>
      </c>
      <c r="J2" s="15" t="s">
        <v>39</v>
      </c>
      <c r="K2" s="15" t="s">
        <v>40</v>
      </c>
      <c r="M2" s="26"/>
    </row>
    <row r="3" spans="2:13" s="11" customFormat="1" ht="12.75" customHeight="1">
      <c r="B3" s="6"/>
      <c r="D3" s="20"/>
      <c r="E3" s="7"/>
      <c r="G3" s="15" t="s">
        <v>38</v>
      </c>
      <c r="H3" s="19" t="s">
        <v>35</v>
      </c>
      <c r="J3" s="15" t="s">
        <v>36</v>
      </c>
      <c r="K3" s="15" t="s">
        <v>37</v>
      </c>
      <c r="L3" s="26" t="s">
        <v>1</v>
      </c>
      <c r="M3" s="26" t="s">
        <v>2</v>
      </c>
    </row>
    <row r="4" spans="3:11" ht="12.75" customHeight="1">
      <c r="C4" s="9" t="s">
        <v>41</v>
      </c>
      <c r="D4" s="9" t="s">
        <v>42</v>
      </c>
      <c r="G4" s="15" t="s">
        <v>43</v>
      </c>
      <c r="H4" s="33" t="s">
        <v>44</v>
      </c>
      <c r="I4" s="34" t="s">
        <v>45</v>
      </c>
      <c r="J4" s="35" t="s">
        <v>46</v>
      </c>
      <c r="K4" s="35" t="s">
        <v>47</v>
      </c>
    </row>
    <row r="5" spans="1:13" s="2" customFormat="1" ht="12.75" customHeight="1">
      <c r="A5" s="6">
        <v>1</v>
      </c>
      <c r="B5" s="10" t="s">
        <v>153</v>
      </c>
      <c r="C5" s="9" t="s">
        <v>50</v>
      </c>
      <c r="D5" s="9" t="s">
        <v>10</v>
      </c>
      <c r="E5" s="21">
        <v>36981</v>
      </c>
      <c r="F5" s="17">
        <v>3220096</v>
      </c>
      <c r="G5" s="17">
        <v>825692</v>
      </c>
      <c r="H5" s="17">
        <f>(L5*0.08)+(M5*0.04)</f>
        <v>702766.96</v>
      </c>
      <c r="I5" s="17">
        <f>IF(G5&gt;H5,F5-G5,F5-H5)</f>
        <v>2394404</v>
      </c>
      <c r="J5" s="17">
        <v>20642300</v>
      </c>
      <c r="K5" s="17">
        <v>0</v>
      </c>
      <c r="L5" s="17">
        <v>5945279</v>
      </c>
      <c r="M5" s="29">
        <v>5678616</v>
      </c>
    </row>
    <row r="6" spans="1:17" ht="12.75" customHeight="1">
      <c r="A6" s="11">
        <f>A5+1</f>
        <v>2</v>
      </c>
      <c r="B6" s="30" t="s">
        <v>154</v>
      </c>
      <c r="C6" s="32" t="s">
        <v>50</v>
      </c>
      <c r="D6" s="9" t="s">
        <v>12</v>
      </c>
      <c r="E6" s="21">
        <v>36981</v>
      </c>
      <c r="F6" s="17">
        <v>269042456</v>
      </c>
      <c r="G6" s="17">
        <v>44559988</v>
      </c>
      <c r="H6" s="17">
        <f>(L6*0.08)+(M6*0.04)</f>
        <v>91056112.32</v>
      </c>
      <c r="I6" s="17">
        <f>IF(G6&gt;H6,F6-G6,F6-H6)</f>
        <v>177986343.68</v>
      </c>
      <c r="J6" s="17">
        <v>1322712417</v>
      </c>
      <c r="K6" s="17">
        <v>51147886</v>
      </c>
      <c r="L6" s="17">
        <v>1095136534</v>
      </c>
      <c r="M6" s="17">
        <v>86129740</v>
      </c>
      <c r="N6" s="17"/>
      <c r="O6" s="17"/>
      <c r="P6" s="17"/>
      <c r="Q6" s="17"/>
    </row>
    <row r="7" spans="1:17" s="6" customFormat="1" ht="12.75" customHeight="1">
      <c r="A7" s="11">
        <f aca="true" t="shared" si="0" ref="A7:A70">A6+1</f>
        <v>3</v>
      </c>
      <c r="B7" s="10" t="s">
        <v>155</v>
      </c>
      <c r="C7" s="9" t="s">
        <v>50</v>
      </c>
      <c r="D7" s="9" t="s">
        <v>5</v>
      </c>
      <c r="E7" s="21">
        <v>36981</v>
      </c>
      <c r="F7" s="17">
        <v>46946927</v>
      </c>
      <c r="G7" s="17">
        <v>1997473</v>
      </c>
      <c r="H7" s="17">
        <f>(L7*0.08)+(M7*0.04)</f>
        <v>1997473.04</v>
      </c>
      <c r="I7" s="17">
        <f>IF(G7&gt;H7,F7-G7,F7-H7)</f>
        <v>44949453.96</v>
      </c>
      <c r="J7" s="17">
        <v>38716867</v>
      </c>
      <c r="K7" s="17">
        <v>0</v>
      </c>
      <c r="L7" s="17">
        <v>24968413</v>
      </c>
      <c r="M7" s="17">
        <v>0</v>
      </c>
      <c r="N7" s="17"/>
      <c r="O7" s="17"/>
      <c r="P7" s="17"/>
      <c r="Q7" s="17"/>
    </row>
    <row r="8" spans="1:17" s="6" customFormat="1" ht="12.75" customHeight="1">
      <c r="A8" s="11">
        <f t="shared" si="0"/>
        <v>4</v>
      </c>
      <c r="B8" s="10" t="s">
        <v>113</v>
      </c>
      <c r="C8" s="9" t="s">
        <v>48</v>
      </c>
      <c r="D8" s="9" t="s">
        <v>12</v>
      </c>
      <c r="E8" s="21">
        <v>36981</v>
      </c>
      <c r="F8" s="17">
        <v>65576730</v>
      </c>
      <c r="G8" s="17">
        <v>7726982.72</v>
      </c>
      <c r="H8" s="17">
        <f>(L8*0.08)+(M8*0.04)</f>
        <v>11034654.360000001</v>
      </c>
      <c r="I8" s="17">
        <f>IF(G8&gt;H8,F8-G8,F8-H8)</f>
        <v>54542075.64</v>
      </c>
      <c r="J8" s="17">
        <v>199907063</v>
      </c>
      <c r="K8" s="17">
        <v>7182311</v>
      </c>
      <c r="L8" s="17">
        <v>111610886</v>
      </c>
      <c r="M8" s="17">
        <v>52644587</v>
      </c>
      <c r="N8" s="17"/>
      <c r="O8" s="17"/>
      <c r="P8" s="17"/>
      <c r="Q8" s="17"/>
    </row>
    <row r="9" spans="1:17" ht="12.75" customHeight="1">
      <c r="A9" s="11">
        <f t="shared" si="0"/>
        <v>5</v>
      </c>
      <c r="B9" s="10" t="s">
        <v>211</v>
      </c>
      <c r="C9" s="9" t="s">
        <v>50</v>
      </c>
      <c r="D9" s="9" t="s">
        <v>5</v>
      </c>
      <c r="E9" s="21">
        <v>36981</v>
      </c>
      <c r="F9" s="17">
        <v>60332543</v>
      </c>
      <c r="G9" s="17">
        <v>11085894</v>
      </c>
      <c r="H9" s="17">
        <f>(L9*0.08)+(M9*0.04)</f>
        <v>0</v>
      </c>
      <c r="I9" s="17">
        <f>F9-G9</f>
        <v>49246649</v>
      </c>
      <c r="J9" s="17">
        <v>0</v>
      </c>
      <c r="K9" s="17">
        <v>0</v>
      </c>
      <c r="L9" s="17">
        <v>0</v>
      </c>
      <c r="M9" s="17">
        <v>0</v>
      </c>
      <c r="N9" s="17"/>
      <c r="O9" s="17"/>
      <c r="P9" s="17"/>
      <c r="Q9" s="17"/>
    </row>
    <row r="10" spans="1:17" s="11" customFormat="1" ht="12.75" customHeight="1">
      <c r="A10" s="11">
        <f t="shared" si="0"/>
        <v>6</v>
      </c>
      <c r="B10" s="11" t="s">
        <v>171</v>
      </c>
      <c r="C10" s="20" t="s">
        <v>48</v>
      </c>
      <c r="D10" s="20" t="s">
        <v>5</v>
      </c>
      <c r="E10" s="24">
        <v>36981</v>
      </c>
      <c r="F10" s="17">
        <v>1078997</v>
      </c>
      <c r="G10" s="17">
        <v>250000</v>
      </c>
      <c r="H10" s="17">
        <v>908178</v>
      </c>
      <c r="I10" s="17">
        <f>F10-H10</f>
        <v>170819</v>
      </c>
      <c r="J10" s="17">
        <v>21548401</v>
      </c>
      <c r="K10" s="17">
        <v>315</v>
      </c>
      <c r="L10" s="17"/>
      <c r="M10" s="17"/>
      <c r="N10" s="17"/>
      <c r="O10" s="17"/>
      <c r="P10" s="17"/>
      <c r="Q10" s="17"/>
    </row>
    <row r="11" spans="1:17" ht="12.75" customHeight="1">
      <c r="A11" s="11">
        <f t="shared" si="0"/>
        <v>7</v>
      </c>
      <c r="B11" s="1" t="s">
        <v>105</v>
      </c>
      <c r="C11" s="13" t="s">
        <v>50</v>
      </c>
      <c r="D11" s="13" t="s">
        <v>12</v>
      </c>
      <c r="E11" s="23">
        <v>36981</v>
      </c>
      <c r="F11" s="17">
        <v>738530991</v>
      </c>
      <c r="G11" s="17">
        <v>57997718</v>
      </c>
      <c r="H11" s="17">
        <f>(L11*0.08)+(M11*0.04)</f>
        <v>2255263.2</v>
      </c>
      <c r="I11" s="17">
        <f>F11-G11</f>
        <v>680533273</v>
      </c>
      <c r="J11" s="17">
        <v>51868146</v>
      </c>
      <c r="K11" s="17">
        <v>0</v>
      </c>
      <c r="L11" s="17">
        <v>27972390</v>
      </c>
      <c r="M11" s="17">
        <v>436800</v>
      </c>
      <c r="N11" s="17"/>
      <c r="O11" s="17"/>
      <c r="P11" s="17"/>
      <c r="Q11" s="17"/>
    </row>
    <row r="12" spans="1:17" ht="12.75" customHeight="1">
      <c r="A12" s="11">
        <f t="shared" si="0"/>
        <v>8</v>
      </c>
      <c r="B12" s="1" t="s">
        <v>96</v>
      </c>
      <c r="C12" s="13" t="s">
        <v>48</v>
      </c>
      <c r="D12" s="13" t="s">
        <v>12</v>
      </c>
      <c r="E12" s="23">
        <v>36981</v>
      </c>
      <c r="F12" s="17">
        <v>10643221</v>
      </c>
      <c r="G12" s="17">
        <v>1589346.08</v>
      </c>
      <c r="H12" s="17">
        <f>(L12*0.08)+(M12*0.04)</f>
        <v>4197666.24</v>
      </c>
      <c r="I12" s="17">
        <f>F12-H12</f>
        <v>6445554.76</v>
      </c>
      <c r="J12" s="17">
        <v>61629763</v>
      </c>
      <c r="K12" s="17">
        <v>0</v>
      </c>
      <c r="L12" s="17">
        <v>52263377</v>
      </c>
      <c r="M12" s="17">
        <v>414902</v>
      </c>
      <c r="N12" s="17"/>
      <c r="O12" s="17"/>
      <c r="P12" s="17"/>
      <c r="Q12" s="17"/>
    </row>
    <row r="13" spans="1:17" ht="12.75" customHeight="1">
      <c r="A13" s="11">
        <f t="shared" si="0"/>
        <v>9</v>
      </c>
      <c r="B13" s="1" t="s">
        <v>3</v>
      </c>
      <c r="C13" s="13" t="s">
        <v>48</v>
      </c>
      <c r="D13" s="13" t="s">
        <v>4</v>
      </c>
      <c r="E13" s="22">
        <v>36981</v>
      </c>
      <c r="F13" s="17">
        <v>119261943</v>
      </c>
      <c r="G13" s="17">
        <v>250000</v>
      </c>
      <c r="H13" s="17">
        <f>(L13*0.08)+(M13*0.04)</f>
        <v>3650040</v>
      </c>
      <c r="I13" s="17">
        <f>F13-H13</f>
        <v>115611903</v>
      </c>
      <c r="J13" s="17">
        <v>0</v>
      </c>
      <c r="K13" s="17">
        <v>0</v>
      </c>
      <c r="L13" s="17">
        <v>0</v>
      </c>
      <c r="M13" s="17">
        <v>91251000</v>
      </c>
      <c r="N13" s="17"/>
      <c r="O13" s="17"/>
      <c r="P13" s="17"/>
      <c r="Q13" s="17"/>
    </row>
    <row r="14" spans="1:17" ht="12.75" customHeight="1">
      <c r="A14" s="11">
        <f t="shared" si="0"/>
        <v>10</v>
      </c>
      <c r="B14" s="11" t="s">
        <v>172</v>
      </c>
      <c r="C14" s="20" t="s">
        <v>48</v>
      </c>
      <c r="D14" s="20" t="s">
        <v>5</v>
      </c>
      <c r="E14" s="24">
        <v>36981</v>
      </c>
      <c r="F14" s="17">
        <v>2273883</v>
      </c>
      <c r="G14" s="17">
        <v>1231161</v>
      </c>
      <c r="H14" s="17">
        <v>460529</v>
      </c>
      <c r="I14" s="17">
        <f>F14-G14</f>
        <v>1042722</v>
      </c>
      <c r="J14" s="17">
        <v>33003348</v>
      </c>
      <c r="K14" s="17">
        <v>11546</v>
      </c>
      <c r="L14" s="17"/>
      <c r="M14" s="17"/>
      <c r="N14" s="17"/>
      <c r="O14" s="17"/>
      <c r="P14" s="17"/>
      <c r="Q14" s="17"/>
    </row>
    <row r="15" spans="1:17" ht="12.75" customHeight="1">
      <c r="A15" s="11">
        <f t="shared" si="0"/>
        <v>11</v>
      </c>
      <c r="B15" s="1" t="s">
        <v>87</v>
      </c>
      <c r="C15" s="13" t="s">
        <v>48</v>
      </c>
      <c r="D15" s="13" t="s">
        <v>5</v>
      </c>
      <c r="E15" s="22">
        <v>36950</v>
      </c>
      <c r="F15" s="17">
        <v>447903</v>
      </c>
      <c r="G15" s="17">
        <v>250000</v>
      </c>
      <c r="H15" s="17">
        <f aca="true" t="shared" si="1" ref="H15:H24">(L15*0.08)+(M15*0.04)</f>
        <v>0</v>
      </c>
      <c r="I15" s="17">
        <f>F15-G15</f>
        <v>197903</v>
      </c>
      <c r="J15" s="17">
        <v>0</v>
      </c>
      <c r="K15" s="17">
        <v>0</v>
      </c>
      <c r="L15" s="17">
        <v>0</v>
      </c>
      <c r="M15" s="17">
        <v>0</v>
      </c>
      <c r="N15" s="17"/>
      <c r="O15" s="17"/>
      <c r="P15" s="17"/>
      <c r="Q15" s="17"/>
    </row>
    <row r="16" spans="1:17" ht="12.75" customHeight="1">
      <c r="A16" s="11">
        <f t="shared" si="0"/>
        <v>12</v>
      </c>
      <c r="B16" s="1" t="s">
        <v>212</v>
      </c>
      <c r="C16" s="20" t="s">
        <v>48</v>
      </c>
      <c r="D16" s="9" t="s">
        <v>5</v>
      </c>
      <c r="E16" s="24">
        <v>36950</v>
      </c>
      <c r="F16" s="17">
        <v>500072</v>
      </c>
      <c r="G16" s="17">
        <v>250000</v>
      </c>
      <c r="H16" s="17">
        <f t="shared" si="1"/>
        <v>152138.16</v>
      </c>
      <c r="I16" s="17">
        <f>F16-G16</f>
        <v>250072</v>
      </c>
      <c r="J16" s="17">
        <v>5961429</v>
      </c>
      <c r="K16" s="17">
        <v>0</v>
      </c>
      <c r="L16" s="17">
        <v>1901727</v>
      </c>
      <c r="M16" s="17">
        <v>0</v>
      </c>
      <c r="N16" s="17"/>
      <c r="O16" s="17"/>
      <c r="P16" s="17"/>
      <c r="Q16" s="17"/>
    </row>
    <row r="17" spans="1:17" ht="12.75" customHeight="1">
      <c r="A17" s="11">
        <f t="shared" si="0"/>
        <v>13</v>
      </c>
      <c r="B17" s="1" t="s">
        <v>111</v>
      </c>
      <c r="C17" s="20" t="s">
        <v>48</v>
      </c>
      <c r="D17" s="9" t="s">
        <v>5</v>
      </c>
      <c r="E17" s="24">
        <v>36950</v>
      </c>
      <c r="F17" s="17">
        <v>2390000</v>
      </c>
      <c r="G17" s="17">
        <v>434736</v>
      </c>
      <c r="H17" s="17">
        <f t="shared" si="1"/>
        <v>664593.16</v>
      </c>
      <c r="I17" s="17">
        <f>F17-H17</f>
        <v>1725406.8399999999</v>
      </c>
      <c r="J17" s="17">
        <v>11561543</v>
      </c>
      <c r="K17" s="17">
        <v>0</v>
      </c>
      <c r="L17" s="17">
        <v>5078205</v>
      </c>
      <c r="M17" s="17">
        <v>6458419</v>
      </c>
      <c r="N17" s="17"/>
      <c r="O17" s="17"/>
      <c r="P17" s="17"/>
      <c r="Q17" s="17"/>
    </row>
    <row r="18" spans="1:17" ht="12.75" customHeight="1">
      <c r="A18" s="11">
        <f t="shared" si="0"/>
        <v>14</v>
      </c>
      <c r="B18" s="1" t="s">
        <v>49</v>
      </c>
      <c r="C18" s="13" t="s">
        <v>50</v>
      </c>
      <c r="D18" s="13" t="s">
        <v>10</v>
      </c>
      <c r="E18" s="23">
        <v>36981</v>
      </c>
      <c r="F18" s="17">
        <v>35952084</v>
      </c>
      <c r="G18" s="17">
        <v>7039458</v>
      </c>
      <c r="H18" s="17">
        <f t="shared" si="1"/>
        <v>996067.2</v>
      </c>
      <c r="I18" s="17">
        <f>F18-G18</f>
        <v>28912626</v>
      </c>
      <c r="J18" s="17">
        <v>30519928</v>
      </c>
      <c r="K18" s="17">
        <v>12646519</v>
      </c>
      <c r="L18" s="17">
        <v>842378</v>
      </c>
      <c r="M18" s="17">
        <v>23216924</v>
      </c>
      <c r="N18" s="17"/>
      <c r="O18" s="17"/>
      <c r="P18" s="17"/>
      <c r="Q18" s="17"/>
    </row>
    <row r="19" spans="1:17" ht="12.75" customHeight="1">
      <c r="A19" s="11">
        <f t="shared" si="0"/>
        <v>15</v>
      </c>
      <c r="B19" s="10" t="s">
        <v>156</v>
      </c>
      <c r="C19" s="9" t="s">
        <v>50</v>
      </c>
      <c r="D19" s="9" t="s">
        <v>10</v>
      </c>
      <c r="E19" s="21">
        <v>36980</v>
      </c>
      <c r="F19" s="17">
        <v>62603275</v>
      </c>
      <c r="G19" s="17">
        <v>3146236</v>
      </c>
      <c r="H19" s="17">
        <f t="shared" si="1"/>
        <v>13379447.24</v>
      </c>
      <c r="I19" s="17">
        <f>IF(G19&gt;H19,F19-G19,F19-H19)</f>
        <v>49223827.76</v>
      </c>
      <c r="J19" s="17">
        <v>78655905</v>
      </c>
      <c r="K19" s="17">
        <v>0</v>
      </c>
      <c r="L19" s="17">
        <v>40698885</v>
      </c>
      <c r="M19" s="17">
        <v>253088411</v>
      </c>
      <c r="N19" s="17"/>
      <c r="O19" s="17"/>
      <c r="P19" s="17"/>
      <c r="Q19" s="17"/>
    </row>
    <row r="20" spans="1:17" ht="12.75" customHeight="1">
      <c r="A20" s="11">
        <f t="shared" si="0"/>
        <v>16</v>
      </c>
      <c r="B20" s="10" t="s">
        <v>157</v>
      </c>
      <c r="C20" s="9" t="s">
        <v>50</v>
      </c>
      <c r="D20" s="9" t="s">
        <v>12</v>
      </c>
      <c r="E20" s="21">
        <v>36981</v>
      </c>
      <c r="F20" s="17">
        <v>129691919</v>
      </c>
      <c r="G20" s="17">
        <v>33202966</v>
      </c>
      <c r="H20" s="17">
        <f t="shared" si="1"/>
        <v>87058160.8</v>
      </c>
      <c r="I20" s="17">
        <f>IF(G20&gt;H20,F20-G20,F20-H20)</f>
        <v>42633758.2</v>
      </c>
      <c r="J20" s="17">
        <v>1005949250</v>
      </c>
      <c r="K20" s="17">
        <v>6846627</v>
      </c>
      <c r="L20" s="17">
        <v>1066404101</v>
      </c>
      <c r="M20" s="17">
        <v>43645818</v>
      </c>
      <c r="N20" s="17"/>
      <c r="O20" s="17"/>
      <c r="P20" s="17"/>
      <c r="Q20" s="17"/>
    </row>
    <row r="21" spans="1:17" ht="12.75" customHeight="1">
      <c r="A21" s="11">
        <f t="shared" si="0"/>
        <v>17</v>
      </c>
      <c r="B21" s="1" t="s">
        <v>51</v>
      </c>
      <c r="C21" s="13" t="s">
        <v>50</v>
      </c>
      <c r="D21" s="13" t="s">
        <v>12</v>
      </c>
      <c r="E21" s="23">
        <v>36981</v>
      </c>
      <c r="F21" s="17">
        <v>189821665</v>
      </c>
      <c r="G21" s="17">
        <v>23530060</v>
      </c>
      <c r="H21" s="17">
        <f t="shared" si="1"/>
        <v>59273901.36</v>
      </c>
      <c r="I21" s="17">
        <f>F21-H21</f>
        <v>130547763.64</v>
      </c>
      <c r="J21" s="17">
        <v>605720323</v>
      </c>
      <c r="K21" s="17">
        <v>41187115</v>
      </c>
      <c r="L21" s="17">
        <v>690079280</v>
      </c>
      <c r="M21" s="17">
        <v>101688974</v>
      </c>
      <c r="N21" s="17"/>
      <c r="O21" s="17"/>
      <c r="P21" s="17"/>
      <c r="Q21" s="17"/>
    </row>
    <row r="22" spans="1:17" ht="12.75" customHeight="1">
      <c r="A22" s="11">
        <f t="shared" si="0"/>
        <v>18</v>
      </c>
      <c r="B22" s="1" t="s">
        <v>213</v>
      </c>
      <c r="C22" s="13" t="s">
        <v>48</v>
      </c>
      <c r="D22" s="13" t="s">
        <v>5</v>
      </c>
      <c r="E22" s="22">
        <v>36981</v>
      </c>
      <c r="F22" s="17">
        <v>334729</v>
      </c>
      <c r="G22" s="17">
        <v>250000</v>
      </c>
      <c r="H22" s="17">
        <f t="shared" si="1"/>
        <v>0</v>
      </c>
      <c r="I22" s="17">
        <f>F22-G22</f>
        <v>84729</v>
      </c>
      <c r="J22" s="17">
        <v>0</v>
      </c>
      <c r="K22" s="17">
        <v>0</v>
      </c>
      <c r="L22" s="17">
        <v>0</v>
      </c>
      <c r="M22" s="17">
        <v>0</v>
      </c>
      <c r="N22" s="17"/>
      <c r="O22" s="17"/>
      <c r="P22" s="17"/>
      <c r="Q22" s="17"/>
    </row>
    <row r="23" spans="1:17" ht="12.75" customHeight="1">
      <c r="A23" s="11">
        <f t="shared" si="0"/>
        <v>19</v>
      </c>
      <c r="B23" s="1" t="s">
        <v>52</v>
      </c>
      <c r="C23" s="13" t="s">
        <v>50</v>
      </c>
      <c r="D23" s="13" t="s">
        <v>5</v>
      </c>
      <c r="E23" s="23">
        <v>36980</v>
      </c>
      <c r="F23" s="17">
        <v>1904379949</v>
      </c>
      <c r="G23" s="17">
        <v>38492294</v>
      </c>
      <c r="H23" s="17">
        <f t="shared" si="1"/>
        <v>0</v>
      </c>
      <c r="I23" s="17">
        <f>F23-G23</f>
        <v>1865887655</v>
      </c>
      <c r="J23" s="17">
        <v>0</v>
      </c>
      <c r="K23" s="17">
        <v>0</v>
      </c>
      <c r="L23" s="17">
        <v>0</v>
      </c>
      <c r="M23" s="17">
        <v>0</v>
      </c>
      <c r="N23" s="17"/>
      <c r="O23" s="17"/>
      <c r="P23" s="17"/>
      <c r="Q23" s="17"/>
    </row>
    <row r="24" spans="1:17" ht="12.75" customHeight="1">
      <c r="A24" s="11">
        <f t="shared" si="0"/>
        <v>20</v>
      </c>
      <c r="B24" s="1" t="s">
        <v>53</v>
      </c>
      <c r="C24" s="13" t="s">
        <v>50</v>
      </c>
      <c r="D24" s="13" t="s">
        <v>10</v>
      </c>
      <c r="E24" s="23">
        <v>36980</v>
      </c>
      <c r="F24" s="17">
        <v>2643984999</v>
      </c>
      <c r="G24" s="17">
        <v>520503368</v>
      </c>
      <c r="H24" s="17">
        <f t="shared" si="1"/>
        <v>96954920.03999999</v>
      </c>
      <c r="I24" s="17">
        <f>F24-G24</f>
        <v>2123481631</v>
      </c>
      <c r="J24" s="17">
        <v>1732734119</v>
      </c>
      <c r="K24" s="17">
        <v>97477994</v>
      </c>
      <c r="L24" s="17">
        <v>1108773877</v>
      </c>
      <c r="M24" s="17">
        <v>206325247</v>
      </c>
      <c r="N24" s="17"/>
      <c r="O24" s="17"/>
      <c r="P24" s="17"/>
      <c r="Q24" s="17"/>
    </row>
    <row r="25" spans="1:17" ht="12.75" customHeight="1">
      <c r="A25" s="11">
        <f t="shared" si="0"/>
        <v>21</v>
      </c>
      <c r="B25" s="1" t="s">
        <v>97</v>
      </c>
      <c r="C25" s="13" t="s">
        <v>48</v>
      </c>
      <c r="D25" s="13" t="s">
        <v>5</v>
      </c>
      <c r="E25" s="23">
        <v>36981</v>
      </c>
      <c r="F25" s="17">
        <v>4859126</v>
      </c>
      <c r="G25" s="17">
        <v>745977</v>
      </c>
      <c r="H25" s="17">
        <f>(L25*0.08)+(M25*0.04)</f>
        <v>968521.0800000001</v>
      </c>
      <c r="I25" s="17">
        <f>F25-H25</f>
        <v>3890604.92</v>
      </c>
      <c r="J25" s="17">
        <v>19552494</v>
      </c>
      <c r="K25" s="17">
        <v>33067</v>
      </c>
      <c r="L25" s="17">
        <v>11252996</v>
      </c>
      <c r="M25" s="17">
        <v>1707035</v>
      </c>
      <c r="N25" s="17"/>
      <c r="O25" s="17"/>
      <c r="P25" s="17"/>
      <c r="Q25" s="17"/>
    </row>
    <row r="26" spans="1:17" ht="12.75" customHeight="1">
      <c r="A26" s="11">
        <f t="shared" si="0"/>
        <v>22</v>
      </c>
      <c r="B26" s="10" t="s">
        <v>114</v>
      </c>
      <c r="C26" s="9" t="s">
        <v>48</v>
      </c>
      <c r="D26" s="9" t="s">
        <v>12</v>
      </c>
      <c r="E26" s="21">
        <v>36981</v>
      </c>
      <c r="F26" s="17">
        <v>394838</v>
      </c>
      <c r="G26" s="17">
        <v>250000</v>
      </c>
      <c r="H26" s="17">
        <f>(L26*0.08)+(M26*0.04)</f>
        <v>0</v>
      </c>
      <c r="I26" s="17">
        <f>IF(G26&gt;H26,F26-G26,F26-H26)</f>
        <v>144838</v>
      </c>
      <c r="J26" s="17">
        <v>0</v>
      </c>
      <c r="K26" s="17">
        <v>0</v>
      </c>
      <c r="L26" s="17">
        <v>0</v>
      </c>
      <c r="M26" s="17">
        <v>0</v>
      </c>
      <c r="N26" s="17"/>
      <c r="O26" s="17"/>
      <c r="P26" s="17"/>
      <c r="Q26" s="17"/>
    </row>
    <row r="27" spans="1:17" ht="12.75" customHeight="1">
      <c r="A27" s="11">
        <f t="shared" si="0"/>
        <v>23</v>
      </c>
      <c r="B27" s="1" t="s">
        <v>54</v>
      </c>
      <c r="C27" s="13" t="s">
        <v>50</v>
      </c>
      <c r="D27" s="13" t="s">
        <v>5</v>
      </c>
      <c r="E27" s="23">
        <v>36981</v>
      </c>
      <c r="F27" s="17">
        <v>4343784</v>
      </c>
      <c r="G27" s="17">
        <v>250000</v>
      </c>
      <c r="H27" s="17">
        <f>(L27*0.08)+(M27*0.04)</f>
        <v>0</v>
      </c>
      <c r="I27" s="17">
        <f>F27-G27</f>
        <v>4093784</v>
      </c>
      <c r="J27" s="17">
        <v>0</v>
      </c>
      <c r="K27" s="17">
        <v>0</v>
      </c>
      <c r="L27" s="17">
        <v>0</v>
      </c>
      <c r="M27" s="17">
        <v>0</v>
      </c>
      <c r="N27" s="17"/>
      <c r="O27" s="17"/>
      <c r="P27" s="17"/>
      <c r="Q27" s="17"/>
    </row>
    <row r="28" spans="1:17" ht="12.75" customHeight="1">
      <c r="A28" s="11">
        <f t="shared" si="0"/>
        <v>24</v>
      </c>
      <c r="B28" s="1" t="s">
        <v>55</v>
      </c>
      <c r="C28" s="13" t="s">
        <v>50</v>
      </c>
      <c r="D28" s="13" t="s">
        <v>10</v>
      </c>
      <c r="E28" s="23">
        <v>36981</v>
      </c>
      <c r="F28" s="17">
        <v>62203372</v>
      </c>
      <c r="G28" s="17">
        <v>1177054</v>
      </c>
      <c r="H28" s="17">
        <f>(L28*0.08)+(M28*0.04)</f>
        <v>19714546.48</v>
      </c>
      <c r="I28" s="17">
        <f>F28-H28</f>
        <v>42488825.519999996</v>
      </c>
      <c r="J28" s="17">
        <v>3601300</v>
      </c>
      <c r="K28" s="17">
        <v>0</v>
      </c>
      <c r="L28" s="17">
        <v>819903</v>
      </c>
      <c r="M28" s="17">
        <v>491223856</v>
      </c>
      <c r="N28" s="17"/>
      <c r="O28" s="17"/>
      <c r="P28" s="17"/>
      <c r="Q28" s="17"/>
    </row>
    <row r="29" spans="1:17" ht="12.75" customHeight="1">
      <c r="A29" s="11">
        <f t="shared" si="0"/>
        <v>25</v>
      </c>
      <c r="B29" s="1" t="s">
        <v>6</v>
      </c>
      <c r="C29" s="13" t="s">
        <v>48</v>
      </c>
      <c r="D29" s="13" t="s">
        <v>4</v>
      </c>
      <c r="E29" s="22">
        <v>36981</v>
      </c>
      <c r="F29" s="17">
        <v>53161401</v>
      </c>
      <c r="G29" s="17">
        <v>8475171</v>
      </c>
      <c r="H29" s="17">
        <f>(L29*0.08)+(M29*0.04)</f>
        <v>16455713.96</v>
      </c>
      <c r="I29" s="17">
        <f>F29-H29</f>
        <v>36705687.04</v>
      </c>
      <c r="J29" s="17">
        <v>302796045</v>
      </c>
      <c r="K29" s="17">
        <v>5442612</v>
      </c>
      <c r="L29" s="17">
        <v>199955511</v>
      </c>
      <c r="M29" s="17">
        <v>11481827</v>
      </c>
      <c r="N29" s="17"/>
      <c r="O29" s="17"/>
      <c r="P29" s="17"/>
      <c r="Q29" s="17"/>
    </row>
    <row r="30" spans="1:17" ht="12.75" customHeight="1">
      <c r="A30" s="11">
        <f t="shared" si="0"/>
        <v>26</v>
      </c>
      <c r="B30" s="1" t="s">
        <v>56</v>
      </c>
      <c r="C30" s="13" t="s">
        <v>50</v>
      </c>
      <c r="D30" s="13" t="s">
        <v>5</v>
      </c>
      <c r="E30" s="23">
        <v>36981</v>
      </c>
      <c r="F30" s="17">
        <v>246933589</v>
      </c>
      <c r="G30" s="17">
        <v>1001377</v>
      </c>
      <c r="H30" s="17">
        <f>(L30*0.08)+(M30*0.04)</f>
        <v>0</v>
      </c>
      <c r="I30" s="17">
        <f aca="true" t="shared" si="2" ref="I30:I35">F30-G30</f>
        <v>245932212</v>
      </c>
      <c r="J30" s="17">
        <v>0</v>
      </c>
      <c r="K30" s="17">
        <v>0</v>
      </c>
      <c r="L30" s="17">
        <v>0</v>
      </c>
      <c r="M30" s="17">
        <v>0</v>
      </c>
      <c r="N30" s="17"/>
      <c r="O30" s="17"/>
      <c r="P30" s="17"/>
      <c r="Q30" s="17"/>
    </row>
    <row r="31" spans="1:17" ht="12.75" customHeight="1">
      <c r="A31" s="11">
        <f t="shared" si="0"/>
        <v>27</v>
      </c>
      <c r="B31" s="11" t="s">
        <v>232</v>
      </c>
      <c r="C31" s="20" t="s">
        <v>50</v>
      </c>
      <c r="D31" s="20" t="s">
        <v>5</v>
      </c>
      <c r="E31" s="24">
        <v>36981</v>
      </c>
      <c r="F31" s="17">
        <v>138085057</v>
      </c>
      <c r="G31" s="17">
        <v>16414428</v>
      </c>
      <c r="H31" s="17">
        <v>0</v>
      </c>
      <c r="I31" s="17">
        <f t="shared" si="2"/>
        <v>121670629</v>
      </c>
      <c r="J31" s="17">
        <v>0</v>
      </c>
      <c r="K31" s="17">
        <v>0</v>
      </c>
      <c r="L31" s="17"/>
      <c r="M31" s="17"/>
      <c r="N31" s="17"/>
      <c r="O31" s="17"/>
      <c r="P31" s="17"/>
      <c r="Q31" s="17"/>
    </row>
    <row r="32" spans="1:17" ht="12.75" customHeight="1">
      <c r="A32" s="11">
        <f t="shared" si="0"/>
        <v>28</v>
      </c>
      <c r="B32" s="1" t="s">
        <v>7</v>
      </c>
      <c r="C32" s="13" t="s">
        <v>48</v>
      </c>
      <c r="D32" s="13" t="s">
        <v>5</v>
      </c>
      <c r="E32" s="22">
        <v>36981</v>
      </c>
      <c r="F32" s="17">
        <v>959538</v>
      </c>
      <c r="G32" s="17">
        <v>250000</v>
      </c>
      <c r="H32" s="17">
        <f aca="true" t="shared" si="3" ref="H32:H41">(L32*0.08)+(M32*0.04)</f>
        <v>2655.28</v>
      </c>
      <c r="I32" s="17">
        <f t="shared" si="2"/>
        <v>709538</v>
      </c>
      <c r="J32" s="17">
        <v>3191376</v>
      </c>
      <c r="K32" s="17">
        <v>0</v>
      </c>
      <c r="L32" s="17">
        <v>33191</v>
      </c>
      <c r="M32" s="17">
        <v>0</v>
      </c>
      <c r="N32" s="17"/>
      <c r="O32" s="17"/>
      <c r="P32" s="17"/>
      <c r="Q32" s="17"/>
    </row>
    <row r="33" spans="1:17" ht="12.75" customHeight="1">
      <c r="A33" s="11">
        <f t="shared" si="0"/>
        <v>29</v>
      </c>
      <c r="B33" s="1" t="s">
        <v>233</v>
      </c>
      <c r="C33" s="13" t="s">
        <v>48</v>
      </c>
      <c r="D33" s="13" t="s">
        <v>5</v>
      </c>
      <c r="E33" s="23">
        <v>36981</v>
      </c>
      <c r="F33" s="17">
        <v>3115467</v>
      </c>
      <c r="G33" s="17">
        <v>250000</v>
      </c>
      <c r="H33" s="17">
        <f>(L33*0.08)+(M33*0.04)</f>
        <v>164282</v>
      </c>
      <c r="I33" s="17">
        <f t="shared" si="2"/>
        <v>2865467</v>
      </c>
      <c r="J33" s="17">
        <v>376663</v>
      </c>
      <c r="K33" s="17">
        <v>0</v>
      </c>
      <c r="L33" s="17">
        <v>1440750</v>
      </c>
      <c r="M33" s="17">
        <v>1225550</v>
      </c>
      <c r="N33" s="17"/>
      <c r="O33" s="17"/>
      <c r="P33" s="17"/>
      <c r="Q33" s="17"/>
    </row>
    <row r="34" spans="1:17" ht="12.75" customHeight="1">
      <c r="A34" s="11">
        <f t="shared" si="0"/>
        <v>30</v>
      </c>
      <c r="B34" s="1" t="s">
        <v>57</v>
      </c>
      <c r="C34" s="13" t="s">
        <v>50</v>
      </c>
      <c r="D34" s="13" t="s">
        <v>5</v>
      </c>
      <c r="E34" s="23">
        <v>36981</v>
      </c>
      <c r="F34" s="17">
        <v>25534310</v>
      </c>
      <c r="G34" s="17">
        <v>250000</v>
      </c>
      <c r="H34" s="17">
        <f t="shared" si="3"/>
        <v>0</v>
      </c>
      <c r="I34" s="17">
        <f t="shared" si="2"/>
        <v>25284310</v>
      </c>
      <c r="J34" s="17">
        <v>0</v>
      </c>
      <c r="K34" s="17">
        <v>0</v>
      </c>
      <c r="L34" s="17">
        <v>0</v>
      </c>
      <c r="M34" s="17">
        <v>0</v>
      </c>
      <c r="N34" s="17"/>
      <c r="O34" s="17"/>
      <c r="P34" s="17"/>
      <c r="Q34" s="17"/>
    </row>
    <row r="35" spans="1:17" ht="12.75" customHeight="1">
      <c r="A35" s="11">
        <f t="shared" si="0"/>
        <v>31</v>
      </c>
      <c r="B35" s="1" t="s">
        <v>106</v>
      </c>
      <c r="C35" s="13" t="s">
        <v>50</v>
      </c>
      <c r="D35" s="13" t="s">
        <v>12</v>
      </c>
      <c r="E35" s="23">
        <v>36981</v>
      </c>
      <c r="F35" s="17">
        <v>80242287</v>
      </c>
      <c r="G35" s="17">
        <v>1996695</v>
      </c>
      <c r="H35" s="17">
        <f t="shared" si="3"/>
        <v>1953612.8</v>
      </c>
      <c r="I35" s="17">
        <f t="shared" si="2"/>
        <v>78245592</v>
      </c>
      <c r="J35" s="17">
        <v>6234757</v>
      </c>
      <c r="K35" s="17">
        <v>0</v>
      </c>
      <c r="L35" s="17">
        <v>5050610</v>
      </c>
      <c r="M35" s="17">
        <v>38739100</v>
      </c>
      <c r="N35" s="17"/>
      <c r="O35" s="17"/>
      <c r="P35" s="17"/>
      <c r="Q35" s="17"/>
    </row>
    <row r="36" spans="1:17" ht="12.75" customHeight="1">
      <c r="A36" s="11">
        <f t="shared" si="0"/>
        <v>32</v>
      </c>
      <c r="B36" s="10" t="s">
        <v>158</v>
      </c>
      <c r="C36" s="9" t="s">
        <v>50</v>
      </c>
      <c r="D36" s="9" t="s">
        <v>12</v>
      </c>
      <c r="E36" s="21">
        <v>36981</v>
      </c>
      <c r="F36" s="17">
        <v>53038045</v>
      </c>
      <c r="G36" s="17">
        <v>42830439</v>
      </c>
      <c r="H36" s="17">
        <f t="shared" si="3"/>
        <v>44565870.16</v>
      </c>
      <c r="I36" s="17">
        <f>IF(G36&gt;H36,F36-G36,F36-H36)</f>
        <v>8472174.840000004</v>
      </c>
      <c r="J36" s="17">
        <v>1122523225</v>
      </c>
      <c r="K36" s="17">
        <v>113019370</v>
      </c>
      <c r="L36" s="17">
        <v>502589854</v>
      </c>
      <c r="M36" s="17">
        <v>108967046</v>
      </c>
      <c r="N36" s="17"/>
      <c r="O36" s="17"/>
      <c r="P36" s="17"/>
      <c r="Q36" s="17"/>
    </row>
    <row r="37" spans="1:17" ht="12.75" customHeight="1">
      <c r="A37" s="11">
        <f t="shared" si="0"/>
        <v>33</v>
      </c>
      <c r="B37" s="10" t="s">
        <v>159</v>
      </c>
      <c r="C37" s="9" t="s">
        <v>50</v>
      </c>
      <c r="D37" s="9" t="s">
        <v>10</v>
      </c>
      <c r="E37" s="21">
        <v>36981</v>
      </c>
      <c r="F37" s="17">
        <v>235129253</v>
      </c>
      <c r="G37" s="17">
        <v>74106562</v>
      </c>
      <c r="H37" s="17">
        <f t="shared" si="3"/>
        <v>115351321.84</v>
      </c>
      <c r="I37" s="17">
        <f>IF(G37&gt;H37,F37-G37,F37-H37)</f>
        <v>119777931.16</v>
      </c>
      <c r="J37" s="17">
        <v>1869500690</v>
      </c>
      <c r="K37" s="17">
        <v>864076971</v>
      </c>
      <c r="L37" s="17">
        <v>1399674157</v>
      </c>
      <c r="M37" s="17">
        <v>84434732</v>
      </c>
      <c r="N37" s="17"/>
      <c r="O37" s="17"/>
      <c r="P37" s="17"/>
      <c r="Q37" s="17"/>
    </row>
    <row r="38" spans="1:17" ht="12.75" customHeight="1">
      <c r="A38" s="11">
        <f t="shared" si="0"/>
        <v>34</v>
      </c>
      <c r="B38" s="10" t="s">
        <v>160</v>
      </c>
      <c r="C38" s="9" t="s">
        <v>50</v>
      </c>
      <c r="D38" s="9" t="s">
        <v>12</v>
      </c>
      <c r="E38" s="21">
        <v>36981</v>
      </c>
      <c r="F38" s="17">
        <v>36849813</v>
      </c>
      <c r="G38" s="17">
        <v>3372803</v>
      </c>
      <c r="H38" s="17">
        <f t="shared" si="3"/>
        <v>12065517.36</v>
      </c>
      <c r="I38" s="17">
        <f>IF(G38&gt;H38,F38-G38,F38-H38)</f>
        <v>24784295.64</v>
      </c>
      <c r="J38" s="17">
        <v>61249830</v>
      </c>
      <c r="K38" s="17">
        <v>23070257</v>
      </c>
      <c r="L38" s="17">
        <v>51534638</v>
      </c>
      <c r="M38" s="17">
        <v>198568658</v>
      </c>
      <c r="N38" s="17"/>
      <c r="O38" s="17"/>
      <c r="P38" s="17"/>
      <c r="Q38" s="17"/>
    </row>
    <row r="39" spans="1:17" ht="12.75" customHeight="1">
      <c r="A39" s="11">
        <f t="shared" si="0"/>
        <v>35</v>
      </c>
      <c r="B39" s="1" t="s">
        <v>58</v>
      </c>
      <c r="C39" s="13" t="s">
        <v>50</v>
      </c>
      <c r="D39" s="13" t="s">
        <v>4</v>
      </c>
      <c r="E39" s="23">
        <v>36981</v>
      </c>
      <c r="F39" s="17">
        <v>1097024782</v>
      </c>
      <c r="G39" s="17">
        <v>25014155</v>
      </c>
      <c r="H39" s="17">
        <f t="shared" si="3"/>
        <v>16219703.120000001</v>
      </c>
      <c r="I39" s="17">
        <f>F39-G39</f>
        <v>1072010627</v>
      </c>
      <c r="J39" s="17">
        <v>4974678</v>
      </c>
      <c r="K39" s="17">
        <v>0</v>
      </c>
      <c r="L39" s="17">
        <v>1003072</v>
      </c>
      <c r="M39" s="17">
        <v>403486434</v>
      </c>
      <c r="N39" s="17"/>
      <c r="O39" s="17"/>
      <c r="P39" s="17"/>
      <c r="Q39" s="17"/>
    </row>
    <row r="40" spans="1:17" ht="12.75" customHeight="1">
      <c r="A40" s="11">
        <f t="shared" si="0"/>
        <v>36</v>
      </c>
      <c r="B40" s="10" t="s">
        <v>161</v>
      </c>
      <c r="C40" s="9" t="s">
        <v>50</v>
      </c>
      <c r="D40" s="9" t="s">
        <v>10</v>
      </c>
      <c r="E40" s="21">
        <v>36981</v>
      </c>
      <c r="F40" s="17">
        <v>9601029</v>
      </c>
      <c r="G40" s="17">
        <v>3115759</v>
      </c>
      <c r="H40" s="17">
        <f t="shared" si="3"/>
        <v>4796483.72</v>
      </c>
      <c r="I40" s="17">
        <f>IF(G40&gt;H40,F40-G40,F40-H40)</f>
        <v>4804545.28</v>
      </c>
      <c r="J40" s="17">
        <v>88805532</v>
      </c>
      <c r="K40" s="17">
        <v>5127385</v>
      </c>
      <c r="L40" s="17">
        <v>52825737</v>
      </c>
      <c r="M40" s="17">
        <v>14260619</v>
      </c>
      <c r="N40" s="17"/>
      <c r="O40" s="17"/>
      <c r="P40" s="17"/>
      <c r="Q40" s="17"/>
    </row>
    <row r="41" spans="1:17" ht="12.75" customHeight="1">
      <c r="A41" s="11">
        <f t="shared" si="0"/>
        <v>37</v>
      </c>
      <c r="B41" s="1" t="s">
        <v>234</v>
      </c>
      <c r="C41" s="20" t="s">
        <v>48</v>
      </c>
      <c r="D41" s="9" t="s">
        <v>5</v>
      </c>
      <c r="E41" s="24">
        <v>36981</v>
      </c>
      <c r="F41" s="17">
        <v>622249</v>
      </c>
      <c r="G41" s="17">
        <v>250000</v>
      </c>
      <c r="H41" s="17">
        <f t="shared" si="3"/>
        <v>12554.8</v>
      </c>
      <c r="I41" s="17">
        <f>F41-G41</f>
        <v>372249</v>
      </c>
      <c r="J41" s="17">
        <v>1945635</v>
      </c>
      <c r="K41" s="17">
        <v>0</v>
      </c>
      <c r="L41" s="17">
        <v>152776</v>
      </c>
      <c r="M41" s="17">
        <v>8318</v>
      </c>
      <c r="N41" s="17"/>
      <c r="O41" s="17"/>
      <c r="P41" s="17"/>
      <c r="Q41" s="17"/>
    </row>
    <row r="42" spans="1:17" ht="12.75" customHeight="1">
      <c r="A42" s="11">
        <f t="shared" si="0"/>
        <v>38</v>
      </c>
      <c r="B42" s="1" t="s">
        <v>98</v>
      </c>
      <c r="C42" s="13" t="s">
        <v>48</v>
      </c>
      <c r="D42" s="13" t="s">
        <v>5</v>
      </c>
      <c r="E42" s="23">
        <v>36981</v>
      </c>
      <c r="F42" s="17">
        <v>3204911</v>
      </c>
      <c r="G42" s="17">
        <v>464426</v>
      </c>
      <c r="H42" s="17">
        <f>(L42*0.08)+(M42*0.04)</f>
        <v>1089203.92</v>
      </c>
      <c r="I42" s="17">
        <f>F42-H42</f>
        <v>2115707.08</v>
      </c>
      <c r="J42" s="17">
        <v>13323745</v>
      </c>
      <c r="K42" s="17">
        <v>0</v>
      </c>
      <c r="L42" s="17">
        <v>9490766</v>
      </c>
      <c r="M42" s="17">
        <v>8248566</v>
      </c>
      <c r="N42" s="17"/>
      <c r="O42" s="17"/>
      <c r="P42" s="17"/>
      <c r="Q42" s="17"/>
    </row>
    <row r="43" spans="1:17" ht="12.75" customHeight="1">
      <c r="A43" s="11">
        <f t="shared" si="0"/>
        <v>39</v>
      </c>
      <c r="B43" s="1" t="s">
        <v>8</v>
      </c>
      <c r="C43" s="13" t="s">
        <v>48</v>
      </c>
      <c r="D43" s="13" t="s">
        <v>4</v>
      </c>
      <c r="E43" s="22">
        <v>36981</v>
      </c>
      <c r="F43" s="17">
        <v>11576284</v>
      </c>
      <c r="G43" s="17">
        <v>2458401.64</v>
      </c>
      <c r="H43" s="17">
        <f>(L43*0.08)+(M43*0.04)</f>
        <v>5706646.68</v>
      </c>
      <c r="I43" s="17">
        <f>F43-G43</f>
        <v>9117882.36</v>
      </c>
      <c r="J43" s="17">
        <v>76905332</v>
      </c>
      <c r="K43" s="17">
        <v>0</v>
      </c>
      <c r="L43" s="17">
        <v>46751520</v>
      </c>
      <c r="M43" s="17">
        <v>49163127</v>
      </c>
      <c r="N43" s="17"/>
      <c r="O43" s="17"/>
      <c r="P43" s="17"/>
      <c r="Q43" s="17"/>
    </row>
    <row r="44" spans="1:17" ht="12.75" customHeight="1">
      <c r="A44" s="11">
        <f t="shared" si="0"/>
        <v>40</v>
      </c>
      <c r="B44" s="1" t="s">
        <v>59</v>
      </c>
      <c r="C44" s="13" t="s">
        <v>50</v>
      </c>
      <c r="D44" s="13" t="s">
        <v>12</v>
      </c>
      <c r="E44" s="23">
        <v>36981</v>
      </c>
      <c r="F44" s="17">
        <v>2132311761</v>
      </c>
      <c r="G44" s="17">
        <v>66755547</v>
      </c>
      <c r="H44" s="17">
        <f>(L44*0.08)+(M44*0.04)</f>
        <v>30042289.12</v>
      </c>
      <c r="I44" s="17">
        <f>F44-G44</f>
        <v>2065556214</v>
      </c>
      <c r="J44" s="17">
        <v>515413200</v>
      </c>
      <c r="K44" s="17">
        <v>79482112</v>
      </c>
      <c r="L44" s="17">
        <v>307716119</v>
      </c>
      <c r="M44" s="17">
        <v>135624990</v>
      </c>
      <c r="N44" s="17"/>
      <c r="O44" s="17"/>
      <c r="P44" s="17"/>
      <c r="Q44" s="17"/>
    </row>
    <row r="45" spans="1:17" ht="12.75" customHeight="1">
      <c r="A45" s="11">
        <f t="shared" si="0"/>
        <v>41</v>
      </c>
      <c r="B45" s="10" t="s">
        <v>115</v>
      </c>
      <c r="C45" s="9" t="s">
        <v>48</v>
      </c>
      <c r="D45" s="9" t="s">
        <v>12</v>
      </c>
      <c r="E45" s="21">
        <v>36980</v>
      </c>
      <c r="F45" s="17">
        <v>4197313</v>
      </c>
      <c r="G45" s="17">
        <v>258927.32</v>
      </c>
      <c r="H45" s="17">
        <f>(L45*0.08)+(M45*0.04)</f>
        <v>38028.119999999995</v>
      </c>
      <c r="I45" s="17">
        <f>IF(G45&gt;H45,F45-G45,F45-H45)</f>
        <v>3938385.68</v>
      </c>
      <c r="J45" s="17">
        <v>6501589</v>
      </c>
      <c r="K45" s="17">
        <v>0</v>
      </c>
      <c r="L45" s="17">
        <v>422099</v>
      </c>
      <c r="M45" s="17">
        <v>106505</v>
      </c>
      <c r="N45" s="17"/>
      <c r="O45" s="17"/>
      <c r="P45" s="17"/>
      <c r="Q45" s="17"/>
    </row>
    <row r="46" spans="1:17" ht="12.75" customHeight="1">
      <c r="A46" s="11">
        <f t="shared" si="0"/>
        <v>42</v>
      </c>
      <c r="B46" s="10" t="s">
        <v>116</v>
      </c>
      <c r="C46" s="9" t="s">
        <v>48</v>
      </c>
      <c r="D46" s="9" t="s">
        <v>12</v>
      </c>
      <c r="E46" s="21">
        <v>36980</v>
      </c>
      <c r="F46" s="17">
        <v>1765510</v>
      </c>
      <c r="G46" s="17">
        <v>250000</v>
      </c>
      <c r="H46" s="17">
        <f>(L46*0.08)+(M46*0.04)</f>
        <v>85396.64</v>
      </c>
      <c r="I46" s="17">
        <f>IF(G46&gt;H46,F46-G46,F46-H46)</f>
        <v>1515510</v>
      </c>
      <c r="J46" s="17">
        <v>3117767</v>
      </c>
      <c r="K46" s="17">
        <v>11330</v>
      </c>
      <c r="L46" s="17">
        <v>1064208</v>
      </c>
      <c r="M46" s="17">
        <v>6500</v>
      </c>
      <c r="N46" s="17"/>
      <c r="O46" s="17"/>
      <c r="P46" s="17"/>
      <c r="Q46" s="17"/>
    </row>
    <row r="47" spans="1:17" ht="12.75" customHeight="1">
      <c r="A47" s="11">
        <f t="shared" si="0"/>
        <v>43</v>
      </c>
      <c r="B47" s="1" t="s">
        <v>214</v>
      </c>
      <c r="C47" s="20" t="s">
        <v>50</v>
      </c>
      <c r="D47" s="9" t="s">
        <v>5</v>
      </c>
      <c r="E47" s="24">
        <v>36981</v>
      </c>
      <c r="F47" s="17">
        <v>142300539</v>
      </c>
      <c r="G47" s="17">
        <v>25213575</v>
      </c>
      <c r="H47" s="17">
        <v>0</v>
      </c>
      <c r="I47" s="17">
        <f aca="true" t="shared" si="4" ref="I47:I52">F47-G47</f>
        <v>117086964</v>
      </c>
      <c r="J47" s="17">
        <v>0</v>
      </c>
      <c r="K47" s="17">
        <v>0</v>
      </c>
      <c r="L47" s="17">
        <v>0</v>
      </c>
      <c r="M47" s="17">
        <v>0</v>
      </c>
      <c r="N47" s="17"/>
      <c r="O47" s="17"/>
      <c r="P47" s="17"/>
      <c r="Q47" s="17"/>
    </row>
    <row r="48" spans="1:17" ht="12.75" customHeight="1">
      <c r="A48" s="11">
        <f t="shared" si="0"/>
        <v>44</v>
      </c>
      <c r="B48" s="1" t="s">
        <v>215</v>
      </c>
      <c r="C48" s="13" t="s">
        <v>50</v>
      </c>
      <c r="D48" s="13" t="s">
        <v>10</v>
      </c>
      <c r="E48" s="23">
        <v>36950</v>
      </c>
      <c r="F48" s="17">
        <v>217401954</v>
      </c>
      <c r="G48" s="17">
        <v>3992015</v>
      </c>
      <c r="H48" s="17">
        <f aca="true" t="shared" si="5" ref="H48:H61">(L48*0.08)+(M48*0.04)</f>
        <v>2816615.2</v>
      </c>
      <c r="I48" s="17">
        <f t="shared" si="4"/>
        <v>213409939</v>
      </c>
      <c r="J48" s="17">
        <v>83194482</v>
      </c>
      <c r="K48" s="17">
        <v>479241</v>
      </c>
      <c r="L48" s="17">
        <v>29022440</v>
      </c>
      <c r="M48" s="17">
        <v>12370500</v>
      </c>
      <c r="N48" s="17"/>
      <c r="O48" s="17"/>
      <c r="P48" s="17"/>
      <c r="Q48" s="17"/>
    </row>
    <row r="49" spans="1:17" s="11" customFormat="1" ht="12.75" customHeight="1">
      <c r="A49" s="11">
        <f t="shared" si="0"/>
        <v>45</v>
      </c>
      <c r="B49" s="11" t="s">
        <v>235</v>
      </c>
      <c r="C49" s="20" t="s">
        <v>50</v>
      </c>
      <c r="D49" s="20" t="s">
        <v>5</v>
      </c>
      <c r="E49" s="24">
        <v>36981</v>
      </c>
      <c r="F49" s="17">
        <v>1272743</v>
      </c>
      <c r="G49" s="17">
        <v>250000</v>
      </c>
      <c r="H49" s="17">
        <v>0</v>
      </c>
      <c r="I49" s="17">
        <f t="shared" si="4"/>
        <v>1022743</v>
      </c>
      <c r="J49" s="17">
        <v>0</v>
      </c>
      <c r="K49" s="17">
        <v>0</v>
      </c>
      <c r="L49" s="17"/>
      <c r="M49" s="17"/>
      <c r="N49" s="17"/>
      <c r="O49" s="17"/>
      <c r="P49" s="17"/>
      <c r="Q49" s="17"/>
    </row>
    <row r="50" spans="1:17" ht="12.75" customHeight="1">
      <c r="A50" s="11">
        <f t="shared" si="0"/>
        <v>46</v>
      </c>
      <c r="B50" s="1" t="s">
        <v>60</v>
      </c>
      <c r="C50" s="13" t="s">
        <v>50</v>
      </c>
      <c r="D50" s="13" t="s">
        <v>12</v>
      </c>
      <c r="E50" s="23">
        <v>36981</v>
      </c>
      <c r="F50" s="17">
        <v>1310981720</v>
      </c>
      <c r="G50" s="17">
        <v>148166576</v>
      </c>
      <c r="H50" s="17">
        <f t="shared" si="5"/>
        <v>2013380.64</v>
      </c>
      <c r="I50" s="17">
        <f t="shared" si="4"/>
        <v>1162815144</v>
      </c>
      <c r="J50" s="17">
        <v>521109100</v>
      </c>
      <c r="K50" s="17">
        <v>839162934</v>
      </c>
      <c r="L50" s="17">
        <v>24844259</v>
      </c>
      <c r="M50" s="17">
        <v>645998</v>
      </c>
      <c r="N50" s="17"/>
      <c r="O50" s="17"/>
      <c r="P50" s="17"/>
      <c r="Q50" s="17"/>
    </row>
    <row r="51" spans="1:17" ht="12.75" customHeight="1">
      <c r="A51" s="11">
        <f t="shared" si="0"/>
        <v>47</v>
      </c>
      <c r="B51" s="1" t="s">
        <v>236</v>
      </c>
      <c r="C51" s="13" t="s">
        <v>50</v>
      </c>
      <c r="D51" s="13" t="s">
        <v>5</v>
      </c>
      <c r="E51" s="23">
        <v>36981</v>
      </c>
      <c r="F51" s="17">
        <v>1287422523</v>
      </c>
      <c r="G51" s="17">
        <v>85062191</v>
      </c>
      <c r="H51" s="17">
        <f t="shared" si="5"/>
        <v>57289480</v>
      </c>
      <c r="I51" s="17">
        <f t="shared" si="4"/>
        <v>1202360332</v>
      </c>
      <c r="J51" s="17">
        <v>563654602</v>
      </c>
      <c r="K51" s="17">
        <v>173897468</v>
      </c>
      <c r="L51" s="17">
        <v>294412000</v>
      </c>
      <c r="M51" s="17">
        <v>843413000</v>
      </c>
      <c r="N51" s="17"/>
      <c r="O51" s="17"/>
      <c r="P51" s="17"/>
      <c r="Q51" s="17"/>
    </row>
    <row r="52" spans="1:17" ht="12.75" customHeight="1">
      <c r="A52" s="11">
        <f t="shared" si="0"/>
        <v>48</v>
      </c>
      <c r="B52" s="1" t="s">
        <v>9</v>
      </c>
      <c r="C52" s="13" t="s">
        <v>48</v>
      </c>
      <c r="D52" s="13" t="s">
        <v>10</v>
      </c>
      <c r="E52" s="22">
        <v>36981</v>
      </c>
      <c r="F52" s="17">
        <v>123788043</v>
      </c>
      <c r="G52" s="17">
        <v>18932380.84</v>
      </c>
      <c r="H52" s="17">
        <f t="shared" si="5"/>
        <v>108955480</v>
      </c>
      <c r="I52" s="17">
        <f t="shared" si="4"/>
        <v>104855662.16</v>
      </c>
      <c r="J52" s="17">
        <v>490247811</v>
      </c>
      <c r="K52" s="17">
        <v>5306371</v>
      </c>
      <c r="L52" s="17">
        <v>447487000</v>
      </c>
      <c r="M52" s="17">
        <v>1828913000</v>
      </c>
      <c r="N52" s="17"/>
      <c r="O52" s="17"/>
      <c r="P52" s="17"/>
      <c r="Q52" s="17"/>
    </row>
    <row r="53" spans="1:17" ht="12.75" customHeight="1">
      <c r="A53" s="11">
        <f t="shared" si="0"/>
        <v>49</v>
      </c>
      <c r="B53" s="10" t="s">
        <v>117</v>
      </c>
      <c r="C53" s="9" t="s">
        <v>48</v>
      </c>
      <c r="D53" s="9" t="s">
        <v>10</v>
      </c>
      <c r="E53" s="21">
        <v>36981</v>
      </c>
      <c r="F53" s="17">
        <v>8779266</v>
      </c>
      <c r="G53" s="17">
        <v>250000</v>
      </c>
      <c r="H53" s="17">
        <f t="shared" si="5"/>
        <v>303275.04</v>
      </c>
      <c r="I53" s="17">
        <f>IF(G53&gt;H53,F53-G53,F53-H53)</f>
        <v>8475990.96</v>
      </c>
      <c r="J53" s="17">
        <v>0</v>
      </c>
      <c r="K53" s="17">
        <v>0</v>
      </c>
      <c r="L53" s="17">
        <v>0</v>
      </c>
      <c r="M53" s="17">
        <v>7581876</v>
      </c>
      <c r="N53" s="17"/>
      <c r="O53" s="17"/>
      <c r="P53" s="17"/>
      <c r="Q53" s="17"/>
    </row>
    <row r="54" spans="1:17" ht="12.75" customHeight="1">
      <c r="A54" s="11">
        <f t="shared" si="0"/>
        <v>50</v>
      </c>
      <c r="B54" s="1" t="s">
        <v>61</v>
      </c>
      <c r="C54" s="13" t="s">
        <v>50</v>
      </c>
      <c r="D54" s="13" t="s">
        <v>12</v>
      </c>
      <c r="E54" s="23">
        <v>36981</v>
      </c>
      <c r="F54" s="17">
        <v>1716366000</v>
      </c>
      <c r="G54" s="17">
        <v>141937000</v>
      </c>
      <c r="H54" s="17">
        <f t="shared" si="5"/>
        <v>0</v>
      </c>
      <c r="I54" s="17">
        <f>F54-G54</f>
        <v>1574429000</v>
      </c>
      <c r="J54" s="17">
        <v>0</v>
      </c>
      <c r="K54" s="17">
        <v>0</v>
      </c>
      <c r="L54" s="17">
        <v>0</v>
      </c>
      <c r="M54" s="17">
        <v>0</v>
      </c>
      <c r="N54" s="17"/>
      <c r="O54" s="17"/>
      <c r="P54" s="17"/>
      <c r="Q54" s="17"/>
    </row>
    <row r="55" spans="1:17" ht="12.75" customHeight="1">
      <c r="A55" s="11">
        <f t="shared" si="0"/>
        <v>51</v>
      </c>
      <c r="B55" s="10" t="s">
        <v>118</v>
      </c>
      <c r="C55" s="9" t="s">
        <v>48</v>
      </c>
      <c r="D55" s="9" t="s">
        <v>10</v>
      </c>
      <c r="E55" s="21">
        <v>36981</v>
      </c>
      <c r="F55" s="17">
        <v>3276464</v>
      </c>
      <c r="G55" s="17">
        <v>630151.04</v>
      </c>
      <c r="H55" s="17">
        <f t="shared" si="5"/>
        <v>108146.48</v>
      </c>
      <c r="I55" s="17">
        <f>IF(G55&gt;H55,F55-G55,F55-H55)</f>
        <v>2646312.96</v>
      </c>
      <c r="J55" s="17">
        <v>15767956</v>
      </c>
      <c r="K55" s="17">
        <v>11034</v>
      </c>
      <c r="L55" s="17">
        <v>1351831</v>
      </c>
      <c r="M55" s="17">
        <v>0</v>
      </c>
      <c r="N55" s="17"/>
      <c r="O55" s="17"/>
      <c r="P55" s="17"/>
      <c r="Q55" s="17"/>
    </row>
    <row r="56" spans="1:17" ht="12.75" customHeight="1">
      <c r="A56" s="11">
        <f t="shared" si="0"/>
        <v>52</v>
      </c>
      <c r="B56" s="1" t="s">
        <v>216</v>
      </c>
      <c r="C56" s="13" t="s">
        <v>48</v>
      </c>
      <c r="D56" s="13" t="s">
        <v>88</v>
      </c>
      <c r="E56" s="23">
        <v>36981</v>
      </c>
      <c r="F56" s="17">
        <v>12624619</v>
      </c>
      <c r="G56" s="17">
        <v>922587</v>
      </c>
      <c r="H56" s="17">
        <f t="shared" si="5"/>
        <v>413186.27999999997</v>
      </c>
      <c r="I56" s="17">
        <f>F56-G56</f>
        <v>11702032</v>
      </c>
      <c r="J56" s="17">
        <v>23064682</v>
      </c>
      <c r="K56" s="17">
        <v>0</v>
      </c>
      <c r="L56" s="17">
        <v>812781</v>
      </c>
      <c r="M56" s="17">
        <v>8704095</v>
      </c>
      <c r="N56" s="17"/>
      <c r="O56" s="17"/>
      <c r="P56" s="17"/>
      <c r="Q56" s="17"/>
    </row>
    <row r="57" spans="1:17" ht="12.75" customHeight="1">
      <c r="A57" s="11">
        <f t="shared" si="0"/>
        <v>53</v>
      </c>
      <c r="B57" s="10" t="s">
        <v>120</v>
      </c>
      <c r="C57" s="9" t="s">
        <v>48</v>
      </c>
      <c r="D57" s="9" t="s">
        <v>12</v>
      </c>
      <c r="E57" s="21">
        <v>36981</v>
      </c>
      <c r="F57" s="17">
        <v>1864018</v>
      </c>
      <c r="G57" s="17">
        <v>250000</v>
      </c>
      <c r="H57" s="17">
        <f>(L57*0.08)+(M57*0.04)</f>
        <v>32489.36</v>
      </c>
      <c r="I57" s="17">
        <f>IF(G57&gt;H57,F57-G57,F57-H57)</f>
        <v>1614018</v>
      </c>
      <c r="J57" s="17">
        <v>1609836</v>
      </c>
      <c r="K57" s="17">
        <v>0</v>
      </c>
      <c r="L57" s="17">
        <v>406117</v>
      </c>
      <c r="M57" s="17">
        <v>0</v>
      </c>
      <c r="N57" s="17"/>
      <c r="O57" s="17"/>
      <c r="P57" s="17"/>
      <c r="Q57" s="17"/>
    </row>
    <row r="58" spans="1:17" ht="12.75" customHeight="1">
      <c r="A58" s="11">
        <f t="shared" si="0"/>
        <v>54</v>
      </c>
      <c r="B58" s="10" t="s">
        <v>119</v>
      </c>
      <c r="C58" s="9" t="s">
        <v>48</v>
      </c>
      <c r="D58" s="9" t="s">
        <v>5</v>
      </c>
      <c r="E58" s="21">
        <v>36981</v>
      </c>
      <c r="F58" s="17">
        <v>937649</v>
      </c>
      <c r="G58" s="17">
        <v>364269</v>
      </c>
      <c r="H58" s="17">
        <f t="shared" si="5"/>
        <v>391764</v>
      </c>
      <c r="I58" s="17">
        <f>IF(G58&gt;H58,F58-G58,F58-H58)</f>
        <v>545885</v>
      </c>
      <c r="J58" s="17">
        <v>17096854</v>
      </c>
      <c r="K58" s="17">
        <v>644</v>
      </c>
      <c r="L58" s="17">
        <v>4897050</v>
      </c>
      <c r="M58" s="17">
        <v>0</v>
      </c>
      <c r="N58" s="17"/>
      <c r="O58" s="17"/>
      <c r="P58" s="17"/>
      <c r="Q58" s="17"/>
    </row>
    <row r="59" spans="1:17" ht="12.75" customHeight="1">
      <c r="A59" s="11">
        <f t="shared" si="0"/>
        <v>55</v>
      </c>
      <c r="B59" s="10" t="s">
        <v>121</v>
      </c>
      <c r="C59" s="9" t="s">
        <v>48</v>
      </c>
      <c r="D59" s="9" t="s">
        <v>12</v>
      </c>
      <c r="E59" s="21">
        <v>36981</v>
      </c>
      <c r="F59" s="17">
        <v>1896938</v>
      </c>
      <c r="G59" s="17">
        <v>250000</v>
      </c>
      <c r="H59" s="17">
        <f t="shared" si="5"/>
        <v>14742</v>
      </c>
      <c r="I59" s="17">
        <f>IF(G59&gt;H59,F59-G59,F59-H59)</f>
        <v>1646938</v>
      </c>
      <c r="J59" s="17">
        <v>1099459</v>
      </c>
      <c r="K59" s="17">
        <v>0</v>
      </c>
      <c r="L59" s="17">
        <v>184275</v>
      </c>
      <c r="M59" s="17">
        <v>0</v>
      </c>
      <c r="N59" s="17"/>
      <c r="O59" s="17"/>
      <c r="P59" s="17"/>
      <c r="Q59" s="17"/>
    </row>
    <row r="60" spans="1:17" ht="12.75" customHeight="1">
      <c r="A60" s="11">
        <f t="shared" si="0"/>
        <v>56</v>
      </c>
      <c r="B60" s="1" t="s">
        <v>217</v>
      </c>
      <c r="C60" s="13" t="s">
        <v>48</v>
      </c>
      <c r="D60" s="13" t="s">
        <v>4</v>
      </c>
      <c r="E60" s="22">
        <v>36981</v>
      </c>
      <c r="F60" s="17">
        <v>28512817</v>
      </c>
      <c r="G60" s="17">
        <v>463389.32</v>
      </c>
      <c r="H60" s="17">
        <f t="shared" si="5"/>
        <v>1308198</v>
      </c>
      <c r="I60" s="17">
        <f>F60-H60</f>
        <v>27204619</v>
      </c>
      <c r="J60" s="17">
        <v>11744506</v>
      </c>
      <c r="K60" s="17">
        <v>0</v>
      </c>
      <c r="L60" s="17">
        <v>11370985</v>
      </c>
      <c r="M60" s="17">
        <v>9962980</v>
      </c>
      <c r="N60" s="17"/>
      <c r="O60" s="17"/>
      <c r="P60" s="17"/>
      <c r="Q60" s="17"/>
    </row>
    <row r="61" spans="1:17" ht="12.75" customHeight="1">
      <c r="A61" s="11">
        <f t="shared" si="0"/>
        <v>57</v>
      </c>
      <c r="B61" s="1" t="s">
        <v>218</v>
      </c>
      <c r="C61" s="13" t="s">
        <v>50</v>
      </c>
      <c r="D61" s="13" t="s">
        <v>5</v>
      </c>
      <c r="E61" s="22">
        <v>36981</v>
      </c>
      <c r="F61" s="17">
        <v>171048725</v>
      </c>
      <c r="G61" s="17">
        <v>7911728</v>
      </c>
      <c r="H61" s="17">
        <f t="shared" si="5"/>
        <v>113385.52</v>
      </c>
      <c r="I61" s="17">
        <f>F61-G61</f>
        <v>163136997</v>
      </c>
      <c r="J61" s="17">
        <v>585277</v>
      </c>
      <c r="K61" s="17">
        <v>0</v>
      </c>
      <c r="L61" s="17">
        <v>1244819</v>
      </c>
      <c r="M61" s="17">
        <v>345000</v>
      </c>
      <c r="N61" s="17"/>
      <c r="O61" s="17"/>
      <c r="P61" s="17"/>
      <c r="Q61" s="17"/>
    </row>
    <row r="62" spans="1:17" ht="12.75" customHeight="1">
      <c r="A62" s="11">
        <f t="shared" si="0"/>
        <v>58</v>
      </c>
      <c r="B62" s="1" t="s">
        <v>99</v>
      </c>
      <c r="C62" s="13" t="s">
        <v>48</v>
      </c>
      <c r="D62" s="13" t="s">
        <v>10</v>
      </c>
      <c r="E62" s="23">
        <v>36981</v>
      </c>
      <c r="F62" s="17">
        <v>16756719</v>
      </c>
      <c r="G62" s="17">
        <v>6499527.08</v>
      </c>
      <c r="H62" s="17">
        <f>(L62*0.08)+(M62*0.04)</f>
        <v>5814442.76</v>
      </c>
      <c r="I62" s="17">
        <f>F62-G62</f>
        <v>10257191.92</v>
      </c>
      <c r="J62" s="17">
        <v>186142110</v>
      </c>
      <c r="K62" s="17">
        <v>72253</v>
      </c>
      <c r="L62" s="17">
        <v>72323459</v>
      </c>
      <c r="M62" s="17">
        <v>714151</v>
      </c>
      <c r="N62" s="17"/>
      <c r="O62" s="17"/>
      <c r="P62" s="17"/>
      <c r="Q62" s="17"/>
    </row>
    <row r="63" spans="1:17" ht="12.75" customHeight="1">
      <c r="A63" s="11">
        <f t="shared" si="0"/>
        <v>59</v>
      </c>
      <c r="B63" s="10" t="s">
        <v>122</v>
      </c>
      <c r="C63" s="9" t="s">
        <v>48</v>
      </c>
      <c r="D63" s="9" t="s">
        <v>10</v>
      </c>
      <c r="E63" s="21">
        <v>36981</v>
      </c>
      <c r="F63" s="17">
        <v>4298455</v>
      </c>
      <c r="G63" s="17">
        <v>250000</v>
      </c>
      <c r="H63" s="17">
        <f>(L63*0.08)+(M63*0.04)</f>
        <v>193494.2</v>
      </c>
      <c r="I63" s="17">
        <f>IF(G63&gt;H63,F63-G63,F63-H63)</f>
        <v>4048455</v>
      </c>
      <c r="J63" s="17">
        <v>5847726</v>
      </c>
      <c r="K63" s="17">
        <v>0</v>
      </c>
      <c r="L63" s="17">
        <v>1676448</v>
      </c>
      <c r="M63" s="17">
        <v>1484459</v>
      </c>
      <c r="N63" s="17"/>
      <c r="O63" s="17"/>
      <c r="P63" s="17"/>
      <c r="Q63" s="17"/>
    </row>
    <row r="64" spans="1:17" ht="12.75" customHeight="1">
      <c r="A64" s="11">
        <f t="shared" si="0"/>
        <v>60</v>
      </c>
      <c r="B64" s="10" t="s">
        <v>162</v>
      </c>
      <c r="C64" s="9" t="s">
        <v>50</v>
      </c>
      <c r="D64" s="9" t="s">
        <v>10</v>
      </c>
      <c r="E64" s="21">
        <v>36981</v>
      </c>
      <c r="F64" s="17">
        <v>106882481</v>
      </c>
      <c r="G64" s="17">
        <v>38590829</v>
      </c>
      <c r="H64" s="17">
        <f>(L64*0.08)+(M64*0.04)</f>
        <v>68792695.04</v>
      </c>
      <c r="I64" s="17">
        <f>IF(G64&gt;H64,F64-G64,F64-H64)</f>
        <v>38089785.95999999</v>
      </c>
      <c r="J64" s="17">
        <v>1143477821</v>
      </c>
      <c r="K64" s="17">
        <v>44986711</v>
      </c>
      <c r="L64" s="17">
        <v>683278589</v>
      </c>
      <c r="M64" s="17">
        <v>353260198</v>
      </c>
      <c r="N64" s="17"/>
      <c r="O64" s="17"/>
      <c r="P64" s="17"/>
      <c r="Q64" s="17"/>
    </row>
    <row r="65" spans="1:17" ht="12.75" customHeight="1">
      <c r="A65" s="11">
        <f t="shared" si="0"/>
        <v>61</v>
      </c>
      <c r="B65" s="10" t="s">
        <v>163</v>
      </c>
      <c r="C65" s="9" t="s">
        <v>50</v>
      </c>
      <c r="D65" s="9" t="s">
        <v>10</v>
      </c>
      <c r="E65" s="21">
        <v>36980</v>
      </c>
      <c r="F65" s="17">
        <v>288132278</v>
      </c>
      <c r="G65" s="17">
        <v>8431722</v>
      </c>
      <c r="H65" s="17">
        <f>(L65*0.08)+(M65*0.04)</f>
        <v>21310794.08</v>
      </c>
      <c r="I65" s="17">
        <f>IF(G65&gt;H65,F65-G65,F65-H65)</f>
        <v>266821483.92000002</v>
      </c>
      <c r="J65" s="17">
        <v>308506335</v>
      </c>
      <c r="K65" s="17">
        <v>5761221</v>
      </c>
      <c r="L65" s="17">
        <v>168394652</v>
      </c>
      <c r="M65" s="17">
        <v>195980548</v>
      </c>
      <c r="N65" s="17"/>
      <c r="O65" s="17"/>
      <c r="P65" s="17"/>
      <c r="Q65" s="17"/>
    </row>
    <row r="66" spans="1:17" ht="12.75" customHeight="1">
      <c r="A66" s="11">
        <f t="shared" si="0"/>
        <v>62</v>
      </c>
      <c r="B66" s="1" t="s">
        <v>62</v>
      </c>
      <c r="C66" s="13" t="s">
        <v>50</v>
      </c>
      <c r="D66" s="13" t="s">
        <v>10</v>
      </c>
      <c r="E66" s="23">
        <v>36981</v>
      </c>
      <c r="F66" s="17">
        <v>230849066</v>
      </c>
      <c r="G66" s="17">
        <v>3683282</v>
      </c>
      <c r="H66" s="17">
        <f>(L66*0.08)+(M66*0.04)</f>
        <v>0</v>
      </c>
      <c r="I66" s="17">
        <f>F66-G66</f>
        <v>227165784</v>
      </c>
      <c r="J66" s="17">
        <v>0</v>
      </c>
      <c r="K66" s="17">
        <v>0</v>
      </c>
      <c r="L66" s="17">
        <v>0</v>
      </c>
      <c r="M66" s="17">
        <v>0</v>
      </c>
      <c r="N66" s="17"/>
      <c r="O66" s="17"/>
      <c r="P66" s="17"/>
      <c r="Q66" s="17"/>
    </row>
    <row r="67" spans="1:17" ht="12.75" customHeight="1">
      <c r="A67" s="11">
        <f t="shared" si="0"/>
        <v>63</v>
      </c>
      <c r="B67" s="10" t="s">
        <v>123</v>
      </c>
      <c r="C67" s="9" t="s">
        <v>48</v>
      </c>
      <c r="D67" s="9" t="s">
        <v>12</v>
      </c>
      <c r="E67" s="21">
        <v>36981</v>
      </c>
      <c r="F67" s="17">
        <v>11623803</v>
      </c>
      <c r="G67" s="17">
        <v>935386</v>
      </c>
      <c r="H67" s="17">
        <f>(L67*0.08)+(M67*0.04)</f>
        <v>938642.24</v>
      </c>
      <c r="I67" s="17">
        <f>IF(G67&gt;H67,F67-G67,F67-H67)</f>
        <v>10685160.76</v>
      </c>
      <c r="J67" s="17">
        <v>28177236</v>
      </c>
      <c r="K67" s="17">
        <v>404684</v>
      </c>
      <c r="L67" s="17">
        <v>11733028</v>
      </c>
      <c r="M67" s="17">
        <v>0</v>
      </c>
      <c r="N67" s="17"/>
      <c r="O67" s="17"/>
      <c r="P67" s="17"/>
      <c r="Q67" s="17"/>
    </row>
    <row r="68" spans="1:17" ht="12.75" customHeight="1">
      <c r="A68" s="11">
        <f t="shared" si="0"/>
        <v>64</v>
      </c>
      <c r="B68" s="11" t="s">
        <v>173</v>
      </c>
      <c r="C68" s="20" t="s">
        <v>48</v>
      </c>
      <c r="D68" s="24" t="s">
        <v>5</v>
      </c>
      <c r="E68" s="24">
        <v>36981</v>
      </c>
      <c r="F68" s="17">
        <v>920989</v>
      </c>
      <c r="G68" s="17">
        <v>264000</v>
      </c>
      <c r="H68" s="17">
        <v>0</v>
      </c>
      <c r="I68" s="17">
        <f>IF(G68&gt;H68,F68-G68,F68-H68)</f>
        <v>656989</v>
      </c>
      <c r="J68" s="17">
        <v>0</v>
      </c>
      <c r="K68" s="17">
        <v>0</v>
      </c>
      <c r="L68" s="17"/>
      <c r="M68" s="17"/>
      <c r="N68" s="17"/>
      <c r="O68" s="17"/>
      <c r="P68" s="17"/>
      <c r="Q68" s="17"/>
    </row>
    <row r="69" spans="1:17" ht="12.75" customHeight="1">
      <c r="A69" s="11">
        <f t="shared" si="0"/>
        <v>65</v>
      </c>
      <c r="B69" s="1" t="s">
        <v>63</v>
      </c>
      <c r="C69" s="13" t="s">
        <v>50</v>
      </c>
      <c r="D69" s="13" t="s">
        <v>5</v>
      </c>
      <c r="E69" s="23">
        <v>36981</v>
      </c>
      <c r="F69" s="17">
        <v>2474888</v>
      </c>
      <c r="G69" s="17">
        <v>250000</v>
      </c>
      <c r="H69" s="17">
        <f>(L69*0.08)+(M69*0.04)</f>
        <v>73733.2</v>
      </c>
      <c r="I69" s="17">
        <f>F69-G69</f>
        <v>2224888</v>
      </c>
      <c r="J69" s="17">
        <v>2663247</v>
      </c>
      <c r="K69" s="17">
        <v>0</v>
      </c>
      <c r="L69" s="17">
        <v>921665</v>
      </c>
      <c r="M69" s="17">
        <v>0</v>
      </c>
      <c r="N69" s="17"/>
      <c r="O69" s="17"/>
      <c r="P69" s="17"/>
      <c r="Q69" s="17"/>
    </row>
    <row r="70" spans="1:17" ht="12.75" customHeight="1">
      <c r="A70" s="11">
        <f t="shared" si="0"/>
        <v>66</v>
      </c>
      <c r="B70" s="1" t="s">
        <v>100</v>
      </c>
      <c r="C70" s="13" t="s">
        <v>48</v>
      </c>
      <c r="D70" s="13" t="s">
        <v>5</v>
      </c>
      <c r="E70" s="23">
        <v>36981</v>
      </c>
      <c r="F70" s="17">
        <v>918896</v>
      </c>
      <c r="G70" s="17">
        <v>261319</v>
      </c>
      <c r="H70" s="17">
        <f>(L70*0.08)+(M70*0.04)</f>
        <v>325154.88</v>
      </c>
      <c r="I70" s="17">
        <f>F70-H70</f>
        <v>593741.12</v>
      </c>
      <c r="J70" s="17">
        <v>8214058</v>
      </c>
      <c r="K70" s="17">
        <v>0</v>
      </c>
      <c r="L70" s="17">
        <v>4032439</v>
      </c>
      <c r="M70" s="17">
        <v>63994</v>
      </c>
      <c r="N70" s="17"/>
      <c r="O70" s="17"/>
      <c r="P70" s="17"/>
      <c r="Q70" s="17"/>
    </row>
    <row r="71" spans="1:17" ht="12.75" customHeight="1">
      <c r="A71" s="11">
        <f aca="true" t="shared" si="6" ref="A71:A134">A70+1</f>
        <v>67</v>
      </c>
      <c r="B71" s="10" t="s">
        <v>124</v>
      </c>
      <c r="C71" s="9" t="s">
        <v>48</v>
      </c>
      <c r="D71" s="9" t="s">
        <v>12</v>
      </c>
      <c r="E71" s="21">
        <v>36981</v>
      </c>
      <c r="F71" s="17">
        <v>14180314</v>
      </c>
      <c r="G71" s="17">
        <v>2884494.16</v>
      </c>
      <c r="H71" s="17">
        <f aca="true" t="shared" si="7" ref="H71:H77">(L71*0.08)+(M71*0.04)</f>
        <v>6465789</v>
      </c>
      <c r="I71" s="17">
        <f>IF(G71&gt;H71,F71-G71,F71-H71)</f>
        <v>7714525</v>
      </c>
      <c r="J71" s="17">
        <v>84962395</v>
      </c>
      <c r="K71" s="17">
        <v>35535</v>
      </c>
      <c r="L71" s="17">
        <v>42361224</v>
      </c>
      <c r="M71" s="17">
        <v>76922277</v>
      </c>
      <c r="N71" s="17"/>
      <c r="O71" s="17"/>
      <c r="P71" s="17"/>
      <c r="Q71" s="17"/>
    </row>
    <row r="72" spans="1:17" ht="12.75" customHeight="1">
      <c r="A72" s="11">
        <f t="shared" si="6"/>
        <v>68</v>
      </c>
      <c r="B72" s="1" t="s">
        <v>64</v>
      </c>
      <c r="C72" s="13" t="s">
        <v>50</v>
      </c>
      <c r="D72" s="13" t="s">
        <v>5</v>
      </c>
      <c r="E72" s="23">
        <v>36981</v>
      </c>
      <c r="F72" s="17">
        <v>177399587</v>
      </c>
      <c r="G72" s="17">
        <v>250000</v>
      </c>
      <c r="H72" s="17">
        <f t="shared" si="7"/>
        <v>0</v>
      </c>
      <c r="I72" s="17">
        <f>F72-G72</f>
        <v>177149587</v>
      </c>
      <c r="J72" s="17">
        <v>0</v>
      </c>
      <c r="K72" s="17">
        <v>0</v>
      </c>
      <c r="L72" s="17">
        <v>0</v>
      </c>
      <c r="M72" s="17">
        <v>0</v>
      </c>
      <c r="N72" s="17"/>
      <c r="O72" s="17"/>
      <c r="P72" s="17"/>
      <c r="Q72" s="17"/>
    </row>
    <row r="73" spans="1:17" ht="12.75" customHeight="1">
      <c r="A73" s="11">
        <f t="shared" si="6"/>
        <v>69</v>
      </c>
      <c r="B73" s="1" t="s">
        <v>89</v>
      </c>
      <c r="C73" s="13" t="s">
        <v>48</v>
      </c>
      <c r="D73" s="13" t="s">
        <v>5</v>
      </c>
      <c r="E73" s="23">
        <v>36981</v>
      </c>
      <c r="F73" s="17">
        <v>411446</v>
      </c>
      <c r="G73" s="17">
        <v>250000</v>
      </c>
      <c r="H73" s="17">
        <f t="shared" si="7"/>
        <v>0</v>
      </c>
      <c r="I73" s="17">
        <f>F73-G73</f>
        <v>161446</v>
      </c>
      <c r="J73" s="17">
        <v>0</v>
      </c>
      <c r="K73" s="17">
        <v>0</v>
      </c>
      <c r="L73" s="17">
        <v>0</v>
      </c>
      <c r="M73" s="17">
        <v>0</v>
      </c>
      <c r="N73" s="17"/>
      <c r="O73" s="17"/>
      <c r="P73" s="17"/>
      <c r="Q73" s="17"/>
    </row>
    <row r="74" spans="1:17" ht="12.75" customHeight="1">
      <c r="A74" s="11">
        <f t="shared" si="6"/>
        <v>70</v>
      </c>
      <c r="B74" s="10" t="s">
        <v>125</v>
      </c>
      <c r="C74" s="9" t="s">
        <v>48</v>
      </c>
      <c r="D74" s="9" t="s">
        <v>5</v>
      </c>
      <c r="E74" s="21">
        <v>36981</v>
      </c>
      <c r="F74" s="17">
        <v>280813</v>
      </c>
      <c r="G74" s="17">
        <v>250000</v>
      </c>
      <c r="H74" s="17">
        <f t="shared" si="7"/>
        <v>0</v>
      </c>
      <c r="I74" s="17">
        <f>IF(G74&gt;H74,F74-G74,F74-H74)</f>
        <v>30813</v>
      </c>
      <c r="J74" s="17">
        <v>0</v>
      </c>
      <c r="K74" s="17">
        <v>0</v>
      </c>
      <c r="L74" s="17">
        <v>0</v>
      </c>
      <c r="M74" s="17">
        <v>0</v>
      </c>
      <c r="N74" s="17"/>
      <c r="O74" s="17"/>
      <c r="P74" s="17"/>
      <c r="Q74" s="17"/>
    </row>
    <row r="75" spans="1:17" ht="12.75" customHeight="1">
      <c r="A75" s="11">
        <f t="shared" si="6"/>
        <v>71</v>
      </c>
      <c r="B75" s="10" t="s">
        <v>126</v>
      </c>
      <c r="C75" s="9" t="s">
        <v>48</v>
      </c>
      <c r="D75" s="9" t="s">
        <v>12</v>
      </c>
      <c r="E75" s="21">
        <v>36981</v>
      </c>
      <c r="F75" s="17">
        <v>3838845</v>
      </c>
      <c r="G75" s="17">
        <v>788512.6</v>
      </c>
      <c r="H75" s="17">
        <f t="shared" si="7"/>
        <v>146645.76</v>
      </c>
      <c r="I75" s="17">
        <f>IF(G75&gt;H75,F75-G75,F75-H75)</f>
        <v>3050332.4</v>
      </c>
      <c r="J75" s="17">
        <v>19828532</v>
      </c>
      <c r="K75" s="17">
        <v>216425</v>
      </c>
      <c r="L75" s="17">
        <v>1818072</v>
      </c>
      <c r="M75" s="17">
        <v>30000</v>
      </c>
      <c r="N75" s="17"/>
      <c r="O75" s="17"/>
      <c r="P75" s="17"/>
      <c r="Q75" s="17"/>
    </row>
    <row r="76" spans="1:17" ht="12.75" customHeight="1">
      <c r="A76" s="11">
        <f t="shared" si="6"/>
        <v>72</v>
      </c>
      <c r="B76" s="10" t="s">
        <v>127</v>
      </c>
      <c r="C76" s="9" t="s">
        <v>48</v>
      </c>
      <c r="D76" s="9" t="s">
        <v>4</v>
      </c>
      <c r="E76" s="21">
        <v>36981</v>
      </c>
      <c r="F76" s="17">
        <v>25311537</v>
      </c>
      <c r="G76" s="17">
        <v>1649582.32</v>
      </c>
      <c r="H76" s="17">
        <f t="shared" si="7"/>
        <v>1187530</v>
      </c>
      <c r="I76" s="17">
        <f>IF(G76&gt;H76,F76-G76,F76-H76)</f>
        <v>23661954.68</v>
      </c>
      <c r="J76" s="17">
        <v>59825451</v>
      </c>
      <c r="K76" s="17">
        <v>284669</v>
      </c>
      <c r="L76" s="17">
        <v>14844125</v>
      </c>
      <c r="M76" s="17">
        <v>0</v>
      </c>
      <c r="N76" s="17"/>
      <c r="O76" s="17"/>
      <c r="P76" s="17"/>
      <c r="Q76" s="17"/>
    </row>
    <row r="77" spans="1:17" ht="12.75" customHeight="1">
      <c r="A77" s="11">
        <f t="shared" si="6"/>
        <v>73</v>
      </c>
      <c r="B77" s="1" t="s">
        <v>237</v>
      </c>
      <c r="C77" s="13" t="s">
        <v>50</v>
      </c>
      <c r="D77" s="13" t="s">
        <v>5</v>
      </c>
      <c r="E77" s="23">
        <v>36981</v>
      </c>
      <c r="F77" s="17">
        <v>24589795</v>
      </c>
      <c r="G77" s="17">
        <v>250000</v>
      </c>
      <c r="H77" s="17">
        <f t="shared" si="7"/>
        <v>0</v>
      </c>
      <c r="I77" s="17">
        <f>F77-G77</f>
        <v>24339795</v>
      </c>
      <c r="J77" s="17">
        <v>0</v>
      </c>
      <c r="K77" s="17">
        <v>0</v>
      </c>
      <c r="L77" s="17">
        <v>0</v>
      </c>
      <c r="M77" s="17">
        <v>0</v>
      </c>
      <c r="N77" s="17"/>
      <c r="O77" s="17"/>
      <c r="P77" s="17"/>
      <c r="Q77" s="17"/>
    </row>
    <row r="78" spans="1:17" ht="12.75" customHeight="1">
      <c r="A78" s="11">
        <f t="shared" si="6"/>
        <v>74</v>
      </c>
      <c r="B78" s="11" t="s">
        <v>174</v>
      </c>
      <c r="C78" s="20" t="s">
        <v>48</v>
      </c>
      <c r="D78" s="20" t="s">
        <v>5</v>
      </c>
      <c r="E78" s="24">
        <v>36981</v>
      </c>
      <c r="F78" s="17">
        <v>873529</v>
      </c>
      <c r="G78" s="17">
        <v>250000</v>
      </c>
      <c r="H78" s="17">
        <v>0</v>
      </c>
      <c r="I78" s="17">
        <f>F78-G78</f>
        <v>623529</v>
      </c>
      <c r="J78" s="17">
        <v>0</v>
      </c>
      <c r="K78" s="17">
        <v>0</v>
      </c>
      <c r="L78" s="17"/>
      <c r="M78" s="17"/>
      <c r="N78" s="17"/>
      <c r="O78" s="17"/>
      <c r="P78" s="17"/>
      <c r="Q78" s="17"/>
    </row>
    <row r="79" spans="1:17" ht="12.75" customHeight="1">
      <c r="A79" s="11">
        <f t="shared" si="6"/>
        <v>75</v>
      </c>
      <c r="B79" s="10" t="s">
        <v>128</v>
      </c>
      <c r="C79" s="9" t="s">
        <v>48</v>
      </c>
      <c r="D79" s="9" t="s">
        <v>12</v>
      </c>
      <c r="E79" s="21">
        <v>36981</v>
      </c>
      <c r="F79" s="17">
        <v>10583952</v>
      </c>
      <c r="G79" s="17">
        <v>5631942.32</v>
      </c>
      <c r="H79" s="17">
        <f aca="true" t="shared" si="8" ref="H79:H89">(L79*0.08)+(M79*0.04)</f>
        <v>7998535.5200000005</v>
      </c>
      <c r="I79" s="17">
        <f>IF(G79&gt;H79,F79-G79,F79-H79)</f>
        <v>2585416.4799999995</v>
      </c>
      <c r="J79" s="17">
        <v>112111150</v>
      </c>
      <c r="K79" s="17">
        <v>30340002</v>
      </c>
      <c r="L79" s="17">
        <v>99981694</v>
      </c>
      <c r="M79" s="17">
        <v>0</v>
      </c>
      <c r="N79" s="17"/>
      <c r="O79" s="17"/>
      <c r="P79" s="17"/>
      <c r="Q79" s="17"/>
    </row>
    <row r="80" spans="1:17" ht="12.75" customHeight="1">
      <c r="A80" s="11">
        <f t="shared" si="6"/>
        <v>76</v>
      </c>
      <c r="B80" s="10" t="s">
        <v>164</v>
      </c>
      <c r="C80" s="9" t="s">
        <v>50</v>
      </c>
      <c r="D80" s="9" t="s">
        <v>12</v>
      </c>
      <c r="E80" s="21">
        <v>36981</v>
      </c>
      <c r="F80" s="17">
        <v>6001535</v>
      </c>
      <c r="G80" s="17">
        <v>1059121</v>
      </c>
      <c r="H80" s="17">
        <f t="shared" si="8"/>
        <v>910166.24</v>
      </c>
      <c r="I80" s="17">
        <f>IF(G80&gt;H80,F80-G80,F80-H80)</f>
        <v>4942414</v>
      </c>
      <c r="J80" s="17">
        <v>32073708</v>
      </c>
      <c r="K80" s="17">
        <v>1637826</v>
      </c>
      <c r="L80" s="17">
        <v>11360363</v>
      </c>
      <c r="M80" s="17">
        <v>33430</v>
      </c>
      <c r="N80" s="17"/>
      <c r="O80" s="17"/>
      <c r="P80" s="17"/>
      <c r="Q80" s="17"/>
    </row>
    <row r="81" spans="1:17" ht="12.75" customHeight="1">
      <c r="A81" s="11">
        <f t="shared" si="6"/>
        <v>77</v>
      </c>
      <c r="B81" s="1" t="s">
        <v>65</v>
      </c>
      <c r="C81" s="13" t="s">
        <v>50</v>
      </c>
      <c r="D81" s="13" t="s">
        <v>12</v>
      </c>
      <c r="E81" s="23">
        <v>36980</v>
      </c>
      <c r="F81" s="17">
        <v>4046062409</v>
      </c>
      <c r="G81" s="17">
        <v>682067286</v>
      </c>
      <c r="H81" s="17">
        <f t="shared" si="8"/>
        <v>366049837.2</v>
      </c>
      <c r="I81" s="17">
        <f>F81-G81</f>
        <v>3363995123</v>
      </c>
      <c r="J81" s="17">
        <v>6620833596</v>
      </c>
      <c r="K81" s="17">
        <v>2815645185</v>
      </c>
      <c r="L81" s="17">
        <v>4395869490</v>
      </c>
      <c r="M81" s="17">
        <v>359506950</v>
      </c>
      <c r="N81" s="17"/>
      <c r="O81" s="17"/>
      <c r="P81" s="17"/>
      <c r="Q81" s="17"/>
    </row>
    <row r="82" spans="1:17" ht="12.75" customHeight="1">
      <c r="A82" s="11">
        <f t="shared" si="6"/>
        <v>78</v>
      </c>
      <c r="B82" s="1" t="s">
        <v>66</v>
      </c>
      <c r="C82" s="13" t="s">
        <v>50</v>
      </c>
      <c r="D82" s="13" t="s">
        <v>12</v>
      </c>
      <c r="E82" s="23">
        <v>36981</v>
      </c>
      <c r="F82" s="17">
        <v>575732000</v>
      </c>
      <c r="G82" s="17">
        <v>5018000</v>
      </c>
      <c r="H82" s="17">
        <f t="shared" si="8"/>
        <v>12484240</v>
      </c>
      <c r="I82" s="17">
        <f>F82-H82</f>
        <v>563247760</v>
      </c>
      <c r="J82" s="17">
        <v>98815000</v>
      </c>
      <c r="K82" s="17">
        <v>0</v>
      </c>
      <c r="L82" s="17">
        <v>97958000</v>
      </c>
      <c r="M82" s="17">
        <v>116190000</v>
      </c>
      <c r="N82" s="17"/>
      <c r="O82" s="17"/>
      <c r="P82" s="17"/>
      <c r="Q82" s="17"/>
    </row>
    <row r="83" spans="1:17" ht="12.75" customHeight="1">
      <c r="A83" s="11">
        <f t="shared" si="6"/>
        <v>79</v>
      </c>
      <c r="B83" s="1" t="s">
        <v>219</v>
      </c>
      <c r="C83" s="13" t="s">
        <v>50</v>
      </c>
      <c r="D83" s="13" t="s">
        <v>5</v>
      </c>
      <c r="E83" s="23">
        <v>36981</v>
      </c>
      <c r="F83" s="17">
        <v>37003423</v>
      </c>
      <c r="G83" s="17">
        <v>1500000</v>
      </c>
      <c r="H83" s="17">
        <f t="shared" si="8"/>
        <v>95521.64</v>
      </c>
      <c r="I83" s="17">
        <f>F83-G83</f>
        <v>35503423</v>
      </c>
      <c r="J83" s="17">
        <v>2497978</v>
      </c>
      <c r="K83" s="17">
        <v>0</v>
      </c>
      <c r="L83" s="17">
        <v>955193</v>
      </c>
      <c r="M83" s="17">
        <v>477655</v>
      </c>
      <c r="N83" s="17"/>
      <c r="O83" s="17"/>
      <c r="P83" s="17"/>
      <c r="Q83" s="17"/>
    </row>
    <row r="84" spans="1:17" ht="12.75" customHeight="1">
      <c r="A84" s="11">
        <f t="shared" si="6"/>
        <v>80</v>
      </c>
      <c r="B84" s="1" t="s">
        <v>11</v>
      </c>
      <c r="C84" s="13" t="s">
        <v>48</v>
      </c>
      <c r="D84" s="13" t="s">
        <v>12</v>
      </c>
      <c r="E84" s="22">
        <v>36980</v>
      </c>
      <c r="F84" s="17">
        <v>318942568</v>
      </c>
      <c r="G84" s="17">
        <v>133069011.92</v>
      </c>
      <c r="H84" s="17">
        <f t="shared" si="8"/>
        <v>248131544.52</v>
      </c>
      <c r="I84" s="17">
        <f>F84-H84</f>
        <v>70811023.47999999</v>
      </c>
      <c r="J84" s="17">
        <v>3363415098</v>
      </c>
      <c r="K84" s="17">
        <v>0</v>
      </c>
      <c r="L84" s="17">
        <v>2987639862</v>
      </c>
      <c r="M84" s="17">
        <v>228008889</v>
      </c>
      <c r="N84" s="17"/>
      <c r="O84" s="17"/>
      <c r="P84" s="17"/>
      <c r="Q84" s="17"/>
    </row>
    <row r="85" spans="1:17" ht="12.75" customHeight="1">
      <c r="A85" s="11">
        <f t="shared" si="6"/>
        <v>81</v>
      </c>
      <c r="B85" s="10" t="s">
        <v>129</v>
      </c>
      <c r="C85" s="9" t="s">
        <v>48</v>
      </c>
      <c r="D85" s="9" t="s">
        <v>12</v>
      </c>
      <c r="E85" s="21">
        <v>36981</v>
      </c>
      <c r="F85" s="17">
        <v>1426873</v>
      </c>
      <c r="G85" s="17">
        <v>250000</v>
      </c>
      <c r="H85" s="17">
        <f t="shared" si="8"/>
        <v>24660.4</v>
      </c>
      <c r="I85" s="17">
        <f>IF(G85&gt;H85,F85-G85,F85-H85)</f>
        <v>1176873</v>
      </c>
      <c r="J85" s="17">
        <v>4379691</v>
      </c>
      <c r="K85" s="17">
        <v>0</v>
      </c>
      <c r="L85" s="17">
        <v>288080</v>
      </c>
      <c r="M85" s="17">
        <v>40350</v>
      </c>
      <c r="N85" s="17"/>
      <c r="O85" s="17"/>
      <c r="P85" s="17"/>
      <c r="Q85" s="17"/>
    </row>
    <row r="86" spans="1:17" ht="12.75" customHeight="1">
      <c r="A86" s="11">
        <f t="shared" si="6"/>
        <v>82</v>
      </c>
      <c r="B86" s="1" t="s">
        <v>67</v>
      </c>
      <c r="C86" s="13" t="s">
        <v>50</v>
      </c>
      <c r="D86" s="13" t="s">
        <v>5</v>
      </c>
      <c r="E86" s="23">
        <v>36981</v>
      </c>
      <c r="F86" s="17">
        <v>2074807</v>
      </c>
      <c r="G86" s="17">
        <v>317475</v>
      </c>
      <c r="H86" s="17">
        <f t="shared" si="8"/>
        <v>249268.2</v>
      </c>
      <c r="I86" s="17">
        <f>F86-G86</f>
        <v>1757332</v>
      </c>
      <c r="J86" s="17">
        <v>8008682</v>
      </c>
      <c r="K86" s="17">
        <v>0</v>
      </c>
      <c r="L86" s="17">
        <v>3094518</v>
      </c>
      <c r="M86" s="17">
        <v>42669</v>
      </c>
      <c r="N86" s="17"/>
      <c r="O86" s="17"/>
      <c r="P86" s="17"/>
      <c r="Q86" s="17"/>
    </row>
    <row r="87" spans="1:17" ht="12.75" customHeight="1">
      <c r="A87" s="11">
        <f t="shared" si="6"/>
        <v>83</v>
      </c>
      <c r="B87" s="1" t="s">
        <v>68</v>
      </c>
      <c r="C87" s="13" t="s">
        <v>50</v>
      </c>
      <c r="D87" s="13" t="s">
        <v>10</v>
      </c>
      <c r="E87" s="23">
        <v>36981</v>
      </c>
      <c r="F87" s="17">
        <v>179932375</v>
      </c>
      <c r="G87" s="17">
        <v>11137132</v>
      </c>
      <c r="H87" s="17">
        <f t="shared" si="8"/>
        <v>12349835.96</v>
      </c>
      <c r="I87" s="17">
        <f>F87-H87</f>
        <v>167582539.04</v>
      </c>
      <c r="J87" s="17">
        <v>237532804</v>
      </c>
      <c r="K87" s="17">
        <v>43779041</v>
      </c>
      <c r="L87" s="17">
        <v>128311258</v>
      </c>
      <c r="M87" s="17">
        <v>52123383</v>
      </c>
      <c r="N87" s="17"/>
      <c r="O87" s="17"/>
      <c r="P87" s="17"/>
      <c r="Q87" s="17"/>
    </row>
    <row r="88" spans="1:17" ht="12.75" customHeight="1">
      <c r="A88" s="11">
        <f t="shared" si="6"/>
        <v>84</v>
      </c>
      <c r="B88" s="1" t="s">
        <v>238</v>
      </c>
      <c r="C88" s="13" t="s">
        <v>48</v>
      </c>
      <c r="D88" s="13" t="s">
        <v>5</v>
      </c>
      <c r="E88" s="23">
        <v>36981</v>
      </c>
      <c r="F88" s="17">
        <v>409765</v>
      </c>
      <c r="G88" s="17">
        <v>250000</v>
      </c>
      <c r="H88" s="17">
        <f t="shared" si="8"/>
        <v>0</v>
      </c>
      <c r="I88" s="17">
        <f>F88-G88</f>
        <v>159765</v>
      </c>
      <c r="J88" s="17">
        <v>0</v>
      </c>
      <c r="K88" s="17">
        <v>0</v>
      </c>
      <c r="L88" s="17">
        <v>0</v>
      </c>
      <c r="M88" s="17">
        <v>0</v>
      </c>
      <c r="N88" s="17"/>
      <c r="O88" s="17"/>
      <c r="P88" s="17"/>
      <c r="Q88" s="17"/>
    </row>
    <row r="89" spans="1:17" ht="12.75" customHeight="1">
      <c r="A89" s="11">
        <f t="shared" si="6"/>
        <v>85</v>
      </c>
      <c r="B89" s="10" t="s">
        <v>165</v>
      </c>
      <c r="C89" s="9" t="s">
        <v>50</v>
      </c>
      <c r="D89" s="9" t="s">
        <v>12</v>
      </c>
      <c r="E89" s="21">
        <v>36981</v>
      </c>
      <c r="F89" s="17">
        <v>77523424</v>
      </c>
      <c r="G89" s="17">
        <v>8297174</v>
      </c>
      <c r="H89" s="17">
        <f t="shared" si="8"/>
        <v>10271539.56</v>
      </c>
      <c r="I89" s="17">
        <f>IF(G89&gt;H89,F89-G89,F89-H89)</f>
        <v>67251884.44</v>
      </c>
      <c r="J89" s="17">
        <v>248481519</v>
      </c>
      <c r="K89" s="17">
        <v>35630328</v>
      </c>
      <c r="L89" s="17">
        <v>126341135</v>
      </c>
      <c r="M89" s="17">
        <v>4106219</v>
      </c>
      <c r="N89" s="17"/>
      <c r="O89" s="17"/>
      <c r="P89" s="17"/>
      <c r="Q89" s="17"/>
    </row>
    <row r="90" spans="1:17" ht="12.75" customHeight="1">
      <c r="A90" s="11">
        <f t="shared" si="6"/>
        <v>86</v>
      </c>
      <c r="B90" s="11" t="s">
        <v>239</v>
      </c>
      <c r="C90" s="20" t="s">
        <v>48</v>
      </c>
      <c r="D90" s="20" t="s">
        <v>5</v>
      </c>
      <c r="E90" s="24">
        <v>36922</v>
      </c>
      <c r="F90" s="17">
        <v>384106</v>
      </c>
      <c r="G90" s="17">
        <v>250000</v>
      </c>
      <c r="H90" s="17">
        <v>0</v>
      </c>
      <c r="I90" s="17">
        <f>IF(G90&gt;H90,F90-G90,F90-H90)</f>
        <v>134106</v>
      </c>
      <c r="J90" s="17">
        <v>0</v>
      </c>
      <c r="K90" s="17">
        <v>0</v>
      </c>
      <c r="L90" s="17"/>
      <c r="M90" s="17"/>
      <c r="N90" s="17"/>
      <c r="O90" s="17"/>
      <c r="P90" s="17"/>
      <c r="Q90" s="17"/>
    </row>
    <row r="91" spans="1:17" ht="12.75" customHeight="1">
      <c r="A91" s="11">
        <f t="shared" si="6"/>
        <v>87</v>
      </c>
      <c r="B91" s="1" t="s">
        <v>69</v>
      </c>
      <c r="C91" s="13" t="s">
        <v>50</v>
      </c>
      <c r="D91" s="13" t="s">
        <v>4</v>
      </c>
      <c r="E91" s="23">
        <v>36981</v>
      </c>
      <c r="F91" s="17">
        <v>36641410</v>
      </c>
      <c r="G91" s="17">
        <v>1210673</v>
      </c>
      <c r="H91" s="17">
        <f aca="true" t="shared" si="9" ref="H91:H104">(L91*0.08)+(M91*0.04)</f>
        <v>895628</v>
      </c>
      <c r="I91" s="17">
        <f>F91-G91</f>
        <v>35430737</v>
      </c>
      <c r="J91" s="17">
        <v>26198060</v>
      </c>
      <c r="K91" s="17">
        <v>4068771</v>
      </c>
      <c r="L91" s="17">
        <v>11195350</v>
      </c>
      <c r="M91" s="17">
        <v>0</v>
      </c>
      <c r="N91" s="17"/>
      <c r="O91" s="17"/>
      <c r="P91" s="17"/>
      <c r="Q91" s="17"/>
    </row>
    <row r="92" spans="1:17" ht="12.75" customHeight="1">
      <c r="A92" s="11">
        <f t="shared" si="6"/>
        <v>88</v>
      </c>
      <c r="B92" s="1" t="s">
        <v>70</v>
      </c>
      <c r="C92" s="13" t="s">
        <v>50</v>
      </c>
      <c r="D92" s="13" t="s">
        <v>5</v>
      </c>
      <c r="E92" s="23">
        <v>36981</v>
      </c>
      <c r="F92" s="17">
        <v>3986461</v>
      </c>
      <c r="G92" s="17">
        <v>250000</v>
      </c>
      <c r="H92" s="17">
        <f t="shared" si="9"/>
        <v>0</v>
      </c>
      <c r="I92" s="17">
        <f>F92-G92</f>
        <v>3736461</v>
      </c>
      <c r="J92" s="17">
        <v>0</v>
      </c>
      <c r="K92" s="17">
        <v>0</v>
      </c>
      <c r="L92" s="17">
        <v>0</v>
      </c>
      <c r="M92" s="17">
        <v>0</v>
      </c>
      <c r="N92" s="17"/>
      <c r="O92" s="17"/>
      <c r="P92" s="17"/>
      <c r="Q92" s="17"/>
    </row>
    <row r="93" spans="1:17" ht="12.75" customHeight="1">
      <c r="A93" s="11">
        <f t="shared" si="6"/>
        <v>89</v>
      </c>
      <c r="B93" s="10" t="s">
        <v>130</v>
      </c>
      <c r="C93" s="9" t="s">
        <v>48</v>
      </c>
      <c r="D93" s="9" t="s">
        <v>12</v>
      </c>
      <c r="E93" s="21">
        <v>36981</v>
      </c>
      <c r="F93" s="17">
        <v>7774865</v>
      </c>
      <c r="G93" s="17">
        <v>2791631</v>
      </c>
      <c r="H93" s="17">
        <f t="shared" si="9"/>
        <v>2489759.4</v>
      </c>
      <c r="I93" s="17">
        <f>IF(G93&gt;H93,F93-G93,F93-H93)</f>
        <v>4983234</v>
      </c>
      <c r="J93" s="17">
        <v>77126690</v>
      </c>
      <c r="K93" s="17">
        <v>10403</v>
      </c>
      <c r="L93" s="17">
        <v>31006062</v>
      </c>
      <c r="M93" s="17">
        <v>231861</v>
      </c>
      <c r="N93" s="17"/>
      <c r="O93" s="17"/>
      <c r="P93" s="17"/>
      <c r="Q93" s="17"/>
    </row>
    <row r="94" spans="1:17" ht="12.75" customHeight="1">
      <c r="A94" s="11">
        <f t="shared" si="6"/>
        <v>90</v>
      </c>
      <c r="B94" s="1" t="s">
        <v>13</v>
      </c>
      <c r="C94" s="13" t="s">
        <v>48</v>
      </c>
      <c r="D94" s="13" t="s">
        <v>4</v>
      </c>
      <c r="E94" s="22">
        <v>36981</v>
      </c>
      <c r="F94" s="17">
        <v>388969884</v>
      </c>
      <c r="G94" s="17">
        <v>136878359.8</v>
      </c>
      <c r="H94" s="17">
        <f t="shared" si="9"/>
        <v>213905264.72</v>
      </c>
      <c r="I94" s="17">
        <f>F94-H94</f>
        <v>175064619.28</v>
      </c>
      <c r="J94" s="17">
        <v>3578251126</v>
      </c>
      <c r="K94" s="17">
        <v>389946287</v>
      </c>
      <c r="L94" s="17">
        <v>2524483309</v>
      </c>
      <c r="M94" s="17">
        <v>298665000</v>
      </c>
      <c r="N94" s="17"/>
      <c r="O94" s="17"/>
      <c r="P94" s="17"/>
      <c r="Q94" s="17"/>
    </row>
    <row r="95" spans="1:17" ht="12.75" customHeight="1">
      <c r="A95" s="11">
        <f t="shared" si="6"/>
        <v>91</v>
      </c>
      <c r="B95" s="1" t="s">
        <v>71</v>
      </c>
      <c r="C95" s="13" t="s">
        <v>50</v>
      </c>
      <c r="D95" s="13" t="s">
        <v>5</v>
      </c>
      <c r="E95" s="23">
        <v>36981</v>
      </c>
      <c r="F95" s="17">
        <v>12596974</v>
      </c>
      <c r="G95" s="17">
        <v>1205157</v>
      </c>
      <c r="H95" s="17">
        <f t="shared" si="9"/>
        <v>0</v>
      </c>
      <c r="I95" s="17">
        <f>F95-G95</f>
        <v>11391817</v>
      </c>
      <c r="J95" s="17">
        <v>0</v>
      </c>
      <c r="K95" s="17">
        <v>0</v>
      </c>
      <c r="L95" s="17">
        <v>0</v>
      </c>
      <c r="M95" s="17">
        <v>0</v>
      </c>
      <c r="N95" s="17"/>
      <c r="O95" s="17"/>
      <c r="P95" s="17"/>
      <c r="Q95" s="17"/>
    </row>
    <row r="96" spans="1:17" ht="12.75" customHeight="1">
      <c r="A96" s="11">
        <f t="shared" si="6"/>
        <v>92</v>
      </c>
      <c r="B96" s="1" t="s">
        <v>72</v>
      </c>
      <c r="C96" s="13" t="s">
        <v>50</v>
      </c>
      <c r="D96" s="13" t="s">
        <v>5</v>
      </c>
      <c r="E96" s="23">
        <v>36981</v>
      </c>
      <c r="F96" s="17">
        <v>21897098</v>
      </c>
      <c r="G96" s="17">
        <v>250000</v>
      </c>
      <c r="H96" s="17">
        <f t="shared" si="9"/>
        <v>0</v>
      </c>
      <c r="I96" s="17">
        <f>F96-G96</f>
        <v>21647098</v>
      </c>
      <c r="J96" s="17">
        <v>0</v>
      </c>
      <c r="K96" s="17">
        <v>0</v>
      </c>
      <c r="L96" s="17">
        <v>0</v>
      </c>
      <c r="M96" s="17">
        <v>0</v>
      </c>
      <c r="N96" s="17"/>
      <c r="O96" s="17"/>
      <c r="P96" s="17"/>
      <c r="Q96" s="17"/>
    </row>
    <row r="97" spans="1:17" ht="12.75" customHeight="1">
      <c r="A97" s="11">
        <f t="shared" si="6"/>
        <v>93</v>
      </c>
      <c r="B97" s="10" t="s">
        <v>131</v>
      </c>
      <c r="C97" s="9" t="s">
        <v>48</v>
      </c>
      <c r="D97" s="9" t="s">
        <v>12</v>
      </c>
      <c r="E97" s="21">
        <v>36981</v>
      </c>
      <c r="F97" s="17">
        <v>11118954</v>
      </c>
      <c r="G97" s="17">
        <v>325386.16</v>
      </c>
      <c r="H97" s="17">
        <f t="shared" si="9"/>
        <v>120800.56</v>
      </c>
      <c r="I97" s="17">
        <f>IF(G97&gt;H97,F97-G97,F97-H97)</f>
        <v>10793567.84</v>
      </c>
      <c r="J97" s="17">
        <v>13017007</v>
      </c>
      <c r="K97" s="17">
        <v>0</v>
      </c>
      <c r="L97" s="17">
        <v>1510007</v>
      </c>
      <c r="M97" s="17">
        <v>0</v>
      </c>
      <c r="N97" s="17"/>
      <c r="O97" s="17"/>
      <c r="P97" s="17"/>
      <c r="Q97" s="17"/>
    </row>
    <row r="98" spans="1:17" ht="12.75" customHeight="1">
      <c r="A98" s="11">
        <f t="shared" si="6"/>
        <v>94</v>
      </c>
      <c r="B98" s="1" t="s">
        <v>240</v>
      </c>
      <c r="C98" s="13" t="s">
        <v>50</v>
      </c>
      <c r="D98" s="13" t="s">
        <v>5</v>
      </c>
      <c r="E98" s="23">
        <v>36981</v>
      </c>
      <c r="F98" s="17">
        <v>10316611</v>
      </c>
      <c r="G98" s="17">
        <v>1000000</v>
      </c>
      <c r="H98" s="17">
        <f t="shared" si="9"/>
        <v>0</v>
      </c>
      <c r="I98" s="17">
        <f>F98-G98</f>
        <v>9316611</v>
      </c>
      <c r="J98" s="17">
        <v>0</v>
      </c>
      <c r="K98" s="17">
        <v>0</v>
      </c>
      <c r="L98" s="17">
        <v>0</v>
      </c>
      <c r="M98" s="17">
        <v>0</v>
      </c>
      <c r="N98" s="17"/>
      <c r="O98" s="17"/>
      <c r="P98" s="17"/>
      <c r="Q98" s="17"/>
    </row>
    <row r="99" spans="1:17" ht="12.75" customHeight="1">
      <c r="A99" s="11">
        <f t="shared" si="6"/>
        <v>95</v>
      </c>
      <c r="B99" s="10" t="s">
        <v>132</v>
      </c>
      <c r="C99" s="9" t="s">
        <v>48</v>
      </c>
      <c r="D99" s="9" t="s">
        <v>12</v>
      </c>
      <c r="E99" s="21">
        <v>36981</v>
      </c>
      <c r="F99" s="17">
        <v>1318939</v>
      </c>
      <c r="G99" s="17">
        <v>250000</v>
      </c>
      <c r="H99" s="17">
        <f t="shared" si="9"/>
        <v>181707.88</v>
      </c>
      <c r="I99" s="17">
        <f>IF(G99&gt;H99,F99-G99,F99-H99)</f>
        <v>1068939</v>
      </c>
      <c r="J99" s="17">
        <v>5207464</v>
      </c>
      <c r="K99" s="17">
        <v>0</v>
      </c>
      <c r="L99" s="17">
        <v>1806824</v>
      </c>
      <c r="M99" s="17">
        <v>929049</v>
      </c>
      <c r="N99" s="17"/>
      <c r="O99" s="17"/>
      <c r="P99" s="17"/>
      <c r="Q99" s="17"/>
    </row>
    <row r="100" spans="1:17" ht="12.75" customHeight="1">
      <c r="A100" s="11">
        <f t="shared" si="6"/>
        <v>96</v>
      </c>
      <c r="B100" s="10" t="s">
        <v>133</v>
      </c>
      <c r="C100" s="9" t="s">
        <v>48</v>
      </c>
      <c r="D100" s="9" t="s">
        <v>12</v>
      </c>
      <c r="E100" s="21">
        <v>36981</v>
      </c>
      <c r="F100" s="17">
        <v>2585040</v>
      </c>
      <c r="G100" s="17">
        <v>250000</v>
      </c>
      <c r="H100" s="17">
        <f t="shared" si="9"/>
        <v>51281.12</v>
      </c>
      <c r="I100" s="17">
        <f>IF(G100&gt;H100,F100-G100,F100-H100)</f>
        <v>2335040</v>
      </c>
      <c r="J100" s="17">
        <v>5202557</v>
      </c>
      <c r="K100" s="17">
        <v>0</v>
      </c>
      <c r="L100" s="17">
        <v>640539</v>
      </c>
      <c r="M100" s="17">
        <v>950</v>
      </c>
      <c r="N100" s="17"/>
      <c r="O100" s="17"/>
      <c r="P100" s="17"/>
      <c r="Q100" s="17"/>
    </row>
    <row r="101" spans="1:17" ht="12.75" customHeight="1">
      <c r="A101" s="11">
        <f t="shared" si="6"/>
        <v>97</v>
      </c>
      <c r="B101" s="10" t="s">
        <v>134</v>
      </c>
      <c r="C101" s="9" t="s">
        <v>48</v>
      </c>
      <c r="D101" s="9" t="s">
        <v>12</v>
      </c>
      <c r="E101" s="21">
        <v>36981</v>
      </c>
      <c r="F101" s="17">
        <v>419344</v>
      </c>
      <c r="G101" s="17">
        <v>250000</v>
      </c>
      <c r="H101" s="17">
        <f t="shared" si="9"/>
        <v>0</v>
      </c>
      <c r="I101" s="17">
        <f>IF(G101&gt;H101,F101-G101,F101-H101)</f>
        <v>169344</v>
      </c>
      <c r="J101" s="17">
        <v>0</v>
      </c>
      <c r="K101" s="17">
        <v>0</v>
      </c>
      <c r="L101" s="17">
        <v>0</v>
      </c>
      <c r="M101" s="17">
        <v>0</v>
      </c>
      <c r="N101" s="17"/>
      <c r="O101" s="17"/>
      <c r="P101" s="17"/>
      <c r="Q101" s="17"/>
    </row>
    <row r="102" spans="1:17" ht="12.75" customHeight="1">
      <c r="A102" s="11">
        <f t="shared" si="6"/>
        <v>98</v>
      </c>
      <c r="B102" s="1" t="s">
        <v>220</v>
      </c>
      <c r="C102" s="13" t="s">
        <v>50</v>
      </c>
      <c r="D102" s="13" t="s">
        <v>5</v>
      </c>
      <c r="E102" s="23">
        <v>36981</v>
      </c>
      <c r="F102" s="17">
        <v>290088506</v>
      </c>
      <c r="G102" s="17">
        <v>21990113</v>
      </c>
      <c r="H102" s="17">
        <f t="shared" si="9"/>
        <v>0</v>
      </c>
      <c r="I102" s="17">
        <f>F102-G102</f>
        <v>268098393</v>
      </c>
      <c r="J102" s="17">
        <v>0</v>
      </c>
      <c r="K102" s="17">
        <v>0</v>
      </c>
      <c r="L102" s="17">
        <v>0</v>
      </c>
      <c r="M102" s="17">
        <v>0</v>
      </c>
      <c r="N102" s="17"/>
      <c r="O102" s="17"/>
      <c r="P102" s="17"/>
      <c r="Q102" s="17"/>
    </row>
    <row r="103" spans="1:17" s="11" customFormat="1" ht="12.75" customHeight="1">
      <c r="A103" s="11">
        <f t="shared" si="6"/>
        <v>99</v>
      </c>
      <c r="B103" s="1" t="s">
        <v>73</v>
      </c>
      <c r="C103" s="13" t="s">
        <v>50</v>
      </c>
      <c r="D103" s="13" t="s">
        <v>12</v>
      </c>
      <c r="E103" s="23">
        <v>36981</v>
      </c>
      <c r="F103" s="17">
        <v>1793496000</v>
      </c>
      <c r="G103" s="17">
        <v>131559000</v>
      </c>
      <c r="H103" s="17">
        <f t="shared" si="9"/>
        <v>104404840</v>
      </c>
      <c r="I103" s="17">
        <f>F103-G103</f>
        <v>1661937000</v>
      </c>
      <c r="J103" s="17">
        <v>1185169000</v>
      </c>
      <c r="K103" s="17">
        <v>7149000</v>
      </c>
      <c r="L103" s="17">
        <v>944095000</v>
      </c>
      <c r="M103" s="17">
        <v>721931000</v>
      </c>
      <c r="N103" s="17"/>
      <c r="O103" s="17"/>
      <c r="P103" s="17"/>
      <c r="Q103" s="17"/>
    </row>
    <row r="104" spans="1:17" ht="12.75" customHeight="1">
      <c r="A104" s="11">
        <f t="shared" si="6"/>
        <v>100</v>
      </c>
      <c r="B104" s="10" t="s">
        <v>135</v>
      </c>
      <c r="C104" s="9" t="s">
        <v>48</v>
      </c>
      <c r="D104" s="9" t="s">
        <v>10</v>
      </c>
      <c r="E104" s="21">
        <v>36981</v>
      </c>
      <c r="F104" s="17">
        <v>54811822</v>
      </c>
      <c r="G104" s="17">
        <v>20127735</v>
      </c>
      <c r="H104" s="17">
        <f t="shared" si="9"/>
        <v>14853486.520000001</v>
      </c>
      <c r="I104" s="17">
        <f>IF(G104&gt;H104,F104-G104,F104-H104)</f>
        <v>34684087</v>
      </c>
      <c r="J104" s="17">
        <v>523652952</v>
      </c>
      <c r="K104" s="17">
        <v>6271680</v>
      </c>
      <c r="L104" s="17">
        <v>185499339</v>
      </c>
      <c r="M104" s="17">
        <v>338485</v>
      </c>
      <c r="N104" s="17"/>
      <c r="O104" s="17"/>
      <c r="P104" s="17"/>
      <c r="Q104" s="17"/>
    </row>
    <row r="105" spans="1:17" ht="12.75" customHeight="1">
      <c r="A105" s="11">
        <f t="shared" si="6"/>
        <v>101</v>
      </c>
      <c r="B105" s="11" t="s">
        <v>241</v>
      </c>
      <c r="C105" s="20" t="s">
        <v>48</v>
      </c>
      <c r="D105" s="20" t="s">
        <v>5</v>
      </c>
      <c r="E105" s="24">
        <v>36981</v>
      </c>
      <c r="F105" s="17">
        <v>454347</v>
      </c>
      <c r="G105" s="17">
        <v>250000</v>
      </c>
      <c r="H105" s="17">
        <v>0</v>
      </c>
      <c r="I105" s="17">
        <f>IF(G105&gt;H105,F105-G105,F105-H105)</f>
        <v>204347</v>
      </c>
      <c r="J105" s="17">
        <v>0</v>
      </c>
      <c r="K105" s="17">
        <v>0</v>
      </c>
      <c r="L105" s="17"/>
      <c r="M105" s="17"/>
      <c r="N105" s="17"/>
      <c r="O105" s="17"/>
      <c r="P105" s="17"/>
      <c r="Q105" s="17"/>
    </row>
    <row r="106" spans="1:17" ht="12.75" customHeight="1">
      <c r="A106" s="11">
        <f t="shared" si="6"/>
        <v>102</v>
      </c>
      <c r="B106" s="1" t="s">
        <v>107</v>
      </c>
      <c r="C106" s="13" t="s">
        <v>50</v>
      </c>
      <c r="D106" s="13" t="s">
        <v>5</v>
      </c>
      <c r="E106" s="23">
        <v>36981</v>
      </c>
      <c r="F106" s="17">
        <v>64349682</v>
      </c>
      <c r="G106" s="17">
        <v>4411614</v>
      </c>
      <c r="H106" s="17">
        <f>(L106*0.08)+(M106*0.04)</f>
        <v>0</v>
      </c>
      <c r="I106" s="17">
        <f>F106-G106</f>
        <v>59938068</v>
      </c>
      <c r="J106" s="17">
        <v>0</v>
      </c>
      <c r="K106" s="17">
        <v>0</v>
      </c>
      <c r="L106" s="17">
        <v>0</v>
      </c>
      <c r="M106" s="17">
        <v>0</v>
      </c>
      <c r="N106" s="17"/>
      <c r="O106" s="17"/>
      <c r="P106" s="17"/>
      <c r="Q106" s="17"/>
    </row>
    <row r="107" spans="1:17" ht="12.75" customHeight="1">
      <c r="A107" s="11">
        <f t="shared" si="6"/>
        <v>103</v>
      </c>
      <c r="B107" s="1" t="s">
        <v>242</v>
      </c>
      <c r="C107" s="13" t="s">
        <v>50</v>
      </c>
      <c r="D107" s="13" t="s">
        <v>5</v>
      </c>
      <c r="E107" s="23">
        <v>36981</v>
      </c>
      <c r="F107" s="17">
        <v>8534277</v>
      </c>
      <c r="G107" s="17">
        <v>250000</v>
      </c>
      <c r="H107" s="17">
        <f>(L107*0.08)+(M107*0.04)</f>
        <v>0</v>
      </c>
      <c r="I107" s="17">
        <f>F107-G107</f>
        <v>8284277</v>
      </c>
      <c r="J107" s="17">
        <v>0</v>
      </c>
      <c r="K107" s="17">
        <v>0</v>
      </c>
      <c r="L107" s="17">
        <v>0</v>
      </c>
      <c r="M107" s="17">
        <v>0</v>
      </c>
      <c r="N107" s="17"/>
      <c r="O107" s="17"/>
      <c r="P107" s="17"/>
      <c r="Q107" s="17"/>
    </row>
    <row r="108" spans="1:17" ht="12.75" customHeight="1">
      <c r="A108" s="11">
        <f t="shared" si="6"/>
        <v>104</v>
      </c>
      <c r="B108" s="10" t="s">
        <v>136</v>
      </c>
      <c r="C108" s="9" t="s">
        <v>48</v>
      </c>
      <c r="D108" s="9" t="s">
        <v>12</v>
      </c>
      <c r="E108" s="21">
        <v>36981</v>
      </c>
      <c r="F108" s="17">
        <v>916545</v>
      </c>
      <c r="G108" s="17">
        <v>250000</v>
      </c>
      <c r="H108" s="17">
        <f>(L108*0.08)+(M108*0.04)</f>
        <v>28830</v>
      </c>
      <c r="I108" s="17">
        <f>IF(G108&gt;H108,F108-G108,F108-H108)</f>
        <v>666545</v>
      </c>
      <c r="J108" s="17">
        <v>407931</v>
      </c>
      <c r="K108" s="17">
        <v>0</v>
      </c>
      <c r="L108" s="17">
        <v>360375</v>
      </c>
      <c r="M108" s="17">
        <v>0</v>
      </c>
      <c r="N108" s="17"/>
      <c r="O108" s="17"/>
      <c r="P108" s="17"/>
      <c r="Q108" s="17"/>
    </row>
    <row r="109" spans="1:17" ht="12.75" customHeight="1">
      <c r="A109" s="11">
        <f t="shared" si="6"/>
        <v>105</v>
      </c>
      <c r="B109" s="10" t="s">
        <v>166</v>
      </c>
      <c r="C109" s="9" t="s">
        <v>50</v>
      </c>
      <c r="D109" s="9" t="s">
        <v>10</v>
      </c>
      <c r="E109" s="21">
        <v>36981</v>
      </c>
      <c r="F109" s="17">
        <v>207769461</v>
      </c>
      <c r="G109" s="17">
        <v>82194221</v>
      </c>
      <c r="H109" s="17">
        <f>(L109*0.08)+(M109*0.04)</f>
        <v>82773891.88</v>
      </c>
      <c r="I109" s="17">
        <f>IF(G109&gt;H109,F109-G109,F109-H109)</f>
        <v>124995569.12</v>
      </c>
      <c r="J109" s="17">
        <v>2058386252</v>
      </c>
      <c r="K109" s="17">
        <v>224642876</v>
      </c>
      <c r="L109" s="17">
        <v>1030872599</v>
      </c>
      <c r="M109" s="17">
        <v>7602099</v>
      </c>
      <c r="N109" s="17"/>
      <c r="O109" s="17"/>
      <c r="P109" s="17"/>
      <c r="Q109" s="17"/>
    </row>
    <row r="110" spans="1:17" ht="12.75" customHeight="1">
      <c r="A110" s="11">
        <f t="shared" si="6"/>
        <v>106</v>
      </c>
      <c r="B110" s="11" t="s">
        <v>243</v>
      </c>
      <c r="C110" s="20" t="s">
        <v>48</v>
      </c>
      <c r="D110" s="20" t="s">
        <v>5</v>
      </c>
      <c r="E110" s="24">
        <v>36981</v>
      </c>
      <c r="F110" s="17">
        <v>790156</v>
      </c>
      <c r="G110" s="17">
        <v>250000</v>
      </c>
      <c r="H110" s="17">
        <v>0</v>
      </c>
      <c r="I110" s="17">
        <f>IF(G110&gt;H110,F110-G110,F110-H110)</f>
        <v>540156</v>
      </c>
      <c r="J110" s="17">
        <v>0</v>
      </c>
      <c r="K110" s="17">
        <v>0</v>
      </c>
      <c r="L110" s="17"/>
      <c r="M110" s="17"/>
      <c r="N110" s="17"/>
      <c r="O110" s="17"/>
      <c r="P110" s="17"/>
      <c r="Q110" s="17"/>
    </row>
    <row r="111" spans="1:17" ht="12.75" customHeight="1">
      <c r="A111" s="11">
        <f t="shared" si="6"/>
        <v>107</v>
      </c>
      <c r="B111" s="1" t="s">
        <v>221</v>
      </c>
      <c r="C111" s="13" t="s">
        <v>48</v>
      </c>
      <c r="D111" s="13" t="s">
        <v>5</v>
      </c>
      <c r="E111" s="23">
        <v>36799</v>
      </c>
      <c r="F111" s="17">
        <v>536581</v>
      </c>
      <c r="G111" s="17">
        <v>250000</v>
      </c>
      <c r="H111" s="17">
        <f aca="true" t="shared" si="10" ref="H111:H117">(L111*0.08)+(M111*0.04)</f>
        <v>0</v>
      </c>
      <c r="I111" s="17">
        <f>F111-G111</f>
        <v>286581</v>
      </c>
      <c r="J111" s="17">
        <v>0</v>
      </c>
      <c r="K111" s="17">
        <v>0</v>
      </c>
      <c r="L111" s="17">
        <v>0</v>
      </c>
      <c r="M111" s="17">
        <v>0</v>
      </c>
      <c r="N111" s="17"/>
      <c r="O111" s="17"/>
      <c r="P111" s="17"/>
      <c r="Q111" s="17"/>
    </row>
    <row r="112" spans="1:17" ht="12.75" customHeight="1">
      <c r="A112" s="11">
        <f t="shared" si="6"/>
        <v>108</v>
      </c>
      <c r="B112" s="1" t="s">
        <v>74</v>
      </c>
      <c r="C112" s="13" t="s">
        <v>50</v>
      </c>
      <c r="D112" s="13" t="s">
        <v>5</v>
      </c>
      <c r="E112" s="23">
        <v>36981</v>
      </c>
      <c r="F112" s="17">
        <v>12309071</v>
      </c>
      <c r="G112" s="17">
        <v>250000</v>
      </c>
      <c r="H112" s="17">
        <f t="shared" si="10"/>
        <v>0</v>
      </c>
      <c r="I112" s="17">
        <f>F112-G112</f>
        <v>12059071</v>
      </c>
      <c r="J112" s="17">
        <v>0</v>
      </c>
      <c r="K112" s="17">
        <v>0</v>
      </c>
      <c r="L112" s="17">
        <v>0</v>
      </c>
      <c r="M112" s="17">
        <v>0</v>
      </c>
      <c r="N112" s="17"/>
      <c r="O112" s="17"/>
      <c r="P112" s="17"/>
      <c r="Q112" s="17"/>
    </row>
    <row r="113" spans="1:17" ht="12.75" customHeight="1">
      <c r="A113" s="11">
        <f t="shared" si="6"/>
        <v>109</v>
      </c>
      <c r="B113" s="1" t="s">
        <v>14</v>
      </c>
      <c r="C113" s="13" t="s">
        <v>48</v>
      </c>
      <c r="D113" s="13" t="s">
        <v>4</v>
      </c>
      <c r="E113" s="22">
        <v>36981</v>
      </c>
      <c r="F113" s="17">
        <v>6034298.2705</v>
      </c>
      <c r="G113" s="17">
        <v>2079964.6356000002</v>
      </c>
      <c r="H113" s="17">
        <f t="shared" si="10"/>
        <v>691172.3200000001</v>
      </c>
      <c r="I113" s="17">
        <f>F113-G113</f>
        <v>3954333.6348999995</v>
      </c>
      <c r="J113" s="17">
        <v>53051438</v>
      </c>
      <c r="K113" s="17">
        <v>128244</v>
      </c>
      <c r="L113" s="17">
        <v>8188377</v>
      </c>
      <c r="M113" s="17">
        <v>902554</v>
      </c>
      <c r="N113" s="17"/>
      <c r="O113" s="17"/>
      <c r="P113" s="17"/>
      <c r="Q113" s="17"/>
    </row>
    <row r="114" spans="1:17" ht="12.75" customHeight="1">
      <c r="A114" s="11">
        <f t="shared" si="6"/>
        <v>110</v>
      </c>
      <c r="B114" s="1" t="s">
        <v>244</v>
      </c>
      <c r="C114" s="13" t="s">
        <v>48</v>
      </c>
      <c r="D114" s="13" t="s">
        <v>5</v>
      </c>
      <c r="E114" s="22">
        <v>36981</v>
      </c>
      <c r="F114" s="17">
        <v>8894720</v>
      </c>
      <c r="G114" s="17">
        <v>4404964</v>
      </c>
      <c r="H114" s="17">
        <f t="shared" si="10"/>
        <v>1288904.3199999998</v>
      </c>
      <c r="I114" s="17">
        <f>F114-G114</f>
        <v>4489756</v>
      </c>
      <c r="J114" s="17">
        <v>110751614</v>
      </c>
      <c r="K114" s="17">
        <v>0</v>
      </c>
      <c r="L114" s="17">
        <v>14833590</v>
      </c>
      <c r="M114" s="17">
        <v>2555428</v>
      </c>
      <c r="N114" s="17"/>
      <c r="O114" s="17"/>
      <c r="P114" s="17"/>
      <c r="Q114" s="17"/>
    </row>
    <row r="115" spans="1:17" ht="12.75" customHeight="1">
      <c r="A115" s="11">
        <f t="shared" si="6"/>
        <v>111</v>
      </c>
      <c r="B115" s="1" t="s">
        <v>15</v>
      </c>
      <c r="C115" s="13" t="s">
        <v>48</v>
      </c>
      <c r="D115" s="13" t="s">
        <v>12</v>
      </c>
      <c r="E115" s="22">
        <v>36980</v>
      </c>
      <c r="F115" s="17">
        <v>388761000</v>
      </c>
      <c r="G115" s="17">
        <v>201362720</v>
      </c>
      <c r="H115" s="17">
        <f t="shared" si="10"/>
        <v>236240360</v>
      </c>
      <c r="I115" s="17">
        <f>F115-H115</f>
        <v>152520640</v>
      </c>
      <c r="J115" s="17">
        <v>4898698000</v>
      </c>
      <c r="K115" s="17">
        <v>353522000</v>
      </c>
      <c r="L115" s="17">
        <v>2666479000</v>
      </c>
      <c r="M115" s="17">
        <v>573051000</v>
      </c>
      <c r="N115" s="17"/>
      <c r="O115" s="17"/>
      <c r="P115" s="17"/>
      <c r="Q115" s="17"/>
    </row>
    <row r="116" spans="1:17" ht="12.75" customHeight="1">
      <c r="A116" s="11">
        <f t="shared" si="6"/>
        <v>112</v>
      </c>
      <c r="B116" s="1" t="s">
        <v>75</v>
      </c>
      <c r="C116" s="13" t="s">
        <v>50</v>
      </c>
      <c r="D116" s="13" t="s">
        <v>12</v>
      </c>
      <c r="E116" s="23">
        <v>36980</v>
      </c>
      <c r="F116" s="17">
        <v>3867762370</v>
      </c>
      <c r="G116" s="17">
        <v>416415334</v>
      </c>
      <c r="H116" s="17">
        <f t="shared" si="10"/>
        <v>0</v>
      </c>
      <c r="I116" s="17">
        <f>F116-G116</f>
        <v>3451347036</v>
      </c>
      <c r="J116" s="17">
        <v>0</v>
      </c>
      <c r="K116" s="17">
        <v>0</v>
      </c>
      <c r="L116" s="17">
        <v>0</v>
      </c>
      <c r="M116" s="17">
        <v>0</v>
      </c>
      <c r="N116" s="17"/>
      <c r="O116" s="17"/>
      <c r="P116" s="17"/>
      <c r="Q116" s="17"/>
    </row>
    <row r="117" spans="1:17" ht="12.75" customHeight="1">
      <c r="A117" s="11">
        <f t="shared" si="6"/>
        <v>113</v>
      </c>
      <c r="B117" s="1" t="s">
        <v>245</v>
      </c>
      <c r="C117" s="13" t="s">
        <v>50</v>
      </c>
      <c r="D117" s="13" t="s">
        <v>5</v>
      </c>
      <c r="E117" s="23">
        <v>36980</v>
      </c>
      <c r="F117" s="17">
        <v>1193416717</v>
      </c>
      <c r="G117" s="17">
        <v>28155196</v>
      </c>
      <c r="H117" s="17">
        <f t="shared" si="10"/>
        <v>91592881.36</v>
      </c>
      <c r="I117" s="17">
        <f>F117-H117</f>
        <v>1101823835.64</v>
      </c>
      <c r="J117" s="17">
        <v>774381277</v>
      </c>
      <c r="K117" s="17">
        <v>0</v>
      </c>
      <c r="L117" s="17">
        <v>1144911017</v>
      </c>
      <c r="M117" s="17">
        <v>0</v>
      </c>
      <c r="N117" s="17"/>
      <c r="O117" s="17"/>
      <c r="P117" s="17"/>
      <c r="Q117" s="17"/>
    </row>
    <row r="118" spans="1:17" ht="12.75" customHeight="1">
      <c r="A118" s="11">
        <f t="shared" si="6"/>
        <v>114</v>
      </c>
      <c r="B118" s="11" t="s">
        <v>175</v>
      </c>
      <c r="C118" s="20" t="s">
        <v>48</v>
      </c>
      <c r="D118" s="20" t="s">
        <v>5</v>
      </c>
      <c r="E118" s="24">
        <v>36950</v>
      </c>
      <c r="F118" s="17">
        <v>3482744</v>
      </c>
      <c r="G118" s="17">
        <v>296703</v>
      </c>
      <c r="H118" s="17">
        <v>497686</v>
      </c>
      <c r="I118" s="17">
        <f>F118-H118</f>
        <v>2985058</v>
      </c>
      <c r="J118" s="17">
        <v>7417573</v>
      </c>
      <c r="K118" s="17">
        <v>0</v>
      </c>
      <c r="L118" s="17"/>
      <c r="M118" s="17"/>
      <c r="N118" s="17"/>
      <c r="O118" s="17"/>
      <c r="P118" s="17"/>
      <c r="Q118" s="17"/>
    </row>
    <row r="119" spans="1:17" ht="12.75" customHeight="1">
      <c r="A119" s="11">
        <f t="shared" si="6"/>
        <v>115</v>
      </c>
      <c r="B119" s="1" t="s">
        <v>101</v>
      </c>
      <c r="C119" s="13" t="s">
        <v>48</v>
      </c>
      <c r="D119" s="13" t="s">
        <v>5</v>
      </c>
      <c r="E119" s="23">
        <v>36981</v>
      </c>
      <c r="F119" s="17">
        <v>642834</v>
      </c>
      <c r="G119" s="17">
        <v>250000</v>
      </c>
      <c r="H119" s="17">
        <f>(L119*0.08)+(M119*0.04)</f>
        <v>0</v>
      </c>
      <c r="I119" s="17">
        <f>F119-G119</f>
        <v>392834</v>
      </c>
      <c r="J119" s="17">
        <v>0</v>
      </c>
      <c r="K119" s="17">
        <v>486592</v>
      </c>
      <c r="L119" s="17">
        <v>0</v>
      </c>
      <c r="M119" s="17">
        <v>0</v>
      </c>
      <c r="N119" s="17"/>
      <c r="O119" s="17"/>
      <c r="P119" s="17"/>
      <c r="Q119" s="17"/>
    </row>
    <row r="120" spans="1:17" ht="12.75" customHeight="1">
      <c r="A120" s="11">
        <f t="shared" si="6"/>
        <v>116</v>
      </c>
      <c r="B120" s="10" t="s">
        <v>246</v>
      </c>
      <c r="C120" s="9" t="s">
        <v>48</v>
      </c>
      <c r="D120" s="9" t="s">
        <v>12</v>
      </c>
      <c r="E120" s="21">
        <v>36981</v>
      </c>
      <c r="F120" s="17">
        <v>443310</v>
      </c>
      <c r="G120" s="17">
        <v>250000</v>
      </c>
      <c r="H120" s="17">
        <f aca="true" t="shared" si="11" ref="H120:H129">(L120*0.08)+(M120*0.04)</f>
        <v>0</v>
      </c>
      <c r="I120" s="17">
        <f>IF(G120&gt;H120,F120-G120,F120-H120)</f>
        <v>193310</v>
      </c>
      <c r="J120" s="17">
        <v>0</v>
      </c>
      <c r="K120" s="17">
        <v>0</v>
      </c>
      <c r="L120" s="17">
        <v>0</v>
      </c>
      <c r="M120" s="17">
        <v>0</v>
      </c>
      <c r="N120" s="17"/>
      <c r="O120" s="17"/>
      <c r="P120" s="17"/>
      <c r="Q120" s="17"/>
    </row>
    <row r="121" spans="1:17" ht="12.75" customHeight="1">
      <c r="A121" s="11">
        <f t="shared" si="6"/>
        <v>117</v>
      </c>
      <c r="B121" s="1" t="s">
        <v>247</v>
      </c>
      <c r="C121" s="13" t="s">
        <v>50</v>
      </c>
      <c r="D121" s="13" t="s">
        <v>5</v>
      </c>
      <c r="E121" s="23">
        <v>36981</v>
      </c>
      <c r="F121" s="17">
        <v>113607140</v>
      </c>
      <c r="G121" s="17">
        <v>250000</v>
      </c>
      <c r="H121" s="17">
        <f t="shared" si="11"/>
        <v>0</v>
      </c>
      <c r="I121" s="17">
        <f aca="true" t="shared" si="12" ref="I121:I129">F121-G121</f>
        <v>113357140</v>
      </c>
      <c r="J121" s="17">
        <v>0</v>
      </c>
      <c r="K121" s="17">
        <v>0</v>
      </c>
      <c r="L121" s="17">
        <v>0</v>
      </c>
      <c r="M121" s="17">
        <v>0</v>
      </c>
      <c r="N121" s="17"/>
      <c r="O121" s="17"/>
      <c r="P121" s="17"/>
      <c r="Q121" s="17"/>
    </row>
    <row r="122" spans="1:17" ht="12.75" customHeight="1">
      <c r="A122" s="11">
        <f t="shared" si="6"/>
        <v>118</v>
      </c>
      <c r="B122" s="1" t="s">
        <v>248</v>
      </c>
      <c r="C122" s="13" t="s">
        <v>48</v>
      </c>
      <c r="D122" s="13" t="s">
        <v>5</v>
      </c>
      <c r="E122" s="23">
        <v>36981</v>
      </c>
      <c r="F122" s="17">
        <v>2727683</v>
      </c>
      <c r="G122" s="17">
        <v>250000</v>
      </c>
      <c r="H122" s="17">
        <f t="shared" si="11"/>
        <v>7810.72</v>
      </c>
      <c r="I122" s="17">
        <f t="shared" si="12"/>
        <v>2477683</v>
      </c>
      <c r="J122" s="17">
        <v>1887081</v>
      </c>
      <c r="K122" s="17">
        <v>0</v>
      </c>
      <c r="L122" s="17">
        <v>97634</v>
      </c>
      <c r="M122" s="17">
        <v>0</v>
      </c>
      <c r="N122" s="17"/>
      <c r="O122" s="17"/>
      <c r="P122" s="17"/>
      <c r="Q122" s="17"/>
    </row>
    <row r="123" spans="1:17" ht="12.75" customHeight="1">
      <c r="A123" s="11">
        <f t="shared" si="6"/>
        <v>119</v>
      </c>
      <c r="B123" s="1" t="s">
        <v>222</v>
      </c>
      <c r="C123" s="13" t="s">
        <v>50</v>
      </c>
      <c r="D123" s="13" t="s">
        <v>5</v>
      </c>
      <c r="E123" s="23">
        <v>36981</v>
      </c>
      <c r="F123" s="17">
        <v>132113653</v>
      </c>
      <c r="G123" s="17">
        <v>10873444</v>
      </c>
      <c r="H123" s="17">
        <f t="shared" si="11"/>
        <v>0</v>
      </c>
      <c r="I123" s="17">
        <f t="shared" si="12"/>
        <v>121240209</v>
      </c>
      <c r="J123" s="17">
        <v>0</v>
      </c>
      <c r="K123" s="17">
        <v>0</v>
      </c>
      <c r="L123" s="17">
        <v>0</v>
      </c>
      <c r="M123" s="17">
        <v>0</v>
      </c>
      <c r="N123" s="17"/>
      <c r="O123" s="17"/>
      <c r="P123" s="17"/>
      <c r="Q123" s="17"/>
    </row>
    <row r="124" spans="1:17" ht="12.75" customHeight="1">
      <c r="A124" s="11">
        <f t="shared" si="6"/>
        <v>120</v>
      </c>
      <c r="B124" s="1" t="s">
        <v>249</v>
      </c>
      <c r="C124" s="13" t="s">
        <v>50</v>
      </c>
      <c r="D124" s="13" t="s">
        <v>10</v>
      </c>
      <c r="E124" s="23">
        <v>36981</v>
      </c>
      <c r="F124" s="17">
        <v>4446606846</v>
      </c>
      <c r="G124" s="17">
        <v>592134444</v>
      </c>
      <c r="H124" s="17">
        <f t="shared" si="11"/>
        <v>43031189.36</v>
      </c>
      <c r="I124" s="17">
        <f t="shared" si="12"/>
        <v>3854472402</v>
      </c>
      <c r="J124" s="17">
        <v>2690458474</v>
      </c>
      <c r="K124" s="17">
        <v>492986557</v>
      </c>
      <c r="L124" s="17">
        <v>0</v>
      </c>
      <c r="M124" s="17">
        <v>1075779734</v>
      </c>
      <c r="N124" s="17"/>
      <c r="O124" s="17"/>
      <c r="P124" s="17"/>
      <c r="Q124" s="17"/>
    </row>
    <row r="125" spans="1:17" s="11" customFormat="1" ht="12.75" customHeight="1">
      <c r="A125" s="11">
        <f t="shared" si="6"/>
        <v>121</v>
      </c>
      <c r="B125" s="1" t="s">
        <v>108</v>
      </c>
      <c r="C125" s="13" t="s">
        <v>50</v>
      </c>
      <c r="D125" s="13" t="s">
        <v>5</v>
      </c>
      <c r="E125" s="23">
        <v>36981</v>
      </c>
      <c r="F125" s="17">
        <v>1695177</v>
      </c>
      <c r="G125" s="17">
        <v>250000</v>
      </c>
      <c r="H125" s="17">
        <f t="shared" si="11"/>
        <v>0</v>
      </c>
      <c r="I125" s="17">
        <f t="shared" si="12"/>
        <v>1445177</v>
      </c>
      <c r="J125" s="17">
        <v>0</v>
      </c>
      <c r="K125" s="17">
        <v>0</v>
      </c>
      <c r="L125" s="17">
        <v>0</v>
      </c>
      <c r="M125" s="17">
        <v>0</v>
      </c>
      <c r="N125" s="17"/>
      <c r="O125" s="17"/>
      <c r="P125" s="17"/>
      <c r="Q125" s="17"/>
    </row>
    <row r="126" spans="1:17" s="11" customFormat="1" ht="12.75" customHeight="1">
      <c r="A126" s="11">
        <f t="shared" si="6"/>
        <v>122</v>
      </c>
      <c r="B126" s="1" t="s">
        <v>16</v>
      </c>
      <c r="C126" s="13" t="s">
        <v>48</v>
      </c>
      <c r="D126" s="13" t="s">
        <v>5</v>
      </c>
      <c r="E126" s="22">
        <v>36981</v>
      </c>
      <c r="F126" s="17">
        <v>831535</v>
      </c>
      <c r="G126" s="17">
        <v>456000</v>
      </c>
      <c r="H126" s="17">
        <f t="shared" si="11"/>
        <v>4632.88</v>
      </c>
      <c r="I126" s="17">
        <f t="shared" si="12"/>
        <v>375535</v>
      </c>
      <c r="J126" s="17">
        <v>4789260</v>
      </c>
      <c r="K126" s="17">
        <v>0</v>
      </c>
      <c r="L126" s="17">
        <v>57860</v>
      </c>
      <c r="M126" s="17">
        <v>102</v>
      </c>
      <c r="N126" s="17"/>
      <c r="O126" s="17"/>
      <c r="P126" s="17"/>
      <c r="Q126" s="17"/>
    </row>
    <row r="127" spans="1:17" s="11" customFormat="1" ht="12.75" customHeight="1">
      <c r="A127" s="11">
        <f t="shared" si="6"/>
        <v>123</v>
      </c>
      <c r="B127" s="1" t="s">
        <v>90</v>
      </c>
      <c r="C127" s="13" t="s">
        <v>50</v>
      </c>
      <c r="D127" s="13" t="s">
        <v>5</v>
      </c>
      <c r="E127" s="22">
        <v>36981</v>
      </c>
      <c r="F127" s="17">
        <v>169035048</v>
      </c>
      <c r="G127" s="17">
        <v>22393127</v>
      </c>
      <c r="H127" s="17">
        <f t="shared" si="11"/>
        <v>261079.72</v>
      </c>
      <c r="I127" s="17">
        <f t="shared" si="12"/>
        <v>146641921</v>
      </c>
      <c r="J127" s="17">
        <v>7369213</v>
      </c>
      <c r="K127" s="17">
        <v>0</v>
      </c>
      <c r="L127" s="17">
        <v>2615680</v>
      </c>
      <c r="M127" s="17">
        <v>1295633</v>
      </c>
      <c r="N127" s="17"/>
      <c r="O127" s="17"/>
      <c r="P127" s="17"/>
      <c r="Q127" s="17"/>
    </row>
    <row r="128" spans="1:17" s="11" customFormat="1" ht="12.75" customHeight="1">
      <c r="A128" s="11">
        <f t="shared" si="6"/>
        <v>124</v>
      </c>
      <c r="B128" s="1" t="s">
        <v>76</v>
      </c>
      <c r="C128" s="13" t="s">
        <v>50</v>
      </c>
      <c r="D128" s="13" t="s">
        <v>5</v>
      </c>
      <c r="E128" s="23">
        <v>36981</v>
      </c>
      <c r="F128" s="17">
        <v>14181529</v>
      </c>
      <c r="G128" s="17">
        <v>250000</v>
      </c>
      <c r="H128" s="17">
        <f t="shared" si="11"/>
        <v>0</v>
      </c>
      <c r="I128" s="17">
        <f t="shared" si="12"/>
        <v>13931529</v>
      </c>
      <c r="J128" s="17">
        <v>0</v>
      </c>
      <c r="K128" s="17">
        <v>0</v>
      </c>
      <c r="L128" s="17">
        <v>0</v>
      </c>
      <c r="M128" s="17">
        <v>0</v>
      </c>
      <c r="N128" s="17"/>
      <c r="O128" s="17"/>
      <c r="P128" s="17"/>
      <c r="Q128" s="17"/>
    </row>
    <row r="129" spans="1:17" s="11" customFormat="1" ht="12.75" customHeight="1">
      <c r="A129" s="11">
        <f t="shared" si="6"/>
        <v>125</v>
      </c>
      <c r="B129" s="1" t="s">
        <v>77</v>
      </c>
      <c r="C129" s="13" t="s">
        <v>50</v>
      </c>
      <c r="D129" s="13" t="s">
        <v>12</v>
      </c>
      <c r="E129" s="23">
        <v>36981</v>
      </c>
      <c r="F129" s="17">
        <v>590102360</v>
      </c>
      <c r="G129" s="17">
        <v>5026690</v>
      </c>
      <c r="H129" s="17">
        <f t="shared" si="11"/>
        <v>2859672.4400000004</v>
      </c>
      <c r="I129" s="17">
        <f t="shared" si="12"/>
        <v>585075670</v>
      </c>
      <c r="J129" s="17">
        <v>13381092</v>
      </c>
      <c r="K129" s="17">
        <v>336901</v>
      </c>
      <c r="L129" s="17">
        <v>9269596</v>
      </c>
      <c r="M129" s="17">
        <v>52952619</v>
      </c>
      <c r="N129" s="17"/>
      <c r="O129" s="17"/>
      <c r="P129" s="17"/>
      <c r="Q129" s="17"/>
    </row>
    <row r="130" spans="1:17" s="11" customFormat="1" ht="12.75" customHeight="1">
      <c r="A130" s="11">
        <f t="shared" si="6"/>
        <v>126</v>
      </c>
      <c r="B130" s="10" t="s">
        <v>167</v>
      </c>
      <c r="C130" s="9" t="s">
        <v>50</v>
      </c>
      <c r="D130" s="9" t="s">
        <v>12</v>
      </c>
      <c r="E130" s="21">
        <v>36981</v>
      </c>
      <c r="F130" s="17">
        <v>26923629</v>
      </c>
      <c r="G130" s="17">
        <v>1544053</v>
      </c>
      <c r="H130" s="17">
        <f>(L130*0.08)+(M130*0.04)</f>
        <v>921823.28</v>
      </c>
      <c r="I130" s="17">
        <f>IF(G130&gt;H130,F130-G130,F130-H130)</f>
        <v>25379576</v>
      </c>
      <c r="J130" s="17">
        <v>63857423</v>
      </c>
      <c r="K130" s="17">
        <v>0</v>
      </c>
      <c r="L130" s="17">
        <v>10947365</v>
      </c>
      <c r="M130" s="17">
        <v>1150852</v>
      </c>
      <c r="N130" s="17"/>
      <c r="O130" s="17"/>
      <c r="P130" s="17"/>
      <c r="Q130" s="17"/>
    </row>
    <row r="131" spans="1:17" s="11" customFormat="1" ht="12.75" customHeight="1">
      <c r="A131" s="11">
        <f t="shared" si="6"/>
        <v>127</v>
      </c>
      <c r="B131" s="10" t="s">
        <v>137</v>
      </c>
      <c r="C131" s="9" t="s">
        <v>48</v>
      </c>
      <c r="D131" s="9" t="s">
        <v>5</v>
      </c>
      <c r="E131" s="21">
        <v>36981</v>
      </c>
      <c r="F131" s="17">
        <v>3248276</v>
      </c>
      <c r="G131" s="17">
        <v>250000</v>
      </c>
      <c r="H131" s="17">
        <f>(L131*0.08)+(M131*0.04)</f>
        <v>123108.04000000001</v>
      </c>
      <c r="I131" s="17">
        <f>IF(G131&gt;H131,F131-G131,F131-H131)</f>
        <v>2998276</v>
      </c>
      <c r="J131" s="17">
        <v>5172793</v>
      </c>
      <c r="K131" s="17">
        <v>0</v>
      </c>
      <c r="L131" s="17">
        <v>804743</v>
      </c>
      <c r="M131" s="17">
        <v>1468215</v>
      </c>
      <c r="N131" s="17"/>
      <c r="O131" s="17"/>
      <c r="P131" s="17"/>
      <c r="Q131" s="17"/>
    </row>
    <row r="132" spans="1:17" s="11" customFormat="1" ht="12.75" customHeight="1">
      <c r="A132" s="11">
        <f t="shared" si="6"/>
        <v>128</v>
      </c>
      <c r="B132" s="10" t="s">
        <v>138</v>
      </c>
      <c r="C132" s="9" t="s">
        <v>48</v>
      </c>
      <c r="D132" s="9" t="s">
        <v>5</v>
      </c>
      <c r="E132" s="21">
        <v>36981</v>
      </c>
      <c r="F132" s="17">
        <v>910162</v>
      </c>
      <c r="G132" s="17">
        <v>250000</v>
      </c>
      <c r="H132" s="17">
        <f>(L132*0.08)+(M132*0.04)</f>
        <v>0</v>
      </c>
      <c r="I132" s="17">
        <f>IF(G132&gt;H132,F132-G132,F132-H132)</f>
        <v>660162</v>
      </c>
      <c r="J132" s="17">
        <v>0</v>
      </c>
      <c r="K132" s="17">
        <v>0</v>
      </c>
      <c r="L132" s="17">
        <v>0</v>
      </c>
      <c r="M132" s="17">
        <v>0</v>
      </c>
      <c r="N132" s="17"/>
      <c r="O132" s="17"/>
      <c r="P132" s="17"/>
      <c r="Q132" s="17"/>
    </row>
    <row r="133" spans="1:17" s="11" customFormat="1" ht="12.75" customHeight="1">
      <c r="A133" s="11">
        <f t="shared" si="6"/>
        <v>129</v>
      </c>
      <c r="B133" s="11" t="s">
        <v>250</v>
      </c>
      <c r="C133" s="20" t="s">
        <v>50</v>
      </c>
      <c r="D133" s="20" t="s">
        <v>5</v>
      </c>
      <c r="E133" s="24">
        <v>36981</v>
      </c>
      <c r="F133" s="17">
        <v>75914624</v>
      </c>
      <c r="G133" s="17">
        <v>250000</v>
      </c>
      <c r="H133" s="17">
        <v>0</v>
      </c>
      <c r="I133" s="17">
        <f>IF(G133&gt;H133,F133-G133,F133-H133)</f>
        <v>75664624</v>
      </c>
      <c r="J133" s="17">
        <v>0</v>
      </c>
      <c r="K133" s="17">
        <v>0</v>
      </c>
      <c r="L133" s="17"/>
      <c r="M133" s="17"/>
      <c r="N133" s="17"/>
      <c r="O133" s="17"/>
      <c r="P133" s="17"/>
      <c r="Q133" s="17"/>
    </row>
    <row r="134" spans="1:17" s="11" customFormat="1" ht="12.75" customHeight="1">
      <c r="A134" s="11">
        <f t="shared" si="6"/>
        <v>130</v>
      </c>
      <c r="B134" s="10" t="s">
        <v>139</v>
      </c>
      <c r="C134" s="9" t="s">
        <v>48</v>
      </c>
      <c r="D134" s="9" t="s">
        <v>5</v>
      </c>
      <c r="E134" s="21">
        <v>36981</v>
      </c>
      <c r="F134" s="17">
        <v>5155787</v>
      </c>
      <c r="G134" s="17">
        <v>2390359</v>
      </c>
      <c r="H134" s="17">
        <f aca="true" t="shared" si="13" ref="H134:H143">(L134*0.08)+(M134*0.04)</f>
        <v>1071644.1600000001</v>
      </c>
      <c r="I134" s="17">
        <f>IF(G134&gt;H134,F134-G134,F134-H134)</f>
        <v>2765428</v>
      </c>
      <c r="J134" s="17">
        <v>60339986</v>
      </c>
      <c r="K134" s="17">
        <v>198124</v>
      </c>
      <c r="L134" s="17">
        <v>13345432</v>
      </c>
      <c r="M134" s="17">
        <v>100240</v>
      </c>
      <c r="N134" s="17"/>
      <c r="O134" s="17"/>
      <c r="P134" s="17"/>
      <c r="Q134" s="17"/>
    </row>
    <row r="135" spans="1:17" s="11" customFormat="1" ht="12.75" customHeight="1">
      <c r="A135" s="11">
        <f aca="true" t="shared" si="14" ref="A135:A191">A134+1</f>
        <v>131</v>
      </c>
      <c r="B135" s="1" t="s">
        <v>223</v>
      </c>
      <c r="C135" s="13" t="s">
        <v>48</v>
      </c>
      <c r="D135" s="13" t="s">
        <v>4</v>
      </c>
      <c r="E135" s="23">
        <v>36981</v>
      </c>
      <c r="F135" s="17">
        <v>6085476</v>
      </c>
      <c r="G135" s="17">
        <v>2332096</v>
      </c>
      <c r="H135" s="17">
        <f t="shared" si="13"/>
        <v>816401.8400000001</v>
      </c>
      <c r="I135" s="17">
        <f>F135-G135</f>
        <v>3753380</v>
      </c>
      <c r="J135" s="17">
        <v>63520816</v>
      </c>
      <c r="K135" s="17">
        <v>1116233</v>
      </c>
      <c r="L135" s="17">
        <v>2514921</v>
      </c>
      <c r="M135" s="17">
        <v>15380204</v>
      </c>
      <c r="N135" s="17"/>
      <c r="O135" s="17"/>
      <c r="P135" s="17"/>
      <c r="Q135" s="17"/>
    </row>
    <row r="136" spans="1:17" s="11" customFormat="1" ht="12.75" customHeight="1">
      <c r="A136" s="11">
        <f t="shared" si="14"/>
        <v>132</v>
      </c>
      <c r="B136" s="10" t="s">
        <v>140</v>
      </c>
      <c r="C136" s="9" t="s">
        <v>48</v>
      </c>
      <c r="D136" s="9" t="s">
        <v>5</v>
      </c>
      <c r="E136" s="21">
        <v>36981</v>
      </c>
      <c r="F136" s="17">
        <v>2793725</v>
      </c>
      <c r="G136" s="17">
        <v>1736992</v>
      </c>
      <c r="H136" s="17">
        <f t="shared" si="13"/>
        <v>696590.08</v>
      </c>
      <c r="I136" s="17">
        <f>F136-G136</f>
        <v>1056733</v>
      </c>
      <c r="J136" s="17">
        <v>46631082</v>
      </c>
      <c r="K136" s="17">
        <v>186023</v>
      </c>
      <c r="L136" s="17">
        <v>8706578</v>
      </c>
      <c r="M136" s="17">
        <v>1596</v>
      </c>
      <c r="N136" s="17"/>
      <c r="O136" s="17"/>
      <c r="P136" s="17"/>
      <c r="Q136" s="17"/>
    </row>
    <row r="137" spans="1:17" s="11" customFormat="1" ht="12.75" customHeight="1">
      <c r="A137" s="11">
        <f t="shared" si="14"/>
        <v>133</v>
      </c>
      <c r="B137" s="1" t="s">
        <v>78</v>
      </c>
      <c r="C137" s="13" t="s">
        <v>50</v>
      </c>
      <c r="D137" s="13" t="s">
        <v>12</v>
      </c>
      <c r="E137" s="23">
        <v>36980</v>
      </c>
      <c r="F137" s="17">
        <v>1192308000</v>
      </c>
      <c r="G137" s="17">
        <v>133574000</v>
      </c>
      <c r="H137" s="17">
        <f t="shared" si="13"/>
        <v>81211720</v>
      </c>
      <c r="I137" s="17">
        <f>F137-G137</f>
        <v>1058734000</v>
      </c>
      <c r="J137" s="17">
        <v>2005543000</v>
      </c>
      <c r="K137" s="17">
        <v>116389000</v>
      </c>
      <c r="L137" s="17">
        <v>995300000</v>
      </c>
      <c r="M137" s="17">
        <v>39693000</v>
      </c>
      <c r="N137" s="17"/>
      <c r="O137" s="17"/>
      <c r="P137" s="17"/>
      <c r="Q137" s="17"/>
    </row>
    <row r="138" spans="1:17" s="11" customFormat="1" ht="12.75" customHeight="1">
      <c r="A138" s="11">
        <f t="shared" si="14"/>
        <v>134</v>
      </c>
      <c r="B138" s="10" t="s">
        <v>141</v>
      </c>
      <c r="C138" s="9" t="s">
        <v>48</v>
      </c>
      <c r="D138" s="9" t="s">
        <v>10</v>
      </c>
      <c r="E138" s="21">
        <v>36981</v>
      </c>
      <c r="F138" s="17">
        <v>11470249</v>
      </c>
      <c r="G138" s="17">
        <v>5487659.24</v>
      </c>
      <c r="H138" s="17">
        <f t="shared" si="13"/>
        <v>8466004.4</v>
      </c>
      <c r="I138" s="17">
        <f>IF(G138&gt;H138,F138-G138,F138-H138)</f>
        <v>3004244.5999999996</v>
      </c>
      <c r="J138" s="17">
        <v>124017100</v>
      </c>
      <c r="K138" s="17">
        <v>21627700</v>
      </c>
      <c r="L138" s="17">
        <v>93033185</v>
      </c>
      <c r="M138" s="17">
        <v>25583740</v>
      </c>
      <c r="N138" s="17"/>
      <c r="O138" s="17"/>
      <c r="P138" s="17"/>
      <c r="Q138" s="17"/>
    </row>
    <row r="139" spans="1:17" s="11" customFormat="1" ht="12.75" customHeight="1">
      <c r="A139" s="11">
        <f t="shared" si="14"/>
        <v>135</v>
      </c>
      <c r="B139" s="1" t="s">
        <v>79</v>
      </c>
      <c r="C139" s="13" t="s">
        <v>50</v>
      </c>
      <c r="D139" s="13" t="s">
        <v>5</v>
      </c>
      <c r="E139" s="23">
        <v>36980</v>
      </c>
      <c r="F139" s="17">
        <v>296629755</v>
      </c>
      <c r="G139" s="17">
        <v>25594926</v>
      </c>
      <c r="H139" s="17">
        <f t="shared" si="13"/>
        <v>0</v>
      </c>
      <c r="I139" s="17">
        <f>F139-G139</f>
        <v>271034829</v>
      </c>
      <c r="J139" s="17">
        <v>0</v>
      </c>
      <c r="K139" s="17">
        <v>0</v>
      </c>
      <c r="L139" s="17">
        <v>0</v>
      </c>
      <c r="M139" s="17">
        <v>0</v>
      </c>
      <c r="N139" s="17"/>
      <c r="O139" s="17"/>
      <c r="P139" s="17"/>
      <c r="Q139" s="17"/>
    </row>
    <row r="140" spans="1:17" s="11" customFormat="1" ht="12.75" customHeight="1">
      <c r="A140" s="11">
        <f t="shared" si="14"/>
        <v>136</v>
      </c>
      <c r="B140" s="10" t="s">
        <v>142</v>
      </c>
      <c r="C140" s="9" t="s">
        <v>48</v>
      </c>
      <c r="D140" s="9" t="s">
        <v>10</v>
      </c>
      <c r="E140" s="21">
        <v>36981</v>
      </c>
      <c r="F140" s="17">
        <v>4395707</v>
      </c>
      <c r="G140" s="17">
        <v>2018371</v>
      </c>
      <c r="H140" s="17">
        <f t="shared" si="13"/>
        <v>1234769.76</v>
      </c>
      <c r="I140" s="17">
        <f>IF(G140&gt;H140,F140-G140,F140-H140)</f>
        <v>2377336</v>
      </c>
      <c r="J140" s="17">
        <v>54321947</v>
      </c>
      <c r="K140" s="17">
        <v>0</v>
      </c>
      <c r="L140" s="17">
        <v>15432872</v>
      </c>
      <c r="M140" s="17">
        <v>3500</v>
      </c>
      <c r="N140" s="17"/>
      <c r="O140" s="17"/>
      <c r="P140" s="17"/>
      <c r="Q140" s="17"/>
    </row>
    <row r="141" spans="1:17" s="11" customFormat="1" ht="12.75" customHeight="1">
      <c r="A141" s="11">
        <f t="shared" si="14"/>
        <v>137</v>
      </c>
      <c r="B141" s="1" t="s">
        <v>80</v>
      </c>
      <c r="C141" s="13" t="s">
        <v>50</v>
      </c>
      <c r="D141" s="13" t="s">
        <v>10</v>
      </c>
      <c r="E141" s="23">
        <v>36980</v>
      </c>
      <c r="F141" s="17">
        <v>178085197</v>
      </c>
      <c r="G141" s="17">
        <v>1000000</v>
      </c>
      <c r="H141" s="17">
        <f t="shared" si="13"/>
        <v>15633569.4</v>
      </c>
      <c r="I141" s="17">
        <f>F141-H141</f>
        <v>162451627.6</v>
      </c>
      <c r="J141" s="17">
        <v>0</v>
      </c>
      <c r="K141" s="17">
        <v>0</v>
      </c>
      <c r="L141" s="17">
        <v>0</v>
      </c>
      <c r="M141" s="17">
        <v>390839235</v>
      </c>
      <c r="N141" s="17"/>
      <c r="O141" s="17"/>
      <c r="P141" s="17"/>
      <c r="Q141" s="17"/>
    </row>
    <row r="142" spans="1:17" s="11" customFormat="1" ht="12.75" customHeight="1">
      <c r="A142" s="11">
        <f t="shared" si="14"/>
        <v>138</v>
      </c>
      <c r="B142" s="1" t="s">
        <v>17</v>
      </c>
      <c r="C142" s="13" t="s">
        <v>48</v>
      </c>
      <c r="D142" s="13" t="s">
        <v>10</v>
      </c>
      <c r="E142" s="22">
        <v>36980</v>
      </c>
      <c r="F142" s="17">
        <v>124168707</v>
      </c>
      <c r="G142" s="17">
        <v>70331041.64</v>
      </c>
      <c r="H142" s="17">
        <f t="shared" si="13"/>
        <v>57106933.2</v>
      </c>
      <c r="I142" s="17">
        <f>F142-G142</f>
        <v>53837665.36</v>
      </c>
      <c r="J142" s="17">
        <v>2000997160</v>
      </c>
      <c r="K142" s="17">
        <v>5642676</v>
      </c>
      <c r="L142" s="17">
        <v>706183849</v>
      </c>
      <c r="M142" s="17">
        <v>15305632</v>
      </c>
      <c r="N142" s="17"/>
      <c r="O142" s="17"/>
      <c r="P142" s="17"/>
      <c r="Q142" s="17"/>
    </row>
    <row r="143" spans="1:17" s="11" customFormat="1" ht="12.75" customHeight="1">
      <c r="A143" s="11">
        <f t="shared" si="14"/>
        <v>139</v>
      </c>
      <c r="B143" s="10" t="s">
        <v>143</v>
      </c>
      <c r="C143" s="9" t="s">
        <v>48</v>
      </c>
      <c r="D143" s="9" t="s">
        <v>10</v>
      </c>
      <c r="E143" s="21">
        <v>36980</v>
      </c>
      <c r="F143" s="17">
        <v>17862390</v>
      </c>
      <c r="G143" s="17">
        <v>7900060.08</v>
      </c>
      <c r="H143" s="17">
        <f t="shared" si="13"/>
        <v>9785973.76</v>
      </c>
      <c r="I143" s="17">
        <f>IF(G143&gt;H143,F143-G143,F143-H143)</f>
        <v>8076416.24</v>
      </c>
      <c r="J143" s="17">
        <v>219795975</v>
      </c>
      <c r="K143" s="17">
        <v>4967313</v>
      </c>
      <c r="L143" s="17">
        <v>121767092</v>
      </c>
      <c r="M143" s="17">
        <v>1115160</v>
      </c>
      <c r="N143" s="17"/>
      <c r="O143" s="17"/>
      <c r="P143" s="17"/>
      <c r="Q143" s="17"/>
    </row>
    <row r="144" spans="1:17" s="11" customFormat="1" ht="12.75" customHeight="1">
      <c r="A144" s="11">
        <f t="shared" si="14"/>
        <v>140</v>
      </c>
      <c r="B144" s="11" t="s">
        <v>176</v>
      </c>
      <c r="C144" s="20" t="s">
        <v>48</v>
      </c>
      <c r="D144" s="20" t="s">
        <v>5</v>
      </c>
      <c r="E144" s="24">
        <v>36981</v>
      </c>
      <c r="F144" s="17">
        <v>490141</v>
      </c>
      <c r="G144" s="17">
        <v>258221</v>
      </c>
      <c r="H144" s="17">
        <v>73731</v>
      </c>
      <c r="I144" s="17">
        <f>IF(G144&gt;H144,F144-G144,F144-H144)</f>
        <v>231920</v>
      </c>
      <c r="J144" s="17">
        <v>6537858</v>
      </c>
      <c r="K144" s="17">
        <v>0</v>
      </c>
      <c r="L144" s="17"/>
      <c r="M144" s="17"/>
      <c r="N144" s="17"/>
      <c r="O144" s="17"/>
      <c r="P144" s="17"/>
      <c r="Q144" s="17"/>
    </row>
    <row r="145" spans="1:17" s="11" customFormat="1" ht="12.75" customHeight="1">
      <c r="A145" s="11">
        <f t="shared" si="14"/>
        <v>141</v>
      </c>
      <c r="B145" s="1" t="s">
        <v>112</v>
      </c>
      <c r="C145" s="20" t="s">
        <v>50</v>
      </c>
      <c r="D145" s="9" t="s">
        <v>5</v>
      </c>
      <c r="E145" s="24">
        <v>36981</v>
      </c>
      <c r="F145" s="17">
        <v>556557710</v>
      </c>
      <c r="G145" s="17">
        <v>6166971</v>
      </c>
      <c r="H145" s="17">
        <v>0</v>
      </c>
      <c r="I145" s="17">
        <f>F145-G145</f>
        <v>550390739</v>
      </c>
      <c r="J145" s="17">
        <v>0</v>
      </c>
      <c r="K145" s="17">
        <v>0</v>
      </c>
      <c r="L145" s="17">
        <v>0</v>
      </c>
      <c r="M145" s="17">
        <v>0</v>
      </c>
      <c r="N145" s="17"/>
      <c r="O145" s="17"/>
      <c r="P145" s="17"/>
      <c r="Q145" s="17"/>
    </row>
    <row r="146" spans="1:17" s="11" customFormat="1" ht="12.75" customHeight="1">
      <c r="A146" s="11">
        <f t="shared" si="14"/>
        <v>142</v>
      </c>
      <c r="B146" s="1" t="s">
        <v>251</v>
      </c>
      <c r="C146" s="13" t="s">
        <v>50</v>
      </c>
      <c r="D146" s="13" t="s">
        <v>5</v>
      </c>
      <c r="E146" s="23">
        <v>36981</v>
      </c>
      <c r="F146" s="17">
        <v>25734058</v>
      </c>
      <c r="G146" s="17">
        <v>1000000</v>
      </c>
      <c r="H146" s="17">
        <f aca="true" t="shared" si="15" ref="H146:H158">(L146*0.08)+(M146*0.04)</f>
        <v>0</v>
      </c>
      <c r="I146" s="17">
        <f>F146-G146</f>
        <v>24734058</v>
      </c>
      <c r="J146" s="17">
        <v>0</v>
      </c>
      <c r="K146" s="17">
        <v>0</v>
      </c>
      <c r="L146" s="17">
        <v>0</v>
      </c>
      <c r="M146" s="17">
        <v>0</v>
      </c>
      <c r="N146" s="17"/>
      <c r="O146" s="17"/>
      <c r="P146" s="17"/>
      <c r="Q146" s="17"/>
    </row>
    <row r="147" spans="1:17" s="11" customFormat="1" ht="12.75" customHeight="1">
      <c r="A147" s="11">
        <f t="shared" si="14"/>
        <v>143</v>
      </c>
      <c r="B147" s="10" t="s">
        <v>144</v>
      </c>
      <c r="C147" s="9" t="s">
        <v>48</v>
      </c>
      <c r="D147" s="9" t="s">
        <v>10</v>
      </c>
      <c r="E147" s="21">
        <v>36981</v>
      </c>
      <c r="F147" s="17">
        <v>29917828</v>
      </c>
      <c r="G147" s="17">
        <v>5828111</v>
      </c>
      <c r="H147" s="17">
        <f t="shared" si="15"/>
        <v>5038182.319999999</v>
      </c>
      <c r="I147" s="17">
        <f>IF(G147&gt;H147,F147-G147,F147-H147)</f>
        <v>24089717</v>
      </c>
      <c r="J147" s="17">
        <v>175329491</v>
      </c>
      <c r="K147" s="17">
        <v>517489</v>
      </c>
      <c r="L147" s="17">
        <v>62755584</v>
      </c>
      <c r="M147" s="17">
        <v>443390</v>
      </c>
      <c r="N147" s="17"/>
      <c r="O147" s="17"/>
      <c r="P147" s="17"/>
      <c r="Q147" s="17"/>
    </row>
    <row r="148" spans="1:17" s="11" customFormat="1" ht="12.75" customHeight="1">
      <c r="A148" s="11">
        <f t="shared" si="14"/>
        <v>144</v>
      </c>
      <c r="B148" s="10" t="s">
        <v>168</v>
      </c>
      <c r="C148" s="9" t="s">
        <v>50</v>
      </c>
      <c r="D148" s="9" t="s">
        <v>5</v>
      </c>
      <c r="E148" s="21">
        <v>36981</v>
      </c>
      <c r="F148" s="17">
        <v>5190914</v>
      </c>
      <c r="G148" s="17">
        <v>475610</v>
      </c>
      <c r="H148" s="17">
        <f t="shared" si="15"/>
        <v>0</v>
      </c>
      <c r="I148" s="17">
        <f>IF(G148&gt;H148,F148-G148,F148-H148)</f>
        <v>4715304</v>
      </c>
      <c r="J148" s="17">
        <v>0</v>
      </c>
      <c r="K148" s="17">
        <v>0</v>
      </c>
      <c r="L148" s="17">
        <v>0</v>
      </c>
      <c r="M148" s="17">
        <v>0</v>
      </c>
      <c r="N148" s="17"/>
      <c r="O148" s="17"/>
      <c r="P148" s="17"/>
      <c r="Q148" s="17"/>
    </row>
    <row r="149" spans="1:17" s="11" customFormat="1" ht="12.75" customHeight="1">
      <c r="A149" s="11">
        <f t="shared" si="14"/>
        <v>145</v>
      </c>
      <c r="B149" s="1" t="s">
        <v>252</v>
      </c>
      <c r="C149" s="13" t="s">
        <v>50</v>
      </c>
      <c r="D149" s="13" t="s">
        <v>4</v>
      </c>
      <c r="E149" s="23">
        <v>36981</v>
      </c>
      <c r="F149" s="17">
        <v>28334189</v>
      </c>
      <c r="G149" s="17">
        <v>250000</v>
      </c>
      <c r="H149" s="17">
        <f t="shared" si="15"/>
        <v>0</v>
      </c>
      <c r="I149" s="17">
        <f>F149-G149</f>
        <v>28084189</v>
      </c>
      <c r="J149" s="17">
        <v>0</v>
      </c>
      <c r="K149" s="17">
        <v>0</v>
      </c>
      <c r="L149" s="17">
        <v>0</v>
      </c>
      <c r="M149" s="17">
        <v>0</v>
      </c>
      <c r="N149" s="17"/>
      <c r="O149" s="17"/>
      <c r="P149" s="17"/>
      <c r="Q149" s="17"/>
    </row>
    <row r="150" spans="1:17" s="11" customFormat="1" ht="12.75" customHeight="1">
      <c r="A150" s="11">
        <f t="shared" si="14"/>
        <v>146</v>
      </c>
      <c r="B150" s="1" t="s">
        <v>81</v>
      </c>
      <c r="C150" s="13" t="s">
        <v>50</v>
      </c>
      <c r="D150" s="13" t="s">
        <v>12</v>
      </c>
      <c r="E150" s="23">
        <v>36981</v>
      </c>
      <c r="F150" s="17">
        <v>2569573776</v>
      </c>
      <c r="G150" s="17">
        <v>437031434</v>
      </c>
      <c r="H150" s="17">
        <f t="shared" si="15"/>
        <v>156357601.12</v>
      </c>
      <c r="I150" s="17">
        <f>F150-G150</f>
        <v>2132542342</v>
      </c>
      <c r="J150" s="17">
        <v>4418097134</v>
      </c>
      <c r="K150" s="17">
        <v>40390005</v>
      </c>
      <c r="L150" s="17">
        <v>1884845934</v>
      </c>
      <c r="M150" s="17">
        <v>139248160</v>
      </c>
      <c r="N150" s="17"/>
      <c r="O150" s="17"/>
      <c r="P150" s="17"/>
      <c r="Q150" s="17"/>
    </row>
    <row r="151" spans="1:17" s="11" customFormat="1" ht="12.75" customHeight="1">
      <c r="A151" s="11">
        <f t="shared" si="14"/>
        <v>147</v>
      </c>
      <c r="B151" s="1" t="s">
        <v>224</v>
      </c>
      <c r="C151" s="13" t="s">
        <v>50</v>
      </c>
      <c r="D151" s="13" t="s">
        <v>5</v>
      </c>
      <c r="E151" s="23">
        <v>36981</v>
      </c>
      <c r="F151" s="17">
        <v>210482704</v>
      </c>
      <c r="G151" s="17">
        <v>7220600</v>
      </c>
      <c r="H151" s="17">
        <f t="shared" si="15"/>
        <v>0</v>
      </c>
      <c r="I151" s="17">
        <f>F151-G151</f>
        <v>203262104</v>
      </c>
      <c r="J151" s="17">
        <v>0</v>
      </c>
      <c r="K151" s="17">
        <v>0</v>
      </c>
      <c r="L151" s="17">
        <v>0</v>
      </c>
      <c r="M151" s="17">
        <v>0</v>
      </c>
      <c r="N151" s="17"/>
      <c r="O151" s="17"/>
      <c r="P151" s="17"/>
      <c r="Q151" s="17"/>
    </row>
    <row r="152" spans="1:17" s="11" customFormat="1" ht="12.75" customHeight="1">
      <c r="A152" s="11">
        <f t="shared" si="14"/>
        <v>148</v>
      </c>
      <c r="B152" s="10" t="s">
        <v>145</v>
      </c>
      <c r="C152" s="9" t="s">
        <v>48</v>
      </c>
      <c r="D152" s="9" t="s">
        <v>10</v>
      </c>
      <c r="E152" s="21">
        <v>36981</v>
      </c>
      <c r="F152" s="17">
        <v>8437613</v>
      </c>
      <c r="G152" s="17">
        <v>704486.76</v>
      </c>
      <c r="H152" s="17">
        <f t="shared" si="15"/>
        <v>1457452.84</v>
      </c>
      <c r="I152" s="17">
        <f>IF(G152&gt;H152,F152-G152,F152-H152)</f>
        <v>6980160.16</v>
      </c>
      <c r="J152" s="17">
        <v>11180334</v>
      </c>
      <c r="K152" s="17">
        <v>6431835</v>
      </c>
      <c r="L152" s="17">
        <v>2609325</v>
      </c>
      <c r="M152" s="17">
        <v>31217671</v>
      </c>
      <c r="N152" s="17"/>
      <c r="O152" s="17"/>
      <c r="P152" s="17"/>
      <c r="Q152" s="17"/>
    </row>
    <row r="153" spans="1:17" s="11" customFormat="1" ht="12.75" customHeight="1">
      <c r="A153" s="11">
        <f t="shared" si="14"/>
        <v>149</v>
      </c>
      <c r="B153" s="1" t="s">
        <v>91</v>
      </c>
      <c r="C153" s="13" t="s">
        <v>48</v>
      </c>
      <c r="D153" s="13" t="s">
        <v>5</v>
      </c>
      <c r="E153" s="23">
        <v>36981</v>
      </c>
      <c r="F153" s="17">
        <v>3913469</v>
      </c>
      <c r="G153" s="17">
        <v>250000</v>
      </c>
      <c r="H153" s="17">
        <f t="shared" si="15"/>
        <v>77159.64</v>
      </c>
      <c r="I153" s="17">
        <f>F153-G153</f>
        <v>3663469</v>
      </c>
      <c r="J153" s="17">
        <v>2648049</v>
      </c>
      <c r="K153" s="17">
        <v>0</v>
      </c>
      <c r="L153" s="17">
        <v>941748</v>
      </c>
      <c r="M153" s="17">
        <v>45495</v>
      </c>
      <c r="N153" s="17"/>
      <c r="O153" s="17"/>
      <c r="P153" s="17"/>
      <c r="Q153" s="17"/>
    </row>
    <row r="154" spans="1:17" s="11" customFormat="1" ht="12.75" customHeight="1">
      <c r="A154" s="11">
        <f t="shared" si="14"/>
        <v>150</v>
      </c>
      <c r="B154" s="1" t="s">
        <v>225</v>
      </c>
      <c r="C154" s="13" t="s">
        <v>50</v>
      </c>
      <c r="D154" s="13" t="s">
        <v>5</v>
      </c>
      <c r="E154" s="23">
        <v>36891</v>
      </c>
      <c r="F154" s="17">
        <v>162691782</v>
      </c>
      <c r="G154" s="17">
        <v>8505723</v>
      </c>
      <c r="H154" s="17">
        <f t="shared" si="15"/>
        <v>0</v>
      </c>
      <c r="I154" s="17">
        <f>F154-G154</f>
        <v>154186059</v>
      </c>
      <c r="J154" s="17">
        <v>0</v>
      </c>
      <c r="K154" s="17">
        <v>0</v>
      </c>
      <c r="L154" s="17">
        <v>0</v>
      </c>
      <c r="M154" s="17">
        <v>0</v>
      </c>
      <c r="N154" s="17"/>
      <c r="O154" s="17"/>
      <c r="P154" s="17"/>
      <c r="Q154" s="17"/>
    </row>
    <row r="155" spans="1:17" s="11" customFormat="1" ht="12.75" customHeight="1">
      <c r="A155" s="11">
        <f t="shared" si="14"/>
        <v>151</v>
      </c>
      <c r="B155" s="1" t="s">
        <v>109</v>
      </c>
      <c r="C155" s="13" t="s">
        <v>50</v>
      </c>
      <c r="D155" s="13" t="s">
        <v>5</v>
      </c>
      <c r="E155" s="23">
        <v>36981</v>
      </c>
      <c r="F155" s="17">
        <v>1334512</v>
      </c>
      <c r="G155" s="17">
        <v>250000</v>
      </c>
      <c r="H155" s="17">
        <f t="shared" si="15"/>
        <v>0</v>
      </c>
      <c r="I155" s="17">
        <f>F155-G155</f>
        <v>1084512</v>
      </c>
      <c r="J155" s="17">
        <v>0</v>
      </c>
      <c r="K155" s="17">
        <v>0</v>
      </c>
      <c r="L155" s="17">
        <v>0</v>
      </c>
      <c r="M155" s="17">
        <v>0</v>
      </c>
      <c r="N155" s="17"/>
      <c r="O155" s="17"/>
      <c r="P155" s="17"/>
      <c r="Q155" s="17"/>
    </row>
    <row r="156" spans="1:17" s="11" customFormat="1" ht="12.75" customHeight="1">
      <c r="A156" s="11">
        <f t="shared" si="14"/>
        <v>152</v>
      </c>
      <c r="B156" s="10" t="s">
        <v>146</v>
      </c>
      <c r="C156" s="9" t="s">
        <v>48</v>
      </c>
      <c r="D156" s="9" t="s">
        <v>5</v>
      </c>
      <c r="E156" s="21">
        <v>36981</v>
      </c>
      <c r="F156" s="17">
        <v>386692</v>
      </c>
      <c r="G156" s="17">
        <v>250000</v>
      </c>
      <c r="H156" s="17">
        <f t="shared" si="15"/>
        <v>0</v>
      </c>
      <c r="I156" s="17">
        <f>IF(G156&gt;H156,F156-G156,F156-H156)</f>
        <v>136692</v>
      </c>
      <c r="J156" s="17">
        <v>393801656</v>
      </c>
      <c r="K156" s="17">
        <v>0</v>
      </c>
      <c r="L156" s="17">
        <v>0</v>
      </c>
      <c r="M156" s="17">
        <v>0</v>
      </c>
      <c r="N156" s="17"/>
      <c r="O156" s="17"/>
      <c r="P156" s="17"/>
      <c r="Q156" s="17"/>
    </row>
    <row r="157" spans="1:17" s="11" customFormat="1" ht="12.75" customHeight="1">
      <c r="A157" s="11">
        <f t="shared" si="14"/>
        <v>153</v>
      </c>
      <c r="B157" s="1" t="s">
        <v>92</v>
      </c>
      <c r="C157" s="13" t="s">
        <v>50</v>
      </c>
      <c r="D157" s="13" t="s">
        <v>5</v>
      </c>
      <c r="E157" s="23">
        <v>36981</v>
      </c>
      <c r="F157" s="17">
        <v>752541128</v>
      </c>
      <c r="G157" s="17">
        <v>2823526</v>
      </c>
      <c r="H157" s="17">
        <f t="shared" si="15"/>
        <v>0</v>
      </c>
      <c r="I157" s="17">
        <f>F157-G157</f>
        <v>749717602</v>
      </c>
      <c r="J157" s="17">
        <v>0</v>
      </c>
      <c r="K157" s="17">
        <v>0</v>
      </c>
      <c r="L157" s="17">
        <v>0</v>
      </c>
      <c r="M157" s="17">
        <v>0</v>
      </c>
      <c r="N157" s="17"/>
      <c r="O157" s="17"/>
      <c r="P157" s="17"/>
      <c r="Q157" s="17"/>
    </row>
    <row r="158" spans="1:17" s="11" customFormat="1" ht="12.75" customHeight="1">
      <c r="A158" s="11">
        <f t="shared" si="14"/>
        <v>154</v>
      </c>
      <c r="B158" s="10" t="s">
        <v>147</v>
      </c>
      <c r="C158" s="9" t="s">
        <v>48</v>
      </c>
      <c r="D158" s="9" t="s">
        <v>12</v>
      </c>
      <c r="E158" s="21">
        <v>36981</v>
      </c>
      <c r="F158" s="17">
        <v>6968916</v>
      </c>
      <c r="G158" s="17">
        <v>367680</v>
      </c>
      <c r="H158" s="17">
        <f t="shared" si="15"/>
        <v>287902.27999999997</v>
      </c>
      <c r="I158" s="17">
        <f>IF(G158&gt;H158,F158-G158,F158-H158)</f>
        <v>6601236</v>
      </c>
      <c r="J158" s="17">
        <v>9397633</v>
      </c>
      <c r="K158" s="17">
        <v>22600</v>
      </c>
      <c r="L158" s="17">
        <v>3144753</v>
      </c>
      <c r="M158" s="17">
        <v>908051</v>
      </c>
      <c r="N158" s="17"/>
      <c r="O158" s="17"/>
      <c r="P158" s="17"/>
      <c r="Q158" s="17"/>
    </row>
    <row r="159" spans="1:17" s="11" customFormat="1" ht="12.75" customHeight="1">
      <c r="A159" s="11">
        <f t="shared" si="14"/>
        <v>155</v>
      </c>
      <c r="B159" s="1" t="s">
        <v>102</v>
      </c>
      <c r="C159" s="13" t="s">
        <v>48</v>
      </c>
      <c r="D159" s="13" t="s">
        <v>103</v>
      </c>
      <c r="E159" s="23">
        <v>36981</v>
      </c>
      <c r="F159" s="17">
        <v>728734</v>
      </c>
      <c r="G159" s="17">
        <v>250000</v>
      </c>
      <c r="H159" s="17">
        <f>(L159*0.08)+(M159*0.04)</f>
        <v>4201.2</v>
      </c>
      <c r="I159" s="17">
        <f>F159-G159</f>
        <v>478734</v>
      </c>
      <c r="J159" s="17">
        <v>1166093</v>
      </c>
      <c r="K159" s="17">
        <v>0</v>
      </c>
      <c r="L159" s="17">
        <v>52467</v>
      </c>
      <c r="M159" s="17">
        <v>96</v>
      </c>
      <c r="N159" s="17"/>
      <c r="O159" s="17"/>
      <c r="P159" s="17"/>
      <c r="Q159" s="17"/>
    </row>
    <row r="160" spans="1:17" s="11" customFormat="1" ht="12.75" customHeight="1">
      <c r="A160" s="11">
        <f t="shared" si="14"/>
        <v>156</v>
      </c>
      <c r="B160" s="11" t="s">
        <v>177</v>
      </c>
      <c r="C160" s="20" t="s">
        <v>48</v>
      </c>
      <c r="D160" s="20" t="s">
        <v>5</v>
      </c>
      <c r="E160" s="24">
        <v>36981</v>
      </c>
      <c r="F160" s="17">
        <v>2294462</v>
      </c>
      <c r="G160" s="17">
        <v>250000</v>
      </c>
      <c r="H160" s="17">
        <v>0</v>
      </c>
      <c r="I160" s="17">
        <f>F160-G160</f>
        <v>2044462</v>
      </c>
      <c r="J160" s="17">
        <v>0</v>
      </c>
      <c r="K160" s="17">
        <v>0</v>
      </c>
      <c r="L160" s="17"/>
      <c r="M160" s="17"/>
      <c r="N160" s="17"/>
      <c r="O160" s="17"/>
      <c r="P160" s="17"/>
      <c r="Q160" s="17"/>
    </row>
    <row r="161" spans="1:17" s="11" customFormat="1" ht="12.75" customHeight="1">
      <c r="A161" s="11">
        <f t="shared" si="14"/>
        <v>157</v>
      </c>
      <c r="B161" s="1" t="s">
        <v>104</v>
      </c>
      <c r="C161" s="13" t="s">
        <v>48</v>
      </c>
      <c r="D161" s="13" t="s">
        <v>5</v>
      </c>
      <c r="E161" s="23">
        <v>36981</v>
      </c>
      <c r="F161" s="17">
        <v>510524</v>
      </c>
      <c r="G161" s="17">
        <v>250000</v>
      </c>
      <c r="H161" s="17">
        <f>(L161*0.08)+(M161*0.04)</f>
        <v>0</v>
      </c>
      <c r="I161" s="17">
        <f>F161-G161</f>
        <v>260524</v>
      </c>
      <c r="J161" s="17">
        <v>2843472</v>
      </c>
      <c r="K161" s="17">
        <v>0</v>
      </c>
      <c r="L161" s="17">
        <v>0</v>
      </c>
      <c r="M161" s="17">
        <v>0</v>
      </c>
      <c r="N161" s="17"/>
      <c r="O161" s="17"/>
      <c r="P161" s="17"/>
      <c r="Q161" s="17"/>
    </row>
    <row r="162" spans="1:17" s="11" customFormat="1" ht="12.75" customHeight="1">
      <c r="A162" s="11">
        <f t="shared" si="14"/>
        <v>158</v>
      </c>
      <c r="B162" s="10" t="s">
        <v>148</v>
      </c>
      <c r="C162" s="9" t="s">
        <v>48</v>
      </c>
      <c r="D162" s="9" t="s">
        <v>5</v>
      </c>
      <c r="E162" s="21">
        <v>36981</v>
      </c>
      <c r="F162" s="17">
        <v>839610</v>
      </c>
      <c r="G162" s="17">
        <v>250000</v>
      </c>
      <c r="H162" s="17">
        <v>4988</v>
      </c>
      <c r="I162" s="17">
        <f>IF(G162&gt;H162,F162-G162,F162-H162)</f>
        <v>589610</v>
      </c>
      <c r="J162" s="17">
        <v>3725158</v>
      </c>
      <c r="K162" s="17">
        <v>0</v>
      </c>
      <c r="L162" s="17">
        <v>0</v>
      </c>
      <c r="M162" s="17">
        <v>0</v>
      </c>
      <c r="N162" s="17"/>
      <c r="O162" s="17"/>
      <c r="P162" s="17"/>
      <c r="Q162" s="17"/>
    </row>
    <row r="163" spans="1:17" s="11" customFormat="1" ht="12.75" customHeight="1">
      <c r="A163" s="11">
        <f t="shared" si="14"/>
        <v>159</v>
      </c>
      <c r="B163" s="10" t="s">
        <v>149</v>
      </c>
      <c r="C163" s="9" t="s">
        <v>48</v>
      </c>
      <c r="D163" s="9" t="s">
        <v>10</v>
      </c>
      <c r="E163" s="21">
        <v>36981</v>
      </c>
      <c r="F163" s="17">
        <v>7069185</v>
      </c>
      <c r="G163" s="17">
        <v>277968.08</v>
      </c>
      <c r="H163" s="17">
        <f aca="true" t="shared" si="16" ref="H163:H171">(L163*0.08)+(M163*0.04)</f>
        <v>183283.24</v>
      </c>
      <c r="I163" s="17">
        <f>IF(G163&gt;H163,F163-G163,F163-H163)</f>
        <v>6791216.92</v>
      </c>
      <c r="J163" s="17">
        <v>6950767</v>
      </c>
      <c r="K163" s="17">
        <v>0</v>
      </c>
      <c r="L163" s="17">
        <v>387660</v>
      </c>
      <c r="M163" s="17">
        <v>3806761</v>
      </c>
      <c r="N163" s="17"/>
      <c r="O163" s="17"/>
      <c r="P163" s="17"/>
      <c r="Q163" s="17"/>
    </row>
    <row r="164" spans="1:17" s="11" customFormat="1" ht="12.75" customHeight="1">
      <c r="A164" s="11">
        <f t="shared" si="14"/>
        <v>160</v>
      </c>
      <c r="B164" s="1" t="s">
        <v>82</v>
      </c>
      <c r="C164" s="13" t="s">
        <v>50</v>
      </c>
      <c r="D164" s="13" t="s">
        <v>4</v>
      </c>
      <c r="E164" s="23">
        <v>36981</v>
      </c>
      <c r="F164" s="17">
        <v>1001670879</v>
      </c>
      <c r="G164" s="17">
        <v>42101945</v>
      </c>
      <c r="H164" s="17">
        <f t="shared" si="16"/>
        <v>11025127.44</v>
      </c>
      <c r="I164" s="17">
        <f>F164-G164</f>
        <v>959568934</v>
      </c>
      <c r="J164" s="17">
        <v>386534356</v>
      </c>
      <c r="K164" s="17">
        <v>4127</v>
      </c>
      <c r="L164" s="17">
        <v>121151694</v>
      </c>
      <c r="M164" s="17">
        <v>33324798</v>
      </c>
      <c r="N164" s="17"/>
      <c r="O164" s="17"/>
      <c r="P164" s="17"/>
      <c r="Q164" s="17"/>
    </row>
    <row r="165" spans="1:17" s="11" customFormat="1" ht="12.75" customHeight="1">
      <c r="A165" s="11">
        <f t="shared" si="14"/>
        <v>161</v>
      </c>
      <c r="B165" s="1" t="s">
        <v>110</v>
      </c>
      <c r="C165" s="13" t="s">
        <v>50</v>
      </c>
      <c r="D165" s="13" t="s">
        <v>5</v>
      </c>
      <c r="E165" s="23">
        <v>36980</v>
      </c>
      <c r="F165" s="17">
        <v>70252371</v>
      </c>
      <c r="G165" s="17">
        <v>10867830</v>
      </c>
      <c r="H165" s="17">
        <f t="shared" si="16"/>
        <v>0</v>
      </c>
      <c r="I165" s="17">
        <f>F165-G165</f>
        <v>59384541</v>
      </c>
      <c r="J165" s="17">
        <v>0</v>
      </c>
      <c r="K165" s="17">
        <v>0</v>
      </c>
      <c r="L165" s="17">
        <v>0</v>
      </c>
      <c r="M165" s="17">
        <v>0</v>
      </c>
      <c r="N165" s="17"/>
      <c r="O165" s="17"/>
      <c r="P165" s="17"/>
      <c r="Q165" s="17"/>
    </row>
    <row r="166" spans="1:17" s="11" customFormat="1" ht="12.75" customHeight="1">
      <c r="A166" s="11">
        <f t="shared" si="14"/>
        <v>162</v>
      </c>
      <c r="B166" s="1" t="s">
        <v>18</v>
      </c>
      <c r="C166" s="13" t="s">
        <v>48</v>
      </c>
      <c r="D166" s="13" t="s">
        <v>4</v>
      </c>
      <c r="E166" s="22">
        <v>36981</v>
      </c>
      <c r="F166" s="17">
        <v>3925865</v>
      </c>
      <c r="G166" s="17">
        <v>554802.44</v>
      </c>
      <c r="H166" s="17">
        <f t="shared" si="16"/>
        <v>128671.76</v>
      </c>
      <c r="I166" s="17">
        <f>F166-G166</f>
        <v>3371062.56</v>
      </c>
      <c r="J166" s="17">
        <v>14085829</v>
      </c>
      <c r="K166" s="17">
        <v>57403</v>
      </c>
      <c r="L166" s="17">
        <v>1583831</v>
      </c>
      <c r="M166" s="17">
        <v>49132</v>
      </c>
      <c r="N166" s="17"/>
      <c r="O166" s="17"/>
      <c r="P166" s="17"/>
      <c r="Q166" s="17"/>
    </row>
    <row r="167" spans="1:17" s="11" customFormat="1" ht="12.75" customHeight="1">
      <c r="A167" s="11">
        <f t="shared" si="14"/>
        <v>163</v>
      </c>
      <c r="B167" s="1" t="s">
        <v>231</v>
      </c>
      <c r="C167" s="13" t="s">
        <v>50</v>
      </c>
      <c r="D167" s="13" t="s">
        <v>5</v>
      </c>
      <c r="E167" s="22">
        <v>36981</v>
      </c>
      <c r="F167" s="17">
        <v>60543421</v>
      </c>
      <c r="G167" s="17">
        <v>5879262</v>
      </c>
      <c r="H167" s="17">
        <f t="shared" si="16"/>
        <v>0</v>
      </c>
      <c r="I167" s="17">
        <f>F167-G167</f>
        <v>54664159</v>
      </c>
      <c r="J167" s="17">
        <v>0</v>
      </c>
      <c r="K167" s="17">
        <v>0</v>
      </c>
      <c r="L167" s="17">
        <v>0</v>
      </c>
      <c r="M167" s="17">
        <v>0</v>
      </c>
      <c r="N167" s="17"/>
      <c r="O167" s="17"/>
      <c r="P167" s="17"/>
      <c r="Q167" s="17"/>
    </row>
    <row r="168" spans="1:17" s="11" customFormat="1" ht="12.75" customHeight="1">
      <c r="A168" s="11">
        <f t="shared" si="14"/>
        <v>164</v>
      </c>
      <c r="B168" s="10" t="s">
        <v>150</v>
      </c>
      <c r="C168" s="9" t="s">
        <v>48</v>
      </c>
      <c r="D168" s="9" t="s">
        <v>5</v>
      </c>
      <c r="E168" s="21">
        <v>36981</v>
      </c>
      <c r="F168" s="17">
        <v>849160</v>
      </c>
      <c r="G168" s="17">
        <v>250000</v>
      </c>
      <c r="H168" s="17">
        <f t="shared" si="16"/>
        <v>2060.7200000000003</v>
      </c>
      <c r="I168" s="17">
        <f>IF(G168&gt;H168,F168-G168,F168-H168)</f>
        <v>599160</v>
      </c>
      <c r="J168" s="17">
        <v>229603</v>
      </c>
      <c r="K168" s="17">
        <v>0</v>
      </c>
      <c r="L168" s="17">
        <v>25759</v>
      </c>
      <c r="M168" s="17">
        <v>0</v>
      </c>
      <c r="N168" s="17"/>
      <c r="O168" s="17"/>
      <c r="P168" s="17"/>
      <c r="Q168" s="17"/>
    </row>
    <row r="169" spans="1:17" s="11" customFormat="1" ht="12.75" customHeight="1">
      <c r="A169" s="11">
        <f t="shared" si="14"/>
        <v>165</v>
      </c>
      <c r="B169" s="1" t="s">
        <v>93</v>
      </c>
      <c r="C169" s="13" t="s">
        <v>48</v>
      </c>
      <c r="D169" s="13" t="s">
        <v>5</v>
      </c>
      <c r="E169" s="22">
        <v>36981</v>
      </c>
      <c r="F169" s="17">
        <v>421912</v>
      </c>
      <c r="G169" s="17">
        <v>250000</v>
      </c>
      <c r="H169" s="17">
        <f t="shared" si="16"/>
        <v>0</v>
      </c>
      <c r="I169" s="17">
        <f>F169-G169</f>
        <v>171912</v>
      </c>
      <c r="J169" s="17">
        <v>0</v>
      </c>
      <c r="K169" s="17">
        <v>0</v>
      </c>
      <c r="L169" s="17">
        <v>0</v>
      </c>
      <c r="M169" s="17">
        <v>0</v>
      </c>
      <c r="N169" s="17"/>
      <c r="O169" s="17"/>
      <c r="P169" s="17"/>
      <c r="Q169" s="17"/>
    </row>
    <row r="170" spans="1:17" s="11" customFormat="1" ht="12.75" customHeight="1">
      <c r="A170" s="11">
        <f t="shared" si="14"/>
        <v>166</v>
      </c>
      <c r="B170" s="1" t="s">
        <v>19</v>
      </c>
      <c r="C170" s="13" t="s">
        <v>48</v>
      </c>
      <c r="D170" s="13" t="s">
        <v>5</v>
      </c>
      <c r="E170" s="22">
        <v>36981</v>
      </c>
      <c r="F170" s="17">
        <v>660073</v>
      </c>
      <c r="G170" s="17">
        <v>250000</v>
      </c>
      <c r="H170" s="17">
        <f t="shared" si="16"/>
        <v>69526.8</v>
      </c>
      <c r="I170" s="17">
        <f>F170-G170</f>
        <v>410073</v>
      </c>
      <c r="J170" s="17">
        <v>3894975</v>
      </c>
      <c r="K170" s="17">
        <v>0</v>
      </c>
      <c r="L170" s="17">
        <v>869085</v>
      </c>
      <c r="M170" s="17">
        <v>0</v>
      </c>
      <c r="N170" s="17"/>
      <c r="O170" s="17"/>
      <c r="P170" s="17"/>
      <c r="Q170" s="17"/>
    </row>
    <row r="171" spans="1:17" s="11" customFormat="1" ht="12.75" customHeight="1">
      <c r="A171" s="11">
        <f t="shared" si="14"/>
        <v>167</v>
      </c>
      <c r="B171" s="10" t="s">
        <v>151</v>
      </c>
      <c r="C171" s="9" t="s">
        <v>48</v>
      </c>
      <c r="D171" s="9" t="s">
        <v>12</v>
      </c>
      <c r="E171" s="21">
        <v>36981</v>
      </c>
      <c r="F171" s="17">
        <v>24054817</v>
      </c>
      <c r="G171" s="17">
        <v>1696152</v>
      </c>
      <c r="H171" s="17">
        <f t="shared" si="16"/>
        <v>1610653.28</v>
      </c>
      <c r="I171" s="17">
        <f>IF(G171&gt;H171,F171-G171,F171-H171)</f>
        <v>22358665</v>
      </c>
      <c r="J171" s="17">
        <v>44908915</v>
      </c>
      <c r="K171" s="17">
        <v>0</v>
      </c>
      <c r="L171" s="17">
        <v>19623049</v>
      </c>
      <c r="M171" s="17">
        <v>1020234</v>
      </c>
      <c r="N171" s="17"/>
      <c r="O171" s="17"/>
      <c r="P171" s="17"/>
      <c r="Q171" s="17"/>
    </row>
    <row r="172" spans="1:17" s="11" customFormat="1" ht="12.75" customHeight="1">
      <c r="A172" s="11">
        <f t="shared" si="14"/>
        <v>168</v>
      </c>
      <c r="B172" s="1" t="s">
        <v>83</v>
      </c>
      <c r="C172" s="13" t="s">
        <v>50</v>
      </c>
      <c r="D172" s="13" t="s">
        <v>10</v>
      </c>
      <c r="E172" s="23">
        <v>36980</v>
      </c>
      <c r="F172" s="17">
        <v>339138936</v>
      </c>
      <c r="G172" s="17">
        <v>250000</v>
      </c>
      <c r="H172" s="17">
        <f aca="true" t="shared" si="17" ref="H172:H179">(L172*0.08)+(M172*0.04)</f>
        <v>90821.2</v>
      </c>
      <c r="I172" s="17">
        <f>F172-G172</f>
        <v>338888936</v>
      </c>
      <c r="J172" s="17">
        <v>1281986</v>
      </c>
      <c r="K172" s="17">
        <v>0</v>
      </c>
      <c r="L172" s="17">
        <v>1135265</v>
      </c>
      <c r="M172" s="17">
        <v>0</v>
      </c>
      <c r="N172" s="17"/>
      <c r="O172" s="17"/>
      <c r="P172" s="17"/>
      <c r="Q172" s="17"/>
    </row>
    <row r="173" spans="1:17" s="11" customFormat="1" ht="12.75" customHeight="1">
      <c r="A173" s="11">
        <f t="shared" si="14"/>
        <v>169</v>
      </c>
      <c r="B173" s="1" t="s">
        <v>20</v>
      </c>
      <c r="C173" s="13" t="s">
        <v>48</v>
      </c>
      <c r="D173" s="13" t="s">
        <v>5</v>
      </c>
      <c r="E173" s="22">
        <v>36981</v>
      </c>
      <c r="F173" s="17">
        <v>431897</v>
      </c>
      <c r="G173" s="17">
        <v>250000</v>
      </c>
      <c r="H173" s="17">
        <f t="shared" si="17"/>
        <v>46952</v>
      </c>
      <c r="I173" s="17">
        <f>F173-G173</f>
        <v>181897</v>
      </c>
      <c r="J173" s="17">
        <v>970558</v>
      </c>
      <c r="K173" s="17">
        <v>5716</v>
      </c>
      <c r="L173" s="17">
        <v>586900</v>
      </c>
      <c r="M173" s="17">
        <v>0</v>
      </c>
      <c r="N173" s="17"/>
      <c r="O173" s="17"/>
      <c r="P173" s="17"/>
      <c r="Q173" s="17"/>
    </row>
    <row r="174" spans="1:17" s="11" customFormat="1" ht="12.75" customHeight="1">
      <c r="A174" s="11">
        <f t="shared" si="14"/>
        <v>170</v>
      </c>
      <c r="B174" s="10" t="s">
        <v>152</v>
      </c>
      <c r="C174" s="9" t="s">
        <v>48</v>
      </c>
      <c r="D174" s="9" t="s">
        <v>10</v>
      </c>
      <c r="E174" s="21">
        <v>36981</v>
      </c>
      <c r="F174" s="17">
        <v>13764121</v>
      </c>
      <c r="G174" s="17">
        <v>710291.96</v>
      </c>
      <c r="H174" s="17">
        <f t="shared" si="17"/>
        <v>2548249.92</v>
      </c>
      <c r="I174" s="17">
        <f>IF(G174&gt;H174,F174-G174,F174-H174)</f>
        <v>11215871.08</v>
      </c>
      <c r="J174" s="17">
        <v>17271336</v>
      </c>
      <c r="K174" s="17">
        <v>485963</v>
      </c>
      <c r="L174" s="17">
        <v>40592</v>
      </c>
      <c r="M174" s="17">
        <v>63625064</v>
      </c>
      <c r="N174" s="17"/>
      <c r="O174" s="17"/>
      <c r="P174" s="17"/>
      <c r="Q174" s="17"/>
    </row>
    <row r="175" spans="1:17" s="11" customFormat="1" ht="12.75" customHeight="1">
      <c r="A175" s="11">
        <f t="shared" si="14"/>
        <v>171</v>
      </c>
      <c r="B175" s="1" t="s">
        <v>21</v>
      </c>
      <c r="C175" s="13" t="s">
        <v>48</v>
      </c>
      <c r="D175" s="13" t="s">
        <v>5</v>
      </c>
      <c r="E175" s="22">
        <v>36981</v>
      </c>
      <c r="F175" s="17">
        <v>745489</v>
      </c>
      <c r="G175" s="17">
        <v>250000</v>
      </c>
      <c r="H175" s="17">
        <f t="shared" si="17"/>
        <v>0</v>
      </c>
      <c r="I175" s="17">
        <f>F175-G175</f>
        <v>495489</v>
      </c>
      <c r="J175" s="17">
        <v>0</v>
      </c>
      <c r="K175" s="17">
        <v>0</v>
      </c>
      <c r="L175" s="17">
        <v>0</v>
      </c>
      <c r="M175" s="17">
        <v>0</v>
      </c>
      <c r="N175" s="17"/>
      <c r="O175" s="17"/>
      <c r="P175" s="17"/>
      <c r="Q175" s="17"/>
    </row>
    <row r="176" spans="1:17" s="11" customFormat="1" ht="12.75" customHeight="1">
      <c r="A176" s="11">
        <f t="shared" si="14"/>
        <v>172</v>
      </c>
      <c r="B176" s="10" t="s">
        <v>169</v>
      </c>
      <c r="C176" s="9" t="s">
        <v>50</v>
      </c>
      <c r="D176" s="9" t="s">
        <v>12</v>
      </c>
      <c r="E176" s="21">
        <v>36981</v>
      </c>
      <c r="F176" s="17">
        <v>27575722</v>
      </c>
      <c r="G176" s="17">
        <v>250000</v>
      </c>
      <c r="H176" s="17">
        <f t="shared" si="17"/>
        <v>281420.04</v>
      </c>
      <c r="I176" s="17">
        <f>IF(G176&gt;H176,F176-G176,F176-H176)</f>
        <v>27294301.96</v>
      </c>
      <c r="J176" s="17">
        <v>0</v>
      </c>
      <c r="K176" s="17">
        <v>0</v>
      </c>
      <c r="L176" s="17">
        <v>0</v>
      </c>
      <c r="M176" s="17">
        <v>7035501</v>
      </c>
      <c r="N176" s="17"/>
      <c r="O176" s="17"/>
      <c r="P176" s="17"/>
      <c r="Q176" s="17"/>
    </row>
    <row r="177" spans="1:17" s="11" customFormat="1" ht="12.75" customHeight="1">
      <c r="A177" s="11">
        <f t="shared" si="14"/>
        <v>173</v>
      </c>
      <c r="B177" s="10" t="s">
        <v>170</v>
      </c>
      <c r="C177" s="9" t="s">
        <v>50</v>
      </c>
      <c r="D177" s="9" t="s">
        <v>12</v>
      </c>
      <c r="E177" s="21">
        <v>36981</v>
      </c>
      <c r="F177" s="17">
        <v>11241368</v>
      </c>
      <c r="G177" s="17">
        <v>939474</v>
      </c>
      <c r="H177" s="17">
        <f t="shared" si="17"/>
        <v>0</v>
      </c>
      <c r="I177" s="17">
        <f>IF(G177&gt;H177,F177-G177,F177-H177)</f>
        <v>10301894</v>
      </c>
      <c r="J177" s="17">
        <v>0</v>
      </c>
      <c r="K177" s="17">
        <v>0</v>
      </c>
      <c r="L177" s="17">
        <v>0</v>
      </c>
      <c r="M177" s="17">
        <v>0</v>
      </c>
      <c r="N177" s="17"/>
      <c r="O177" s="17"/>
      <c r="P177" s="17"/>
      <c r="Q177" s="17"/>
    </row>
    <row r="178" spans="1:17" s="11" customFormat="1" ht="12.75" customHeight="1">
      <c r="A178" s="11">
        <f t="shared" si="14"/>
        <v>174</v>
      </c>
      <c r="B178" s="1" t="s">
        <v>22</v>
      </c>
      <c r="C178" s="13" t="s">
        <v>48</v>
      </c>
      <c r="D178" s="13" t="s">
        <v>4</v>
      </c>
      <c r="E178" s="22">
        <v>36981</v>
      </c>
      <c r="F178" s="17">
        <v>19183436</v>
      </c>
      <c r="G178" s="17">
        <v>269103</v>
      </c>
      <c r="H178" s="17">
        <f t="shared" si="17"/>
        <v>622299.2000000001</v>
      </c>
      <c r="I178" s="17">
        <f>F178-H178</f>
        <v>18561136.8</v>
      </c>
      <c r="J178" s="17">
        <v>6727573</v>
      </c>
      <c r="K178" s="17">
        <v>0</v>
      </c>
      <c r="L178" s="17">
        <v>6084945</v>
      </c>
      <c r="M178" s="17">
        <v>3387590</v>
      </c>
      <c r="N178" s="17"/>
      <c r="O178" s="17"/>
      <c r="P178" s="17"/>
      <c r="Q178" s="17"/>
    </row>
    <row r="179" spans="1:17" s="11" customFormat="1" ht="12.75" customHeight="1">
      <c r="A179" s="11">
        <f t="shared" si="14"/>
        <v>175</v>
      </c>
      <c r="B179" s="1" t="s">
        <v>226</v>
      </c>
      <c r="C179" s="13" t="s">
        <v>50</v>
      </c>
      <c r="D179" s="13" t="s">
        <v>5</v>
      </c>
      <c r="E179" s="22">
        <v>36981</v>
      </c>
      <c r="F179" s="17">
        <v>37770970</v>
      </c>
      <c r="G179" s="17">
        <v>1000000</v>
      </c>
      <c r="H179" s="17">
        <f t="shared" si="17"/>
        <v>0</v>
      </c>
      <c r="I179" s="17">
        <f>F179-G179</f>
        <v>36770970</v>
      </c>
      <c r="J179" s="17">
        <v>0</v>
      </c>
      <c r="K179" s="17">
        <v>0</v>
      </c>
      <c r="L179" s="17">
        <v>0</v>
      </c>
      <c r="M179" s="17">
        <v>0</v>
      </c>
      <c r="N179" s="17"/>
      <c r="O179" s="17"/>
      <c r="P179" s="17"/>
      <c r="Q179" s="17"/>
    </row>
    <row r="180" spans="1:17" s="11" customFormat="1" ht="12.75" customHeight="1">
      <c r="A180" s="11">
        <f t="shared" si="14"/>
        <v>176</v>
      </c>
      <c r="B180" s="1" t="s">
        <v>227</v>
      </c>
      <c r="C180" s="13" t="s">
        <v>50</v>
      </c>
      <c r="D180" s="13" t="s">
        <v>12</v>
      </c>
      <c r="E180" s="23">
        <v>36981</v>
      </c>
      <c r="F180" s="17">
        <v>1362427528</v>
      </c>
      <c r="G180" s="17">
        <v>282225161</v>
      </c>
      <c r="H180" s="17">
        <f aca="true" t="shared" si="18" ref="H180:H190">(L180*0.08)+(M180*0.04)</f>
        <v>11385813.4</v>
      </c>
      <c r="I180" s="17">
        <f>F180-G180</f>
        <v>1080202367</v>
      </c>
      <c r="J180" s="17">
        <v>557854173</v>
      </c>
      <c r="K180" s="17">
        <v>18623725</v>
      </c>
      <c r="L180" s="17">
        <v>140288494</v>
      </c>
      <c r="M180" s="17">
        <v>4068347</v>
      </c>
      <c r="N180" s="17"/>
      <c r="O180" s="17"/>
      <c r="P180" s="17"/>
      <c r="Q180" s="17"/>
    </row>
    <row r="181" spans="1:17" s="11" customFormat="1" ht="12.75" customHeight="1">
      <c r="A181" s="11">
        <f t="shared" si="14"/>
        <v>177</v>
      </c>
      <c r="B181" s="1" t="s">
        <v>23</v>
      </c>
      <c r="C181" s="13" t="s">
        <v>48</v>
      </c>
      <c r="D181" s="13" t="s">
        <v>10</v>
      </c>
      <c r="E181" s="22">
        <v>36981</v>
      </c>
      <c r="F181" s="17">
        <v>201731936</v>
      </c>
      <c r="G181" s="17">
        <v>87453759.8</v>
      </c>
      <c r="H181" s="17">
        <f t="shared" si="18"/>
        <v>140372132.04000002</v>
      </c>
      <c r="I181" s="17">
        <f>F181-H181</f>
        <v>61359803.95999998</v>
      </c>
      <c r="J181" s="17">
        <v>2209126950</v>
      </c>
      <c r="K181" s="17">
        <v>0</v>
      </c>
      <c r="L181" s="17">
        <v>1528023030</v>
      </c>
      <c r="M181" s="17">
        <v>453257241</v>
      </c>
      <c r="N181" s="17"/>
      <c r="O181" s="17"/>
      <c r="P181" s="17"/>
      <c r="Q181" s="17"/>
    </row>
    <row r="182" spans="1:17" s="11" customFormat="1" ht="12.75" customHeight="1">
      <c r="A182" s="11">
        <f t="shared" si="14"/>
        <v>178</v>
      </c>
      <c r="B182" s="1" t="s">
        <v>84</v>
      </c>
      <c r="C182" s="13" t="s">
        <v>50</v>
      </c>
      <c r="D182" s="13" t="s">
        <v>12</v>
      </c>
      <c r="E182" s="23">
        <v>36981</v>
      </c>
      <c r="F182" s="17">
        <v>1028238672</v>
      </c>
      <c r="G182" s="17">
        <v>120685500</v>
      </c>
      <c r="H182" s="17">
        <f t="shared" si="18"/>
        <v>166642358.92</v>
      </c>
      <c r="I182" s="17">
        <f>F182-H182</f>
        <v>861596313.08</v>
      </c>
      <c r="J182" s="17">
        <v>2561904649</v>
      </c>
      <c r="K182" s="17">
        <v>380704887</v>
      </c>
      <c r="L182" s="17">
        <v>1805750484</v>
      </c>
      <c r="M182" s="17">
        <v>554558005</v>
      </c>
      <c r="N182" s="17"/>
      <c r="O182" s="17"/>
      <c r="P182" s="17"/>
      <c r="Q182" s="17"/>
    </row>
    <row r="183" spans="1:17" s="11" customFormat="1" ht="12.75" customHeight="1">
      <c r="A183" s="11">
        <f t="shared" si="14"/>
        <v>179</v>
      </c>
      <c r="B183" s="1" t="s">
        <v>228</v>
      </c>
      <c r="C183" s="13" t="s">
        <v>48</v>
      </c>
      <c r="D183" s="13" t="s">
        <v>5</v>
      </c>
      <c r="E183" s="23">
        <v>36981</v>
      </c>
      <c r="F183" s="17">
        <v>477971</v>
      </c>
      <c r="G183" s="17">
        <v>294000</v>
      </c>
      <c r="H183" s="17">
        <f t="shared" si="18"/>
        <v>86353.52</v>
      </c>
      <c r="I183" s="17">
        <f aca="true" t="shared" si="19" ref="I183:I191">F183-G183</f>
        <v>183971</v>
      </c>
      <c r="J183" s="17">
        <v>1957449</v>
      </c>
      <c r="K183" s="17">
        <v>0</v>
      </c>
      <c r="L183" s="17">
        <v>1079419</v>
      </c>
      <c r="M183" s="17"/>
      <c r="N183" s="17"/>
      <c r="O183" s="17"/>
      <c r="P183" s="17"/>
      <c r="Q183" s="17"/>
    </row>
    <row r="184" spans="1:17" s="11" customFormat="1" ht="12.75" customHeight="1">
      <c r="A184" s="11">
        <f t="shared" si="14"/>
        <v>180</v>
      </c>
      <c r="B184" s="1" t="s">
        <v>253</v>
      </c>
      <c r="C184" s="20" t="s">
        <v>50</v>
      </c>
      <c r="D184" s="9" t="s">
        <v>5</v>
      </c>
      <c r="E184" s="24">
        <v>36981</v>
      </c>
      <c r="F184" s="17">
        <v>226494371</v>
      </c>
      <c r="G184" s="17">
        <v>14752518</v>
      </c>
      <c r="H184" s="17">
        <v>0</v>
      </c>
      <c r="I184" s="17">
        <f>F184-G184</f>
        <v>211741853</v>
      </c>
      <c r="J184" s="17">
        <v>0</v>
      </c>
      <c r="K184" s="17">
        <v>0</v>
      </c>
      <c r="L184" s="17">
        <v>0</v>
      </c>
      <c r="M184" s="17">
        <v>0</v>
      </c>
      <c r="N184" s="17"/>
      <c r="O184" s="17"/>
      <c r="P184" s="17"/>
      <c r="Q184" s="17"/>
    </row>
    <row r="185" spans="1:17" s="11" customFormat="1" ht="12.75" customHeight="1">
      <c r="A185" s="11">
        <f t="shared" si="14"/>
        <v>181</v>
      </c>
      <c r="B185" s="1" t="s">
        <v>85</v>
      </c>
      <c r="C185" s="13" t="s">
        <v>50</v>
      </c>
      <c r="D185" s="13" t="s">
        <v>5</v>
      </c>
      <c r="E185" s="23">
        <v>36981</v>
      </c>
      <c r="F185" s="17">
        <v>382261</v>
      </c>
      <c r="G185" s="17">
        <v>250000</v>
      </c>
      <c r="H185" s="17">
        <f t="shared" si="18"/>
        <v>0</v>
      </c>
      <c r="I185" s="17">
        <f t="shared" si="19"/>
        <v>132261</v>
      </c>
      <c r="J185" s="17">
        <v>0</v>
      </c>
      <c r="K185" s="17">
        <v>0</v>
      </c>
      <c r="L185" s="17">
        <v>0</v>
      </c>
      <c r="M185" s="17">
        <v>0</v>
      </c>
      <c r="N185" s="17"/>
      <c r="O185" s="17"/>
      <c r="P185" s="17"/>
      <c r="Q185" s="17"/>
    </row>
    <row r="186" spans="1:17" s="11" customFormat="1" ht="12.75" customHeight="1">
      <c r="A186" s="11">
        <f t="shared" si="14"/>
        <v>182</v>
      </c>
      <c r="B186" s="1" t="s">
        <v>94</v>
      </c>
      <c r="C186" s="13" t="s">
        <v>48</v>
      </c>
      <c r="D186" s="13" t="s">
        <v>5</v>
      </c>
      <c r="E186" s="23">
        <v>36981</v>
      </c>
      <c r="F186" s="17">
        <v>8620596</v>
      </c>
      <c r="G186" s="17">
        <v>3437646</v>
      </c>
      <c r="H186" s="17">
        <f t="shared" si="18"/>
        <v>1875193.28</v>
      </c>
      <c r="I186" s="17">
        <f t="shared" si="19"/>
        <v>5182950</v>
      </c>
      <c r="J186" s="17">
        <v>89867697</v>
      </c>
      <c r="K186" s="17">
        <v>29192</v>
      </c>
      <c r="L186" s="17">
        <v>23433666</v>
      </c>
      <c r="M186" s="17">
        <v>12500</v>
      </c>
      <c r="N186" s="17"/>
      <c r="O186" s="17"/>
      <c r="P186" s="17"/>
      <c r="Q186" s="17"/>
    </row>
    <row r="187" spans="1:17" s="11" customFormat="1" ht="12.75" customHeight="1">
      <c r="A187" s="11">
        <f t="shared" si="14"/>
        <v>183</v>
      </c>
      <c r="B187" s="1" t="s">
        <v>229</v>
      </c>
      <c r="C187" s="13" t="s">
        <v>50</v>
      </c>
      <c r="D187" s="13" t="s">
        <v>5</v>
      </c>
      <c r="E187" s="23">
        <v>36981</v>
      </c>
      <c r="F187" s="17">
        <v>184138923</v>
      </c>
      <c r="G187" s="17">
        <v>11359275</v>
      </c>
      <c r="H187" s="17">
        <f t="shared" si="18"/>
        <v>0</v>
      </c>
      <c r="I187" s="17">
        <f t="shared" si="19"/>
        <v>172779648</v>
      </c>
      <c r="J187" s="17">
        <v>0</v>
      </c>
      <c r="K187" s="17">
        <v>0</v>
      </c>
      <c r="L187" s="17">
        <v>0</v>
      </c>
      <c r="M187" s="17">
        <v>0</v>
      </c>
      <c r="N187" s="17"/>
      <c r="O187" s="17"/>
      <c r="P187" s="17"/>
      <c r="Q187" s="17"/>
    </row>
    <row r="188" spans="1:17" s="11" customFormat="1" ht="12.75" customHeight="1">
      <c r="A188" s="11">
        <f t="shared" si="14"/>
        <v>184</v>
      </c>
      <c r="B188" s="1" t="s">
        <v>230</v>
      </c>
      <c r="C188" s="13" t="s">
        <v>48</v>
      </c>
      <c r="D188" s="13" t="s">
        <v>5</v>
      </c>
      <c r="E188" s="23">
        <v>36981</v>
      </c>
      <c r="F188" s="17">
        <v>252178</v>
      </c>
      <c r="G188" s="17">
        <v>250000</v>
      </c>
      <c r="H188" s="17">
        <f t="shared" si="18"/>
        <v>0</v>
      </c>
      <c r="I188" s="17">
        <f t="shared" si="19"/>
        <v>2178</v>
      </c>
      <c r="J188" s="17">
        <v>0</v>
      </c>
      <c r="K188" s="17">
        <v>0</v>
      </c>
      <c r="L188" s="17">
        <v>0</v>
      </c>
      <c r="M188" s="17">
        <v>0</v>
      </c>
      <c r="N188" s="17"/>
      <c r="O188" s="17"/>
      <c r="P188" s="17"/>
      <c r="Q188" s="17"/>
    </row>
    <row r="189" spans="1:17" s="11" customFormat="1" ht="12.75" customHeight="1">
      <c r="A189" s="11">
        <f t="shared" si="14"/>
        <v>185</v>
      </c>
      <c r="B189" s="1" t="s">
        <v>86</v>
      </c>
      <c r="C189" s="13" t="s">
        <v>50</v>
      </c>
      <c r="D189" s="13" t="s">
        <v>5</v>
      </c>
      <c r="E189" s="23">
        <v>36981</v>
      </c>
      <c r="F189" s="17">
        <v>104869308</v>
      </c>
      <c r="G189" s="17">
        <v>11811901</v>
      </c>
      <c r="H189" s="17">
        <f t="shared" si="18"/>
        <v>0</v>
      </c>
      <c r="I189" s="17">
        <f t="shared" si="19"/>
        <v>93057407</v>
      </c>
      <c r="J189" s="17">
        <v>0</v>
      </c>
      <c r="K189" s="17">
        <v>0</v>
      </c>
      <c r="L189" s="17">
        <v>0</v>
      </c>
      <c r="M189" s="17">
        <v>0</v>
      </c>
      <c r="N189" s="17"/>
      <c r="O189" s="17"/>
      <c r="P189" s="17"/>
      <c r="Q189" s="17"/>
    </row>
    <row r="190" spans="1:17" s="11" customFormat="1" ht="12.75" customHeight="1">
      <c r="A190" s="11">
        <f t="shared" si="14"/>
        <v>186</v>
      </c>
      <c r="B190" s="11" t="s">
        <v>95</v>
      </c>
      <c r="C190" s="20" t="s">
        <v>48</v>
      </c>
      <c r="D190" s="20" t="s">
        <v>5</v>
      </c>
      <c r="E190" s="24">
        <v>36922</v>
      </c>
      <c r="F190" s="17">
        <v>1510302</v>
      </c>
      <c r="G190" s="17">
        <v>250000</v>
      </c>
      <c r="H190" s="17">
        <f t="shared" si="18"/>
        <v>0</v>
      </c>
      <c r="I190" s="17">
        <f t="shared" si="19"/>
        <v>1260302</v>
      </c>
      <c r="J190" s="17">
        <v>0</v>
      </c>
      <c r="K190" s="17">
        <v>0</v>
      </c>
      <c r="L190" s="17">
        <v>0</v>
      </c>
      <c r="M190" s="17">
        <v>0</v>
      </c>
      <c r="N190" s="17"/>
      <c r="O190" s="17"/>
      <c r="P190" s="17"/>
      <c r="Q190" s="17"/>
    </row>
    <row r="191" spans="1:17" s="11" customFormat="1" ht="12.75" customHeight="1">
      <c r="A191" s="11">
        <f t="shared" si="14"/>
        <v>187</v>
      </c>
      <c r="B191" s="11" t="s">
        <v>254</v>
      </c>
      <c r="C191" s="20" t="s">
        <v>48</v>
      </c>
      <c r="D191" s="20" t="s">
        <v>5</v>
      </c>
      <c r="E191" s="24">
        <v>36981</v>
      </c>
      <c r="F191" s="17">
        <v>545919</v>
      </c>
      <c r="G191" s="17">
        <v>250000</v>
      </c>
      <c r="H191" s="17">
        <v>0</v>
      </c>
      <c r="I191" s="17">
        <f t="shared" si="19"/>
        <v>295919</v>
      </c>
      <c r="J191" s="17">
        <v>0</v>
      </c>
      <c r="K191" s="17">
        <v>0</v>
      </c>
      <c r="L191" s="17"/>
      <c r="M191" s="17"/>
      <c r="N191" s="17"/>
      <c r="O191" s="17"/>
      <c r="P191" s="17"/>
      <c r="Q191" s="17"/>
    </row>
    <row r="192" spans="7:17" ht="12.75" customHeight="1"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3" ht="12.75" customHeight="1">
      <c r="A193"/>
      <c r="B193" s="36" t="s">
        <v>178</v>
      </c>
      <c r="E193" s="37"/>
      <c r="F193" s="38">
        <f>SUM(F3:F192)</f>
        <v>46610353822.2705</v>
      </c>
      <c r="G193" s="39"/>
      <c r="H193" s="39"/>
      <c r="I193" s="39"/>
      <c r="J193" s="38">
        <f>SUM(J3:J192)</f>
        <v>55233408399</v>
      </c>
      <c r="K193" s="38">
        <f>SUM(K3:K192)</f>
        <v>7381364311</v>
      </c>
      <c r="L193"/>
      <c r="M193"/>
    </row>
    <row r="194" spans="2:14" s="40" customFormat="1" ht="12.75" customHeight="1">
      <c r="B194" s="41"/>
      <c r="C194" s="42"/>
      <c r="D194" s="42"/>
      <c r="E194" s="43"/>
      <c r="F194" s="44"/>
      <c r="G194" s="44"/>
      <c r="H194" s="44"/>
      <c r="I194" s="44"/>
      <c r="J194" s="45"/>
      <c r="K194" s="45"/>
      <c r="L194" s="11"/>
      <c r="M194" s="11"/>
      <c r="N194" s="11"/>
    </row>
    <row r="195" spans="2:14" s="40" customFormat="1" ht="12.75" customHeight="1">
      <c r="B195" s="41"/>
      <c r="C195" s="42"/>
      <c r="D195" s="42"/>
      <c r="E195" s="43"/>
      <c r="F195" s="44"/>
      <c r="G195" s="44"/>
      <c r="H195" s="44"/>
      <c r="I195" s="44"/>
      <c r="J195" s="45"/>
      <c r="K195" s="45"/>
      <c r="L195" s="11"/>
      <c r="M195" s="11"/>
      <c r="N195" s="11"/>
    </row>
    <row r="196" spans="2:14" s="40" customFormat="1" ht="12.75" customHeight="1">
      <c r="B196" s="41"/>
      <c r="C196" s="42"/>
      <c r="D196" s="42"/>
      <c r="E196" s="43"/>
      <c r="F196" s="44"/>
      <c r="G196" s="44"/>
      <c r="H196" s="44"/>
      <c r="I196" s="44"/>
      <c r="J196" s="44"/>
      <c r="K196" s="44"/>
      <c r="L196" s="11"/>
      <c r="M196" s="11"/>
      <c r="N196" s="11"/>
    </row>
    <row r="197" spans="1:10" s="40" customFormat="1" ht="12.75" customHeight="1">
      <c r="A197" s="46"/>
      <c r="B197" s="47" t="s">
        <v>179</v>
      </c>
      <c r="C197" s="28"/>
      <c r="D197" s="28" t="s">
        <v>180</v>
      </c>
      <c r="F197" s="28"/>
      <c r="G197" s="28"/>
      <c r="H197" s="28" t="s">
        <v>181</v>
      </c>
      <c r="I197" s="39"/>
      <c r="J197" s="28"/>
    </row>
    <row r="198" spans="1:13" ht="12.75" customHeight="1">
      <c r="A198" s="28"/>
      <c r="B198" s="47" t="s">
        <v>182</v>
      </c>
      <c r="C198" s="28"/>
      <c r="D198" s="28" t="s">
        <v>183</v>
      </c>
      <c r="E198" s="37"/>
      <c r="F198" s="28"/>
      <c r="G198" s="28"/>
      <c r="H198" s="28" t="s">
        <v>184</v>
      </c>
      <c r="I198" s="39"/>
      <c r="J198" s="48"/>
      <c r="K198" s="49"/>
      <c r="L198"/>
      <c r="M198"/>
    </row>
    <row r="199" spans="1:13" ht="12.75" customHeight="1">
      <c r="A199" s="28"/>
      <c r="B199" s="47" t="s">
        <v>185</v>
      </c>
      <c r="C199" s="28"/>
      <c r="D199" s="28" t="s">
        <v>186</v>
      </c>
      <c r="E199" s="37"/>
      <c r="F199" s="28"/>
      <c r="G199" s="28"/>
      <c r="H199" s="28" t="s">
        <v>187</v>
      </c>
      <c r="I199" s="39"/>
      <c r="J199" s="48"/>
      <c r="K199" s="49"/>
      <c r="L199"/>
      <c r="M199"/>
    </row>
    <row r="200" spans="1:13" ht="12.75" customHeight="1">
      <c r="A200" s="28"/>
      <c r="B200" s="46"/>
      <c r="C200" s="47"/>
      <c r="D200" s="28"/>
      <c r="E200" s="37"/>
      <c r="F200" s="28"/>
      <c r="G200" s="28"/>
      <c r="H200" s="28" t="s">
        <v>188</v>
      </c>
      <c r="I200" s="39"/>
      <c r="J200" s="48"/>
      <c r="K200" s="49"/>
      <c r="L200"/>
      <c r="M200"/>
    </row>
    <row r="201" spans="1:13" ht="12.75" customHeight="1">
      <c r="A201" s="46"/>
      <c r="B201" s="47" t="s">
        <v>189</v>
      </c>
      <c r="C201" s="28"/>
      <c r="D201" s="28"/>
      <c r="E201" s="37"/>
      <c r="F201" s="28"/>
      <c r="G201" s="28"/>
      <c r="H201" s="28" t="s">
        <v>190</v>
      </c>
      <c r="I201" s="39"/>
      <c r="J201" s="48"/>
      <c r="K201" s="49"/>
      <c r="L201"/>
      <c r="M201"/>
    </row>
    <row r="202" spans="1:13" ht="12.75" customHeight="1">
      <c r="A202" s="28"/>
      <c r="B202" s="46"/>
      <c r="C202" s="47"/>
      <c r="D202" s="28"/>
      <c r="E202" s="37"/>
      <c r="F202" s="28"/>
      <c r="G202" s="28"/>
      <c r="H202" s="28" t="s">
        <v>191</v>
      </c>
      <c r="I202" s="39"/>
      <c r="J202" s="48"/>
      <c r="K202" s="29"/>
      <c r="L202"/>
      <c r="M202"/>
    </row>
    <row r="203" spans="1:13" ht="12.75" customHeight="1">
      <c r="A203" s="20"/>
      <c r="C203" s="28"/>
      <c r="E203" s="37"/>
      <c r="F203" s="39"/>
      <c r="G203" s="39"/>
      <c r="H203" s="28" t="s">
        <v>192</v>
      </c>
      <c r="I203" s="39"/>
      <c r="J203" s="48"/>
      <c r="K203" s="28"/>
      <c r="L203"/>
      <c r="M203"/>
    </row>
    <row r="204" spans="1:13" ht="12.75" customHeight="1">
      <c r="A204" s="28"/>
      <c r="C204" s="28"/>
      <c r="E204" s="37"/>
      <c r="F204" s="39"/>
      <c r="G204" s="39"/>
      <c r="H204" s="39"/>
      <c r="I204" s="39"/>
      <c r="J204" s="49"/>
      <c r="K204" s="48"/>
      <c r="L204"/>
      <c r="M204"/>
    </row>
    <row r="205" spans="1:13" ht="12.75" customHeight="1">
      <c r="A205" s="28"/>
      <c r="B205" s="28" t="s">
        <v>193</v>
      </c>
      <c r="C205" s="28"/>
      <c r="D205" s="47" t="s">
        <v>194</v>
      </c>
      <c r="E205" s="37"/>
      <c r="F205" s="28"/>
      <c r="G205" s="28"/>
      <c r="H205" s="28" t="s">
        <v>195</v>
      </c>
      <c r="I205" s="40"/>
      <c r="J205" s="29"/>
      <c r="K205" s="11"/>
      <c r="L205"/>
      <c r="M205"/>
    </row>
    <row r="206" spans="1:13" ht="12.75" customHeight="1">
      <c r="A206" s="28"/>
      <c r="B206" s="28" t="s">
        <v>196</v>
      </c>
      <c r="C206" s="28"/>
      <c r="D206" s="47" t="s">
        <v>197</v>
      </c>
      <c r="E206" s="37"/>
      <c r="F206" s="50"/>
      <c r="G206" s="39"/>
      <c r="H206" s="51" t="s">
        <v>198</v>
      </c>
      <c r="I206" s="52"/>
      <c r="J206" s="49"/>
      <c r="K206" s="49"/>
      <c r="L206"/>
      <c r="M206"/>
    </row>
    <row r="207" spans="1:13" ht="12.75" customHeight="1">
      <c r="A207" s="28"/>
      <c r="B207" s="28" t="s">
        <v>199</v>
      </c>
      <c r="C207" s="28"/>
      <c r="D207" s="47" t="s">
        <v>200</v>
      </c>
      <c r="E207" s="37"/>
      <c r="F207" s="28"/>
      <c r="G207" s="39"/>
      <c r="H207" s="51" t="s">
        <v>201</v>
      </c>
      <c r="I207" s="52"/>
      <c r="J207" s="49"/>
      <c r="K207" s="49"/>
      <c r="L207"/>
      <c r="M207"/>
    </row>
    <row r="208" spans="1:13" ht="12.75" customHeight="1">
      <c r="A208" s="28"/>
      <c r="B208" s="28" t="s">
        <v>202</v>
      </c>
      <c r="C208" s="28"/>
      <c r="D208" s="47" t="s">
        <v>203</v>
      </c>
      <c r="E208" s="37"/>
      <c r="F208" s="28"/>
      <c r="G208" s="39"/>
      <c r="H208" s="28" t="s">
        <v>204</v>
      </c>
      <c r="I208" s="52"/>
      <c r="J208" s="49"/>
      <c r="K208" s="49"/>
      <c r="L208"/>
      <c r="M208"/>
    </row>
    <row r="209" spans="1:13" ht="12.75" customHeight="1">
      <c r="A209" s="28"/>
      <c r="B209" s="28" t="s">
        <v>205</v>
      </c>
      <c r="C209" s="47"/>
      <c r="D209" s="47" t="s">
        <v>206</v>
      </c>
      <c r="E209" s="37"/>
      <c r="F209" s="28"/>
      <c r="G209" s="39"/>
      <c r="H209" s="28" t="s">
        <v>207</v>
      </c>
      <c r="I209" s="20"/>
      <c r="J209" s="49"/>
      <c r="K209" s="53"/>
      <c r="L209"/>
      <c r="M209"/>
    </row>
    <row r="210" spans="1:13" ht="12.75" customHeight="1">
      <c r="A210" s="2"/>
      <c r="B210" s="28" t="s">
        <v>208</v>
      </c>
      <c r="C210" s="7"/>
      <c r="D210" s="47" t="s">
        <v>209</v>
      </c>
      <c r="E210" s="37"/>
      <c r="F210" s="28"/>
      <c r="G210" s="39"/>
      <c r="H210" s="28"/>
      <c r="I210" s="28"/>
      <c r="J210" s="48"/>
      <c r="K210" s="48"/>
      <c r="L210"/>
      <c r="M210"/>
    </row>
    <row r="211" spans="1:13" ht="12.75" customHeight="1">
      <c r="A211" s="2"/>
      <c r="B211" s="54" t="s">
        <v>210</v>
      </c>
      <c r="C211" s="7"/>
      <c r="D211" s="46"/>
      <c r="E211" s="8"/>
      <c r="F211" s="48"/>
      <c r="G211" s="48"/>
      <c r="H211" s="48"/>
      <c r="I211" s="48"/>
      <c r="J211" s="48"/>
      <c r="K211" s="48"/>
      <c r="L211"/>
      <c r="M211"/>
    </row>
  </sheetData>
  <printOptions gridLines="1"/>
  <pageMargins left="0.5" right="0.5" top="1.19" bottom="0.72" header="0.42" footer="0.5"/>
  <pageSetup horizontalDpi="600" verticalDpi="600" orientation="landscape" scale="92" r:id="rId1"/>
  <headerFooter alignWithMargins="0">
    <oddHeader>&amp;C&amp;"MS Sans Serif,Bold"&amp;12SELECTED FCM FINANCIAL DATA
FROM REPORTS FILED  BY 
APRIL 30, 2001&amp;R &amp;9Page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Roy Blackwell Jr</cp:lastModifiedBy>
  <cp:lastPrinted>2001-05-04T21:16:53Z</cp:lastPrinted>
  <dcterms:created xsi:type="dcterms:W3CDTF">2001-04-27T12:29:20Z</dcterms:created>
  <dcterms:modified xsi:type="dcterms:W3CDTF">2001-05-04T21:17:05Z</dcterms:modified>
  <cp:category/>
  <cp:version/>
  <cp:contentType/>
  <cp:contentStatus/>
</cp:coreProperties>
</file>