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1045" sheetId="1" r:id="rId1"/>
  </sheets>
  <definedNames>
    <definedName name="_xlnm.Print_Area" localSheetId="0">'06s1045'!$A$1:$H$74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<sst xmlns="http://schemas.openxmlformats.org/spreadsheetml/2006/main" count="128" uniqueCount="75">
  <si>
    <t>than $1,250, exports less than $2,500, and intransit shipments]</t>
  </si>
  <si>
    <t>Port</t>
  </si>
  <si>
    <t>Mode</t>
  </si>
  <si>
    <t>Rank</t>
  </si>
  <si>
    <t>Total trade</t>
  </si>
  <si>
    <t>Exports</t>
  </si>
  <si>
    <t>Exports as a</t>
  </si>
  <si>
    <t>Imports</t>
  </si>
  <si>
    <t>percent of total</t>
  </si>
  <si>
    <t>Port of Los Angeles, CA</t>
  </si>
  <si>
    <t>Water</t>
  </si>
  <si>
    <t>JFK International Airport, NY</t>
  </si>
  <si>
    <t>Air</t>
  </si>
  <si>
    <t>Port of Detroit, MI</t>
  </si>
  <si>
    <t>Land</t>
  </si>
  <si>
    <t>Port of New York and New Jersey</t>
  </si>
  <si>
    <t>Port of Long Beach, CA</t>
  </si>
  <si>
    <t>Port of Laredo, TX</t>
  </si>
  <si>
    <t>Los Angeles International Airport, CA</t>
  </si>
  <si>
    <t>Port Huron, MI</t>
  </si>
  <si>
    <t>Port of Buffalo-Niagara Falls, NY</t>
  </si>
  <si>
    <t>Chicago, IL</t>
  </si>
  <si>
    <t>Port of Houston, TX</t>
  </si>
  <si>
    <t>San Francisco International Airport, CA</t>
  </si>
  <si>
    <t>Port of Charleston, SC</t>
  </si>
  <si>
    <t>Port of El Paso, TX</t>
  </si>
  <si>
    <t>Port of Norfolk Harbor, VA</t>
  </si>
  <si>
    <t>New Orleans, LA</t>
  </si>
  <si>
    <t>Port of Tacoma, WA</t>
  </si>
  <si>
    <t>Port of Baltimore, MD</t>
  </si>
  <si>
    <t>Port of Oakland, CA</t>
  </si>
  <si>
    <t>Dallas-Fort Worth, TX</t>
  </si>
  <si>
    <t>Port of Seattle, WA</t>
  </si>
  <si>
    <t>Miami International Airport, FL</t>
  </si>
  <si>
    <t>Anchorage, AK</t>
  </si>
  <si>
    <t>Port of Savannah, GA</t>
  </si>
  <si>
    <t>Port of Otay Mesa Station, CA</t>
  </si>
  <si>
    <t>Port of New Orleans, LA</t>
  </si>
  <si>
    <t>Cleveland, OH</t>
  </si>
  <si>
    <t>Atlanta, GA</t>
  </si>
  <si>
    <t>Port of Miami, FL</t>
  </si>
  <si>
    <t>Port of Champlain-Rouses Point, NY</t>
  </si>
  <si>
    <t>Port of Hidalgo, TX</t>
  </si>
  <si>
    <t>Newark, NJ</t>
  </si>
  <si>
    <t>San Juan International Airport, PR</t>
  </si>
  <si>
    <t>Port of Blaine, WA</t>
  </si>
  <si>
    <t>Port of Portland, OR</t>
  </si>
  <si>
    <t>Port of Jacksonville, FL</t>
  </si>
  <si>
    <t>Port Everglades, FL</t>
  </si>
  <si>
    <t>Port of Nogales, AZ</t>
  </si>
  <si>
    <t>Port of Philadelphia, PA</t>
  </si>
  <si>
    <t>Port of Morgan City, LA</t>
  </si>
  <si>
    <t>Port of Brownsville, TX</t>
  </si>
  <si>
    <t>Port of Alexandria Bay, NY</t>
  </si>
  <si>
    <t>Port of Beaumont, TX</t>
  </si>
  <si>
    <t>Port of Pembina, ND</t>
  </si>
  <si>
    <t>Boston Logan Airport, MA</t>
  </si>
  <si>
    <t>Port of Calexico-East, CA</t>
  </si>
  <si>
    <t>Philadelphia International Airport, PA</t>
  </si>
  <si>
    <t>Port of Sweetgrass, MT</t>
  </si>
  <si>
    <t>Seattle-Tacoma International Airport, WA</t>
  </si>
  <si>
    <t>(X)</t>
  </si>
  <si>
    <t xml:space="preserve">  Total U.S. merchandise trade</t>
  </si>
  <si>
    <t xml:space="preserve">    Top 50 gateways</t>
  </si>
  <si>
    <t xml:space="preserve">     As a percent of total</t>
  </si>
  <si>
    <t>Source: U.S. Bureau of Transportation Statistics, America's Freight Transportation Gateways, 2004</t>
  </si>
  <si>
    <t>See Internet site \&lt;http://www.bts.gov/publications/americas_freight_transportation_gateways/&gt;</t>
  </si>
  <si>
    <t>X Not applicable.</t>
  </si>
  <si>
    <t>Table 1045. U.S. Freight Gateways: 2003</t>
  </si>
  <si>
    <t>For the top 50 gateways ranked by value of shipments. Excludes imports of less</t>
  </si>
  <si>
    <t>[In billions of dollars, except as indicated (1,983 represents $1,983,000,000,000)</t>
  </si>
  <si>
    <t>Port of Corpus Christi, TX</t>
  </si>
  <si>
    <t>SYMBOL</t>
  </si>
  <si>
    <t>-</t>
  </si>
  <si>
    <t>- Represents or rounds to zero.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</si>
</sst>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0" xfId="15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54" style="0" customWidth="1"/>
    <col min="2" max="2" width="13.69921875" style="0" customWidth="1"/>
    <col min="3" max="3" width="8.8984375" style="0" customWidth="1"/>
    <col min="4" max="4" width="14.69921875" style="0" customWidth="1"/>
    <col min="5" max="5" width="10.69921875" style="0" customWidth="1"/>
    <col min="6" max="6" width="10.296875" style="0" customWidth="1"/>
    <col min="7" max="7" width="22.69921875" style="0" customWidth="1"/>
    <col min="8" max="16384" width="9.69921875" style="0" customWidth="1"/>
  </cols>
  <sheetData>
    <row r="1" ht="16.5">
      <c r="A1" s="16" t="s">
        <v>68</v>
      </c>
    </row>
    <row r="2" ht="15.75">
      <c r="A2" s="1"/>
    </row>
    <row r="3" ht="16.5">
      <c r="A3" s="16" t="s">
        <v>70</v>
      </c>
    </row>
    <row r="4" ht="15.75">
      <c r="A4" s="3" t="s">
        <v>69</v>
      </c>
    </row>
    <row r="5" ht="15.75">
      <c r="A5" s="1" t="s">
        <v>0</v>
      </c>
    </row>
    <row r="6" ht="15.75">
      <c r="A6" s="1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3"/>
      <c r="B9" s="6"/>
      <c r="C9" s="6"/>
      <c r="D9" s="6"/>
      <c r="E9" s="6"/>
      <c r="F9" s="6"/>
      <c r="G9" s="6" t="s">
        <v>6</v>
      </c>
    </row>
    <row r="10" spans="1:7" ht="15.75">
      <c r="A10" s="11" t="s">
        <v>1</v>
      </c>
      <c r="B10" s="17" t="s">
        <v>2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</row>
    <row r="11" spans="1:7" ht="15.75">
      <c r="A11" s="14"/>
      <c r="B11" s="14"/>
      <c r="C11" s="14"/>
      <c r="D11" s="14"/>
      <c r="E11" s="14"/>
      <c r="F11" s="14"/>
      <c r="G11" s="14"/>
    </row>
    <row r="12" spans="1:7" s="7" customFormat="1" ht="16.5">
      <c r="A12" s="7" t="s">
        <v>62</v>
      </c>
      <c r="B12" s="7" t="s">
        <v>61</v>
      </c>
      <c r="C12" s="10" t="s">
        <v>61</v>
      </c>
      <c r="D12" s="8">
        <v>1983</v>
      </c>
      <c r="E12" s="8">
        <v>724</v>
      </c>
      <c r="F12" s="8">
        <v>1259</v>
      </c>
      <c r="G12" s="9">
        <v>36.5</v>
      </c>
    </row>
    <row r="13" spans="1:7" ht="15.75">
      <c r="A13" t="s">
        <v>63</v>
      </c>
      <c r="B13" t="s">
        <v>61</v>
      </c>
      <c r="C13" s="6" t="s">
        <v>61</v>
      </c>
      <c r="D13" s="4">
        <v>1587</v>
      </c>
      <c r="E13" s="4">
        <v>576</v>
      </c>
      <c r="F13" s="4">
        <v>1011</v>
      </c>
      <c r="G13" s="5">
        <v>36.3</v>
      </c>
    </row>
    <row r="14" spans="1:7" ht="15.75">
      <c r="A14" t="s">
        <v>64</v>
      </c>
      <c r="B14" t="s">
        <v>61</v>
      </c>
      <c r="C14" s="6" t="s">
        <v>61</v>
      </c>
      <c r="D14" s="2">
        <v>80</v>
      </c>
      <c r="E14" s="2">
        <v>79.6</v>
      </c>
      <c r="F14" s="2">
        <v>80.2</v>
      </c>
      <c r="G14" s="6" t="s">
        <v>61</v>
      </c>
    </row>
    <row r="16" spans="1:7" ht="15.75">
      <c r="A16" t="s">
        <v>9</v>
      </c>
      <c r="B16" t="s">
        <v>10</v>
      </c>
      <c r="C16">
        <v>1</v>
      </c>
      <c r="D16">
        <v>122</v>
      </c>
      <c r="E16">
        <v>17</v>
      </c>
      <c r="F16">
        <v>105</v>
      </c>
      <c r="G16" s="2">
        <v>13.8</v>
      </c>
    </row>
    <row r="17" spans="1:7" ht="15.75">
      <c r="A17" t="s">
        <v>11</v>
      </c>
      <c r="B17" t="s">
        <v>12</v>
      </c>
      <c r="C17">
        <v>2</v>
      </c>
      <c r="D17">
        <v>112</v>
      </c>
      <c r="E17">
        <v>47</v>
      </c>
      <c r="F17">
        <v>65</v>
      </c>
      <c r="G17" s="2">
        <f>41.7</f>
        <v>41.7</v>
      </c>
    </row>
    <row r="18" spans="1:7" ht="15.75">
      <c r="A18" t="s">
        <v>13</v>
      </c>
      <c r="B18" t="s">
        <v>14</v>
      </c>
      <c r="C18">
        <v>3</v>
      </c>
      <c r="D18">
        <v>102</v>
      </c>
      <c r="E18">
        <v>55</v>
      </c>
      <c r="F18">
        <v>47</v>
      </c>
      <c r="G18" s="2">
        <f>53.5</f>
        <v>53.5</v>
      </c>
    </row>
    <row r="19" spans="1:7" ht="15.75">
      <c r="A19" t="s">
        <v>15</v>
      </c>
      <c r="B19" t="s">
        <v>10</v>
      </c>
      <c r="C19">
        <v>4</v>
      </c>
      <c r="D19">
        <v>101</v>
      </c>
      <c r="E19">
        <v>24</v>
      </c>
      <c r="F19">
        <v>77</v>
      </c>
      <c r="G19" s="2">
        <f>24</f>
        <v>24</v>
      </c>
    </row>
    <row r="20" spans="1:7" ht="15.75">
      <c r="A20" t="s">
        <v>16</v>
      </c>
      <c r="B20" t="s">
        <v>10</v>
      </c>
      <c r="C20">
        <v>5</v>
      </c>
      <c r="D20">
        <v>96</v>
      </c>
      <c r="E20">
        <v>17</v>
      </c>
      <c r="F20">
        <v>79</v>
      </c>
      <c r="G20" s="2">
        <f>17.9</f>
        <v>17.9</v>
      </c>
    </row>
    <row r="21" spans="1:7" ht="15.75">
      <c r="A21" t="s">
        <v>17</v>
      </c>
      <c r="B21" t="s">
        <v>14</v>
      </c>
      <c r="C21">
        <v>6</v>
      </c>
      <c r="D21">
        <v>79</v>
      </c>
      <c r="E21">
        <v>32</v>
      </c>
      <c r="F21">
        <v>46</v>
      </c>
      <c r="G21" s="2">
        <f>41.1</f>
        <v>41.1</v>
      </c>
    </row>
    <row r="22" spans="1:7" ht="15.75">
      <c r="A22" t="s">
        <v>18</v>
      </c>
      <c r="B22" t="s">
        <v>12</v>
      </c>
      <c r="C22">
        <v>7</v>
      </c>
      <c r="D22">
        <v>64</v>
      </c>
      <c r="E22">
        <v>33</v>
      </c>
      <c r="F22">
        <v>31</v>
      </c>
      <c r="G22" s="2">
        <f>51.1</f>
        <v>51.1</v>
      </c>
    </row>
    <row r="23" spans="1:7" ht="15.75">
      <c r="A23" t="s">
        <v>19</v>
      </c>
      <c r="B23" t="s">
        <v>14</v>
      </c>
      <c r="C23">
        <v>8</v>
      </c>
      <c r="D23">
        <v>62</v>
      </c>
      <c r="E23">
        <v>23</v>
      </c>
      <c r="F23">
        <v>40</v>
      </c>
      <c r="G23" s="2">
        <f>36.4</f>
        <v>36.4</v>
      </c>
    </row>
    <row r="24" spans="1:7" ht="15.75">
      <c r="A24" t="s">
        <v>20</v>
      </c>
      <c r="B24" t="s">
        <v>14</v>
      </c>
      <c r="C24">
        <v>9</v>
      </c>
      <c r="D24">
        <v>59</v>
      </c>
      <c r="E24">
        <v>27</v>
      </c>
      <c r="F24">
        <v>32</v>
      </c>
      <c r="G24" s="2">
        <f>46.1</f>
        <v>46.1</v>
      </c>
    </row>
    <row r="25" spans="1:7" ht="15.75">
      <c r="A25" t="s">
        <v>21</v>
      </c>
      <c r="B25" t="s">
        <v>12</v>
      </c>
      <c r="C25">
        <v>10</v>
      </c>
      <c r="D25">
        <v>54</v>
      </c>
      <c r="E25">
        <v>21</v>
      </c>
      <c r="F25">
        <v>34</v>
      </c>
      <c r="G25" s="2">
        <f>37.9</f>
        <v>37.9</v>
      </c>
    </row>
    <row r="26" spans="1:7" ht="15.75">
      <c r="A26" t="s">
        <v>22</v>
      </c>
      <c r="B26" t="s">
        <v>10</v>
      </c>
      <c r="C26">
        <v>11</v>
      </c>
      <c r="D26">
        <v>50</v>
      </c>
      <c r="E26">
        <v>21</v>
      </c>
      <c r="F26">
        <v>28</v>
      </c>
      <c r="G26" s="2">
        <f>43</f>
        <v>43</v>
      </c>
    </row>
    <row r="27" spans="1:7" ht="15.75">
      <c r="A27" t="s">
        <v>23</v>
      </c>
      <c r="B27" t="s">
        <v>12</v>
      </c>
      <c r="C27">
        <v>12</v>
      </c>
      <c r="D27">
        <v>47</v>
      </c>
      <c r="E27">
        <v>21</v>
      </c>
      <c r="F27">
        <v>26</v>
      </c>
      <c r="G27" s="2">
        <f>44.1</f>
        <v>44.1</v>
      </c>
    </row>
    <row r="28" spans="1:7" ht="15.75">
      <c r="A28" t="s">
        <v>24</v>
      </c>
      <c r="B28" t="s">
        <v>10</v>
      </c>
      <c r="C28">
        <v>13</v>
      </c>
      <c r="D28">
        <v>39</v>
      </c>
      <c r="E28">
        <v>13</v>
      </c>
      <c r="F28">
        <v>26</v>
      </c>
      <c r="G28" s="2">
        <f>34</f>
        <v>34</v>
      </c>
    </row>
    <row r="29" spans="1:7" ht="15.75">
      <c r="A29" t="s">
        <v>25</v>
      </c>
      <c r="B29" t="s">
        <v>14</v>
      </c>
      <c r="C29">
        <v>14</v>
      </c>
      <c r="D29">
        <v>39</v>
      </c>
      <c r="E29">
        <v>17</v>
      </c>
      <c r="F29">
        <v>22</v>
      </c>
      <c r="G29" s="2">
        <f>42.6</f>
        <v>42.6</v>
      </c>
    </row>
    <row r="30" spans="1:7" ht="15.75">
      <c r="A30" t="s">
        <v>26</v>
      </c>
      <c r="B30" t="s">
        <v>10</v>
      </c>
      <c r="C30">
        <v>15</v>
      </c>
      <c r="D30">
        <v>29</v>
      </c>
      <c r="E30">
        <v>11</v>
      </c>
      <c r="F30">
        <v>18</v>
      </c>
      <c r="G30" s="2">
        <f>37.4</f>
        <v>37.4</v>
      </c>
    </row>
    <row r="31" spans="1:7" ht="15.75">
      <c r="A31" t="s">
        <v>27</v>
      </c>
      <c r="B31" t="s">
        <v>12</v>
      </c>
      <c r="C31">
        <v>16</v>
      </c>
      <c r="D31">
        <v>27</v>
      </c>
      <c r="E31">
        <v>14</v>
      </c>
      <c r="F31">
        <v>14</v>
      </c>
      <c r="G31" s="2">
        <f>50</f>
        <v>50</v>
      </c>
    </row>
    <row r="32" spans="1:7" ht="15.75">
      <c r="A32" t="s">
        <v>28</v>
      </c>
      <c r="B32" t="s">
        <v>10</v>
      </c>
      <c r="C32">
        <v>17</v>
      </c>
      <c r="D32">
        <v>26</v>
      </c>
      <c r="E32">
        <v>5</v>
      </c>
      <c r="F32">
        <v>21</v>
      </c>
      <c r="G32" s="2">
        <f>19.8</f>
        <v>19.8</v>
      </c>
    </row>
    <row r="33" spans="1:7" ht="15.75">
      <c r="A33" t="s">
        <v>29</v>
      </c>
      <c r="B33" t="s">
        <v>10</v>
      </c>
      <c r="C33">
        <v>18</v>
      </c>
      <c r="D33">
        <v>26</v>
      </c>
      <c r="E33">
        <v>6</v>
      </c>
      <c r="F33">
        <v>20</v>
      </c>
      <c r="G33" s="2">
        <f>21.9</f>
        <v>21.9</v>
      </c>
    </row>
    <row r="34" spans="1:7" ht="15.75">
      <c r="A34" t="s">
        <v>30</v>
      </c>
      <c r="B34" t="s">
        <v>10</v>
      </c>
      <c r="C34">
        <v>19</v>
      </c>
      <c r="D34">
        <v>25</v>
      </c>
      <c r="E34">
        <v>8</v>
      </c>
      <c r="F34">
        <v>17</v>
      </c>
      <c r="G34" s="2">
        <f>30.9</f>
        <v>30.9</v>
      </c>
    </row>
    <row r="35" spans="1:7" ht="15.75">
      <c r="A35" t="s">
        <v>31</v>
      </c>
      <c r="B35" t="s">
        <v>12</v>
      </c>
      <c r="C35">
        <v>20</v>
      </c>
      <c r="D35">
        <v>24</v>
      </c>
      <c r="E35">
        <v>11</v>
      </c>
      <c r="F35">
        <v>12</v>
      </c>
      <c r="G35" s="2">
        <f>48.3</f>
        <v>48.3</v>
      </c>
    </row>
    <row r="36" spans="1:7" ht="15.75">
      <c r="A36" t="s">
        <v>32</v>
      </c>
      <c r="B36" t="s">
        <v>10</v>
      </c>
      <c r="C36">
        <v>21</v>
      </c>
      <c r="D36">
        <v>23</v>
      </c>
      <c r="E36">
        <v>6</v>
      </c>
      <c r="F36">
        <v>17</v>
      </c>
      <c r="G36" s="2">
        <f>24.6</f>
        <v>24.6</v>
      </c>
    </row>
    <row r="37" spans="1:7" ht="15.75">
      <c r="A37" t="s">
        <v>33</v>
      </c>
      <c r="B37" t="s">
        <v>12</v>
      </c>
      <c r="C37">
        <v>22</v>
      </c>
      <c r="D37">
        <v>23</v>
      </c>
      <c r="E37">
        <v>14</v>
      </c>
      <c r="F37">
        <v>9</v>
      </c>
      <c r="G37" s="2">
        <f>61.5</f>
        <v>61.5</v>
      </c>
    </row>
    <row r="38" spans="1:7" ht="15.75">
      <c r="A38" t="s">
        <v>34</v>
      </c>
      <c r="B38" t="s">
        <v>12</v>
      </c>
      <c r="C38">
        <v>23</v>
      </c>
      <c r="D38">
        <v>22</v>
      </c>
      <c r="E38">
        <v>6</v>
      </c>
      <c r="F38">
        <v>16</v>
      </c>
      <c r="G38" s="2">
        <f>25.5</f>
        <v>25.5</v>
      </c>
    </row>
    <row r="39" spans="1:7" ht="15.75">
      <c r="A39" t="s">
        <v>35</v>
      </c>
      <c r="B39" t="s">
        <v>10</v>
      </c>
      <c r="C39">
        <v>24</v>
      </c>
      <c r="D39">
        <v>21</v>
      </c>
      <c r="E39">
        <v>7</v>
      </c>
      <c r="F39">
        <v>14</v>
      </c>
      <c r="G39" s="2">
        <f>34.7</f>
        <v>34.7</v>
      </c>
    </row>
    <row r="40" spans="1:7" ht="15.75">
      <c r="A40" t="s">
        <v>36</v>
      </c>
      <c r="B40" t="s">
        <v>14</v>
      </c>
      <c r="C40">
        <v>25</v>
      </c>
      <c r="D40">
        <v>20</v>
      </c>
      <c r="E40">
        <v>8</v>
      </c>
      <c r="F40">
        <v>11</v>
      </c>
      <c r="G40" s="2">
        <f>42</f>
        <v>42</v>
      </c>
    </row>
    <row r="41" spans="1:7" ht="15.75">
      <c r="A41" t="s">
        <v>37</v>
      </c>
      <c r="B41" t="s">
        <v>10</v>
      </c>
      <c r="C41">
        <v>26</v>
      </c>
      <c r="D41">
        <v>19</v>
      </c>
      <c r="E41">
        <v>11</v>
      </c>
      <c r="F41">
        <v>8</v>
      </c>
      <c r="G41" s="2">
        <f>57.9</f>
        <v>57.9</v>
      </c>
    </row>
    <row r="42" spans="1:7" ht="15.75">
      <c r="A42" t="s">
        <v>38</v>
      </c>
      <c r="B42" t="s">
        <v>12</v>
      </c>
      <c r="C42">
        <v>27</v>
      </c>
      <c r="D42">
        <v>19</v>
      </c>
      <c r="E42">
        <v>10</v>
      </c>
      <c r="F42">
        <v>9</v>
      </c>
      <c r="G42" s="2">
        <f>51.3</f>
        <v>51.3</v>
      </c>
    </row>
    <row r="43" spans="1:7" ht="15.75">
      <c r="A43" t="s">
        <v>39</v>
      </c>
      <c r="B43" t="s">
        <v>12</v>
      </c>
      <c r="C43">
        <v>28</v>
      </c>
      <c r="D43">
        <v>18</v>
      </c>
      <c r="E43">
        <v>8</v>
      </c>
      <c r="F43">
        <v>10</v>
      </c>
      <c r="G43" s="2">
        <f>45.6</f>
        <v>45.6</v>
      </c>
    </row>
    <row r="44" spans="1:7" ht="15.75">
      <c r="A44" t="s">
        <v>40</v>
      </c>
      <c r="B44" t="s">
        <v>10</v>
      </c>
      <c r="C44">
        <v>29</v>
      </c>
      <c r="D44">
        <v>17</v>
      </c>
      <c r="E44">
        <v>7</v>
      </c>
      <c r="F44">
        <v>10</v>
      </c>
      <c r="G44" s="2">
        <f>41.1</f>
        <v>41.1</v>
      </c>
    </row>
    <row r="45" spans="1:7" ht="15.75">
      <c r="A45" t="s">
        <v>41</v>
      </c>
      <c r="B45" t="s">
        <v>14</v>
      </c>
      <c r="C45">
        <v>30</v>
      </c>
      <c r="D45">
        <v>14</v>
      </c>
      <c r="E45">
        <v>5</v>
      </c>
      <c r="F45">
        <v>9</v>
      </c>
      <c r="G45" s="2">
        <f>36.2</f>
        <v>36.2</v>
      </c>
    </row>
    <row r="46" spans="1:7" ht="15.75">
      <c r="A46" t="s">
        <v>42</v>
      </c>
      <c r="B46" t="s">
        <v>14</v>
      </c>
      <c r="C46">
        <v>31</v>
      </c>
      <c r="D46">
        <v>14</v>
      </c>
      <c r="E46">
        <v>6</v>
      </c>
      <c r="F46">
        <v>8</v>
      </c>
      <c r="G46" s="2">
        <f>43.6</f>
        <v>43.6</v>
      </c>
    </row>
    <row r="47" spans="1:7" ht="15.75">
      <c r="A47" t="s">
        <v>43</v>
      </c>
      <c r="B47" t="s">
        <v>12</v>
      </c>
      <c r="C47">
        <v>32</v>
      </c>
      <c r="D47">
        <v>13</v>
      </c>
      <c r="E47">
        <v>3</v>
      </c>
      <c r="F47">
        <v>10</v>
      </c>
      <c r="G47" s="2">
        <f>20.1</f>
        <v>20.1</v>
      </c>
    </row>
    <row r="48" spans="1:7" ht="15.75">
      <c r="A48" t="s">
        <v>44</v>
      </c>
      <c r="B48" t="s">
        <v>12</v>
      </c>
      <c r="C48">
        <v>33</v>
      </c>
      <c r="D48">
        <v>12</v>
      </c>
      <c r="E48">
        <v>5</v>
      </c>
      <c r="F48">
        <v>7</v>
      </c>
      <c r="G48" s="2">
        <f>42.4</f>
        <v>42.4</v>
      </c>
    </row>
    <row r="49" spans="1:7" ht="15.75">
      <c r="A49" t="s">
        <v>45</v>
      </c>
      <c r="B49" t="s">
        <v>14</v>
      </c>
      <c r="C49">
        <v>34</v>
      </c>
      <c r="D49">
        <v>12</v>
      </c>
      <c r="E49">
        <v>5</v>
      </c>
      <c r="F49">
        <v>7</v>
      </c>
      <c r="G49" s="2">
        <f>43.6</f>
        <v>43.6</v>
      </c>
    </row>
    <row r="50" spans="1:7" ht="15.75">
      <c r="A50" t="s">
        <v>46</v>
      </c>
      <c r="B50" t="s">
        <v>10</v>
      </c>
      <c r="C50">
        <v>35</v>
      </c>
      <c r="D50">
        <v>12</v>
      </c>
      <c r="E50">
        <v>3</v>
      </c>
      <c r="F50">
        <v>9</v>
      </c>
      <c r="G50" s="2">
        <f>25.1</f>
        <v>25.1</v>
      </c>
    </row>
    <row r="51" spans="1:7" ht="15.75">
      <c r="A51" t="s">
        <v>47</v>
      </c>
      <c r="B51" t="s">
        <v>10</v>
      </c>
      <c r="C51">
        <v>36</v>
      </c>
      <c r="D51">
        <v>11</v>
      </c>
      <c r="E51">
        <v>2</v>
      </c>
      <c r="F51">
        <v>9</v>
      </c>
      <c r="G51" s="2">
        <f>20.8</f>
        <v>20.8</v>
      </c>
    </row>
    <row r="52" spans="1:7" ht="15.75">
      <c r="A52" t="s">
        <v>48</v>
      </c>
      <c r="B52" t="s">
        <v>10</v>
      </c>
      <c r="C52">
        <v>37</v>
      </c>
      <c r="D52">
        <v>10</v>
      </c>
      <c r="E52">
        <v>4</v>
      </c>
      <c r="F52">
        <v>6</v>
      </c>
      <c r="G52" s="2">
        <f>41.4</f>
        <v>41.4</v>
      </c>
    </row>
    <row r="53" spans="1:7" ht="15.75">
      <c r="A53" t="s">
        <v>49</v>
      </c>
      <c r="B53" t="s">
        <v>14</v>
      </c>
      <c r="C53">
        <v>38</v>
      </c>
      <c r="D53">
        <v>10</v>
      </c>
      <c r="E53">
        <v>4</v>
      </c>
      <c r="F53">
        <v>7</v>
      </c>
      <c r="G53" s="2">
        <f>34.2</f>
        <v>34.2</v>
      </c>
    </row>
    <row r="54" spans="1:7" ht="15.75">
      <c r="A54" t="s">
        <v>50</v>
      </c>
      <c r="B54" t="s">
        <v>10</v>
      </c>
      <c r="C54">
        <v>39</v>
      </c>
      <c r="D54">
        <v>10</v>
      </c>
      <c r="E54">
        <v>1</v>
      </c>
      <c r="F54">
        <v>10</v>
      </c>
      <c r="G54" s="2">
        <f>6.1</f>
        <v>6.1</v>
      </c>
    </row>
    <row r="55" spans="1:7" ht="15.75">
      <c r="A55" t="s">
        <v>51</v>
      </c>
      <c r="B55" t="s">
        <v>10</v>
      </c>
      <c r="C55">
        <v>40</v>
      </c>
      <c r="D55">
        <v>10</v>
      </c>
      <c r="E55" s="6" t="s">
        <v>73</v>
      </c>
      <c r="F55">
        <v>10</v>
      </c>
      <c r="G55" s="2">
        <f>1.8</f>
        <v>1.8</v>
      </c>
    </row>
    <row r="56" spans="1:7" ht="15.75">
      <c r="A56" t="s">
        <v>52</v>
      </c>
      <c r="B56" t="s">
        <v>14</v>
      </c>
      <c r="C56">
        <v>41</v>
      </c>
      <c r="D56">
        <v>10</v>
      </c>
      <c r="E56">
        <v>5</v>
      </c>
      <c r="F56">
        <v>5</v>
      </c>
      <c r="G56" s="2">
        <f>51.5</f>
        <v>51.5</v>
      </c>
    </row>
    <row r="57" spans="1:7" ht="15.75">
      <c r="A57" t="s">
        <v>53</v>
      </c>
      <c r="B57" t="s">
        <v>14</v>
      </c>
      <c r="C57">
        <v>42</v>
      </c>
      <c r="D57">
        <v>10</v>
      </c>
      <c r="E57">
        <v>4</v>
      </c>
      <c r="F57">
        <v>6</v>
      </c>
      <c r="G57" s="2">
        <f>38.2</f>
        <v>38.2</v>
      </c>
    </row>
    <row r="58" spans="1:7" ht="15.75">
      <c r="A58" t="s">
        <v>71</v>
      </c>
      <c r="B58" t="s">
        <v>10</v>
      </c>
      <c r="C58">
        <v>43</v>
      </c>
      <c r="D58">
        <v>10</v>
      </c>
      <c r="E58">
        <v>2</v>
      </c>
      <c r="F58">
        <v>8</v>
      </c>
      <c r="G58" s="2">
        <f>19.8</f>
        <v>19.8</v>
      </c>
    </row>
    <row r="59" spans="1:7" ht="15.75">
      <c r="A59" t="s">
        <v>54</v>
      </c>
      <c r="B59" t="s">
        <v>10</v>
      </c>
      <c r="C59">
        <v>44</v>
      </c>
      <c r="D59">
        <v>10</v>
      </c>
      <c r="E59">
        <v>1</v>
      </c>
      <c r="F59">
        <v>9</v>
      </c>
      <c r="G59" s="2">
        <f>9.9</f>
        <v>9.9</v>
      </c>
    </row>
    <row r="60" spans="1:7" ht="15.75">
      <c r="A60" t="s">
        <v>55</v>
      </c>
      <c r="B60" t="s">
        <v>14</v>
      </c>
      <c r="C60">
        <v>45</v>
      </c>
      <c r="D60">
        <v>9</v>
      </c>
      <c r="E60">
        <v>5</v>
      </c>
      <c r="F60">
        <v>4</v>
      </c>
      <c r="G60" s="2">
        <f>53.1</f>
        <v>53.1</v>
      </c>
    </row>
    <row r="61" spans="1:7" ht="15.75">
      <c r="A61" t="s">
        <v>56</v>
      </c>
      <c r="B61" t="s">
        <v>12</v>
      </c>
      <c r="C61">
        <v>46</v>
      </c>
      <c r="D61">
        <v>9</v>
      </c>
      <c r="E61">
        <v>6</v>
      </c>
      <c r="F61">
        <v>3</v>
      </c>
      <c r="G61" s="2">
        <f>62</f>
        <v>62</v>
      </c>
    </row>
    <row r="62" spans="1:7" ht="15.75">
      <c r="A62" t="s">
        <v>57</v>
      </c>
      <c r="B62" t="s">
        <v>14</v>
      </c>
      <c r="C62">
        <v>47</v>
      </c>
      <c r="D62">
        <v>9</v>
      </c>
      <c r="E62">
        <v>4</v>
      </c>
      <c r="F62">
        <v>5</v>
      </c>
      <c r="G62" s="2">
        <f>42.4</f>
        <v>42.4</v>
      </c>
    </row>
    <row r="63" spans="1:7" ht="15.75">
      <c r="A63" t="s">
        <v>58</v>
      </c>
      <c r="B63" t="s">
        <v>12</v>
      </c>
      <c r="C63">
        <v>48</v>
      </c>
      <c r="D63">
        <v>9</v>
      </c>
      <c r="E63">
        <v>5</v>
      </c>
      <c r="F63">
        <v>4</v>
      </c>
      <c r="G63" s="2">
        <f>53.8</f>
        <v>53.8</v>
      </c>
    </row>
    <row r="64" spans="1:7" ht="15.75">
      <c r="A64" t="s">
        <v>59</v>
      </c>
      <c r="B64" t="s">
        <v>14</v>
      </c>
      <c r="C64">
        <v>49</v>
      </c>
      <c r="D64">
        <v>7</v>
      </c>
      <c r="E64">
        <v>4</v>
      </c>
      <c r="F64">
        <v>4</v>
      </c>
      <c r="G64" s="2">
        <f>48.1</f>
        <v>48.1</v>
      </c>
    </row>
    <row r="65" spans="1:7" ht="15.75">
      <c r="A65" t="s">
        <v>60</v>
      </c>
      <c r="B65" t="s">
        <v>12</v>
      </c>
      <c r="C65">
        <v>50</v>
      </c>
      <c r="D65">
        <v>7</v>
      </c>
      <c r="E65">
        <v>4</v>
      </c>
      <c r="F65">
        <v>3</v>
      </c>
      <c r="G65" s="2">
        <f>56.8</f>
        <v>56.8</v>
      </c>
    </row>
    <row r="66" spans="1:7" ht="15.75">
      <c r="A66" s="14"/>
      <c r="B66" s="14"/>
      <c r="C66" s="14"/>
      <c r="D66" s="14"/>
      <c r="E66" s="14"/>
      <c r="F66" s="14"/>
      <c r="G66" s="14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8" t="s">
        <v>72</v>
      </c>
      <c r="B68" s="13"/>
      <c r="C68" s="13"/>
      <c r="D68" s="13"/>
      <c r="E68" s="13"/>
      <c r="F68" s="13"/>
      <c r="G68" s="13"/>
    </row>
    <row r="69" spans="1:7" ht="15.75">
      <c r="A69" s="18" t="s">
        <v>74</v>
      </c>
      <c r="B69" s="13"/>
      <c r="C69" s="13"/>
      <c r="D69" s="13"/>
      <c r="E69" s="13"/>
      <c r="F69" s="13"/>
      <c r="G69" s="13"/>
    </row>
    <row r="70" spans="1:7" ht="15.75">
      <c r="A70" s="15" t="s">
        <v>67</v>
      </c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ht="15.75">
      <c r="A72" t="s">
        <v>65</v>
      </c>
    </row>
    <row r="73" ht="15.75">
      <c r="A73" t="s">
        <v>66</v>
      </c>
    </row>
    <row r="78" ht="15.75">
      <c r="A78" s="19"/>
    </row>
  </sheetData>
  <printOptions/>
  <pageMargins left="0.5" right="0.5" top="0.5" bottom="0.5" header="0.5" footer="0.5"/>
  <pageSetup fitToHeight="1" fitToWidth="1" horizontalDpi="600" verticalDpi="600" orientation="landscape" paperSize="1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lars johanson</cp:lastModifiedBy>
  <cp:lastPrinted>2005-06-02T12:30:00Z</cp:lastPrinted>
  <dcterms:created xsi:type="dcterms:W3CDTF">2005-06-02T12:21:49Z</dcterms:created>
  <dcterms:modified xsi:type="dcterms:W3CDTF">2006-01-18T18:17:51Z</dcterms:modified>
  <cp:category/>
  <cp:version/>
  <cp:contentType/>
  <cp:contentStatus/>
</cp:coreProperties>
</file>