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PVC" sheetId="1" r:id="rId1"/>
  </sheets>
  <definedNames>
    <definedName name="_xlnm.Print_Area" localSheetId="0">'PVC'!$A$1:$H$53</definedName>
  </definedNames>
  <calcPr fullCalcOnLoad="1"/>
</workbook>
</file>

<file path=xl/sharedStrings.xml><?xml version="1.0" encoding="utf-8"?>
<sst xmlns="http://schemas.openxmlformats.org/spreadsheetml/2006/main" count="103" uniqueCount="25">
  <si>
    <t>U.S. Financing (In thousands of dollars)</t>
  </si>
  <si>
    <t>:</t>
  </si>
  <si>
    <t xml:space="preserve">Program:  CENTRAL PROGRAMS, PRIVATE VOLUNTARY COOPERATION </t>
  </si>
  <si>
    <t>Title and Number:  Increase capability of PVC's PVO partners to achieve sustainable service delivery, 963-001</t>
  </si>
  <si>
    <t>and Program Development and Support, 960-001</t>
  </si>
  <si>
    <t>Obligations</t>
  </si>
  <si>
    <t>Expenditures</t>
  </si>
  <si>
    <t>Unliquidated</t>
  </si>
  <si>
    <t>Through September 30, 1998</t>
  </si>
  <si>
    <t>DA</t>
  </si>
  <si>
    <t>CSD</t>
  </si>
  <si>
    <t>ESF</t>
  </si>
  <si>
    <t>SEED</t>
  </si>
  <si>
    <t>FSA</t>
  </si>
  <si>
    <t xml:space="preserve">    </t>
  </si>
  <si>
    <t>DFA</t>
  </si>
  <si>
    <t>Fiscal Year 1999</t>
  </si>
  <si>
    <t>Through September 30, 1999</t>
  </si>
  <si>
    <t>Prior Year Unobligated Funds*</t>
  </si>
  <si>
    <t>Planned Fiscal Year 2000 NOA</t>
  </si>
  <si>
    <t xml:space="preserve">Total Planned Fiscal Year 2000 </t>
  </si>
  <si>
    <t>Future Obligations (Continuing)</t>
  </si>
  <si>
    <t>Est. Total Cost</t>
  </si>
  <si>
    <t>Proposed Fiscal Year 2001 NOA</t>
  </si>
  <si>
    <t>*of which, $129 in DA and $212 in CSD are  prior year reobligations.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</si>
</sst>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10"/>
      <name val="Univers"/>
      <family val="2"/>
    </font>
    <font>
      <sz val="8"/>
      <name val="Univers"/>
      <family val="2"/>
    </font>
    <font>
      <b/>
      <sz val="8"/>
      <name val="Univers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/>
    </xf>
    <xf numFmtId="3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6" xfId="0" applyFont="1" applyBorder="1" applyAlignment="1">
      <alignment/>
    </xf>
    <xf numFmtId="3" fontId="2" fillId="0" borderId="24" xfId="0" applyNumberFormat="1" applyFont="1" applyBorder="1" applyAlignment="1">
      <alignment/>
    </xf>
    <xf numFmtId="3" fontId="2" fillId="2" borderId="25" xfId="0" applyNumberFormat="1" applyFont="1" applyFill="1" applyBorder="1" applyAlignment="1">
      <alignment/>
    </xf>
    <xf numFmtId="1" fontId="2" fillId="2" borderId="26" xfId="0" applyNumberFormat="1" applyFont="1" applyFill="1" applyBorder="1" applyAlignment="1">
      <alignment/>
    </xf>
    <xf numFmtId="0" fontId="2" fillId="0" borderId="27" xfId="0" applyFont="1" applyBorder="1" applyAlignment="1">
      <alignment/>
    </xf>
    <xf numFmtId="3" fontId="2" fillId="2" borderId="11" xfId="0" applyNumberFormat="1" applyFont="1" applyFill="1" applyBorder="1" applyAlignment="1">
      <alignment/>
    </xf>
    <xf numFmtId="1" fontId="2" fillId="2" borderId="10" xfId="0" applyNumberFormat="1" applyFont="1" applyFill="1" applyBorder="1" applyAlignment="1">
      <alignment/>
    </xf>
    <xf numFmtId="3" fontId="2" fillId="2" borderId="22" xfId="0" applyNumberFormat="1" applyFont="1" applyFill="1" applyBorder="1" applyAlignment="1">
      <alignment/>
    </xf>
    <xf numFmtId="1" fontId="2" fillId="2" borderId="28" xfId="0" applyNumberFormat="1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0" fontId="2" fillId="0" borderId="33" xfId="0" applyFont="1" applyBorder="1" applyAlignment="1">
      <alignment/>
    </xf>
    <xf numFmtId="0" fontId="2" fillId="2" borderId="25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26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0" borderId="25" xfId="0" applyFont="1" applyBorder="1" applyAlignment="1">
      <alignment/>
    </xf>
    <xf numFmtId="0" fontId="3" fillId="0" borderId="25" xfId="0" applyFont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6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2" fillId="2" borderId="22" xfId="0" applyFont="1" applyFill="1" applyBorder="1" applyAlignment="1">
      <alignment/>
    </xf>
    <xf numFmtId="0" fontId="2" fillId="2" borderId="34" xfId="0" applyFont="1" applyFill="1" applyBorder="1" applyAlignment="1">
      <alignment/>
    </xf>
    <xf numFmtId="0" fontId="2" fillId="2" borderId="28" xfId="0" applyFont="1" applyFill="1" applyBorder="1" applyAlignment="1">
      <alignment/>
    </xf>
    <xf numFmtId="0" fontId="2" fillId="0" borderId="35" xfId="0" applyFont="1" applyBorder="1" applyAlignment="1">
      <alignment/>
    </xf>
    <xf numFmtId="0" fontId="3" fillId="3" borderId="35" xfId="0" applyFont="1" applyFill="1" applyBorder="1" applyAlignment="1">
      <alignment horizontal="centerContinuous" wrapText="1"/>
    </xf>
    <xf numFmtId="0" fontId="2" fillId="3" borderId="36" xfId="0" applyFont="1" applyFill="1" applyBorder="1" applyAlignment="1">
      <alignment horizontal="centerContinuous"/>
    </xf>
    <xf numFmtId="3" fontId="3" fillId="3" borderId="35" xfId="0" applyNumberFormat="1" applyFont="1" applyFill="1" applyBorder="1" applyAlignment="1">
      <alignment wrapText="1"/>
    </xf>
    <xf numFmtId="1" fontId="2" fillId="3" borderId="37" xfId="0" applyNumberFormat="1" applyFont="1" applyFill="1" applyBorder="1" applyAlignment="1">
      <alignment/>
    </xf>
    <xf numFmtId="3" fontId="3" fillId="0" borderId="3" xfId="0" applyNumberFormat="1" applyFont="1" applyBorder="1" applyAlignment="1">
      <alignment/>
    </xf>
    <xf numFmtId="0" fontId="2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7" xfId="0" applyFont="1" applyBorder="1" applyAlignment="1">
      <alignment/>
    </xf>
    <xf numFmtId="0" fontId="2" fillId="0" borderId="21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33" xfId="0" applyFont="1" applyBorder="1" applyAlignment="1">
      <alignment/>
    </xf>
    <xf numFmtId="3" fontId="2" fillId="0" borderId="24" xfId="0" applyNumberFormat="1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29"/>
  <sheetViews>
    <sheetView tabSelected="1" workbookViewId="0" topLeftCell="A14">
      <pane ySplit="270" topLeftCell="BM40" activePane="bottomLeft" state="split"/>
      <selection pane="topLeft" activeCell="A14" sqref="A1:IV16384"/>
      <selection pane="bottomLeft" activeCell="B51" sqref="B51"/>
    </sheetView>
  </sheetViews>
  <sheetFormatPr defaultColWidth="9.140625" defaultRowHeight="12.75"/>
  <cols>
    <col min="1" max="1" width="1.28515625" style="1" customWidth="1"/>
    <col min="2" max="2" width="25.7109375" style="1" customWidth="1"/>
    <col min="3" max="3" width="12.421875" style="1" customWidth="1"/>
    <col min="4" max="4" width="6.28125" style="1" customWidth="1"/>
    <col min="5" max="5" width="14.7109375" style="1" customWidth="1"/>
    <col min="6" max="6" width="6.140625" style="1" customWidth="1"/>
    <col min="7" max="7" width="14.7109375" style="1" customWidth="1"/>
    <col min="8" max="8" width="6.00390625" style="1" customWidth="1"/>
    <col min="9" max="9" width="9.140625" style="1" customWidth="1"/>
    <col min="10" max="10" width="7.28125" style="1" customWidth="1"/>
    <col min="11" max="16384" width="9.140625" style="1" customWidth="1"/>
  </cols>
  <sheetData>
    <row r="1" ht="3.75" customHeight="1" thickBot="1"/>
    <row r="2" spans="1:17" ht="15.75" customHeight="1">
      <c r="A2" s="2"/>
      <c r="B2" s="3"/>
      <c r="C2" s="4"/>
      <c r="D2" s="5" t="s">
        <v>0</v>
      </c>
      <c r="E2" s="6"/>
      <c r="F2" s="7"/>
      <c r="G2" s="8"/>
      <c r="H2" s="9"/>
      <c r="I2" s="2"/>
      <c r="J2" s="2"/>
      <c r="K2" s="2"/>
      <c r="L2" s="2"/>
      <c r="M2" s="2"/>
      <c r="N2" s="2"/>
      <c r="O2" s="2"/>
      <c r="P2" s="2"/>
      <c r="Q2" s="2"/>
    </row>
    <row r="3" spans="1:17" ht="12" customHeight="1">
      <c r="A3" s="2" t="s">
        <v>1</v>
      </c>
      <c r="B3" s="10" t="s">
        <v>2</v>
      </c>
      <c r="C3" s="11"/>
      <c r="D3" s="12"/>
      <c r="E3" s="13"/>
      <c r="F3" s="14"/>
      <c r="G3" s="11"/>
      <c r="H3" s="15"/>
      <c r="I3" s="2"/>
      <c r="J3" s="2"/>
      <c r="K3" s="2"/>
      <c r="L3" s="2"/>
      <c r="M3" s="2"/>
      <c r="N3" s="2"/>
      <c r="O3" s="2"/>
      <c r="P3" s="2"/>
      <c r="Q3" s="2"/>
    </row>
    <row r="4" spans="1:17" ht="12.75" customHeight="1">
      <c r="A4" s="2"/>
      <c r="B4" s="16" t="s">
        <v>3</v>
      </c>
      <c r="C4" s="11"/>
      <c r="D4" s="12"/>
      <c r="E4" s="13"/>
      <c r="F4" s="11"/>
      <c r="G4" s="11"/>
      <c r="H4" s="15"/>
      <c r="I4" s="2"/>
      <c r="J4" s="2"/>
      <c r="K4" s="2"/>
      <c r="L4" s="2"/>
      <c r="M4" s="2"/>
      <c r="N4" s="2"/>
      <c r="O4" s="2"/>
      <c r="P4" s="2"/>
      <c r="Q4" s="2"/>
    </row>
    <row r="5" spans="1:17" ht="12.75" customHeight="1">
      <c r="A5" s="2"/>
      <c r="B5" s="16" t="s">
        <v>4</v>
      </c>
      <c r="C5" s="11"/>
      <c r="D5" s="12"/>
      <c r="E5" s="13"/>
      <c r="F5" s="11"/>
      <c r="G5" s="11"/>
      <c r="H5" s="15"/>
      <c r="I5" s="2"/>
      <c r="J5" s="2"/>
      <c r="K5" s="2"/>
      <c r="L5" s="2"/>
      <c r="M5" s="2"/>
      <c r="N5" s="2"/>
      <c r="O5" s="2"/>
      <c r="P5" s="2"/>
      <c r="Q5" s="2"/>
    </row>
    <row r="6" spans="1:17" ht="14.25" customHeight="1" thickBot="1">
      <c r="A6" s="2"/>
      <c r="B6" s="17"/>
      <c r="C6" s="18" t="s">
        <v>5</v>
      </c>
      <c r="D6" s="19"/>
      <c r="E6" s="18" t="s">
        <v>6</v>
      </c>
      <c r="F6" s="20"/>
      <c r="G6" s="21" t="s">
        <v>7</v>
      </c>
      <c r="H6" s="22"/>
      <c r="I6" s="2"/>
      <c r="J6" s="2"/>
      <c r="K6" s="2"/>
      <c r="L6" s="2"/>
      <c r="M6" s="2"/>
      <c r="N6" s="2"/>
      <c r="O6" s="2"/>
      <c r="P6" s="2"/>
      <c r="Q6" s="2"/>
    </row>
    <row r="7" spans="1:17" ht="15.75" customHeight="1">
      <c r="A7" s="2"/>
      <c r="B7" s="23" t="s">
        <v>8</v>
      </c>
      <c r="C7" s="24">
        <f>516807+7587</f>
        <v>524394</v>
      </c>
      <c r="D7" s="9" t="s">
        <v>9</v>
      </c>
      <c r="E7" s="25">
        <f>455731+6890</f>
        <v>462621</v>
      </c>
      <c r="F7" s="9" t="s">
        <v>9</v>
      </c>
      <c r="G7" s="26">
        <f aca="true" t="shared" si="0" ref="G7:G12">SUM(C7-E7)</f>
        <v>61773</v>
      </c>
      <c r="H7" s="9" t="s">
        <v>9</v>
      </c>
      <c r="I7" s="2"/>
      <c r="J7" s="2"/>
      <c r="K7" s="2"/>
      <c r="L7" s="2"/>
      <c r="M7" s="2"/>
      <c r="N7" s="2"/>
      <c r="O7" s="2"/>
      <c r="P7" s="2"/>
      <c r="Q7" s="2"/>
    </row>
    <row r="8" spans="1:17" ht="15.75" customHeight="1">
      <c r="A8" s="2"/>
      <c r="B8" s="27"/>
      <c r="C8" s="28">
        <f>49453+350</f>
        <v>49803</v>
      </c>
      <c r="D8" s="29" t="s">
        <v>10</v>
      </c>
      <c r="E8" s="28">
        <f>6876+190</f>
        <v>7066</v>
      </c>
      <c r="F8" s="29" t="s">
        <v>10</v>
      </c>
      <c r="G8" s="30">
        <f t="shared" si="0"/>
        <v>42737</v>
      </c>
      <c r="H8" s="29" t="s">
        <v>10</v>
      </c>
      <c r="I8" s="2"/>
      <c r="J8" s="2"/>
      <c r="K8" s="2"/>
      <c r="L8" s="2"/>
      <c r="M8" s="2"/>
      <c r="N8" s="2"/>
      <c r="O8" s="2"/>
      <c r="P8" s="2"/>
      <c r="Q8" s="2"/>
    </row>
    <row r="9" spans="1:17" ht="15.75" customHeight="1">
      <c r="A9" s="2"/>
      <c r="B9" s="27"/>
      <c r="C9" s="28">
        <v>0</v>
      </c>
      <c r="D9" s="29" t="s">
        <v>11</v>
      </c>
      <c r="E9" s="28">
        <v>0</v>
      </c>
      <c r="F9" s="29" t="s">
        <v>11</v>
      </c>
      <c r="G9" s="30">
        <f t="shared" si="0"/>
        <v>0</v>
      </c>
      <c r="H9" s="29" t="s">
        <v>11</v>
      </c>
      <c r="I9" s="2"/>
      <c r="J9" s="2"/>
      <c r="K9" s="2"/>
      <c r="L9" s="2"/>
      <c r="M9" s="2"/>
      <c r="N9" s="2"/>
      <c r="O9" s="2"/>
      <c r="P9" s="2"/>
      <c r="Q9" s="2"/>
    </row>
    <row r="10" spans="1:17" ht="15.75" customHeight="1">
      <c r="A10" s="2"/>
      <c r="B10" s="27"/>
      <c r="C10" s="28">
        <v>0</v>
      </c>
      <c r="D10" s="29" t="s">
        <v>12</v>
      </c>
      <c r="E10" s="28">
        <v>0</v>
      </c>
      <c r="F10" s="29" t="s">
        <v>12</v>
      </c>
      <c r="G10" s="30">
        <f t="shared" si="0"/>
        <v>0</v>
      </c>
      <c r="H10" s="29" t="s">
        <v>12</v>
      </c>
      <c r="I10" s="2"/>
      <c r="J10" s="2"/>
      <c r="K10" s="2"/>
      <c r="L10" s="2"/>
      <c r="M10" s="2"/>
      <c r="N10" s="2"/>
      <c r="O10" s="2"/>
      <c r="P10" s="2"/>
      <c r="Q10" s="2"/>
    </row>
    <row r="11" spans="1:17" ht="15.75" customHeight="1">
      <c r="A11" s="2"/>
      <c r="B11" s="27"/>
      <c r="C11" s="28">
        <v>15584</v>
      </c>
      <c r="D11" s="29" t="s">
        <v>13</v>
      </c>
      <c r="E11" s="28">
        <v>11768</v>
      </c>
      <c r="F11" s="29" t="s">
        <v>13</v>
      </c>
      <c r="G11" s="30">
        <f t="shared" si="0"/>
        <v>3816</v>
      </c>
      <c r="H11" s="29" t="s">
        <v>13</v>
      </c>
      <c r="I11" s="2"/>
      <c r="J11" s="2"/>
      <c r="K11" s="2"/>
      <c r="L11" s="2"/>
      <c r="M11" s="2"/>
      <c r="N11" s="2"/>
      <c r="O11" s="2"/>
      <c r="P11" s="2"/>
      <c r="Q11" s="2"/>
    </row>
    <row r="12" spans="1:17" ht="15.75" customHeight="1" thickBot="1">
      <c r="A12" s="2"/>
      <c r="B12" s="31" t="s">
        <v>14</v>
      </c>
      <c r="C12" s="32">
        <v>11822</v>
      </c>
      <c r="D12" s="33" t="s">
        <v>15</v>
      </c>
      <c r="E12" s="32">
        <v>11511</v>
      </c>
      <c r="F12" s="34" t="s">
        <v>15</v>
      </c>
      <c r="G12" s="35">
        <f t="shared" si="0"/>
        <v>311</v>
      </c>
      <c r="H12" s="34" t="s">
        <v>15</v>
      </c>
      <c r="I12" s="11"/>
      <c r="J12" s="2"/>
      <c r="K12" s="2"/>
      <c r="L12" s="2"/>
      <c r="M12" s="2"/>
      <c r="N12" s="2"/>
      <c r="O12" s="2"/>
      <c r="P12" s="2"/>
      <c r="Q12" s="2"/>
    </row>
    <row r="13" spans="1:17" ht="15.75" customHeight="1">
      <c r="A13" s="2"/>
      <c r="B13" s="23" t="s">
        <v>16</v>
      </c>
      <c r="C13" s="24">
        <f>23122+616</f>
        <v>23738</v>
      </c>
      <c r="D13" s="9" t="s">
        <v>9</v>
      </c>
      <c r="E13" s="24">
        <f>38037+912</f>
        <v>38949</v>
      </c>
      <c r="F13" s="8" t="s">
        <v>9</v>
      </c>
      <c r="G13" s="36"/>
      <c r="H13" s="37"/>
      <c r="I13" s="2"/>
      <c r="J13" s="2"/>
      <c r="K13" s="2"/>
      <c r="L13" s="2"/>
      <c r="M13" s="2"/>
      <c r="N13" s="2"/>
      <c r="O13" s="2"/>
      <c r="P13" s="2"/>
      <c r="Q13" s="2"/>
    </row>
    <row r="14" spans="1:17" ht="15.75" customHeight="1">
      <c r="A14" s="2"/>
      <c r="B14" s="27"/>
      <c r="C14" s="28">
        <v>22724</v>
      </c>
      <c r="D14" s="29" t="s">
        <v>10</v>
      </c>
      <c r="E14" s="28">
        <f>12814+160</f>
        <v>12974</v>
      </c>
      <c r="F14" s="38" t="s">
        <v>10</v>
      </c>
      <c r="G14" s="39"/>
      <c r="H14" s="40"/>
      <c r="I14" s="2"/>
      <c r="J14" s="2"/>
      <c r="K14" s="2"/>
      <c r="L14" s="2"/>
      <c r="M14" s="2"/>
      <c r="N14" s="2"/>
      <c r="O14" s="2"/>
      <c r="P14" s="2"/>
      <c r="Q14" s="2"/>
    </row>
    <row r="15" spans="1:17" ht="15.75" customHeight="1">
      <c r="A15" s="2"/>
      <c r="B15" s="27"/>
      <c r="C15" s="28">
        <v>150</v>
      </c>
      <c r="D15" s="29" t="s">
        <v>11</v>
      </c>
      <c r="E15" s="28">
        <v>0</v>
      </c>
      <c r="F15" s="38" t="s">
        <v>11</v>
      </c>
      <c r="G15" s="39"/>
      <c r="H15" s="40"/>
      <c r="I15" s="2"/>
      <c r="J15" s="2"/>
      <c r="K15" s="2"/>
      <c r="L15" s="2"/>
      <c r="M15" s="2"/>
      <c r="N15" s="2"/>
      <c r="O15" s="2"/>
      <c r="P15" s="2"/>
      <c r="Q15" s="2"/>
    </row>
    <row r="16" spans="1:17" ht="15.75" customHeight="1">
      <c r="A16" s="2"/>
      <c r="B16" s="27"/>
      <c r="C16" s="28">
        <v>0</v>
      </c>
      <c r="D16" s="29" t="s">
        <v>12</v>
      </c>
      <c r="E16" s="28">
        <v>0</v>
      </c>
      <c r="F16" s="38" t="s">
        <v>12</v>
      </c>
      <c r="G16" s="39"/>
      <c r="H16" s="40"/>
      <c r="I16" s="2"/>
      <c r="J16" s="2"/>
      <c r="K16" s="2"/>
      <c r="L16" s="2"/>
      <c r="M16" s="2"/>
      <c r="N16" s="2"/>
      <c r="O16" s="2"/>
      <c r="P16" s="2"/>
      <c r="Q16" s="2"/>
    </row>
    <row r="17" spans="1:17" ht="15.75" customHeight="1">
      <c r="A17" s="2"/>
      <c r="B17" s="27"/>
      <c r="C17" s="28">
        <v>3500</v>
      </c>
      <c r="D17" s="29" t="s">
        <v>13</v>
      </c>
      <c r="E17" s="28">
        <v>3359</v>
      </c>
      <c r="F17" s="38" t="s">
        <v>13</v>
      </c>
      <c r="G17" s="39"/>
      <c r="H17" s="40"/>
      <c r="I17" s="2"/>
      <c r="J17" s="2"/>
      <c r="K17" s="2"/>
      <c r="L17" s="2"/>
      <c r="M17" s="2"/>
      <c r="N17" s="2"/>
      <c r="O17" s="2"/>
      <c r="P17" s="2"/>
      <c r="Q17" s="2"/>
    </row>
    <row r="18" spans="1:17" ht="15.75" customHeight="1" thickBot="1">
      <c r="A18" s="2"/>
      <c r="B18" s="31"/>
      <c r="C18" s="28">
        <v>0</v>
      </c>
      <c r="D18" s="34" t="s">
        <v>15</v>
      </c>
      <c r="E18" s="28">
        <v>56</v>
      </c>
      <c r="F18" s="14" t="s">
        <v>15</v>
      </c>
      <c r="G18" s="41"/>
      <c r="H18" s="42"/>
      <c r="I18" s="2"/>
      <c r="J18" s="2"/>
      <c r="K18" s="2"/>
      <c r="L18" s="2"/>
      <c r="M18" s="2"/>
      <c r="N18" s="2"/>
      <c r="O18" s="2"/>
      <c r="P18" s="2"/>
      <c r="Q18" s="2"/>
    </row>
    <row r="19" spans="1:17" ht="15.75" customHeight="1">
      <c r="A19" s="2"/>
      <c r="B19" s="23" t="s">
        <v>17</v>
      </c>
      <c r="C19" s="24">
        <f aca="true" t="shared" si="1" ref="C19:C24">SUM(C7+C13)</f>
        <v>548132</v>
      </c>
      <c r="D19" s="9" t="s">
        <v>9</v>
      </c>
      <c r="E19" s="24">
        <f aca="true" t="shared" si="2" ref="E19:E24">SUM(E7+E13)</f>
        <v>501570</v>
      </c>
      <c r="F19" s="8" t="s">
        <v>9</v>
      </c>
      <c r="G19" s="26">
        <f aca="true" t="shared" si="3" ref="G19:G24">SUM(C19-E19)</f>
        <v>46562</v>
      </c>
      <c r="H19" s="9" t="s">
        <v>9</v>
      </c>
      <c r="I19" s="2"/>
      <c r="J19" s="2"/>
      <c r="K19" s="2"/>
      <c r="L19" s="2"/>
      <c r="M19" s="2"/>
      <c r="N19" s="2"/>
      <c r="O19" s="2"/>
      <c r="P19" s="2"/>
      <c r="Q19" s="2"/>
    </row>
    <row r="20" spans="1:17" ht="12.75">
      <c r="A20" s="2"/>
      <c r="B20" s="27"/>
      <c r="C20" s="43">
        <f t="shared" si="1"/>
        <v>72527</v>
      </c>
      <c r="D20" s="44" t="s">
        <v>10</v>
      </c>
      <c r="E20" s="43">
        <f t="shared" si="2"/>
        <v>20040</v>
      </c>
      <c r="F20" s="45" t="s">
        <v>10</v>
      </c>
      <c r="G20" s="46">
        <f t="shared" si="3"/>
        <v>52487</v>
      </c>
      <c r="H20" s="44" t="s">
        <v>10</v>
      </c>
      <c r="I20" s="2"/>
      <c r="J20" s="2"/>
      <c r="K20" s="2"/>
      <c r="L20" s="2"/>
      <c r="M20" s="2"/>
      <c r="N20" s="2"/>
      <c r="O20" s="2"/>
      <c r="P20" s="2"/>
      <c r="Q20" s="2"/>
    </row>
    <row r="21" spans="1:17" ht="12.75">
      <c r="A21" s="2"/>
      <c r="B21" s="27"/>
      <c r="C21" s="28">
        <f t="shared" si="1"/>
        <v>150</v>
      </c>
      <c r="D21" s="29" t="s">
        <v>11</v>
      </c>
      <c r="E21" s="28">
        <f t="shared" si="2"/>
        <v>0</v>
      </c>
      <c r="F21" s="38" t="s">
        <v>11</v>
      </c>
      <c r="G21" s="30">
        <f t="shared" si="3"/>
        <v>150</v>
      </c>
      <c r="H21" s="29" t="s">
        <v>11</v>
      </c>
      <c r="I21" s="2"/>
      <c r="J21" s="2"/>
      <c r="K21" s="2"/>
      <c r="L21" s="2"/>
      <c r="M21" s="2"/>
      <c r="N21" s="2"/>
      <c r="O21" s="2"/>
      <c r="P21" s="2"/>
      <c r="Q21" s="2"/>
    </row>
    <row r="22" spans="1:17" ht="12.75">
      <c r="A22" s="2"/>
      <c r="B22" s="27"/>
      <c r="C22" s="28">
        <f t="shared" si="1"/>
        <v>0</v>
      </c>
      <c r="D22" s="29" t="s">
        <v>12</v>
      </c>
      <c r="E22" s="28">
        <f t="shared" si="2"/>
        <v>0</v>
      </c>
      <c r="F22" s="38" t="s">
        <v>12</v>
      </c>
      <c r="G22" s="30">
        <f t="shared" si="3"/>
        <v>0</v>
      </c>
      <c r="H22" s="29" t="s">
        <v>12</v>
      </c>
      <c r="I22" s="2"/>
      <c r="J22" s="2"/>
      <c r="K22" s="2"/>
      <c r="L22" s="2"/>
      <c r="M22" s="2"/>
      <c r="N22" s="2"/>
      <c r="O22" s="2"/>
      <c r="P22" s="2"/>
      <c r="Q22" s="2"/>
    </row>
    <row r="23" spans="1:17" ht="12.75">
      <c r="A23" s="2"/>
      <c r="B23" s="27"/>
      <c r="C23" s="28">
        <f t="shared" si="1"/>
        <v>19084</v>
      </c>
      <c r="D23" s="29" t="s">
        <v>13</v>
      </c>
      <c r="E23" s="28">
        <f t="shared" si="2"/>
        <v>15127</v>
      </c>
      <c r="F23" s="38" t="s">
        <v>13</v>
      </c>
      <c r="G23" s="30">
        <f t="shared" si="3"/>
        <v>3957</v>
      </c>
      <c r="H23" s="29" t="s">
        <v>13</v>
      </c>
      <c r="I23" s="2"/>
      <c r="J23" s="2"/>
      <c r="K23" s="2"/>
      <c r="L23" s="2"/>
      <c r="M23" s="2"/>
      <c r="N23" s="2"/>
      <c r="O23" s="2"/>
      <c r="P23" s="2"/>
      <c r="Q23" s="2"/>
    </row>
    <row r="24" spans="1:17" ht="13.5" thickBot="1">
      <c r="A24" s="2"/>
      <c r="B24" s="31"/>
      <c r="C24" s="47">
        <f t="shared" si="1"/>
        <v>11822</v>
      </c>
      <c r="D24" s="34" t="s">
        <v>15</v>
      </c>
      <c r="E24" s="47">
        <f t="shared" si="2"/>
        <v>11567</v>
      </c>
      <c r="F24" s="48" t="s">
        <v>15</v>
      </c>
      <c r="G24" s="35">
        <f t="shared" si="3"/>
        <v>255</v>
      </c>
      <c r="H24" s="34" t="s">
        <v>15</v>
      </c>
      <c r="I24" s="2"/>
      <c r="J24" s="2"/>
      <c r="K24" s="2"/>
      <c r="L24" s="2"/>
      <c r="M24" s="2"/>
      <c r="N24" s="2"/>
      <c r="O24" s="2"/>
      <c r="P24" s="2"/>
      <c r="Q24" s="2"/>
    </row>
    <row r="25" spans="1:17" ht="12.75">
      <c r="A25" s="2"/>
      <c r="B25" s="23" t="s">
        <v>18</v>
      </c>
      <c r="C25" s="43">
        <f>1067+5</f>
        <v>1072</v>
      </c>
      <c r="D25" s="44" t="s">
        <v>9</v>
      </c>
      <c r="E25" s="49"/>
      <c r="F25" s="50"/>
      <c r="G25" s="50"/>
      <c r="H25" s="51"/>
      <c r="I25" s="2"/>
      <c r="J25" s="2"/>
      <c r="K25" s="2"/>
      <c r="L25" s="2"/>
      <c r="M25" s="2"/>
      <c r="N25" s="2"/>
      <c r="O25" s="2"/>
      <c r="P25" s="2"/>
      <c r="Q25" s="2"/>
    </row>
    <row r="26" spans="1:17" ht="12.75">
      <c r="A26" s="2"/>
      <c r="B26" s="27"/>
      <c r="C26" s="28">
        <v>240</v>
      </c>
      <c r="D26" s="29" t="s">
        <v>10</v>
      </c>
      <c r="E26" s="52"/>
      <c r="F26" s="53"/>
      <c r="G26" s="53"/>
      <c r="H26" s="54"/>
      <c r="I26" s="2"/>
      <c r="J26" s="2"/>
      <c r="K26" s="2"/>
      <c r="L26" s="2"/>
      <c r="M26" s="2"/>
      <c r="N26" s="2"/>
      <c r="O26" s="2"/>
      <c r="P26" s="2"/>
      <c r="Q26" s="2"/>
    </row>
    <row r="27" spans="1:17" ht="12.75">
      <c r="A27" s="2"/>
      <c r="B27" s="27"/>
      <c r="C27" s="28">
        <v>0</v>
      </c>
      <c r="D27" s="29" t="s">
        <v>11</v>
      </c>
      <c r="E27" s="52"/>
      <c r="F27" s="53"/>
      <c r="G27" s="53"/>
      <c r="H27" s="54"/>
      <c r="I27" s="2"/>
      <c r="J27" s="2"/>
      <c r="K27" s="2"/>
      <c r="L27" s="2"/>
      <c r="M27" s="2"/>
      <c r="N27" s="2"/>
      <c r="O27" s="2"/>
      <c r="P27" s="2"/>
      <c r="Q27" s="2"/>
    </row>
    <row r="28" spans="1:17" ht="12.75">
      <c r="A28" s="2"/>
      <c r="B28" s="27"/>
      <c r="C28" s="28">
        <v>0</v>
      </c>
      <c r="D28" s="29" t="s">
        <v>12</v>
      </c>
      <c r="E28" s="52"/>
      <c r="F28" s="53"/>
      <c r="G28" s="53"/>
      <c r="H28" s="54"/>
      <c r="I28" s="2"/>
      <c r="J28" s="2"/>
      <c r="K28" s="2"/>
      <c r="L28" s="2"/>
      <c r="M28" s="2"/>
      <c r="N28" s="2"/>
      <c r="O28" s="2"/>
      <c r="P28" s="2"/>
      <c r="Q28" s="2"/>
    </row>
    <row r="29" spans="1:17" ht="12.75">
      <c r="A29" s="2"/>
      <c r="B29" s="27"/>
      <c r="C29" s="28">
        <v>0</v>
      </c>
      <c r="D29" s="29" t="s">
        <v>13</v>
      </c>
      <c r="E29" s="52"/>
      <c r="F29" s="53"/>
      <c r="G29" s="53"/>
      <c r="H29" s="54"/>
      <c r="I29" s="2"/>
      <c r="J29" s="2"/>
      <c r="K29" s="2"/>
      <c r="L29" s="2"/>
      <c r="M29" s="2"/>
      <c r="N29" s="2"/>
      <c r="O29" s="2"/>
      <c r="P29" s="2"/>
      <c r="Q29" s="2"/>
    </row>
    <row r="30" spans="1:17" ht="13.5" thickBot="1">
      <c r="A30" s="2"/>
      <c r="B30" s="27"/>
      <c r="C30" s="32">
        <v>0</v>
      </c>
      <c r="D30" s="33" t="s">
        <v>15</v>
      </c>
      <c r="E30" s="52"/>
      <c r="F30" s="53"/>
      <c r="G30" s="53"/>
      <c r="H30" s="54"/>
      <c r="I30" s="2"/>
      <c r="J30" s="2"/>
      <c r="K30" s="2"/>
      <c r="L30" s="2"/>
      <c r="M30" s="2"/>
      <c r="N30" s="2"/>
      <c r="O30" s="2"/>
      <c r="P30" s="2"/>
      <c r="Q30" s="2"/>
    </row>
    <row r="31" spans="1:17" ht="15" customHeight="1">
      <c r="A31" s="2"/>
      <c r="B31" s="55" t="s">
        <v>19</v>
      </c>
      <c r="C31" s="24">
        <f>25327+300</f>
        <v>25627</v>
      </c>
      <c r="D31" s="9" t="s">
        <v>9</v>
      </c>
      <c r="E31" s="52"/>
      <c r="F31" s="53"/>
      <c r="G31" s="53"/>
      <c r="H31" s="54"/>
      <c r="I31" s="2"/>
      <c r="J31" s="2"/>
      <c r="K31" s="2"/>
      <c r="L31" s="2"/>
      <c r="M31" s="2"/>
      <c r="N31" s="2"/>
      <c r="O31" s="2"/>
      <c r="P31" s="2"/>
      <c r="Q31" s="2"/>
    </row>
    <row r="32" spans="1:17" ht="15" customHeight="1">
      <c r="A32" s="2"/>
      <c r="B32" s="27"/>
      <c r="C32" s="28">
        <f>23715+200</f>
        <v>23915</v>
      </c>
      <c r="D32" s="29" t="s">
        <v>10</v>
      </c>
      <c r="E32" s="52"/>
      <c r="F32" s="53"/>
      <c r="G32" s="53"/>
      <c r="H32" s="54"/>
      <c r="I32" s="2"/>
      <c r="J32" s="2"/>
      <c r="K32" s="2"/>
      <c r="L32" s="2"/>
      <c r="M32" s="2"/>
      <c r="N32" s="2"/>
      <c r="O32" s="2"/>
      <c r="P32" s="2"/>
      <c r="Q32" s="2"/>
    </row>
    <row r="33" spans="1:17" ht="15" customHeight="1">
      <c r="A33" s="2"/>
      <c r="B33" s="27"/>
      <c r="C33" s="28">
        <v>0</v>
      </c>
      <c r="D33" s="29" t="s">
        <v>11</v>
      </c>
      <c r="E33" s="52"/>
      <c r="F33" s="53"/>
      <c r="G33" s="53"/>
      <c r="H33" s="54"/>
      <c r="I33" s="2"/>
      <c r="J33" s="2"/>
      <c r="K33" s="2"/>
      <c r="L33" s="2"/>
      <c r="M33" s="2"/>
      <c r="N33" s="2"/>
      <c r="O33" s="2"/>
      <c r="P33" s="2"/>
      <c r="Q33" s="2"/>
    </row>
    <row r="34" spans="1:17" ht="12.75" customHeight="1">
      <c r="A34" s="2"/>
      <c r="B34" s="27"/>
      <c r="C34" s="28">
        <v>0</v>
      </c>
      <c r="D34" s="29" t="s">
        <v>12</v>
      </c>
      <c r="E34" s="52"/>
      <c r="F34" s="53"/>
      <c r="G34" s="53"/>
      <c r="H34" s="54"/>
      <c r="I34" s="2"/>
      <c r="J34" s="2"/>
      <c r="K34" s="2"/>
      <c r="L34" s="2"/>
      <c r="M34" s="2"/>
      <c r="N34" s="2"/>
      <c r="O34" s="2"/>
      <c r="P34" s="2"/>
      <c r="Q34" s="2"/>
    </row>
    <row r="35" spans="1:17" ht="12.75">
      <c r="A35" s="2"/>
      <c r="B35" s="27"/>
      <c r="C35" s="28">
        <v>0</v>
      </c>
      <c r="D35" s="29" t="s">
        <v>13</v>
      </c>
      <c r="E35" s="52"/>
      <c r="F35" s="53"/>
      <c r="G35" s="53"/>
      <c r="H35" s="54"/>
      <c r="I35" s="2"/>
      <c r="J35" s="2"/>
      <c r="K35" s="2"/>
      <c r="L35" s="2"/>
      <c r="M35" s="2"/>
      <c r="N35" s="2"/>
      <c r="O35" s="2"/>
      <c r="P35" s="2"/>
      <c r="Q35" s="2"/>
    </row>
    <row r="36" spans="1:17" ht="13.5" thickBot="1">
      <c r="A36" s="2"/>
      <c r="B36" s="31"/>
      <c r="C36" s="47">
        <v>0</v>
      </c>
      <c r="D36" s="34" t="s">
        <v>15</v>
      </c>
      <c r="E36" s="52"/>
      <c r="F36" s="53"/>
      <c r="G36" s="53"/>
      <c r="H36" s="54"/>
      <c r="I36" s="2"/>
      <c r="J36" s="2"/>
      <c r="K36" s="2"/>
      <c r="L36" s="2"/>
      <c r="M36" s="2"/>
      <c r="N36" s="2"/>
      <c r="O36" s="2"/>
      <c r="P36" s="2"/>
      <c r="Q36" s="2"/>
    </row>
    <row r="37" spans="1:17" ht="12.75">
      <c r="A37" s="2"/>
      <c r="B37" s="56" t="s">
        <v>20</v>
      </c>
      <c r="C37" s="57">
        <f aca="true" t="shared" si="4" ref="C37:C42">SUM(C25+C31)</f>
        <v>26699</v>
      </c>
      <c r="D37" s="58" t="s">
        <v>9</v>
      </c>
      <c r="E37" s="52"/>
      <c r="F37" s="53"/>
      <c r="G37" s="53"/>
      <c r="H37" s="54"/>
      <c r="I37" s="2"/>
      <c r="J37" s="2"/>
      <c r="K37" s="2"/>
      <c r="L37" s="2"/>
      <c r="M37" s="2"/>
      <c r="N37" s="2"/>
      <c r="O37" s="2"/>
      <c r="P37" s="2"/>
      <c r="Q37" s="2"/>
    </row>
    <row r="38" spans="1:17" ht="12.75">
      <c r="A38" s="2"/>
      <c r="B38" s="16"/>
      <c r="C38" s="59">
        <f t="shared" si="4"/>
        <v>24155</v>
      </c>
      <c r="D38" s="60" t="s">
        <v>10</v>
      </c>
      <c r="E38" s="52"/>
      <c r="F38" s="53"/>
      <c r="G38" s="53"/>
      <c r="H38" s="54"/>
      <c r="I38" s="2"/>
      <c r="J38" s="2"/>
      <c r="K38" s="2"/>
      <c r="L38" s="2"/>
      <c r="M38" s="2"/>
      <c r="N38" s="2"/>
      <c r="O38" s="2"/>
      <c r="P38" s="2"/>
      <c r="Q38" s="2"/>
    </row>
    <row r="39" spans="1:17" ht="12.75">
      <c r="A39" s="2"/>
      <c r="B39" s="61"/>
      <c r="C39" s="59">
        <f t="shared" si="4"/>
        <v>0</v>
      </c>
      <c r="D39" s="62" t="s">
        <v>11</v>
      </c>
      <c r="E39" s="52"/>
      <c r="F39" s="53"/>
      <c r="G39" s="53"/>
      <c r="H39" s="54"/>
      <c r="I39" s="2"/>
      <c r="J39" s="2"/>
      <c r="K39" s="2"/>
      <c r="L39" s="2"/>
      <c r="M39" s="2"/>
      <c r="N39" s="2"/>
      <c r="O39" s="2"/>
      <c r="P39" s="2"/>
      <c r="Q39" s="2"/>
    </row>
    <row r="40" spans="1:17" ht="12.75">
      <c r="A40" s="2"/>
      <c r="B40" s="61"/>
      <c r="C40" s="59">
        <f t="shared" si="4"/>
        <v>0</v>
      </c>
      <c r="D40" s="62" t="s">
        <v>12</v>
      </c>
      <c r="E40" s="52"/>
      <c r="F40" s="53"/>
      <c r="G40" s="53"/>
      <c r="H40" s="54"/>
      <c r="I40" s="2"/>
      <c r="J40" s="2"/>
      <c r="K40" s="2"/>
      <c r="L40" s="2"/>
      <c r="M40" s="2"/>
      <c r="N40" s="2"/>
      <c r="O40" s="2"/>
      <c r="P40" s="2"/>
      <c r="Q40" s="2"/>
    </row>
    <row r="41" spans="1:17" ht="12.75">
      <c r="A41" s="2"/>
      <c r="B41" s="61"/>
      <c r="C41" s="59">
        <f t="shared" si="4"/>
        <v>0</v>
      </c>
      <c r="D41" s="62" t="s">
        <v>13</v>
      </c>
      <c r="E41" s="52"/>
      <c r="F41" s="53"/>
      <c r="G41" s="53"/>
      <c r="H41" s="54"/>
      <c r="I41" s="2"/>
      <c r="J41" s="2"/>
      <c r="K41" s="2"/>
      <c r="L41" s="2"/>
      <c r="M41" s="2"/>
      <c r="N41" s="2"/>
      <c r="O41" s="2"/>
      <c r="P41" s="2"/>
      <c r="Q41" s="2"/>
    </row>
    <row r="42" spans="1:17" ht="13.5" thickBot="1">
      <c r="A42" s="2"/>
      <c r="B42" s="63"/>
      <c r="C42" s="64">
        <f t="shared" si="4"/>
        <v>0</v>
      </c>
      <c r="D42" s="65" t="s">
        <v>15</v>
      </c>
      <c r="E42" s="66"/>
      <c r="F42" s="67"/>
      <c r="G42" s="67"/>
      <c r="H42" s="68"/>
      <c r="I42" s="2"/>
      <c r="J42" s="2"/>
      <c r="K42" s="2"/>
      <c r="L42" s="2"/>
      <c r="M42" s="2"/>
      <c r="N42" s="2"/>
      <c r="O42" s="2"/>
      <c r="P42" s="2"/>
      <c r="Q42" s="2"/>
    </row>
    <row r="43" spans="1:17" ht="23.25" thickBot="1">
      <c r="A43" s="2"/>
      <c r="B43" s="69"/>
      <c r="C43" s="2"/>
      <c r="D43" s="2"/>
      <c r="E43" s="70" t="s">
        <v>21</v>
      </c>
      <c r="F43" s="71"/>
      <c r="G43" s="72" t="s">
        <v>22</v>
      </c>
      <c r="H43" s="73"/>
      <c r="I43" s="2"/>
      <c r="J43" s="2"/>
      <c r="K43" s="2"/>
      <c r="L43" s="2"/>
      <c r="M43" s="2"/>
      <c r="N43" s="2"/>
      <c r="O43" s="2"/>
      <c r="P43" s="2"/>
      <c r="Q43" s="2"/>
    </row>
    <row r="44" spans="1:17" ht="12.75">
      <c r="A44" s="2"/>
      <c r="B44" s="56" t="s">
        <v>23</v>
      </c>
      <c r="C44" s="74">
        <f>26046+396</f>
        <v>26442</v>
      </c>
      <c r="D44" s="58" t="s">
        <v>9</v>
      </c>
      <c r="E44" s="75">
        <v>0</v>
      </c>
      <c r="F44" s="9" t="s">
        <v>9</v>
      </c>
      <c r="G44" s="26">
        <f aca="true" t="shared" si="5" ref="G44:G49">SUM(C19+C37+C44+E44)</f>
        <v>601273</v>
      </c>
      <c r="H44" s="9" t="s">
        <v>9</v>
      </c>
      <c r="I44" s="2"/>
      <c r="J44" s="2"/>
      <c r="K44" s="2"/>
      <c r="L44" s="2"/>
      <c r="M44" s="2"/>
      <c r="N44" s="2"/>
      <c r="O44" s="2"/>
      <c r="P44" s="2"/>
      <c r="Q44" s="2"/>
    </row>
    <row r="45" spans="1:17" ht="12.75">
      <c r="A45" s="2"/>
      <c r="B45" s="61"/>
      <c r="C45" s="76">
        <f>25795+174</f>
        <v>25969</v>
      </c>
      <c r="D45" s="60" t="s">
        <v>10</v>
      </c>
      <c r="E45" s="77">
        <v>0</v>
      </c>
      <c r="F45" s="29" t="s">
        <v>10</v>
      </c>
      <c r="G45" s="30">
        <f t="shared" si="5"/>
        <v>122651</v>
      </c>
      <c r="H45" s="29" t="s">
        <v>10</v>
      </c>
      <c r="I45" s="2"/>
      <c r="J45" s="2"/>
      <c r="K45" s="2"/>
      <c r="L45" s="2"/>
      <c r="M45" s="2"/>
      <c r="N45" s="2"/>
      <c r="O45" s="2"/>
      <c r="P45" s="2"/>
      <c r="Q45" s="2"/>
    </row>
    <row r="46" spans="1:17" ht="12.75">
      <c r="A46" s="2"/>
      <c r="B46" s="61"/>
      <c r="C46" s="78">
        <v>0</v>
      </c>
      <c r="D46" s="79" t="s">
        <v>11</v>
      </c>
      <c r="E46" s="80">
        <v>0</v>
      </c>
      <c r="F46" s="29" t="s">
        <v>11</v>
      </c>
      <c r="G46" s="30">
        <f t="shared" si="5"/>
        <v>150</v>
      </c>
      <c r="H46" s="29" t="s">
        <v>11</v>
      </c>
      <c r="I46" s="2"/>
      <c r="J46" s="2"/>
      <c r="K46" s="2"/>
      <c r="L46" s="2"/>
      <c r="M46" s="2"/>
      <c r="N46" s="2"/>
      <c r="O46" s="2"/>
      <c r="P46" s="2"/>
      <c r="Q46" s="2"/>
    </row>
    <row r="47" spans="1:17" ht="12.75">
      <c r="A47" s="2"/>
      <c r="B47" s="61"/>
      <c r="C47" s="78">
        <v>0</v>
      </c>
      <c r="D47" s="79" t="s">
        <v>12</v>
      </c>
      <c r="E47" s="77">
        <v>0</v>
      </c>
      <c r="F47" s="29" t="s">
        <v>12</v>
      </c>
      <c r="G47" s="30">
        <f t="shared" si="5"/>
        <v>0</v>
      </c>
      <c r="H47" s="29" t="s">
        <v>12</v>
      </c>
      <c r="I47" s="2"/>
      <c r="J47" s="2"/>
      <c r="K47" s="2"/>
      <c r="L47" s="2"/>
      <c r="M47" s="2"/>
      <c r="N47" s="2"/>
      <c r="O47" s="2"/>
      <c r="P47" s="2"/>
      <c r="Q47" s="2"/>
    </row>
    <row r="48" spans="1:17" ht="12.75">
      <c r="A48" s="2"/>
      <c r="B48" s="61"/>
      <c r="C48" s="78">
        <v>0</v>
      </c>
      <c r="D48" s="79" t="s">
        <v>13</v>
      </c>
      <c r="E48" s="80">
        <v>0</v>
      </c>
      <c r="F48" s="29" t="s">
        <v>13</v>
      </c>
      <c r="G48" s="30">
        <f t="shared" si="5"/>
        <v>19084</v>
      </c>
      <c r="H48" s="29" t="s">
        <v>13</v>
      </c>
      <c r="I48" s="2"/>
      <c r="J48" s="2"/>
      <c r="K48" s="2"/>
      <c r="L48" s="2"/>
      <c r="M48" s="2"/>
      <c r="N48" s="2"/>
      <c r="O48" s="2"/>
      <c r="P48" s="2"/>
      <c r="Q48" s="2"/>
    </row>
    <row r="49" spans="1:17" ht="13.5" thickBot="1">
      <c r="A49" s="2"/>
      <c r="B49" s="63"/>
      <c r="C49" s="81">
        <v>0</v>
      </c>
      <c r="D49" s="82" t="s">
        <v>15</v>
      </c>
      <c r="E49" s="83">
        <v>0</v>
      </c>
      <c r="F49" s="34" t="s">
        <v>15</v>
      </c>
      <c r="G49" s="35">
        <f t="shared" si="5"/>
        <v>11822</v>
      </c>
      <c r="H49" s="34" t="s">
        <v>15</v>
      </c>
      <c r="I49" s="2"/>
      <c r="J49" s="2"/>
      <c r="K49" s="2"/>
      <c r="L49" s="2"/>
      <c r="M49" s="2"/>
      <c r="N49" s="2"/>
      <c r="O49" s="2"/>
      <c r="P49" s="2"/>
      <c r="Q49" s="2"/>
    </row>
    <row r="50" spans="1: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2.75">
      <c r="A51" s="2"/>
      <c r="B51" s="8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2.75">
      <c r="A52" s="2"/>
      <c r="B52" s="84" t="s">
        <v>24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1: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1: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1: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1: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1: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  <row r="64" spans="1: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</row>
    <row r="65" spans="1: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</row>
    <row r="66" spans="1: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</row>
    <row r="70" spans="1: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</row>
    <row r="71" spans="1: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</row>
    <row r="76" spans="1: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</row>
    <row r="77" spans="1: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1: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1: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</row>
    <row r="90" spans="1: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</row>
    <row r="91" spans="1: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</row>
    <row r="94" spans="1: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</row>
    <row r="99" spans="1: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</row>
    <row r="101" spans="1: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</row>
    <row r="107" spans="1: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</row>
    <row r="109" spans="1: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1: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1: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1: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1: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</sheetData>
  <printOptions/>
  <pageMargins left="1" right="1" top="1" bottom="1" header="0.5" footer="0.5"/>
  <pageSetup fitToHeight="1" fitToWidth="1" horizontalDpi="300" verticalDpi="3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SETA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Gruber</dc:creator>
  <cp:keywords/>
  <dc:description/>
  <cp:lastModifiedBy>Scott Gruber</cp:lastModifiedBy>
  <dcterms:created xsi:type="dcterms:W3CDTF">2000-09-05T16:41:15Z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