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4700" windowHeight="8445" activeTab="0"/>
  </bookViews>
  <sheets>
    <sheet name="strength" sheetId="1" r:id="rId1"/>
    <sheet name="nonlinear gdl" sheetId="2" r:id="rId2"/>
    <sheet name="hr_ref_runs.3665254" sheetId="3" r:id="rId3"/>
    <sheet name="hr_good_harms.3665697" sheetId="4" r:id="rId4"/>
    <sheet name="attributes" sheetId="5" r:id="rId5"/>
  </sheets>
  <definedNames>
    <definedName name="nturns">'attributes'!$B$6</definedName>
    <definedName name="tf">'attributes'!$B$8</definedName>
  </definedNames>
  <calcPr fullCalcOnLoad="1"/>
</workbook>
</file>

<file path=xl/sharedStrings.xml><?xml version="1.0" encoding="utf-8"?>
<sst xmlns="http://schemas.openxmlformats.org/spreadsheetml/2006/main" count="261" uniqueCount="70">
  <si>
    <t>!</t>
  </si>
  <si>
    <t>Oct</t>
  </si>
  <si>
    <t>Harmonics</t>
  </si>
  <si>
    <t>Reference</t>
  </si>
  <si>
    <t>(Strength)</t>
  </si>
  <si>
    <t>Runs</t>
  </si>
  <si>
    <t>rawseq</t>
  </si>
  <si>
    <t>Start</t>
  </si>
  <si>
    <t>of</t>
  </si>
  <si>
    <t>Report</t>
  </si>
  <si>
    <t>!red_run_sn</t>
  </si>
  <si>
    <t>i_nominal</t>
  </si>
  <si>
    <t>i_measured</t>
  </si>
  <si>
    <t>ref_amplitude</t>
  </si>
  <si>
    <t>ref_phase</t>
  </si>
  <si>
    <t>ref_offset</t>
  </si>
  <si>
    <t>drift_linear</t>
  </si>
  <si>
    <t>drift_offset</t>
  </si>
  <si>
    <t>drift_good</t>
  </si>
  <si>
    <t>QQM attributes</t>
  </si>
  <si>
    <t>attribute</t>
  </si>
  <si>
    <t>value</t>
  </si>
  <si>
    <t>------------------------------</t>
  </si>
  <si>
    <t>--------------------</t>
  </si>
  <si>
    <t>aperture_radius</t>
  </si>
  <si>
    <t>l_eff</t>
  </si>
  <si>
    <t>n_turns</t>
  </si>
  <si>
    <t>tf</t>
  </si>
  <si>
    <t>ampl_lin</t>
  </si>
  <si>
    <t>ampl_nonlin</t>
  </si>
  <si>
    <t>!_QQM004-1</t>
  </si>
  <si>
    <t>rotating</t>
  </si>
  <si>
    <t>coil</t>
  </si>
  <si>
    <t>!_raw_seq</t>
  </si>
  <si>
    <t>!_ref_run</t>
  </si>
  <si>
    <t>!_iprobe</t>
  </si>
  <si>
    <t>!_refharm</t>
  </si>
  <si>
    <t>!_xctr</t>
  </si>
  <si>
    <t>!_yctr</t>
  </si>
  <si>
    <t>!_current</t>
  </si>
  <si>
    <t>!_ref_phase</t>
  </si>
  <si>
    <t>!_ampli</t>
  </si>
  <si>
    <t>!_gnom</t>
  </si>
  <si>
    <t>!_grel</t>
  </si>
  <si>
    <t>!_options:</t>
  </si>
  <si>
    <t>!_ictr</t>
  </si>
  <si>
    <t>!_nref</t>
  </si>
  <si>
    <t>!_i2p</t>
  </si>
  <si>
    <t>!_c1</t>
  </si>
  <si>
    <t>!_c2</t>
  </si>
  <si>
    <t>!_c3</t>
  </si>
  <si>
    <t>!_c4</t>
  </si>
  <si>
    <t>!_m</t>
  </si>
  <si>
    <t>!_</t>
  </si>
  <si>
    <t>j</t>
  </si>
  <si>
    <t>norm</t>
  </si>
  <si>
    <t>skew</t>
  </si>
  <si>
    <t>offset</t>
  </si>
  <si>
    <t>n</t>
  </si>
  <si>
    <t>current</t>
  </si>
  <si>
    <t>b3</t>
  </si>
  <si>
    <t>b4</t>
  </si>
  <si>
    <t>b5</t>
  </si>
  <si>
    <t>b6</t>
  </si>
  <si>
    <t>b10</t>
  </si>
  <si>
    <t>a3</t>
  </si>
  <si>
    <t>a4</t>
  </si>
  <si>
    <t>a5</t>
  </si>
  <si>
    <t>a6</t>
  </si>
  <si>
    <t>a10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</si>
</sst>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0000"/>
    <numFmt numFmtId="166" formatCode="0.000000"/>
    <numFmt numFmtId="167" formatCode="0.00000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1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0" fillId="0" borderId="0" xfId="0" applyAlignment="1">
      <alignment horizontal="left"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QQM004-1 strength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'hr_ref_runs.3665254'!$D$4:$D$32</c:f>
              <c:numCache>
                <c:ptCount val="29"/>
                <c:pt idx="0">
                  <c:v>-0.279</c:v>
                </c:pt>
                <c:pt idx="1">
                  <c:v>8.859</c:v>
                </c:pt>
                <c:pt idx="2">
                  <c:v>13.911</c:v>
                </c:pt>
                <c:pt idx="3">
                  <c:v>18.778</c:v>
                </c:pt>
                <c:pt idx="4">
                  <c:v>23.942</c:v>
                </c:pt>
                <c:pt idx="5">
                  <c:v>28.883</c:v>
                </c:pt>
                <c:pt idx="6">
                  <c:v>33.898</c:v>
                </c:pt>
                <c:pt idx="7">
                  <c:v>38.778</c:v>
                </c:pt>
                <c:pt idx="8">
                  <c:v>43.835</c:v>
                </c:pt>
                <c:pt idx="9">
                  <c:v>48.877</c:v>
                </c:pt>
                <c:pt idx="10">
                  <c:v>53.933</c:v>
                </c:pt>
                <c:pt idx="11">
                  <c:v>58.771</c:v>
                </c:pt>
                <c:pt idx="12">
                  <c:v>63.824</c:v>
                </c:pt>
                <c:pt idx="13">
                  <c:v>68.68</c:v>
                </c:pt>
                <c:pt idx="14">
                  <c:v>72.898</c:v>
                </c:pt>
                <c:pt idx="15">
                  <c:v>68.899</c:v>
                </c:pt>
                <c:pt idx="16">
                  <c:v>63.958</c:v>
                </c:pt>
                <c:pt idx="17">
                  <c:v>58.89</c:v>
                </c:pt>
                <c:pt idx="18">
                  <c:v>53.943</c:v>
                </c:pt>
                <c:pt idx="19">
                  <c:v>49.021</c:v>
                </c:pt>
                <c:pt idx="20">
                  <c:v>43.952</c:v>
                </c:pt>
                <c:pt idx="21">
                  <c:v>38.961</c:v>
                </c:pt>
                <c:pt idx="22">
                  <c:v>33.911</c:v>
                </c:pt>
                <c:pt idx="23">
                  <c:v>28.997</c:v>
                </c:pt>
                <c:pt idx="24">
                  <c:v>24.045</c:v>
                </c:pt>
                <c:pt idx="25">
                  <c:v>18.978</c:v>
                </c:pt>
                <c:pt idx="26">
                  <c:v>14.03</c:v>
                </c:pt>
                <c:pt idx="27">
                  <c:v>8.979</c:v>
                </c:pt>
                <c:pt idx="28">
                  <c:v>-0.282</c:v>
                </c:pt>
              </c:numCache>
            </c:numRef>
          </c:xVal>
          <c:yVal>
            <c:numRef>
              <c:f>'hr_ref_runs.3665254'!$E$4:$E$32</c:f>
              <c:numCache>
                <c:ptCount val="29"/>
                <c:pt idx="0">
                  <c:v>0.4697723</c:v>
                </c:pt>
                <c:pt idx="1">
                  <c:v>5.71363</c:v>
                </c:pt>
                <c:pt idx="2">
                  <c:v>8.737678</c:v>
                </c:pt>
                <c:pt idx="3">
                  <c:v>11.68261</c:v>
                </c:pt>
                <c:pt idx="4">
                  <c:v>14.74905</c:v>
                </c:pt>
                <c:pt idx="5">
                  <c:v>17.87686</c:v>
                </c:pt>
                <c:pt idx="6">
                  <c:v>20.93073</c:v>
                </c:pt>
                <c:pt idx="7">
                  <c:v>23.90509</c:v>
                </c:pt>
                <c:pt idx="8">
                  <c:v>26.98049</c:v>
                </c:pt>
                <c:pt idx="9">
                  <c:v>30.03926</c:v>
                </c:pt>
                <c:pt idx="10">
                  <c:v>33.07122</c:v>
                </c:pt>
                <c:pt idx="11">
                  <c:v>35.95999</c:v>
                </c:pt>
                <c:pt idx="12">
                  <c:v>38.99307</c:v>
                </c:pt>
                <c:pt idx="13">
                  <c:v>41.78943</c:v>
                </c:pt>
                <c:pt idx="14">
                  <c:v>44.21571</c:v>
                </c:pt>
                <c:pt idx="15">
                  <c:v>42.21749</c:v>
                </c:pt>
                <c:pt idx="16">
                  <c:v>39.49143</c:v>
                </c:pt>
                <c:pt idx="17">
                  <c:v>36.56203</c:v>
                </c:pt>
                <c:pt idx="18">
                  <c:v>33.62991</c:v>
                </c:pt>
                <c:pt idx="19">
                  <c:v>30.66327</c:v>
                </c:pt>
                <c:pt idx="20">
                  <c:v>27.59354</c:v>
                </c:pt>
                <c:pt idx="21">
                  <c:v>24.55731</c:v>
                </c:pt>
                <c:pt idx="22">
                  <c:v>21.45903</c:v>
                </c:pt>
                <c:pt idx="23">
                  <c:v>18.44073</c:v>
                </c:pt>
                <c:pt idx="24">
                  <c:v>15.4001</c:v>
                </c:pt>
                <c:pt idx="25">
                  <c:v>12.29809</c:v>
                </c:pt>
                <c:pt idx="26">
                  <c:v>9.251668</c:v>
                </c:pt>
                <c:pt idx="27">
                  <c:v>6.147163</c:v>
                </c:pt>
                <c:pt idx="28">
                  <c:v>0.470084</c:v>
                </c:pt>
              </c:numCache>
            </c:numRef>
          </c:yVal>
          <c:smooth val="1"/>
        </c:ser>
        <c:axId val="5442179"/>
        <c:axId val="48979612"/>
      </c:scatterChart>
      <c:valAx>
        <c:axId val="5442179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current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979612"/>
        <c:crosses val="autoZero"/>
        <c:crossBetween val="midCat"/>
        <c:dispUnits/>
      </c:valAx>
      <c:valAx>
        <c:axId val="4897961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integral(gdl), 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4217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QQM004-1, nonlinear part of strength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'hr_ref_runs.3665254'!$D$4:$D$32</c:f>
              <c:numCache>
                <c:ptCount val="29"/>
                <c:pt idx="0">
                  <c:v>-0.279</c:v>
                </c:pt>
                <c:pt idx="1">
                  <c:v>8.859</c:v>
                </c:pt>
                <c:pt idx="2">
                  <c:v>13.911</c:v>
                </c:pt>
                <c:pt idx="3">
                  <c:v>18.778</c:v>
                </c:pt>
                <c:pt idx="4">
                  <c:v>23.942</c:v>
                </c:pt>
                <c:pt idx="5">
                  <c:v>28.883</c:v>
                </c:pt>
                <c:pt idx="6">
                  <c:v>33.898</c:v>
                </c:pt>
                <c:pt idx="7">
                  <c:v>38.778</c:v>
                </c:pt>
                <c:pt idx="8">
                  <c:v>43.835</c:v>
                </c:pt>
                <c:pt idx="9">
                  <c:v>48.877</c:v>
                </c:pt>
                <c:pt idx="10">
                  <c:v>53.933</c:v>
                </c:pt>
                <c:pt idx="11">
                  <c:v>58.771</c:v>
                </c:pt>
                <c:pt idx="12">
                  <c:v>63.824</c:v>
                </c:pt>
                <c:pt idx="13">
                  <c:v>68.68</c:v>
                </c:pt>
                <c:pt idx="14">
                  <c:v>72.898</c:v>
                </c:pt>
                <c:pt idx="15">
                  <c:v>68.899</c:v>
                </c:pt>
                <c:pt idx="16">
                  <c:v>63.958</c:v>
                </c:pt>
                <c:pt idx="17">
                  <c:v>58.89</c:v>
                </c:pt>
                <c:pt idx="18">
                  <c:v>53.943</c:v>
                </c:pt>
                <c:pt idx="19">
                  <c:v>49.021</c:v>
                </c:pt>
                <c:pt idx="20">
                  <c:v>43.952</c:v>
                </c:pt>
                <c:pt idx="21">
                  <c:v>38.961</c:v>
                </c:pt>
                <c:pt idx="22">
                  <c:v>33.911</c:v>
                </c:pt>
                <c:pt idx="23">
                  <c:v>28.997</c:v>
                </c:pt>
                <c:pt idx="24">
                  <c:v>24.045</c:v>
                </c:pt>
                <c:pt idx="25">
                  <c:v>18.978</c:v>
                </c:pt>
                <c:pt idx="26">
                  <c:v>14.03</c:v>
                </c:pt>
                <c:pt idx="27">
                  <c:v>8.979</c:v>
                </c:pt>
                <c:pt idx="28">
                  <c:v>-0.282</c:v>
                </c:pt>
              </c:numCache>
            </c:numRef>
          </c:xVal>
          <c:yVal>
            <c:numRef>
              <c:f>'hr_ref_runs.3665254'!$L$4:$L$32</c:f>
              <c:numCache>
                <c:ptCount val="29"/>
                <c:pt idx="0">
                  <c:v>0.642403002134053</c:v>
                </c:pt>
                <c:pt idx="1">
                  <c:v>0.23214114621657433</c:v>
                </c:pt>
                <c:pt idx="2">
                  <c:v>0.1302740667139375</c:v>
                </c:pt>
                <c:pt idx="3">
                  <c:v>0.06375937393101161</c:v>
                </c:pt>
                <c:pt idx="4">
                  <c:v>-0.06501548563977622</c:v>
                </c:pt>
                <c:pt idx="5">
                  <c:v>0.005560466889413362</c:v>
                </c:pt>
                <c:pt idx="6">
                  <c:v>-0.043590935269286035</c:v>
                </c:pt>
                <c:pt idx="7">
                  <c:v>-0.08872135252440216</c:v>
                </c:pt>
                <c:pt idx="8">
                  <c:v>-0.14233017220865563</c:v>
                </c:pt>
                <c:pt idx="9">
                  <c:v>-0.2032877713480694</c:v>
                </c:pt>
                <c:pt idx="10">
                  <c:v>-0.2997178429959959</c:v>
                </c:pt>
                <c:pt idx="11">
                  <c:v>-0.4044508427255664</c:v>
                </c:pt>
                <c:pt idx="12">
                  <c:v>-0.4979046702645178</c:v>
                </c:pt>
                <c:pt idx="13">
                  <c:v>-0.706185134647896</c:v>
                </c:pt>
                <c:pt idx="14">
                  <c:v>-0.8897843518573367</c:v>
                </c:pt>
                <c:pt idx="15">
                  <c:v>-0.41363095460258137</c:v>
                </c:pt>
                <c:pt idx="16">
                  <c:v>-0.08245690713177112</c:v>
                </c:pt>
                <c:pt idx="17">
                  <c:v>0.12395814095202695</c:v>
                </c:pt>
                <c:pt idx="18">
                  <c:v>0.2527846766407791</c:v>
                </c:pt>
                <c:pt idx="19">
                  <c:v>0.33162251142145394</c:v>
                </c:pt>
                <c:pt idx="20">
                  <c:v>0.3983263075415806</c:v>
                </c:pt>
                <c:pt idx="21">
                  <c:v>0.4502677568285307</c:v>
                </c:pt>
                <c:pt idx="22">
                  <c:v>0.47666534025851703</c:v>
                </c:pt>
                <c:pt idx="23">
                  <c:v>0.49889319074861405</c:v>
                </c:pt>
                <c:pt idx="24">
                  <c:v>0.5223034666189754</c:v>
                </c:pt>
                <c:pt idx="25">
                  <c:v>0.5554897666664562</c:v>
                </c:pt>
                <c:pt idx="26">
                  <c:v>0.5706330503915265</c:v>
                </c:pt>
                <c:pt idx="27">
                  <c:v>0.5914243818578422</c:v>
                </c:pt>
                <c:pt idx="28">
                  <c:v>0.6445709462430214</c:v>
                </c:pt>
              </c:numCache>
            </c:numRef>
          </c:yVal>
          <c:smooth val="1"/>
        </c:ser>
        <c:axId val="38163325"/>
        <c:axId val="7925606"/>
      </c:scatterChart>
      <c:valAx>
        <c:axId val="38163325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current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925606"/>
        <c:crosses val="autoZero"/>
        <c:crossBetween val="midCat"/>
        <c:dispUnits/>
      </c:valAx>
      <c:valAx>
        <c:axId val="79256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gdl (meas) - gdl (calc)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16332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5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1">
      <selection activeCell="M4" sqref="M4"/>
    </sheetView>
  </sheetViews>
  <sheetFormatPr defaultColWidth="9.140625" defaultRowHeight="12.75"/>
  <cols>
    <col min="11" max="11" width="12.57421875" style="0" bestFit="1" customWidth="1"/>
    <col min="12" max="12" width="10.8515625" style="0" bestFit="1" customWidth="1"/>
  </cols>
  <sheetData>
    <row r="1" spans="1:10" ht="12.75">
      <c r="A1" t="s">
        <v>0</v>
      </c>
      <c r="B1" t="s">
        <v>1</v>
      </c>
      <c r="C1">
        <v>24</v>
      </c>
      <c r="D1">
        <v>2000</v>
      </c>
      <c r="E1" t="s">
        <v>2</v>
      </c>
      <c r="F1" t="s">
        <v>3</v>
      </c>
      <c r="G1" t="s">
        <v>4</v>
      </c>
      <c r="H1" t="s">
        <v>5</v>
      </c>
      <c r="I1" t="s">
        <v>6</v>
      </c>
      <c r="J1">
        <v>3665254</v>
      </c>
    </row>
    <row r="2" spans="1:4" ht="12.75">
      <c r="A2" t="s">
        <v>0</v>
      </c>
      <c r="B2" t="s">
        <v>7</v>
      </c>
      <c r="C2" t="s">
        <v>8</v>
      </c>
      <c r="D2" t="s">
        <v>9</v>
      </c>
    </row>
    <row r="3" spans="2:12" ht="12.75">
      <c r="B3" t="s">
        <v>10</v>
      </c>
      <c r="C3" t="s">
        <v>11</v>
      </c>
      <c r="D3" t="s">
        <v>12</v>
      </c>
      <c r="E3" t="s">
        <v>13</v>
      </c>
      <c r="F3" t="s">
        <v>14</v>
      </c>
      <c r="G3" t="s">
        <v>15</v>
      </c>
      <c r="H3" t="s">
        <v>16</v>
      </c>
      <c r="I3" t="s">
        <v>17</v>
      </c>
      <c r="J3" t="s">
        <v>18</v>
      </c>
      <c r="K3" t="s">
        <v>28</v>
      </c>
      <c r="L3" t="s">
        <v>29</v>
      </c>
    </row>
    <row r="4" spans="2:12" ht="12.75">
      <c r="B4">
        <v>3665307</v>
      </c>
      <c r="C4">
        <v>0</v>
      </c>
      <c r="D4">
        <v>-0.279</v>
      </c>
      <c r="E4" s="1">
        <v>0.4697723</v>
      </c>
      <c r="F4">
        <v>180</v>
      </c>
      <c r="G4">
        <v>-82.967</v>
      </c>
      <c r="H4" s="1">
        <v>0.0003207541</v>
      </c>
      <c r="I4" s="1">
        <v>6.347809E-05</v>
      </c>
      <c r="J4" s="1">
        <v>4.705926E-06</v>
      </c>
      <c r="K4">
        <f>tf*D4</f>
        <v>-0.17263070213405304</v>
      </c>
      <c r="L4" s="1">
        <f>E4-K4</f>
        <v>0.642403002134053</v>
      </c>
    </row>
    <row r="5" spans="2:12" ht="12.75">
      <c r="B5">
        <v>3665317</v>
      </c>
      <c r="C5">
        <v>5</v>
      </c>
      <c r="D5">
        <v>8.859</v>
      </c>
      <c r="E5" s="1">
        <v>5.71363</v>
      </c>
      <c r="F5">
        <v>180</v>
      </c>
      <c r="G5">
        <v>-82.954</v>
      </c>
      <c r="H5" s="1">
        <v>0.0003212264</v>
      </c>
      <c r="I5" s="1">
        <v>0.0008060436</v>
      </c>
      <c r="J5" s="1">
        <v>9.705652E-06</v>
      </c>
      <c r="K5">
        <f aca="true" t="shared" si="0" ref="K5:K32">tf*D5</f>
        <v>5.481488853783426</v>
      </c>
      <c r="L5" s="1">
        <f aca="true" t="shared" si="1" ref="L5:L32">E5-K5</f>
        <v>0.23214114621657433</v>
      </c>
    </row>
    <row r="6" spans="2:12" ht="12.75">
      <c r="B6">
        <v>3665326</v>
      </c>
      <c r="C6">
        <v>10</v>
      </c>
      <c r="D6">
        <v>13.911</v>
      </c>
      <c r="E6" s="1">
        <v>8.737678</v>
      </c>
      <c r="F6">
        <v>180</v>
      </c>
      <c r="G6">
        <v>-82.956</v>
      </c>
      <c r="H6" s="1">
        <v>0.0003212194</v>
      </c>
      <c r="I6" s="1">
        <v>0.001228675</v>
      </c>
      <c r="J6" s="1">
        <v>1.407862E-05</v>
      </c>
      <c r="K6">
        <f t="shared" si="0"/>
        <v>8.607403933286063</v>
      </c>
      <c r="L6" s="1">
        <f t="shared" si="1"/>
        <v>0.1302740667139375</v>
      </c>
    </row>
    <row r="7" spans="2:12" ht="12.75">
      <c r="B7">
        <v>3665334</v>
      </c>
      <c r="C7">
        <v>15</v>
      </c>
      <c r="D7">
        <v>18.778</v>
      </c>
      <c r="E7" s="1">
        <v>11.68261</v>
      </c>
      <c r="F7">
        <v>180</v>
      </c>
      <c r="G7">
        <v>-82.953</v>
      </c>
      <c r="H7" s="1">
        <v>0.0003213068</v>
      </c>
      <c r="I7" s="1">
        <v>0.00163616</v>
      </c>
      <c r="J7" s="1">
        <v>1.745748E-05</v>
      </c>
      <c r="K7">
        <f t="shared" si="0"/>
        <v>11.618850626068989</v>
      </c>
      <c r="L7" s="1">
        <f t="shared" si="1"/>
        <v>0.06375937393101161</v>
      </c>
    </row>
    <row r="8" spans="2:12" ht="12.75">
      <c r="B8">
        <v>3665345</v>
      </c>
      <c r="C8">
        <v>20</v>
      </c>
      <c r="D8">
        <v>23.942</v>
      </c>
      <c r="E8" s="1">
        <v>14.74905</v>
      </c>
      <c r="F8">
        <v>180</v>
      </c>
      <c r="G8">
        <v>-82.935</v>
      </c>
      <c r="H8" s="1">
        <v>0.0002921324</v>
      </c>
      <c r="I8" s="1">
        <v>0.002064734</v>
      </c>
      <c r="J8" s="1">
        <v>0.0001975874</v>
      </c>
      <c r="K8">
        <f t="shared" si="0"/>
        <v>14.814065485639777</v>
      </c>
      <c r="L8" s="1">
        <f t="shared" si="1"/>
        <v>-0.06501548563977622</v>
      </c>
    </row>
    <row r="9" spans="2:12" ht="12.75">
      <c r="B9">
        <v>3665356</v>
      </c>
      <c r="C9">
        <v>25</v>
      </c>
      <c r="D9">
        <v>28.883</v>
      </c>
      <c r="E9" s="1">
        <v>17.87686</v>
      </c>
      <c r="F9">
        <v>180</v>
      </c>
      <c r="G9">
        <v>-82.956</v>
      </c>
      <c r="H9" s="1">
        <v>0.0003091179</v>
      </c>
      <c r="I9" s="1">
        <v>0.002510484</v>
      </c>
      <c r="J9" s="1">
        <v>6.804857E-05</v>
      </c>
      <c r="K9">
        <f t="shared" si="0"/>
        <v>17.871299533110587</v>
      </c>
      <c r="L9" s="1">
        <f t="shared" si="1"/>
        <v>0.005560466889413362</v>
      </c>
    </row>
    <row r="10" spans="2:12" ht="12.75">
      <c r="B10">
        <v>3665364</v>
      </c>
      <c r="C10">
        <v>30</v>
      </c>
      <c r="D10">
        <v>33.898</v>
      </c>
      <c r="E10" s="1">
        <v>20.93073</v>
      </c>
      <c r="F10">
        <v>180</v>
      </c>
      <c r="G10">
        <v>-82.953</v>
      </c>
      <c r="H10" s="1">
        <v>0.0003186689</v>
      </c>
      <c r="I10" s="1">
        <v>0.002953387</v>
      </c>
      <c r="J10" s="1">
        <v>3.024332E-05</v>
      </c>
      <c r="K10">
        <f t="shared" si="0"/>
        <v>20.974320935269287</v>
      </c>
      <c r="L10" s="1">
        <f t="shared" si="1"/>
        <v>-0.043590935269286035</v>
      </c>
    </row>
    <row r="11" spans="2:12" ht="12.75">
      <c r="B11">
        <v>3665373</v>
      </c>
      <c r="C11">
        <v>35</v>
      </c>
      <c r="D11">
        <v>38.778</v>
      </c>
      <c r="E11" s="1">
        <v>23.90509</v>
      </c>
      <c r="F11">
        <v>180</v>
      </c>
      <c r="G11">
        <v>-82.952</v>
      </c>
      <c r="H11" s="1">
        <v>0.0003207841</v>
      </c>
      <c r="I11" s="1">
        <v>0.003368643</v>
      </c>
      <c r="J11" s="1">
        <v>3.276116E-05</v>
      </c>
      <c r="K11">
        <f t="shared" si="0"/>
        <v>23.993811352524403</v>
      </c>
      <c r="L11" s="1">
        <f t="shared" si="1"/>
        <v>-0.08872135252440216</v>
      </c>
    </row>
    <row r="12" spans="2:12" ht="12.75">
      <c r="B12">
        <v>3665383</v>
      </c>
      <c r="C12">
        <v>40</v>
      </c>
      <c r="D12">
        <v>43.835</v>
      </c>
      <c r="E12" s="1">
        <v>26.98049</v>
      </c>
      <c r="F12">
        <v>180</v>
      </c>
      <c r="G12">
        <v>-82.953</v>
      </c>
      <c r="H12" s="1">
        <v>0.0003187862</v>
      </c>
      <c r="I12" s="1">
        <v>0.003791226</v>
      </c>
      <c r="J12" s="1">
        <v>3.316576E-05</v>
      </c>
      <c r="K12">
        <f t="shared" si="0"/>
        <v>27.122820172208655</v>
      </c>
      <c r="L12" s="1">
        <f t="shared" si="1"/>
        <v>-0.14233017220865563</v>
      </c>
    </row>
    <row r="13" spans="2:12" ht="12.75">
      <c r="B13">
        <v>3665392</v>
      </c>
      <c r="C13">
        <v>45</v>
      </c>
      <c r="D13">
        <v>48.877</v>
      </c>
      <c r="E13" s="1">
        <v>30.03926</v>
      </c>
      <c r="F13">
        <v>180</v>
      </c>
      <c r="G13">
        <v>-82.951</v>
      </c>
      <c r="H13" s="1">
        <v>0.0003156225</v>
      </c>
      <c r="I13" s="1">
        <v>0.004240686</v>
      </c>
      <c r="J13" s="1">
        <v>1.916546E-05</v>
      </c>
      <c r="K13">
        <f t="shared" si="0"/>
        <v>30.242547771348068</v>
      </c>
      <c r="L13" s="1">
        <f t="shared" si="1"/>
        <v>-0.2032877713480694</v>
      </c>
    </row>
    <row r="14" spans="2:12" ht="12.75">
      <c r="B14">
        <v>3665400</v>
      </c>
      <c r="C14">
        <v>50</v>
      </c>
      <c r="D14">
        <v>53.933</v>
      </c>
      <c r="E14" s="1">
        <v>33.07122</v>
      </c>
      <c r="F14">
        <v>180</v>
      </c>
      <c r="G14">
        <v>-82.951</v>
      </c>
      <c r="H14" s="1">
        <v>0.0003105538</v>
      </c>
      <c r="I14" s="1">
        <v>0.004664405</v>
      </c>
      <c r="J14" s="1">
        <v>2.101273E-05</v>
      </c>
      <c r="K14">
        <f t="shared" si="0"/>
        <v>33.37093784299599</v>
      </c>
      <c r="L14" s="1">
        <f t="shared" si="1"/>
        <v>-0.2997178429959959</v>
      </c>
    </row>
    <row r="15" spans="2:12" ht="12.75">
      <c r="B15">
        <v>3665411</v>
      </c>
      <c r="C15">
        <v>55</v>
      </c>
      <c r="D15">
        <v>58.771</v>
      </c>
      <c r="E15" s="1">
        <v>35.95999</v>
      </c>
      <c r="F15">
        <v>180</v>
      </c>
      <c r="G15">
        <v>-82.95</v>
      </c>
      <c r="H15" s="1">
        <v>0.0003060601</v>
      </c>
      <c r="I15" s="1">
        <v>0.005050025</v>
      </c>
      <c r="J15" s="1">
        <v>2.325046E-05</v>
      </c>
      <c r="K15">
        <f t="shared" si="0"/>
        <v>36.364440842725564</v>
      </c>
      <c r="L15" s="1">
        <f t="shared" si="1"/>
        <v>-0.4044508427255664</v>
      </c>
    </row>
    <row r="16" spans="2:12" ht="12.75">
      <c r="B16">
        <v>3665419</v>
      </c>
      <c r="C16">
        <v>60</v>
      </c>
      <c r="D16">
        <v>63.824</v>
      </c>
      <c r="E16" s="1">
        <v>38.99307</v>
      </c>
      <c r="F16">
        <v>180</v>
      </c>
      <c r="G16">
        <v>-82.95</v>
      </c>
      <c r="H16" s="1">
        <v>0.0003044066</v>
      </c>
      <c r="I16" s="1">
        <v>0.005497291</v>
      </c>
      <c r="J16" s="1">
        <v>2.398793E-05</v>
      </c>
      <c r="K16">
        <f t="shared" si="0"/>
        <v>39.49097467026452</v>
      </c>
      <c r="L16" s="1">
        <f t="shared" si="1"/>
        <v>-0.4979046702645178</v>
      </c>
    </row>
    <row r="17" spans="2:12" ht="12.75">
      <c r="B17">
        <v>3665428</v>
      </c>
      <c r="C17">
        <v>65</v>
      </c>
      <c r="D17">
        <v>68.68</v>
      </c>
      <c r="E17" s="1">
        <v>41.78943</v>
      </c>
      <c r="F17">
        <v>180</v>
      </c>
      <c r="G17">
        <v>-82.949</v>
      </c>
      <c r="H17" s="1">
        <v>0.0003019369</v>
      </c>
      <c r="I17" s="1">
        <v>0.005889119</v>
      </c>
      <c r="J17" s="1">
        <v>2.468134E-05</v>
      </c>
      <c r="K17">
        <f t="shared" si="0"/>
        <v>42.4956151346479</v>
      </c>
      <c r="L17" s="1">
        <f t="shared" si="1"/>
        <v>-0.706185134647896</v>
      </c>
    </row>
    <row r="18" spans="2:12" ht="12.75">
      <c r="B18">
        <v>3665436</v>
      </c>
      <c r="C18">
        <v>70</v>
      </c>
      <c r="D18">
        <v>72.898</v>
      </c>
      <c r="E18" s="1">
        <v>44.21571</v>
      </c>
      <c r="F18">
        <v>180</v>
      </c>
      <c r="G18">
        <v>-82.949</v>
      </c>
      <c r="H18" s="1">
        <v>0.0002957404</v>
      </c>
      <c r="I18" s="1">
        <v>0.006239224</v>
      </c>
      <c r="J18" s="1">
        <v>2.462228E-05</v>
      </c>
      <c r="K18">
        <f t="shared" si="0"/>
        <v>45.10549435185734</v>
      </c>
      <c r="L18" s="1">
        <f t="shared" si="1"/>
        <v>-0.8897843518573367</v>
      </c>
    </row>
    <row r="19" spans="2:12" ht="12.75">
      <c r="B19">
        <v>3665449</v>
      </c>
      <c r="C19">
        <v>65</v>
      </c>
      <c r="D19">
        <v>68.899</v>
      </c>
      <c r="E19" s="1">
        <v>42.21749</v>
      </c>
      <c r="F19">
        <v>180</v>
      </c>
      <c r="G19">
        <v>-82.95</v>
      </c>
      <c r="H19" s="1">
        <v>0.0003035421</v>
      </c>
      <c r="I19" s="1">
        <v>0.005950755</v>
      </c>
      <c r="J19" s="1">
        <v>2.405523E-05</v>
      </c>
      <c r="K19">
        <f t="shared" si="0"/>
        <v>42.63112095460258</v>
      </c>
      <c r="L19" s="1">
        <f t="shared" si="1"/>
        <v>-0.41363095460258137</v>
      </c>
    </row>
    <row r="20" spans="2:12" ht="12.75">
      <c r="B20">
        <v>3665458</v>
      </c>
      <c r="C20">
        <v>60</v>
      </c>
      <c r="D20">
        <v>63.958</v>
      </c>
      <c r="E20" s="1">
        <v>39.49143</v>
      </c>
      <c r="F20">
        <v>180</v>
      </c>
      <c r="G20">
        <v>-82.949</v>
      </c>
      <c r="H20" s="1">
        <v>0.0003046302</v>
      </c>
      <c r="I20" s="1">
        <v>0.005558592</v>
      </c>
      <c r="J20" s="1">
        <v>2.430682E-05</v>
      </c>
      <c r="K20">
        <f t="shared" si="0"/>
        <v>39.57388690713177</v>
      </c>
      <c r="L20" s="1">
        <f t="shared" si="1"/>
        <v>-0.08245690713177112</v>
      </c>
    </row>
    <row r="21" spans="2:12" ht="12.75">
      <c r="B21">
        <v>3665466</v>
      </c>
      <c r="C21">
        <v>55</v>
      </c>
      <c r="D21">
        <v>58.89</v>
      </c>
      <c r="E21" s="1">
        <v>36.56203</v>
      </c>
      <c r="F21">
        <v>180</v>
      </c>
      <c r="G21">
        <v>-82.949</v>
      </c>
      <c r="H21" s="1">
        <v>0.0003066577</v>
      </c>
      <c r="I21" s="1">
        <v>0.005132785</v>
      </c>
      <c r="J21" s="1">
        <v>2.315997E-05</v>
      </c>
      <c r="K21">
        <f t="shared" si="0"/>
        <v>36.43807185904797</v>
      </c>
      <c r="L21" s="1">
        <f t="shared" si="1"/>
        <v>0.12395814095202695</v>
      </c>
    </row>
    <row r="22" spans="2:12" ht="12.75">
      <c r="B22">
        <v>3665474</v>
      </c>
      <c r="C22">
        <v>50</v>
      </c>
      <c r="D22">
        <v>53.943</v>
      </c>
      <c r="E22" s="1">
        <v>33.62991</v>
      </c>
      <c r="F22">
        <v>180</v>
      </c>
      <c r="G22">
        <v>-82.95</v>
      </c>
      <c r="H22" s="1">
        <v>0.0003145529</v>
      </c>
      <c r="I22" s="1">
        <v>0.0047585</v>
      </c>
      <c r="J22" s="1">
        <v>2.268846E-05</v>
      </c>
      <c r="K22">
        <f t="shared" si="0"/>
        <v>33.37712532335922</v>
      </c>
      <c r="L22" s="1">
        <f t="shared" si="1"/>
        <v>0.2527846766407791</v>
      </c>
    </row>
    <row r="23" spans="2:12" ht="12.75">
      <c r="B23">
        <v>3665485</v>
      </c>
      <c r="C23">
        <v>45</v>
      </c>
      <c r="D23">
        <v>49.021</v>
      </c>
      <c r="E23" s="1">
        <v>30.66327</v>
      </c>
      <c r="F23">
        <v>180</v>
      </c>
      <c r="G23">
        <v>-82.949</v>
      </c>
      <c r="H23" s="1">
        <v>0.0003181905</v>
      </c>
      <c r="I23" s="1">
        <v>0.004313613</v>
      </c>
      <c r="J23" s="1">
        <v>2.146407E-05</v>
      </c>
      <c r="K23">
        <f t="shared" si="0"/>
        <v>30.331647488578547</v>
      </c>
      <c r="L23" s="1">
        <f t="shared" si="1"/>
        <v>0.33162251142145394</v>
      </c>
    </row>
    <row r="24" spans="2:12" ht="12.75">
      <c r="B24">
        <v>3665494</v>
      </c>
      <c r="C24">
        <v>40</v>
      </c>
      <c r="D24">
        <v>43.952</v>
      </c>
      <c r="E24" s="1">
        <v>27.59354</v>
      </c>
      <c r="F24">
        <v>180</v>
      </c>
      <c r="G24">
        <v>-82.949</v>
      </c>
      <c r="H24" s="1">
        <v>0.0003188503</v>
      </c>
      <c r="I24" s="1">
        <v>0.003893184</v>
      </c>
      <c r="J24" s="1">
        <v>1.640371E-05</v>
      </c>
      <c r="K24">
        <f t="shared" si="0"/>
        <v>27.19521369245842</v>
      </c>
      <c r="L24" s="1">
        <f t="shared" si="1"/>
        <v>0.3983263075415806</v>
      </c>
    </row>
    <row r="25" spans="2:12" ht="12.75">
      <c r="B25">
        <v>3665498</v>
      </c>
      <c r="C25">
        <v>35</v>
      </c>
      <c r="D25">
        <v>38.961</v>
      </c>
      <c r="E25" s="1">
        <v>24.55731</v>
      </c>
      <c r="F25">
        <v>180</v>
      </c>
      <c r="G25">
        <v>-82.952</v>
      </c>
      <c r="H25" s="1">
        <v>0.0003378489</v>
      </c>
      <c r="I25" s="1">
        <v>0.003481602</v>
      </c>
      <c r="J25" s="1">
        <v>4.197177E-05</v>
      </c>
      <c r="K25">
        <f t="shared" si="0"/>
        <v>24.10704224317147</v>
      </c>
      <c r="L25" s="1">
        <f t="shared" si="1"/>
        <v>0.4502677568285307</v>
      </c>
    </row>
    <row r="26" spans="2:12" ht="12.75">
      <c r="B26">
        <v>3665502</v>
      </c>
      <c r="C26">
        <v>30</v>
      </c>
      <c r="D26">
        <v>33.911</v>
      </c>
      <c r="E26" s="1">
        <v>21.45903</v>
      </c>
      <c r="F26">
        <v>180</v>
      </c>
      <c r="G26">
        <v>-82.948</v>
      </c>
      <c r="H26" s="1">
        <v>0.0003175898</v>
      </c>
      <c r="I26" s="1">
        <v>0.003016317</v>
      </c>
      <c r="J26" s="1">
        <v>3.976264E-05</v>
      </c>
      <c r="K26">
        <f t="shared" si="0"/>
        <v>20.98236465974148</v>
      </c>
      <c r="L26" s="1">
        <f t="shared" si="1"/>
        <v>0.47666534025851703</v>
      </c>
    </row>
    <row r="27" spans="2:12" ht="12.75">
      <c r="B27">
        <v>3665506</v>
      </c>
      <c r="C27">
        <v>25</v>
      </c>
      <c r="D27">
        <v>28.997</v>
      </c>
      <c r="E27" s="1">
        <v>18.44073</v>
      </c>
      <c r="F27">
        <v>180</v>
      </c>
      <c r="G27">
        <v>-82.95</v>
      </c>
      <c r="H27" s="1">
        <v>0.000327217</v>
      </c>
      <c r="I27" s="1">
        <v>0.002593089</v>
      </c>
      <c r="J27" s="1">
        <v>2.211772E-05</v>
      </c>
      <c r="K27">
        <f t="shared" si="0"/>
        <v>17.941836809251384</v>
      </c>
      <c r="L27" s="1">
        <f t="shared" si="1"/>
        <v>0.49889319074861405</v>
      </c>
    </row>
    <row r="28" spans="2:12" ht="12.75">
      <c r="B28">
        <v>3665510</v>
      </c>
      <c r="C28">
        <v>20</v>
      </c>
      <c r="D28">
        <v>24.045</v>
      </c>
      <c r="E28" s="1">
        <v>15.4001</v>
      </c>
      <c r="F28">
        <v>180</v>
      </c>
      <c r="G28">
        <v>-82.953</v>
      </c>
      <c r="H28" s="1">
        <v>0.0003226728</v>
      </c>
      <c r="I28" s="1">
        <v>0.002164803</v>
      </c>
      <c r="J28" s="1">
        <v>4.614603E-05</v>
      </c>
      <c r="K28">
        <f t="shared" si="0"/>
        <v>14.877796533381025</v>
      </c>
      <c r="L28" s="1">
        <f t="shared" si="1"/>
        <v>0.5223034666189754</v>
      </c>
    </row>
    <row r="29" spans="2:12" ht="12.75">
      <c r="B29">
        <v>3665514</v>
      </c>
      <c r="C29">
        <v>15</v>
      </c>
      <c r="D29">
        <v>18.978</v>
      </c>
      <c r="E29" s="1">
        <v>12.29809</v>
      </c>
      <c r="F29">
        <v>180</v>
      </c>
      <c r="G29">
        <v>-82.95</v>
      </c>
      <c r="H29" s="1">
        <v>0.0003233446</v>
      </c>
      <c r="I29" s="1">
        <v>0.001736126</v>
      </c>
      <c r="J29" s="1">
        <v>1.732702E-05</v>
      </c>
      <c r="K29">
        <f t="shared" si="0"/>
        <v>11.742600233333544</v>
      </c>
      <c r="L29" s="1">
        <f t="shared" si="1"/>
        <v>0.5554897666664562</v>
      </c>
    </row>
    <row r="30" spans="2:12" ht="12.75">
      <c r="B30">
        <v>3665518</v>
      </c>
      <c r="C30">
        <v>10</v>
      </c>
      <c r="D30">
        <v>14.03</v>
      </c>
      <c r="E30" s="1">
        <v>9.251668</v>
      </c>
      <c r="F30">
        <v>180</v>
      </c>
      <c r="G30">
        <v>-82.949</v>
      </c>
      <c r="H30" s="1">
        <v>0.0003255966</v>
      </c>
      <c r="I30" s="1">
        <v>0.001308318</v>
      </c>
      <c r="J30" s="1">
        <v>1.40977E-05</v>
      </c>
      <c r="K30">
        <f t="shared" si="0"/>
        <v>8.681034949608474</v>
      </c>
      <c r="L30" s="1">
        <f t="shared" si="1"/>
        <v>0.5706330503915265</v>
      </c>
    </row>
    <row r="31" spans="2:12" ht="12.75">
      <c r="B31">
        <v>3665522</v>
      </c>
      <c r="C31">
        <v>5</v>
      </c>
      <c r="D31">
        <v>8.979</v>
      </c>
      <c r="E31" s="1">
        <v>6.147163</v>
      </c>
      <c r="F31">
        <v>180</v>
      </c>
      <c r="G31">
        <v>-82.954</v>
      </c>
      <c r="H31" s="1">
        <v>0.0003233729</v>
      </c>
      <c r="I31" s="1">
        <v>0.0008656985</v>
      </c>
      <c r="J31" s="1">
        <v>9.24456E-06</v>
      </c>
      <c r="K31">
        <f t="shared" si="0"/>
        <v>5.555738618142158</v>
      </c>
      <c r="L31" s="1">
        <f t="shared" si="1"/>
        <v>0.5914243818578422</v>
      </c>
    </row>
    <row r="32" spans="2:12" ht="12.75">
      <c r="B32">
        <v>3665526</v>
      </c>
      <c r="C32">
        <v>0</v>
      </c>
      <c r="D32">
        <v>-0.282</v>
      </c>
      <c r="E32" s="1">
        <v>0.470084</v>
      </c>
      <c r="F32">
        <v>180</v>
      </c>
      <c r="G32">
        <v>-82.942</v>
      </c>
      <c r="H32" s="1">
        <v>0.0003229181</v>
      </c>
      <c r="I32" s="1">
        <v>6.968748E-05</v>
      </c>
      <c r="J32" s="1">
        <v>5.609207E-06</v>
      </c>
      <c r="K32">
        <f t="shared" si="0"/>
        <v>-0.17448694624302133</v>
      </c>
      <c r="L32" s="1">
        <f t="shared" si="1"/>
        <v>0.6445709462430214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01"/>
  <sheetViews>
    <sheetView workbookViewId="0" topLeftCell="F1">
      <selection activeCell="J19" sqref="J19"/>
    </sheetView>
  </sheetViews>
  <sheetFormatPr defaultColWidth="9.140625" defaultRowHeight="12.75"/>
  <cols>
    <col min="1" max="1" width="11.421875" style="0" bestFit="1" customWidth="1"/>
    <col min="2" max="4" width="9.00390625" style="0" bestFit="1" customWidth="1"/>
  </cols>
  <sheetData>
    <row r="1" spans="1:19" ht="12.75">
      <c r="A1" t="s">
        <v>30</v>
      </c>
      <c r="B1" t="s">
        <v>31</v>
      </c>
      <c r="C1" t="s">
        <v>32</v>
      </c>
      <c r="G1" t="s">
        <v>57</v>
      </c>
      <c r="H1">
        <v>43</v>
      </c>
      <c r="I1" s="3">
        <v>8</v>
      </c>
      <c r="J1" s="3">
        <v>27</v>
      </c>
      <c r="K1" s="3">
        <f>J1+1</f>
        <v>28</v>
      </c>
      <c r="L1" s="3">
        <f>K1+1</f>
        <v>29</v>
      </c>
      <c r="M1" s="3">
        <f>L1+1</f>
        <v>30</v>
      </c>
      <c r="N1" s="3">
        <v>32</v>
      </c>
      <c r="O1" s="3">
        <v>27</v>
      </c>
      <c r="P1" s="3">
        <f>O1+1</f>
        <v>28</v>
      </c>
      <c r="Q1" s="3">
        <f>P1+1</f>
        <v>29</v>
      </c>
      <c r="R1" s="3">
        <f>Q1+1</f>
        <v>30</v>
      </c>
      <c r="S1" s="3">
        <v>32</v>
      </c>
    </row>
    <row r="2" spans="1:2" ht="12.75">
      <c r="A2" t="s">
        <v>33</v>
      </c>
      <c r="B2">
        <v>3665697</v>
      </c>
    </row>
    <row r="3" spans="1:19" ht="12.75">
      <c r="A3" t="s">
        <v>34</v>
      </c>
      <c r="B3">
        <v>3665724</v>
      </c>
      <c r="G3" t="s">
        <v>58</v>
      </c>
      <c r="I3" t="s">
        <v>59</v>
      </c>
      <c r="J3" t="s">
        <v>60</v>
      </c>
      <c r="K3" t="s">
        <v>61</v>
      </c>
      <c r="L3" t="s">
        <v>62</v>
      </c>
      <c r="M3" t="s">
        <v>63</v>
      </c>
      <c r="N3" t="s">
        <v>64</v>
      </c>
      <c r="O3" t="s">
        <v>65</v>
      </c>
      <c r="P3" t="s">
        <v>66</v>
      </c>
      <c r="Q3" t="s">
        <v>67</v>
      </c>
      <c r="R3" t="s">
        <v>68</v>
      </c>
      <c r="S3" t="s">
        <v>69</v>
      </c>
    </row>
    <row r="4" spans="1:19" ht="12.75">
      <c r="A4" t="s">
        <v>35</v>
      </c>
      <c r="B4">
        <v>1487666</v>
      </c>
      <c r="G4">
        <v>0</v>
      </c>
      <c r="I4" s="4">
        <f aca="true" ca="1" t="shared" si="0" ref="I4:I10">OFFSET($A$1,I$1+$H$1*$G4-1,1)</f>
        <v>-0.26</v>
      </c>
      <c r="J4" s="4">
        <f aca="true" ca="1" t="shared" si="1" ref="J4:N10">OFFSET($A$1,J$1+$H$1*$G4-1,2)*10000</f>
        <v>-20.1316</v>
      </c>
      <c r="K4" s="4">
        <f ca="1" t="shared" si="1"/>
        <v>-9.34854</v>
      </c>
      <c r="L4" s="4">
        <f ca="1" t="shared" si="1"/>
        <v>-1.3948500000000001</v>
      </c>
      <c r="M4" s="4">
        <f ca="1" t="shared" si="1"/>
        <v>-2.1092</v>
      </c>
      <c r="N4" s="4">
        <f ca="1">OFFSET($A$1,N$1+$H$1*$G4-1,2)*10000</f>
        <v>0.988874</v>
      </c>
      <c r="O4" s="4">
        <f aca="true" ca="1" t="shared" si="2" ref="O4:S10">OFFSET($A$1,O$1+$H$1*$G4-1,3)*10000</f>
        <v>54.1981</v>
      </c>
      <c r="P4" s="4">
        <f ca="1" t="shared" si="2"/>
        <v>-0.206163</v>
      </c>
      <c r="Q4" s="4">
        <f ca="1" t="shared" si="2"/>
        <v>-4.14105</v>
      </c>
      <c r="R4" s="4">
        <f ca="1">OFFSET($A$1,R$1+$H$1*$G4-1,3)*10000</f>
        <v>0.298566</v>
      </c>
      <c r="S4" s="4">
        <f ca="1" t="shared" si="2"/>
        <v>0.127315</v>
      </c>
    </row>
    <row r="5" spans="1:19" ht="12.75">
      <c r="A5" t="s">
        <v>36</v>
      </c>
      <c r="B5">
        <v>2</v>
      </c>
      <c r="G5">
        <v>1</v>
      </c>
      <c r="I5" s="4">
        <f ca="1" t="shared" si="0"/>
        <v>13.87</v>
      </c>
      <c r="J5" s="4">
        <f ca="1" t="shared" si="1"/>
        <v>-1.46539</v>
      </c>
      <c r="K5" s="4">
        <f ca="1" t="shared" si="1"/>
        <v>-0.0706976</v>
      </c>
      <c r="L5" s="4">
        <f ca="1" t="shared" si="1"/>
        <v>-0.6376820000000001</v>
      </c>
      <c r="M5" s="4">
        <f ca="1" t="shared" si="1"/>
        <v>0.605345</v>
      </c>
      <c r="N5" s="4">
        <f ca="1" t="shared" si="1"/>
        <v>0.480707</v>
      </c>
      <c r="O5" s="4">
        <f ca="1" t="shared" si="2"/>
        <v>5.4268600000000005</v>
      </c>
      <c r="P5" s="4">
        <f ca="1" t="shared" si="2"/>
        <v>-0.0678068</v>
      </c>
      <c r="Q5" s="4">
        <f ca="1" t="shared" si="2"/>
        <v>-0.532924</v>
      </c>
      <c r="R5" s="4">
        <f ca="1" t="shared" si="2"/>
        <v>0.292196</v>
      </c>
      <c r="S5" s="4">
        <f ca="1" t="shared" si="2"/>
        <v>0.044410899999999996</v>
      </c>
    </row>
    <row r="6" spans="1:19" ht="12.75">
      <c r="A6" t="s">
        <v>37</v>
      </c>
      <c r="B6">
        <v>0.01235</v>
      </c>
      <c r="G6">
        <v>2</v>
      </c>
      <c r="I6" s="4">
        <f ca="1" t="shared" si="0"/>
        <v>23.96</v>
      </c>
      <c r="J6" s="4">
        <f ca="1" t="shared" si="1"/>
        <v>-0.07818349999999999</v>
      </c>
      <c r="K6" s="4">
        <f ca="1" t="shared" si="1"/>
        <v>-0.148065</v>
      </c>
      <c r="L6" s="4">
        <f ca="1" t="shared" si="1"/>
        <v>-0.525428</v>
      </c>
      <c r="M6" s="4">
        <f ca="1" t="shared" si="1"/>
        <v>0.7601519999999999</v>
      </c>
      <c r="N6" s="4">
        <f ca="1" t="shared" si="1"/>
        <v>0.471919</v>
      </c>
      <c r="O6" s="4">
        <f ca="1" t="shared" si="2"/>
        <v>5.88063</v>
      </c>
      <c r="P6" s="4">
        <f ca="1" t="shared" si="2"/>
        <v>-0.038784799999999994</v>
      </c>
      <c r="Q6" s="4">
        <f ca="1" t="shared" si="2"/>
        <v>-0.548013</v>
      </c>
      <c r="R6" s="4">
        <f ca="1" t="shared" si="2"/>
        <v>0.273292</v>
      </c>
      <c r="S6" s="4">
        <f ca="1" t="shared" si="2"/>
        <v>0.0353723</v>
      </c>
    </row>
    <row r="7" spans="1:19" ht="12.75">
      <c r="A7" t="s">
        <v>38</v>
      </c>
      <c r="B7">
        <v>0.04254</v>
      </c>
      <c r="G7">
        <v>3</v>
      </c>
      <c r="I7" s="4">
        <f ca="1" t="shared" si="0"/>
        <v>33.83</v>
      </c>
      <c r="J7" s="4">
        <f ca="1" t="shared" si="1"/>
        <v>0.28466199999999997</v>
      </c>
      <c r="K7" s="4">
        <f ca="1" t="shared" si="1"/>
        <v>-0.18795299999999998</v>
      </c>
      <c r="L7" s="4">
        <f ca="1" t="shared" si="1"/>
        <v>-0.480557</v>
      </c>
      <c r="M7" s="4">
        <f ca="1" t="shared" si="1"/>
        <v>0.7740459999999999</v>
      </c>
      <c r="N7" s="4">
        <f ca="1" t="shared" si="1"/>
        <v>0.474094</v>
      </c>
      <c r="O7" s="4">
        <f ca="1" t="shared" si="2"/>
        <v>5.92209</v>
      </c>
      <c r="P7" s="4">
        <f ca="1" t="shared" si="2"/>
        <v>-0.0143358</v>
      </c>
      <c r="Q7" s="4">
        <f ca="1" t="shared" si="2"/>
        <v>-0.55797</v>
      </c>
      <c r="R7" s="4">
        <f ca="1" t="shared" si="2"/>
        <v>0.26024600000000003</v>
      </c>
      <c r="S7" s="4">
        <f ca="1" t="shared" si="2"/>
        <v>0.0295027</v>
      </c>
    </row>
    <row r="8" spans="1:19" ht="12.75">
      <c r="A8" t="s">
        <v>39</v>
      </c>
      <c r="B8">
        <v>-0.26</v>
      </c>
      <c r="G8">
        <v>4</v>
      </c>
      <c r="I8" s="4">
        <f ca="1" t="shared" si="0"/>
        <v>73.26</v>
      </c>
      <c r="J8" s="4">
        <f ca="1" t="shared" si="1"/>
        <v>0.9480860000000001</v>
      </c>
      <c r="K8" s="4">
        <f ca="1" t="shared" si="1"/>
        <v>-0.128025</v>
      </c>
      <c r="L8" s="4">
        <f ca="1" t="shared" si="1"/>
        <v>-0.322525</v>
      </c>
      <c r="M8" s="4">
        <f ca="1" t="shared" si="1"/>
        <v>0.46090000000000003</v>
      </c>
      <c r="N8" s="4">
        <f ca="1" t="shared" si="1"/>
        <v>0.48575700000000005</v>
      </c>
      <c r="O8" s="4">
        <f ca="1" t="shared" si="2"/>
        <v>4.01333</v>
      </c>
      <c r="P8" s="4">
        <f ca="1" t="shared" si="2"/>
        <v>0.0653012</v>
      </c>
      <c r="Q8" s="4">
        <f ca="1" t="shared" si="2"/>
        <v>-0.43842</v>
      </c>
      <c r="R8" s="4">
        <f ca="1" t="shared" si="2"/>
        <v>0.19012</v>
      </c>
      <c r="S8" s="4">
        <f ca="1" t="shared" si="2"/>
        <v>0.0134681</v>
      </c>
    </row>
    <row r="9" spans="1:19" ht="12.75">
      <c r="A9" t="s">
        <v>40</v>
      </c>
      <c r="B9">
        <v>-82.9377</v>
      </c>
      <c r="G9">
        <v>5</v>
      </c>
      <c r="I9" s="4">
        <f ca="1" t="shared" si="0"/>
        <v>24.06</v>
      </c>
      <c r="J9" s="4">
        <f ca="1" t="shared" si="1"/>
        <v>-0.69609</v>
      </c>
      <c r="K9" s="4">
        <f ca="1" t="shared" si="1"/>
        <v>-0.5025890000000001</v>
      </c>
      <c r="L9" s="4">
        <f ca="1" t="shared" si="1"/>
        <v>-0.555852</v>
      </c>
      <c r="M9" s="4">
        <f ca="1" t="shared" si="1"/>
        <v>0.704312</v>
      </c>
      <c r="N9" s="4">
        <f ca="1" t="shared" si="1"/>
        <v>0.483895</v>
      </c>
      <c r="O9" s="4">
        <f ca="1" t="shared" si="2"/>
        <v>6.757580000000001</v>
      </c>
      <c r="P9" s="4">
        <f ca="1" t="shared" si="2"/>
        <v>0.0045553699999999996</v>
      </c>
      <c r="Q9" s="4">
        <f ca="1" t="shared" si="2"/>
        <v>-0.632489</v>
      </c>
      <c r="R9" s="4">
        <f ca="1" t="shared" si="2"/>
        <v>0.275629</v>
      </c>
      <c r="S9" s="4">
        <f ca="1" t="shared" si="2"/>
        <v>0.034955299999999995</v>
      </c>
    </row>
    <row r="10" spans="1:19" ht="12.75">
      <c r="A10" t="s">
        <v>41</v>
      </c>
      <c r="B10" s="1">
        <v>0.471965</v>
      </c>
      <c r="G10">
        <v>6</v>
      </c>
      <c r="I10" s="4">
        <f ca="1" t="shared" si="0"/>
        <v>-0.24</v>
      </c>
      <c r="J10" s="4">
        <f ca="1" t="shared" si="1"/>
        <v>-20.0623</v>
      </c>
      <c r="K10" s="4">
        <f ca="1" t="shared" si="1"/>
        <v>-9.427660000000001</v>
      </c>
      <c r="L10" s="4">
        <f ca="1" t="shared" si="1"/>
        <v>-1.38733</v>
      </c>
      <c r="M10" s="4">
        <f ca="1" t="shared" si="1"/>
        <v>-2.07419</v>
      </c>
      <c r="N10" s="4">
        <f ca="1" t="shared" si="1"/>
        <v>0.971488</v>
      </c>
      <c r="O10" s="4">
        <f ca="1" t="shared" si="2"/>
        <v>54.3921</v>
      </c>
      <c r="P10" s="4">
        <f ca="1" t="shared" si="2"/>
        <v>-0.24542999999999998</v>
      </c>
      <c r="Q10" s="4">
        <f ca="1" t="shared" si="2"/>
        <v>-4.16555</v>
      </c>
      <c r="R10" s="4">
        <f ca="1" t="shared" si="2"/>
        <v>0.295303</v>
      </c>
      <c r="S10" s="4">
        <f ca="1" t="shared" si="2"/>
        <v>0.12656</v>
      </c>
    </row>
    <row r="11" spans="1:2" ht="12.75">
      <c r="A11" t="s">
        <v>42</v>
      </c>
      <c r="B11" s="1">
        <v>0</v>
      </c>
    </row>
    <row r="12" spans="1:2" ht="12.75">
      <c r="A12" t="s">
        <v>43</v>
      </c>
      <c r="B12" s="1">
        <v>0</v>
      </c>
    </row>
    <row r="13" ht="12.75">
      <c r="A13" t="s">
        <v>0</v>
      </c>
    </row>
    <row r="14" ht="12.75">
      <c r="A14" t="s">
        <v>44</v>
      </c>
    </row>
    <row r="15" spans="1:2" ht="12.75">
      <c r="A15" t="s">
        <v>45</v>
      </c>
      <c r="B15">
        <v>1</v>
      </c>
    </row>
    <row r="16" spans="1:2" ht="12.75">
      <c r="A16" t="s">
        <v>46</v>
      </c>
      <c r="B16">
        <v>1</v>
      </c>
    </row>
    <row r="17" spans="1:2" ht="12.75">
      <c r="A17" t="s">
        <v>47</v>
      </c>
      <c r="B17">
        <v>1</v>
      </c>
    </row>
    <row r="18" spans="1:2" ht="12.75">
      <c r="A18" t="s">
        <v>48</v>
      </c>
      <c r="B18">
        <v>1</v>
      </c>
    </row>
    <row r="19" spans="1:2" ht="12.75">
      <c r="A19" t="s">
        <v>49</v>
      </c>
      <c r="B19">
        <v>0</v>
      </c>
    </row>
    <row r="20" spans="1:2" ht="12.75">
      <c r="A20" t="s">
        <v>50</v>
      </c>
      <c r="B20">
        <v>0</v>
      </c>
    </row>
    <row r="21" spans="1:2" ht="12.75">
      <c r="A21" t="s">
        <v>51</v>
      </c>
      <c r="B21">
        <v>-1</v>
      </c>
    </row>
    <row r="22" spans="1:2" ht="12.75">
      <c r="A22" t="s">
        <v>52</v>
      </c>
      <c r="B22">
        <v>1</v>
      </c>
    </row>
    <row r="23" ht="12.75">
      <c r="A23" t="s">
        <v>53</v>
      </c>
    </row>
    <row r="24" spans="1:4" ht="12.75">
      <c r="A24" t="s">
        <v>53</v>
      </c>
      <c r="B24" t="s">
        <v>54</v>
      </c>
      <c r="C24" t="s">
        <v>55</v>
      </c>
      <c r="D24" t="s">
        <v>56</v>
      </c>
    </row>
    <row r="25" spans="2:4" ht="12.75">
      <c r="B25">
        <v>1</v>
      </c>
      <c r="C25" s="1">
        <v>-2.50192E-05</v>
      </c>
      <c r="D25" s="1">
        <v>-7.30728E-05</v>
      </c>
    </row>
    <row r="26" spans="2:4" ht="12.75">
      <c r="B26">
        <v>2</v>
      </c>
      <c r="C26" s="1">
        <v>0.998001</v>
      </c>
      <c r="D26" s="1">
        <v>6.4877E-05</v>
      </c>
    </row>
    <row r="27" spans="2:4" ht="12.75">
      <c r="B27">
        <v>3</v>
      </c>
      <c r="C27" s="1">
        <v>-0.00201316</v>
      </c>
      <c r="D27" s="1">
        <v>0.00541981</v>
      </c>
    </row>
    <row r="28" spans="2:4" ht="12.75">
      <c r="B28">
        <v>4</v>
      </c>
      <c r="C28" s="1">
        <v>-0.000934854</v>
      </c>
      <c r="D28" s="1">
        <v>-2.06163E-05</v>
      </c>
    </row>
    <row r="29" spans="2:4" ht="12.75">
      <c r="B29">
        <v>5</v>
      </c>
      <c r="C29" s="1">
        <v>-0.000139485</v>
      </c>
      <c r="D29" s="1">
        <v>-0.000414105</v>
      </c>
    </row>
    <row r="30" spans="2:4" ht="12.75">
      <c r="B30">
        <v>6</v>
      </c>
      <c r="C30" s="1">
        <v>-0.00021092</v>
      </c>
      <c r="D30" s="1">
        <v>2.98566E-05</v>
      </c>
    </row>
    <row r="31" spans="2:4" ht="12.75">
      <c r="B31">
        <v>9</v>
      </c>
      <c r="C31" s="1">
        <v>1.77286E-05</v>
      </c>
      <c r="D31" s="1">
        <v>-6.35708E-06</v>
      </c>
    </row>
    <row r="32" spans="2:4" ht="12.75">
      <c r="B32">
        <v>10</v>
      </c>
      <c r="C32" s="1">
        <v>9.88874E-05</v>
      </c>
      <c r="D32" s="1">
        <v>1.27315E-05</v>
      </c>
    </row>
    <row r="33" spans="2:4" ht="12.75">
      <c r="B33">
        <v>12</v>
      </c>
      <c r="C33" s="1">
        <v>-1.44613E-05</v>
      </c>
      <c r="D33" s="1">
        <v>-3.48222E-06</v>
      </c>
    </row>
    <row r="34" spans="2:4" ht="12.75">
      <c r="B34">
        <v>15</v>
      </c>
      <c r="C34" s="1">
        <v>-1.13356E-06</v>
      </c>
      <c r="D34" s="1">
        <v>4.18354E-06</v>
      </c>
    </row>
    <row r="35" spans="2:4" ht="12.75">
      <c r="B35">
        <v>18</v>
      </c>
      <c r="C35" s="1">
        <v>1.65042E-07</v>
      </c>
      <c r="D35" s="1">
        <v>2.02364E-07</v>
      </c>
    </row>
    <row r="36" spans="2:4" ht="12.75">
      <c r="B36">
        <v>20</v>
      </c>
      <c r="C36" s="1">
        <v>7.86782E-07</v>
      </c>
      <c r="D36" s="1">
        <v>5.61711E-07</v>
      </c>
    </row>
    <row r="37" spans="2:4" ht="12.75">
      <c r="B37">
        <v>21</v>
      </c>
      <c r="C37" s="1">
        <v>-1.38693E-07</v>
      </c>
      <c r="D37" s="1">
        <v>-5.87771E-07</v>
      </c>
    </row>
    <row r="38" spans="2:4" ht="12.75">
      <c r="B38">
        <v>25</v>
      </c>
      <c r="C38" s="1">
        <v>1.68989E-07</v>
      </c>
      <c r="D38" s="1">
        <v>9.74765E-09</v>
      </c>
    </row>
    <row r="39" spans="2:4" ht="12.75">
      <c r="B39">
        <v>27</v>
      </c>
      <c r="C39" s="1">
        <v>1.89142E-08</v>
      </c>
      <c r="D39" s="1">
        <v>-5.44156E-08</v>
      </c>
    </row>
    <row r="40" spans="2:4" ht="12.75">
      <c r="B40">
        <v>28</v>
      </c>
      <c r="C40" s="1">
        <v>2.95289E-08</v>
      </c>
      <c r="D40" s="1">
        <v>-7.55021E-08</v>
      </c>
    </row>
    <row r="41" spans="2:4" ht="12.75">
      <c r="B41">
        <v>30</v>
      </c>
      <c r="C41" s="1">
        <v>1.2623E-08</v>
      </c>
      <c r="D41" s="1">
        <v>-1.98283E-08</v>
      </c>
    </row>
    <row r="42" ht="12.75">
      <c r="A42" t="s">
        <v>0</v>
      </c>
    </row>
    <row r="43" ht="12.75">
      <c r="A43" t="s">
        <v>0</v>
      </c>
    </row>
    <row r="44" spans="1:3" ht="12.75">
      <c r="A44" t="s">
        <v>30</v>
      </c>
      <c r="B44" t="s">
        <v>31</v>
      </c>
      <c r="C44" t="s">
        <v>32</v>
      </c>
    </row>
    <row r="45" spans="1:2" ht="12.75">
      <c r="A45" t="s">
        <v>33</v>
      </c>
      <c r="B45">
        <v>3665697</v>
      </c>
    </row>
    <row r="46" spans="1:2" ht="12.75">
      <c r="A46" t="s">
        <v>34</v>
      </c>
      <c r="B46">
        <v>3665757</v>
      </c>
    </row>
    <row r="47" spans="1:2" ht="12.75">
      <c r="A47" t="s">
        <v>35</v>
      </c>
      <c r="B47">
        <v>1487666</v>
      </c>
    </row>
    <row r="48" spans="1:2" ht="12.75">
      <c r="A48" t="s">
        <v>36</v>
      </c>
      <c r="B48">
        <v>2</v>
      </c>
    </row>
    <row r="49" spans="1:2" ht="12.75">
      <c r="A49" t="s">
        <v>37</v>
      </c>
      <c r="B49">
        <v>0.00663</v>
      </c>
    </row>
    <row r="50" spans="1:2" ht="12.75">
      <c r="A50" t="s">
        <v>38</v>
      </c>
      <c r="B50">
        <v>0.0278</v>
      </c>
    </row>
    <row r="51" spans="1:2" ht="12.75">
      <c r="A51" t="s">
        <v>39</v>
      </c>
      <c r="B51">
        <v>13.87</v>
      </c>
    </row>
    <row r="52" spans="1:2" ht="12.75">
      <c r="A52" t="s">
        <v>40</v>
      </c>
      <c r="B52">
        <v>-82.9515</v>
      </c>
    </row>
    <row r="53" spans="1:2" ht="12.75">
      <c r="A53" t="s">
        <v>41</v>
      </c>
      <c r="B53" s="1">
        <v>8.6818</v>
      </c>
    </row>
    <row r="54" spans="1:2" ht="12.75">
      <c r="A54" t="s">
        <v>42</v>
      </c>
      <c r="B54" s="1">
        <v>0</v>
      </c>
    </row>
    <row r="55" spans="1:2" ht="12.75">
      <c r="A55" t="s">
        <v>43</v>
      </c>
      <c r="B55" s="1">
        <v>0</v>
      </c>
    </row>
    <row r="56" ht="12.75">
      <c r="A56" t="s">
        <v>0</v>
      </c>
    </row>
    <row r="57" ht="12.75">
      <c r="A57" t="s">
        <v>44</v>
      </c>
    </row>
    <row r="58" spans="1:2" ht="12.75">
      <c r="A58" t="s">
        <v>45</v>
      </c>
      <c r="B58">
        <v>1</v>
      </c>
    </row>
    <row r="59" spans="1:2" ht="12.75">
      <c r="A59" t="s">
        <v>46</v>
      </c>
      <c r="B59">
        <v>1</v>
      </c>
    </row>
    <row r="60" spans="1:2" ht="12.75">
      <c r="A60" t="s">
        <v>47</v>
      </c>
      <c r="B60">
        <v>1</v>
      </c>
    </row>
    <row r="61" spans="1:2" ht="12.75">
      <c r="A61" t="s">
        <v>48</v>
      </c>
      <c r="B61">
        <v>1</v>
      </c>
    </row>
    <row r="62" spans="1:2" ht="12.75">
      <c r="A62" t="s">
        <v>49</v>
      </c>
      <c r="B62">
        <v>0</v>
      </c>
    </row>
    <row r="63" spans="1:2" ht="12.75">
      <c r="A63" t="s">
        <v>50</v>
      </c>
      <c r="B63">
        <v>0</v>
      </c>
    </row>
    <row r="64" spans="1:2" ht="12.75">
      <c r="A64" t="s">
        <v>51</v>
      </c>
      <c r="B64">
        <v>-1</v>
      </c>
    </row>
    <row r="65" spans="1:2" ht="12.75">
      <c r="A65" t="s">
        <v>52</v>
      </c>
      <c r="B65">
        <v>1</v>
      </c>
    </row>
    <row r="66" ht="12.75">
      <c r="A66" t="s">
        <v>53</v>
      </c>
    </row>
    <row r="67" spans="1:4" ht="12.75">
      <c r="A67" t="s">
        <v>53</v>
      </c>
      <c r="B67" t="s">
        <v>54</v>
      </c>
      <c r="C67" t="s">
        <v>55</v>
      </c>
      <c r="D67" t="s">
        <v>56</v>
      </c>
    </row>
    <row r="68" spans="2:4" ht="12.75">
      <c r="B68">
        <v>1</v>
      </c>
      <c r="C68" s="1">
        <v>-1.41774E-06</v>
      </c>
      <c r="D68" s="1">
        <v>-2.77871E-06</v>
      </c>
    </row>
    <row r="69" spans="2:4" ht="12.75">
      <c r="B69">
        <v>2</v>
      </c>
      <c r="C69" s="1">
        <v>0.999878</v>
      </c>
      <c r="D69" s="1">
        <v>2.52254E-05</v>
      </c>
    </row>
    <row r="70" spans="2:4" ht="12.75">
      <c r="B70">
        <v>3</v>
      </c>
      <c r="C70" s="1">
        <v>-0.000146539</v>
      </c>
      <c r="D70" s="1">
        <v>0.000542686</v>
      </c>
    </row>
    <row r="71" spans="2:4" ht="12.75">
      <c r="B71">
        <v>4</v>
      </c>
      <c r="C71" s="1">
        <v>-7.06976E-06</v>
      </c>
      <c r="D71" s="1">
        <v>-6.78068E-06</v>
      </c>
    </row>
    <row r="72" spans="2:4" ht="12.75">
      <c r="B72">
        <v>5</v>
      </c>
      <c r="C72" s="1">
        <v>-6.37682E-05</v>
      </c>
      <c r="D72" s="1">
        <v>-5.32924E-05</v>
      </c>
    </row>
    <row r="73" spans="2:4" ht="12.75">
      <c r="B73">
        <v>6</v>
      </c>
      <c r="C73" s="1">
        <v>6.05345E-05</v>
      </c>
      <c r="D73" s="1">
        <v>2.92196E-05</v>
      </c>
    </row>
    <row r="74" spans="2:4" ht="12.75">
      <c r="B74">
        <v>9</v>
      </c>
      <c r="C74" s="1">
        <v>8.1925E-06</v>
      </c>
      <c r="D74" s="1">
        <v>-1.1348E-05</v>
      </c>
    </row>
    <row r="75" spans="2:4" ht="12.75">
      <c r="B75">
        <v>10</v>
      </c>
      <c r="C75" s="1">
        <v>4.80707E-05</v>
      </c>
      <c r="D75" s="1">
        <v>4.44109E-06</v>
      </c>
    </row>
    <row r="76" spans="2:4" ht="12.75">
      <c r="B76">
        <v>12</v>
      </c>
      <c r="C76" s="1">
        <v>-7.34547E-06</v>
      </c>
      <c r="D76" s="1">
        <v>-3.56781E-06</v>
      </c>
    </row>
    <row r="77" spans="2:4" ht="12.75">
      <c r="B77">
        <v>15</v>
      </c>
      <c r="C77" s="1">
        <v>-1.02558E-06</v>
      </c>
      <c r="D77" s="1">
        <v>2.3272E-06</v>
      </c>
    </row>
    <row r="78" spans="2:4" ht="12.75">
      <c r="B78">
        <v>18</v>
      </c>
      <c r="C78" s="1">
        <v>-6.05201E-07</v>
      </c>
      <c r="D78" s="1">
        <v>2.69634E-07</v>
      </c>
    </row>
    <row r="79" spans="2:4" ht="12.75">
      <c r="B79">
        <v>20</v>
      </c>
      <c r="C79" s="1">
        <v>2.3301E-07</v>
      </c>
      <c r="D79" s="1">
        <v>4.17485E-07</v>
      </c>
    </row>
    <row r="80" spans="2:4" ht="12.75">
      <c r="B80">
        <v>21</v>
      </c>
      <c r="C80" s="1">
        <v>6.58457E-08</v>
      </c>
      <c r="D80" s="1">
        <v>-2.63509E-07</v>
      </c>
    </row>
    <row r="81" spans="2:4" ht="12.75">
      <c r="B81">
        <v>25</v>
      </c>
      <c r="C81" s="1">
        <v>5.59962E-08</v>
      </c>
      <c r="D81" s="1">
        <v>3.57335E-08</v>
      </c>
    </row>
    <row r="82" spans="2:4" ht="12.75">
      <c r="B82">
        <v>27</v>
      </c>
      <c r="C82" s="1">
        <v>8.34908E-09</v>
      </c>
      <c r="D82" s="1">
        <v>3.26382E-08</v>
      </c>
    </row>
    <row r="83" spans="2:4" ht="12.75">
      <c r="B83">
        <v>28</v>
      </c>
      <c r="C83" s="1">
        <v>4.42191E-09</v>
      </c>
      <c r="D83" s="1">
        <v>-1.68765E-08</v>
      </c>
    </row>
    <row r="84" spans="2:4" ht="12.75">
      <c r="B84">
        <v>30</v>
      </c>
      <c r="C84" s="1">
        <v>1.23677E-08</v>
      </c>
      <c r="D84" s="1">
        <v>-4.93173E-10</v>
      </c>
    </row>
    <row r="85" ht="12.75">
      <c r="A85" t="s">
        <v>0</v>
      </c>
    </row>
    <row r="86" ht="12.75">
      <c r="A86" t="s">
        <v>0</v>
      </c>
    </row>
    <row r="87" spans="1:3" ht="12.75">
      <c r="A87" t="s">
        <v>30</v>
      </c>
      <c r="B87" t="s">
        <v>31</v>
      </c>
      <c r="C87" t="s">
        <v>32</v>
      </c>
    </row>
    <row r="88" spans="1:2" ht="12.75">
      <c r="A88" t="s">
        <v>33</v>
      </c>
      <c r="B88">
        <v>3665697</v>
      </c>
    </row>
    <row r="89" spans="1:2" ht="12.75">
      <c r="A89" t="s">
        <v>34</v>
      </c>
      <c r="B89">
        <v>3665790</v>
      </c>
    </row>
    <row r="90" spans="1:2" ht="12.75">
      <c r="A90" t="s">
        <v>35</v>
      </c>
      <c r="B90">
        <v>1487666</v>
      </c>
    </row>
    <row r="91" spans="1:2" ht="12.75">
      <c r="A91" t="s">
        <v>36</v>
      </c>
      <c r="B91">
        <v>2</v>
      </c>
    </row>
    <row r="92" spans="1:2" ht="12.75">
      <c r="A92" t="s">
        <v>37</v>
      </c>
      <c r="B92">
        <v>0.00699</v>
      </c>
    </row>
    <row r="93" spans="1:2" ht="12.75">
      <c r="A93" t="s">
        <v>38</v>
      </c>
      <c r="B93">
        <v>0.02796</v>
      </c>
    </row>
    <row r="94" spans="1:2" ht="12.75">
      <c r="A94" t="s">
        <v>39</v>
      </c>
      <c r="B94">
        <v>23.96</v>
      </c>
    </row>
    <row r="95" spans="1:2" ht="12.75">
      <c r="A95" t="s">
        <v>40</v>
      </c>
      <c r="B95">
        <v>-82.9524</v>
      </c>
    </row>
    <row r="96" spans="1:2" ht="12.75">
      <c r="A96" t="s">
        <v>41</v>
      </c>
      <c r="B96" s="1">
        <v>14.8802</v>
      </c>
    </row>
    <row r="97" spans="1:2" ht="12.75">
      <c r="A97" t="s">
        <v>42</v>
      </c>
      <c r="B97" s="1">
        <v>0</v>
      </c>
    </row>
    <row r="98" spans="1:2" ht="12.75">
      <c r="A98" t="s">
        <v>43</v>
      </c>
      <c r="B98" s="1">
        <v>0</v>
      </c>
    </row>
    <row r="99" ht="12.75">
      <c r="A99" t="s">
        <v>0</v>
      </c>
    </row>
    <row r="100" ht="12.75">
      <c r="A100" t="s">
        <v>44</v>
      </c>
    </row>
    <row r="101" spans="1:2" ht="12.75">
      <c r="A101" t="s">
        <v>45</v>
      </c>
      <c r="B101">
        <v>1</v>
      </c>
    </row>
    <row r="102" spans="1:2" ht="12.75">
      <c r="A102" t="s">
        <v>46</v>
      </c>
      <c r="B102">
        <v>1</v>
      </c>
    </row>
    <row r="103" spans="1:2" ht="12.75">
      <c r="A103" t="s">
        <v>47</v>
      </c>
      <c r="B103">
        <v>1</v>
      </c>
    </row>
    <row r="104" spans="1:2" ht="12.75">
      <c r="A104" t="s">
        <v>48</v>
      </c>
      <c r="B104">
        <v>1</v>
      </c>
    </row>
    <row r="105" spans="1:2" ht="12.75">
      <c r="A105" t="s">
        <v>49</v>
      </c>
      <c r="B105">
        <v>0</v>
      </c>
    </row>
    <row r="106" spans="1:2" ht="12.75">
      <c r="A106" t="s">
        <v>50</v>
      </c>
      <c r="B106">
        <v>0</v>
      </c>
    </row>
    <row r="107" spans="1:2" ht="12.75">
      <c r="A107" t="s">
        <v>51</v>
      </c>
      <c r="B107">
        <v>-1</v>
      </c>
    </row>
    <row r="108" spans="1:2" ht="12.75">
      <c r="A108" t="s">
        <v>52</v>
      </c>
      <c r="B108">
        <v>1</v>
      </c>
    </row>
    <row r="109" ht="12.75">
      <c r="A109" t="s">
        <v>53</v>
      </c>
    </row>
    <row r="110" spans="1:4" ht="12.75">
      <c r="A110" t="s">
        <v>53</v>
      </c>
      <c r="B110" t="s">
        <v>54</v>
      </c>
      <c r="C110" t="s">
        <v>55</v>
      </c>
      <c r="D110" t="s">
        <v>56</v>
      </c>
    </row>
    <row r="111" spans="2:4" ht="12.75">
      <c r="B111">
        <v>1</v>
      </c>
      <c r="C111" s="1">
        <v>2.07932E-06</v>
      </c>
      <c r="D111" s="1">
        <v>6.57046E-05</v>
      </c>
    </row>
    <row r="112" spans="2:4" ht="12.75">
      <c r="B112">
        <v>2</v>
      </c>
      <c r="C112" s="1">
        <v>1.00221</v>
      </c>
      <c r="D112" s="1">
        <v>0.000487097</v>
      </c>
    </row>
    <row r="113" spans="2:4" ht="12.75">
      <c r="B113">
        <v>3</v>
      </c>
      <c r="C113" s="1">
        <v>-7.81835E-06</v>
      </c>
      <c r="D113" s="1">
        <v>0.000588063</v>
      </c>
    </row>
    <row r="114" spans="2:4" ht="12.75">
      <c r="B114">
        <v>4</v>
      </c>
      <c r="C114" s="1">
        <v>-1.48065E-05</v>
      </c>
      <c r="D114" s="1">
        <v>-3.87848E-06</v>
      </c>
    </row>
    <row r="115" spans="2:4" ht="12.75">
      <c r="B115">
        <v>5</v>
      </c>
      <c r="C115" s="1">
        <v>-5.25428E-05</v>
      </c>
      <c r="D115" s="1">
        <v>-5.48013E-05</v>
      </c>
    </row>
    <row r="116" spans="2:4" ht="12.75">
      <c r="B116">
        <v>6</v>
      </c>
      <c r="C116" s="1">
        <v>7.60152E-05</v>
      </c>
      <c r="D116" s="1">
        <v>2.73292E-05</v>
      </c>
    </row>
    <row r="117" spans="2:4" ht="12.75">
      <c r="B117">
        <v>9</v>
      </c>
      <c r="C117" s="1">
        <v>7.37766E-06</v>
      </c>
      <c r="D117" s="1">
        <v>-1.01664E-05</v>
      </c>
    </row>
    <row r="118" spans="2:4" ht="12.75">
      <c r="B118">
        <v>10</v>
      </c>
      <c r="C118" s="1">
        <v>4.71919E-05</v>
      </c>
      <c r="D118" s="1">
        <v>3.53723E-06</v>
      </c>
    </row>
    <row r="119" spans="2:4" ht="12.75">
      <c r="B119">
        <v>12</v>
      </c>
      <c r="C119" s="1">
        <v>-6.57616E-06</v>
      </c>
      <c r="D119" s="1">
        <v>-3.45214E-06</v>
      </c>
    </row>
    <row r="120" spans="2:4" ht="12.75">
      <c r="B120">
        <v>15</v>
      </c>
      <c r="C120" s="1">
        <v>-1.01272E-06</v>
      </c>
      <c r="D120" s="1">
        <v>2.07587E-06</v>
      </c>
    </row>
    <row r="121" spans="2:4" ht="12.75">
      <c r="B121">
        <v>18</v>
      </c>
      <c r="C121" s="1">
        <v>-7.04534E-07</v>
      </c>
      <c r="D121" s="1">
        <v>2.77877E-07</v>
      </c>
    </row>
    <row r="122" spans="2:4" ht="12.75">
      <c r="B122">
        <v>20</v>
      </c>
      <c r="C122" s="1">
        <v>1.88078E-07</v>
      </c>
      <c r="D122" s="1">
        <v>3.90609E-07</v>
      </c>
    </row>
    <row r="123" spans="2:4" ht="12.75">
      <c r="B123">
        <v>21</v>
      </c>
      <c r="C123" s="1">
        <v>7.23282E-08</v>
      </c>
      <c r="D123" s="1">
        <v>-2.33075E-07</v>
      </c>
    </row>
    <row r="124" spans="2:4" ht="12.75">
      <c r="B124">
        <v>25</v>
      </c>
      <c r="C124" s="1">
        <v>4.83905E-08</v>
      </c>
      <c r="D124" s="1">
        <v>3.38766E-08</v>
      </c>
    </row>
    <row r="125" spans="2:4" ht="12.75">
      <c r="B125">
        <v>27</v>
      </c>
      <c r="C125" s="1">
        <v>-1.6087E-09</v>
      </c>
      <c r="D125" s="1">
        <v>2.88651E-08</v>
      </c>
    </row>
    <row r="126" spans="2:4" ht="12.75">
      <c r="B126">
        <v>28</v>
      </c>
      <c r="C126" s="1">
        <v>6.57536E-09</v>
      </c>
      <c r="D126" s="1">
        <v>-1.507E-08</v>
      </c>
    </row>
    <row r="127" spans="2:4" ht="12.75">
      <c r="B127">
        <v>30</v>
      </c>
      <c r="C127" s="1">
        <v>1.06742E-08</v>
      </c>
      <c r="D127" s="1">
        <v>-8.12152E-10</v>
      </c>
    </row>
    <row r="128" ht="12.75">
      <c r="A128" t="s">
        <v>0</v>
      </c>
    </row>
    <row r="129" ht="12.75">
      <c r="A129" t="s">
        <v>0</v>
      </c>
    </row>
    <row r="130" spans="1:3" ht="12.75">
      <c r="A130" t="s">
        <v>30</v>
      </c>
      <c r="B130" t="s">
        <v>31</v>
      </c>
      <c r="C130" t="s">
        <v>32</v>
      </c>
    </row>
    <row r="131" spans="1:2" ht="12.75">
      <c r="A131" t="s">
        <v>33</v>
      </c>
      <c r="B131">
        <v>3665697</v>
      </c>
    </row>
    <row r="132" spans="1:2" ht="12.75">
      <c r="A132" t="s">
        <v>34</v>
      </c>
      <c r="B132">
        <v>3665823</v>
      </c>
    </row>
    <row r="133" spans="1:2" ht="12.75">
      <c r="A133" t="s">
        <v>35</v>
      </c>
      <c r="B133">
        <v>1487666</v>
      </c>
    </row>
    <row r="134" spans="1:2" ht="12.75">
      <c r="A134" t="s">
        <v>36</v>
      </c>
      <c r="B134">
        <v>2</v>
      </c>
    </row>
    <row r="135" spans="1:2" ht="12.75">
      <c r="A135" t="s">
        <v>37</v>
      </c>
      <c r="B135">
        <v>0.00623</v>
      </c>
    </row>
    <row r="136" spans="1:2" ht="12.75">
      <c r="A136" t="s">
        <v>38</v>
      </c>
      <c r="B136">
        <v>0.02804</v>
      </c>
    </row>
    <row r="137" spans="1:2" ht="12.75">
      <c r="A137" t="s">
        <v>39</v>
      </c>
      <c r="B137">
        <v>33.83</v>
      </c>
    </row>
    <row r="138" spans="1:2" ht="12.75">
      <c r="A138" t="s">
        <v>40</v>
      </c>
      <c r="B138">
        <v>-82.9463</v>
      </c>
    </row>
    <row r="139" spans="1:2" ht="12.75">
      <c r="A139" t="s">
        <v>41</v>
      </c>
      <c r="B139" s="1">
        <v>20.8775</v>
      </c>
    </row>
    <row r="140" spans="1:2" ht="12.75">
      <c r="A140" t="s">
        <v>42</v>
      </c>
      <c r="B140" s="1">
        <v>0</v>
      </c>
    </row>
    <row r="141" spans="1:2" ht="12.75">
      <c r="A141" t="s">
        <v>43</v>
      </c>
      <c r="B141" s="1">
        <v>0</v>
      </c>
    </row>
    <row r="142" ht="12.75">
      <c r="A142" t="s">
        <v>0</v>
      </c>
    </row>
    <row r="143" ht="12.75">
      <c r="A143" t="s">
        <v>44</v>
      </c>
    </row>
    <row r="144" spans="1:2" ht="12.75">
      <c r="A144" t="s">
        <v>45</v>
      </c>
      <c r="B144">
        <v>1</v>
      </c>
    </row>
    <row r="145" spans="1:2" ht="12.75">
      <c r="A145" t="s">
        <v>46</v>
      </c>
      <c r="B145">
        <v>1</v>
      </c>
    </row>
    <row r="146" spans="1:2" ht="12.75">
      <c r="A146" t="s">
        <v>47</v>
      </c>
      <c r="B146">
        <v>1</v>
      </c>
    </row>
    <row r="147" spans="1:2" ht="12.75">
      <c r="A147" t="s">
        <v>48</v>
      </c>
      <c r="B147">
        <v>1</v>
      </c>
    </row>
    <row r="148" spans="1:2" ht="12.75">
      <c r="A148" t="s">
        <v>49</v>
      </c>
      <c r="B148">
        <v>0</v>
      </c>
    </row>
    <row r="149" spans="1:2" ht="12.75">
      <c r="A149" t="s">
        <v>50</v>
      </c>
      <c r="B149">
        <v>0</v>
      </c>
    </row>
    <row r="150" spans="1:2" ht="12.75">
      <c r="A150" t="s">
        <v>51</v>
      </c>
      <c r="B150">
        <v>-1</v>
      </c>
    </row>
    <row r="151" spans="1:2" ht="12.75">
      <c r="A151" t="s">
        <v>52</v>
      </c>
      <c r="B151">
        <v>1</v>
      </c>
    </row>
    <row r="152" ht="12.75">
      <c r="A152" t="s">
        <v>53</v>
      </c>
    </row>
    <row r="153" spans="1:4" ht="12.75">
      <c r="A153" t="s">
        <v>53</v>
      </c>
      <c r="B153" t="s">
        <v>54</v>
      </c>
      <c r="C153" t="s">
        <v>55</v>
      </c>
      <c r="D153" t="s">
        <v>56</v>
      </c>
    </row>
    <row r="154" spans="2:4" ht="12.75">
      <c r="B154">
        <v>1</v>
      </c>
      <c r="C154" s="1">
        <v>2.38254E-06</v>
      </c>
      <c r="D154" s="1">
        <v>4.56076E-07</v>
      </c>
    </row>
    <row r="155" spans="2:4" ht="12.75">
      <c r="B155">
        <v>2</v>
      </c>
      <c r="C155" s="1">
        <v>1.00002</v>
      </c>
      <c r="D155" s="1">
        <v>-7.30365E-05</v>
      </c>
    </row>
    <row r="156" spans="2:4" ht="12.75">
      <c r="B156">
        <v>3</v>
      </c>
      <c r="C156" s="1">
        <v>2.84662E-05</v>
      </c>
      <c r="D156" s="1">
        <v>0.000592209</v>
      </c>
    </row>
    <row r="157" spans="2:4" ht="12.75">
      <c r="B157">
        <v>4</v>
      </c>
      <c r="C157" s="1">
        <v>-1.87953E-05</v>
      </c>
      <c r="D157" s="1">
        <v>-1.43358E-06</v>
      </c>
    </row>
    <row r="158" spans="2:4" ht="12.75">
      <c r="B158">
        <v>5</v>
      </c>
      <c r="C158" s="1">
        <v>-4.80557E-05</v>
      </c>
      <c r="D158" s="1">
        <v>-5.5797E-05</v>
      </c>
    </row>
    <row r="159" spans="2:4" ht="12.75">
      <c r="B159">
        <v>6</v>
      </c>
      <c r="C159" s="1">
        <v>7.74046E-05</v>
      </c>
      <c r="D159" s="1">
        <v>2.60246E-05</v>
      </c>
    </row>
    <row r="160" spans="2:4" ht="12.75">
      <c r="B160">
        <v>9</v>
      </c>
      <c r="C160" s="1">
        <v>7.39743E-06</v>
      </c>
      <c r="D160" s="1">
        <v>-8.53943E-06</v>
      </c>
    </row>
    <row r="161" spans="2:4" ht="12.75">
      <c r="B161">
        <v>10</v>
      </c>
      <c r="C161" s="1">
        <v>4.74094E-05</v>
      </c>
      <c r="D161" s="1">
        <v>2.95027E-06</v>
      </c>
    </row>
    <row r="162" spans="2:4" ht="12.75">
      <c r="B162">
        <v>12</v>
      </c>
      <c r="C162" s="1">
        <v>-6.09162E-06</v>
      </c>
      <c r="D162" s="1">
        <v>-3.2807E-06</v>
      </c>
    </row>
    <row r="163" spans="2:4" ht="12.75">
      <c r="B163">
        <v>15</v>
      </c>
      <c r="C163" s="1">
        <v>-9.73527E-07</v>
      </c>
      <c r="D163" s="1">
        <v>1.86506E-06</v>
      </c>
    </row>
    <row r="164" spans="2:4" ht="12.75">
      <c r="B164">
        <v>18</v>
      </c>
      <c r="C164" s="1">
        <v>-7.35509E-07</v>
      </c>
      <c r="D164" s="1">
        <v>2.7423E-07</v>
      </c>
    </row>
    <row r="165" spans="2:4" ht="12.75">
      <c r="B165">
        <v>20</v>
      </c>
      <c r="C165" s="1">
        <v>1.76296E-07</v>
      </c>
      <c r="D165" s="1">
        <v>3.5857E-07</v>
      </c>
    </row>
    <row r="166" spans="2:4" ht="12.75">
      <c r="B166">
        <v>21</v>
      </c>
      <c r="C166" s="1">
        <v>7.13375E-08</v>
      </c>
      <c r="D166" s="1">
        <v>-2.28445E-07</v>
      </c>
    </row>
    <row r="167" spans="2:4" ht="12.75">
      <c r="B167">
        <v>25</v>
      </c>
      <c r="C167" s="1">
        <v>5.00419E-08</v>
      </c>
      <c r="D167" s="1">
        <v>3.18436E-08</v>
      </c>
    </row>
    <row r="168" spans="2:4" ht="12.75">
      <c r="B168">
        <v>27</v>
      </c>
      <c r="C168" s="1">
        <v>-5.65503E-09</v>
      </c>
      <c r="D168" s="1">
        <v>1.80601E-08</v>
      </c>
    </row>
    <row r="169" spans="2:4" ht="12.75">
      <c r="B169">
        <v>28</v>
      </c>
      <c r="C169" s="1">
        <v>6.96498E-09</v>
      </c>
      <c r="D169" s="1">
        <v>-1.16781E-08</v>
      </c>
    </row>
    <row r="170" spans="2:4" ht="12.75">
      <c r="B170">
        <v>30</v>
      </c>
      <c r="C170" s="1">
        <v>9.4121E-09</v>
      </c>
      <c r="D170" s="1">
        <v>-6.79209E-10</v>
      </c>
    </row>
    <row r="171" ht="12.75">
      <c r="A171" t="s">
        <v>0</v>
      </c>
    </row>
    <row r="172" ht="12.75">
      <c r="A172" t="s">
        <v>0</v>
      </c>
    </row>
    <row r="173" spans="1:3" ht="12.75">
      <c r="A173" t="s">
        <v>30</v>
      </c>
      <c r="B173" t="s">
        <v>31</v>
      </c>
      <c r="C173" t="s">
        <v>32</v>
      </c>
    </row>
    <row r="174" spans="1:2" ht="12.75">
      <c r="A174" t="s">
        <v>33</v>
      </c>
      <c r="B174">
        <v>3665697</v>
      </c>
    </row>
    <row r="175" spans="1:2" ht="12.75">
      <c r="A175" t="s">
        <v>34</v>
      </c>
      <c r="B175">
        <v>3665856</v>
      </c>
    </row>
    <row r="176" spans="1:2" ht="12.75">
      <c r="A176" t="s">
        <v>35</v>
      </c>
      <c r="B176">
        <v>1487666</v>
      </c>
    </row>
    <row r="177" spans="1:2" ht="12.75">
      <c r="A177" t="s">
        <v>36</v>
      </c>
      <c r="B177">
        <v>2</v>
      </c>
    </row>
    <row r="178" spans="1:2" ht="12.75">
      <c r="A178" t="s">
        <v>37</v>
      </c>
      <c r="B178">
        <v>0.00638</v>
      </c>
    </row>
    <row r="179" spans="1:2" ht="12.75">
      <c r="A179" t="s">
        <v>38</v>
      </c>
      <c r="B179">
        <v>0.0266</v>
      </c>
    </row>
    <row r="180" spans="1:2" ht="12.75">
      <c r="A180" t="s">
        <v>39</v>
      </c>
      <c r="B180">
        <v>73.26</v>
      </c>
    </row>
    <row r="181" spans="1:2" ht="12.75">
      <c r="A181" t="s">
        <v>40</v>
      </c>
      <c r="B181">
        <v>-82.9491</v>
      </c>
    </row>
    <row r="182" spans="1:2" ht="12.75">
      <c r="A182" t="s">
        <v>41</v>
      </c>
      <c r="B182" s="1">
        <v>44.4093</v>
      </c>
    </row>
    <row r="183" spans="1:2" ht="12.75">
      <c r="A183" t="s">
        <v>42</v>
      </c>
      <c r="B183" s="1">
        <v>0</v>
      </c>
    </row>
    <row r="184" spans="1:2" ht="12.75">
      <c r="A184" t="s">
        <v>43</v>
      </c>
      <c r="B184" s="1">
        <v>0</v>
      </c>
    </row>
    <row r="185" ht="12.75">
      <c r="A185" t="s">
        <v>0</v>
      </c>
    </row>
    <row r="186" ht="12.75">
      <c r="A186" t="s">
        <v>44</v>
      </c>
    </row>
    <row r="187" spans="1:2" ht="12.75">
      <c r="A187" t="s">
        <v>45</v>
      </c>
      <c r="B187">
        <v>1</v>
      </c>
    </row>
    <row r="188" spans="1:2" ht="12.75">
      <c r="A188" t="s">
        <v>46</v>
      </c>
      <c r="B188">
        <v>1</v>
      </c>
    </row>
    <row r="189" spans="1:2" ht="12.75">
      <c r="A189" t="s">
        <v>47</v>
      </c>
      <c r="B189">
        <v>1</v>
      </c>
    </row>
    <row r="190" spans="1:2" ht="12.75">
      <c r="A190" t="s">
        <v>48</v>
      </c>
      <c r="B190">
        <v>1</v>
      </c>
    </row>
    <row r="191" spans="1:2" ht="12.75">
      <c r="A191" t="s">
        <v>49</v>
      </c>
      <c r="B191">
        <v>0</v>
      </c>
    </row>
    <row r="192" spans="1:2" ht="12.75">
      <c r="A192" t="s">
        <v>50</v>
      </c>
      <c r="B192">
        <v>0</v>
      </c>
    </row>
    <row r="193" spans="1:2" ht="12.75">
      <c r="A193" t="s">
        <v>51</v>
      </c>
      <c r="B193">
        <v>-1</v>
      </c>
    </row>
    <row r="194" spans="1:2" ht="12.75">
      <c r="A194" t="s">
        <v>52</v>
      </c>
      <c r="B194">
        <v>1</v>
      </c>
    </row>
    <row r="195" ht="12.75">
      <c r="A195" t="s">
        <v>53</v>
      </c>
    </row>
    <row r="196" spans="1:4" ht="12.75">
      <c r="A196" t="s">
        <v>53</v>
      </c>
      <c r="B196" t="s">
        <v>54</v>
      </c>
      <c r="C196" t="s">
        <v>55</v>
      </c>
      <c r="D196" t="s">
        <v>56</v>
      </c>
    </row>
    <row r="197" spans="2:4" ht="12.75">
      <c r="B197">
        <v>1</v>
      </c>
      <c r="C197" s="1">
        <v>-1.2526E-05</v>
      </c>
      <c r="D197" s="1">
        <v>-5.14026E-05</v>
      </c>
    </row>
    <row r="198" spans="2:4" ht="12.75">
      <c r="B198">
        <v>2</v>
      </c>
      <c r="C198" s="1">
        <v>0.998056</v>
      </c>
      <c r="D198" s="1">
        <v>1.19377E-05</v>
      </c>
    </row>
    <row r="199" spans="2:4" ht="12.75">
      <c r="B199">
        <v>3</v>
      </c>
      <c r="C199" s="1">
        <v>9.48086E-05</v>
      </c>
      <c r="D199" s="1">
        <v>0.000401333</v>
      </c>
    </row>
    <row r="200" spans="2:4" ht="12.75">
      <c r="B200">
        <v>4</v>
      </c>
      <c r="C200" s="1">
        <v>-1.28025E-05</v>
      </c>
      <c r="D200" s="1">
        <v>6.53012E-06</v>
      </c>
    </row>
    <row r="201" spans="2:4" ht="12.75">
      <c r="B201">
        <v>5</v>
      </c>
      <c r="C201" s="1">
        <v>-3.22525E-05</v>
      </c>
      <c r="D201" s="1">
        <v>-4.3842E-05</v>
      </c>
    </row>
    <row r="202" spans="2:4" ht="12.75">
      <c r="B202">
        <v>6</v>
      </c>
      <c r="C202" s="1">
        <v>4.609E-05</v>
      </c>
      <c r="D202" s="1">
        <v>1.9012E-05</v>
      </c>
    </row>
    <row r="203" spans="2:4" ht="12.75">
      <c r="B203">
        <v>9</v>
      </c>
      <c r="C203" s="1">
        <v>5.64071E-06</v>
      </c>
      <c r="D203" s="1">
        <v>-4.87761E-06</v>
      </c>
    </row>
    <row r="204" spans="2:4" ht="12.75">
      <c r="B204">
        <v>10</v>
      </c>
      <c r="C204" s="1">
        <v>4.85757E-05</v>
      </c>
      <c r="D204" s="1">
        <v>1.34681E-06</v>
      </c>
    </row>
    <row r="205" spans="2:4" ht="12.75">
      <c r="B205">
        <v>12</v>
      </c>
      <c r="C205" s="1">
        <v>-4.46012E-06</v>
      </c>
      <c r="D205" s="1">
        <v>-2.61527E-06</v>
      </c>
    </row>
    <row r="206" spans="2:4" ht="12.75">
      <c r="B206">
        <v>15</v>
      </c>
      <c r="C206" s="1">
        <v>-7.57739E-07</v>
      </c>
      <c r="D206" s="1">
        <v>1.26805E-06</v>
      </c>
    </row>
    <row r="207" spans="2:4" ht="12.75">
      <c r="B207">
        <v>18</v>
      </c>
      <c r="C207" s="1">
        <v>-9.56219E-07</v>
      </c>
      <c r="D207" s="1">
        <v>2.29075E-07</v>
      </c>
    </row>
    <row r="208" spans="2:4" ht="12.75">
      <c r="B208">
        <v>20</v>
      </c>
      <c r="C208" s="1">
        <v>6.74253E-08</v>
      </c>
      <c r="D208" s="1">
        <v>2.7659E-07</v>
      </c>
    </row>
    <row r="209" spans="2:4" ht="12.75">
      <c r="B209">
        <v>21</v>
      </c>
      <c r="C209" s="1">
        <v>9.66035E-08</v>
      </c>
      <c r="D209" s="1">
        <v>-1.17562E-07</v>
      </c>
    </row>
    <row r="210" spans="2:4" ht="12.75">
      <c r="B210">
        <v>25</v>
      </c>
      <c r="C210" s="1">
        <v>2.90953E-08</v>
      </c>
      <c r="D210" s="1">
        <v>2.14668E-08</v>
      </c>
    </row>
    <row r="211" spans="2:4" ht="12.75">
      <c r="B211">
        <v>27</v>
      </c>
      <c r="C211" s="1">
        <v>-7.43008E-10</v>
      </c>
      <c r="D211" s="1">
        <v>1.6204E-08</v>
      </c>
    </row>
    <row r="212" spans="2:4" ht="12.75">
      <c r="B212">
        <v>28</v>
      </c>
      <c r="C212" s="1">
        <v>4.56948E-09</v>
      </c>
      <c r="D212" s="1">
        <v>-9.37334E-09</v>
      </c>
    </row>
    <row r="213" spans="2:4" ht="12.75">
      <c r="B213">
        <v>30</v>
      </c>
      <c r="C213" s="1">
        <v>7.23337E-09</v>
      </c>
      <c r="D213" s="1">
        <v>3.28529E-10</v>
      </c>
    </row>
    <row r="214" ht="12.75">
      <c r="A214" t="s">
        <v>0</v>
      </c>
    </row>
    <row r="215" ht="12.75">
      <c r="A215" t="s">
        <v>0</v>
      </c>
    </row>
    <row r="216" spans="1:3" ht="12.75">
      <c r="A216" t="s">
        <v>30</v>
      </c>
      <c r="B216" t="s">
        <v>31</v>
      </c>
      <c r="C216" t="s">
        <v>32</v>
      </c>
    </row>
    <row r="217" spans="1:2" ht="12.75">
      <c r="A217" t="s">
        <v>33</v>
      </c>
      <c r="B217">
        <v>3665697</v>
      </c>
    </row>
    <row r="218" spans="1:2" ht="12.75">
      <c r="A218" t="s">
        <v>34</v>
      </c>
      <c r="B218">
        <v>3665891</v>
      </c>
    </row>
    <row r="219" spans="1:2" ht="12.75">
      <c r="A219" t="s">
        <v>35</v>
      </c>
      <c r="B219">
        <v>1487666</v>
      </c>
    </row>
    <row r="220" spans="1:2" ht="12.75">
      <c r="A220" t="s">
        <v>36</v>
      </c>
      <c r="B220">
        <v>2</v>
      </c>
    </row>
    <row r="221" spans="1:2" ht="12.75">
      <c r="A221" t="s">
        <v>37</v>
      </c>
      <c r="B221">
        <v>0.00696</v>
      </c>
    </row>
    <row r="222" spans="1:2" ht="12.75">
      <c r="A222" t="s">
        <v>38</v>
      </c>
      <c r="B222">
        <v>0.02753</v>
      </c>
    </row>
    <row r="223" spans="1:2" ht="12.75">
      <c r="A223" t="s">
        <v>39</v>
      </c>
      <c r="B223">
        <v>24.06</v>
      </c>
    </row>
    <row r="224" spans="1:2" ht="12.75">
      <c r="A224" t="s">
        <v>40</v>
      </c>
      <c r="B224">
        <v>-82.9562</v>
      </c>
    </row>
    <row r="225" spans="1:2" ht="12.75">
      <c r="A225" t="s">
        <v>41</v>
      </c>
      <c r="B225" s="1">
        <v>15.3744</v>
      </c>
    </row>
    <row r="226" spans="1:2" ht="12.75">
      <c r="A226" t="s">
        <v>42</v>
      </c>
      <c r="B226" s="1">
        <v>0</v>
      </c>
    </row>
    <row r="227" spans="1:2" ht="12.75">
      <c r="A227" t="s">
        <v>43</v>
      </c>
      <c r="B227" s="1">
        <v>0</v>
      </c>
    </row>
    <row r="228" ht="12.75">
      <c r="A228" t="s">
        <v>0</v>
      </c>
    </row>
    <row r="229" ht="12.75">
      <c r="A229" t="s">
        <v>44</v>
      </c>
    </row>
    <row r="230" spans="1:2" ht="12.75">
      <c r="A230" t="s">
        <v>45</v>
      </c>
      <c r="B230">
        <v>1</v>
      </c>
    </row>
    <row r="231" spans="1:2" ht="12.75">
      <c r="A231" t="s">
        <v>46</v>
      </c>
      <c r="B231">
        <v>1</v>
      </c>
    </row>
    <row r="232" spans="1:2" ht="12.75">
      <c r="A232" t="s">
        <v>47</v>
      </c>
      <c r="B232">
        <v>1</v>
      </c>
    </row>
    <row r="233" spans="1:2" ht="12.75">
      <c r="A233" t="s">
        <v>48</v>
      </c>
      <c r="B233">
        <v>1</v>
      </c>
    </row>
    <row r="234" spans="1:2" ht="12.75">
      <c r="A234" t="s">
        <v>49</v>
      </c>
      <c r="B234">
        <v>0</v>
      </c>
    </row>
    <row r="235" spans="1:2" ht="12.75">
      <c r="A235" t="s">
        <v>50</v>
      </c>
      <c r="B235">
        <v>0</v>
      </c>
    </row>
    <row r="236" spans="1:2" ht="12.75">
      <c r="A236" t="s">
        <v>51</v>
      </c>
      <c r="B236">
        <v>-1</v>
      </c>
    </row>
    <row r="237" spans="1:2" ht="12.75">
      <c r="A237" t="s">
        <v>52</v>
      </c>
      <c r="B237">
        <v>1</v>
      </c>
    </row>
    <row r="238" ht="12.75">
      <c r="A238" t="s">
        <v>53</v>
      </c>
    </row>
    <row r="239" spans="1:4" ht="12.75">
      <c r="A239" t="s">
        <v>53</v>
      </c>
      <c r="B239" t="s">
        <v>54</v>
      </c>
      <c r="C239" t="s">
        <v>55</v>
      </c>
      <c r="D239" t="s">
        <v>56</v>
      </c>
    </row>
    <row r="240" spans="2:4" ht="12.75">
      <c r="B240">
        <v>1</v>
      </c>
      <c r="C240" s="1">
        <v>-1.24295E-05</v>
      </c>
      <c r="D240" s="1">
        <v>-2.41977E-05</v>
      </c>
    </row>
    <row r="241" spans="2:4" ht="12.75">
      <c r="B241">
        <v>2</v>
      </c>
      <c r="C241" s="1">
        <v>0.999047</v>
      </c>
      <c r="D241" s="1">
        <v>0.000218373</v>
      </c>
    </row>
    <row r="242" spans="2:4" ht="12.75">
      <c r="B242">
        <v>3</v>
      </c>
      <c r="C242" s="1">
        <v>-6.9609E-05</v>
      </c>
      <c r="D242" s="1">
        <v>0.000675758</v>
      </c>
    </row>
    <row r="243" spans="2:4" ht="12.75">
      <c r="B243">
        <v>4</v>
      </c>
      <c r="C243" s="1">
        <v>-5.02589E-05</v>
      </c>
      <c r="D243" s="1">
        <v>4.55537E-07</v>
      </c>
    </row>
    <row r="244" spans="2:4" ht="12.75">
      <c r="B244">
        <v>5</v>
      </c>
      <c r="C244" s="1">
        <v>-5.55852E-05</v>
      </c>
      <c r="D244" s="1">
        <v>-6.32489E-05</v>
      </c>
    </row>
    <row r="245" spans="2:4" ht="12.75">
      <c r="B245">
        <v>6</v>
      </c>
      <c r="C245" s="1">
        <v>7.04312E-05</v>
      </c>
      <c r="D245" s="1">
        <v>2.75629E-05</v>
      </c>
    </row>
    <row r="246" spans="2:4" ht="12.75">
      <c r="B246">
        <v>9</v>
      </c>
      <c r="C246" s="1">
        <v>7.63082E-06</v>
      </c>
      <c r="D246" s="1">
        <v>-9.91302E-06</v>
      </c>
    </row>
    <row r="247" spans="2:4" ht="12.75">
      <c r="B247">
        <v>10</v>
      </c>
      <c r="C247" s="1">
        <v>4.83895E-05</v>
      </c>
      <c r="D247" s="1">
        <v>3.49553E-06</v>
      </c>
    </row>
    <row r="248" spans="2:4" ht="12.75">
      <c r="B248">
        <v>12</v>
      </c>
      <c r="C248" s="1">
        <v>-6.60692E-06</v>
      </c>
      <c r="D248" s="1">
        <v>-3.45365E-06</v>
      </c>
    </row>
    <row r="249" spans="2:4" ht="12.75">
      <c r="B249">
        <v>15</v>
      </c>
      <c r="C249" s="1">
        <v>-9.90955E-07</v>
      </c>
      <c r="D249" s="1">
        <v>2.05058E-06</v>
      </c>
    </row>
    <row r="250" spans="2:4" ht="12.75">
      <c r="B250">
        <v>18</v>
      </c>
      <c r="C250" s="1">
        <v>-6.83522E-07</v>
      </c>
      <c r="D250" s="1">
        <v>2.80957E-07</v>
      </c>
    </row>
    <row r="251" spans="2:4" ht="12.75">
      <c r="B251">
        <v>20</v>
      </c>
      <c r="C251" s="1">
        <v>1.94978E-07</v>
      </c>
      <c r="D251" s="1">
        <v>3.96657E-07</v>
      </c>
    </row>
    <row r="252" spans="2:4" ht="12.75">
      <c r="B252">
        <v>21</v>
      </c>
      <c r="C252" s="1">
        <v>8.51616E-08</v>
      </c>
      <c r="D252" s="1">
        <v>-2.32136E-07</v>
      </c>
    </row>
    <row r="253" spans="2:4" ht="12.75">
      <c r="B253">
        <v>25</v>
      </c>
      <c r="C253" s="1">
        <v>4.85126E-08</v>
      </c>
      <c r="D253" s="1">
        <v>2.73603E-08</v>
      </c>
    </row>
    <row r="254" spans="2:4" ht="12.75">
      <c r="B254">
        <v>27</v>
      </c>
      <c r="C254" s="1">
        <v>1.51637E-09</v>
      </c>
      <c r="D254" s="1">
        <v>3.3064E-08</v>
      </c>
    </row>
    <row r="255" spans="2:4" ht="12.75">
      <c r="B255">
        <v>28</v>
      </c>
      <c r="C255" s="1">
        <v>5.22682E-09</v>
      </c>
      <c r="D255" s="1">
        <v>-1.47277E-08</v>
      </c>
    </row>
    <row r="256" spans="2:4" ht="12.75">
      <c r="B256">
        <v>30</v>
      </c>
      <c r="C256" s="1">
        <v>1.05936E-08</v>
      </c>
      <c r="D256" s="1">
        <v>-7.72744E-10</v>
      </c>
    </row>
    <row r="257" ht="12.75">
      <c r="A257" t="s">
        <v>0</v>
      </c>
    </row>
    <row r="258" ht="12.75">
      <c r="A258" t="s">
        <v>0</v>
      </c>
    </row>
    <row r="259" spans="1:3" ht="12.75">
      <c r="A259" t="s">
        <v>30</v>
      </c>
      <c r="B259" t="s">
        <v>31</v>
      </c>
      <c r="C259" t="s">
        <v>32</v>
      </c>
    </row>
    <row r="260" spans="1:2" ht="12.75">
      <c r="A260" t="s">
        <v>33</v>
      </c>
      <c r="B260">
        <v>3665697</v>
      </c>
    </row>
    <row r="261" spans="1:2" ht="12.75">
      <c r="A261" t="s">
        <v>34</v>
      </c>
      <c r="B261">
        <v>3665924</v>
      </c>
    </row>
    <row r="262" spans="1:2" ht="12.75">
      <c r="A262" t="s">
        <v>35</v>
      </c>
      <c r="B262">
        <v>1487666</v>
      </c>
    </row>
    <row r="263" spans="1:2" ht="12.75">
      <c r="A263" t="s">
        <v>36</v>
      </c>
      <c r="B263">
        <v>2</v>
      </c>
    </row>
    <row r="264" spans="1:2" ht="12.75">
      <c r="A264" t="s">
        <v>37</v>
      </c>
      <c r="B264">
        <v>0.01288</v>
      </c>
    </row>
    <row r="265" spans="1:2" ht="12.75">
      <c r="A265" t="s">
        <v>38</v>
      </c>
      <c r="B265">
        <v>0.04044</v>
      </c>
    </row>
    <row r="266" spans="1:2" ht="12.75">
      <c r="A266" t="s">
        <v>39</v>
      </c>
      <c r="B266">
        <v>-0.24</v>
      </c>
    </row>
    <row r="267" spans="1:2" ht="12.75">
      <c r="A267" t="s">
        <v>40</v>
      </c>
      <c r="B267">
        <v>-82.9517</v>
      </c>
    </row>
    <row r="268" spans="1:2" ht="12.75">
      <c r="A268" t="s">
        <v>41</v>
      </c>
      <c r="B268" s="1">
        <v>0.472592</v>
      </c>
    </row>
    <row r="269" spans="1:2" ht="12.75">
      <c r="A269" t="s">
        <v>42</v>
      </c>
      <c r="B269" s="1">
        <v>0</v>
      </c>
    </row>
    <row r="270" spans="1:2" ht="12.75">
      <c r="A270" t="s">
        <v>43</v>
      </c>
      <c r="B270" s="1">
        <v>0</v>
      </c>
    </row>
    <row r="271" ht="12.75">
      <c r="A271" t="s">
        <v>0</v>
      </c>
    </row>
    <row r="272" ht="12.75">
      <c r="A272" t="s">
        <v>44</v>
      </c>
    </row>
    <row r="273" spans="1:2" ht="12.75">
      <c r="A273" t="s">
        <v>45</v>
      </c>
      <c r="B273">
        <v>1</v>
      </c>
    </row>
    <row r="274" spans="1:2" ht="12.75">
      <c r="A274" t="s">
        <v>46</v>
      </c>
      <c r="B274">
        <v>1</v>
      </c>
    </row>
    <row r="275" spans="1:2" ht="12.75">
      <c r="A275" t="s">
        <v>47</v>
      </c>
      <c r="B275">
        <v>1</v>
      </c>
    </row>
    <row r="276" spans="1:2" ht="12.75">
      <c r="A276" t="s">
        <v>48</v>
      </c>
      <c r="B276">
        <v>1</v>
      </c>
    </row>
    <row r="277" spans="1:2" ht="12.75">
      <c r="A277" t="s">
        <v>49</v>
      </c>
      <c r="B277">
        <v>0</v>
      </c>
    </row>
    <row r="278" spans="1:2" ht="12.75">
      <c r="A278" t="s">
        <v>50</v>
      </c>
      <c r="B278">
        <v>0</v>
      </c>
    </row>
    <row r="279" spans="1:2" ht="12.75">
      <c r="A279" t="s">
        <v>51</v>
      </c>
      <c r="B279">
        <v>-1</v>
      </c>
    </row>
    <row r="280" spans="1:2" ht="12.75">
      <c r="A280" t="s">
        <v>52</v>
      </c>
      <c r="B280">
        <v>1</v>
      </c>
    </row>
    <row r="281" ht="12.75">
      <c r="A281" t="s">
        <v>53</v>
      </c>
    </row>
    <row r="282" spans="1:4" ht="12.75">
      <c r="A282" t="s">
        <v>53</v>
      </c>
      <c r="B282" t="s">
        <v>54</v>
      </c>
      <c r="C282" t="s">
        <v>55</v>
      </c>
      <c r="D282" t="s">
        <v>56</v>
      </c>
    </row>
    <row r="283" spans="2:4" ht="12.75">
      <c r="B283">
        <v>1</v>
      </c>
      <c r="C283" s="1">
        <v>-0.000129531</v>
      </c>
      <c r="D283" s="1">
        <v>-0.000396464</v>
      </c>
    </row>
    <row r="284" spans="2:4" ht="12.75">
      <c r="B284">
        <v>2</v>
      </c>
      <c r="C284" s="1">
        <v>0.989926</v>
      </c>
      <c r="D284" s="1">
        <v>6.21064E-05</v>
      </c>
    </row>
    <row r="285" spans="2:4" ht="12.75">
      <c r="B285">
        <v>3</v>
      </c>
      <c r="C285" s="1">
        <v>-0.00200623</v>
      </c>
      <c r="D285" s="1">
        <v>0.00543921</v>
      </c>
    </row>
    <row r="286" spans="2:4" ht="12.75">
      <c r="B286">
        <v>4</v>
      </c>
      <c r="C286" s="1">
        <v>-0.000942766</v>
      </c>
      <c r="D286" s="1">
        <v>-2.4543E-05</v>
      </c>
    </row>
    <row r="287" spans="2:4" ht="12.75">
      <c r="B287">
        <v>5</v>
      </c>
      <c r="C287" s="1">
        <v>-0.000138733</v>
      </c>
      <c r="D287" s="1">
        <v>-0.000416555</v>
      </c>
    </row>
    <row r="288" spans="2:4" ht="12.75">
      <c r="B288">
        <v>6</v>
      </c>
      <c r="C288" s="1">
        <v>-0.000207419</v>
      </c>
      <c r="D288" s="1">
        <v>2.95303E-05</v>
      </c>
    </row>
    <row r="289" spans="2:4" ht="12.75">
      <c r="B289">
        <v>9</v>
      </c>
      <c r="C289" s="1">
        <v>1.4634E-05</v>
      </c>
      <c r="D289" s="1">
        <v>-7.58554E-06</v>
      </c>
    </row>
    <row r="290" spans="2:4" ht="12.75">
      <c r="B290">
        <v>10</v>
      </c>
      <c r="C290" s="1">
        <v>9.71488E-05</v>
      </c>
      <c r="D290" s="1">
        <v>1.2656E-05</v>
      </c>
    </row>
    <row r="291" spans="2:4" ht="12.75">
      <c r="B291">
        <v>12</v>
      </c>
      <c r="C291" s="1">
        <v>-1.39716E-05</v>
      </c>
      <c r="D291" s="1">
        <v>-3.9926E-06</v>
      </c>
    </row>
    <row r="292" spans="2:4" ht="12.75">
      <c r="B292">
        <v>15</v>
      </c>
      <c r="C292" s="1">
        <v>-1.10296E-06</v>
      </c>
      <c r="D292" s="1">
        <v>4.15687E-06</v>
      </c>
    </row>
    <row r="293" spans="2:4" ht="12.75">
      <c r="B293">
        <v>18</v>
      </c>
      <c r="C293" s="1">
        <v>6.721E-08</v>
      </c>
      <c r="D293" s="1">
        <v>5.12387E-09</v>
      </c>
    </row>
    <row r="294" spans="2:4" ht="12.75">
      <c r="B294">
        <v>20</v>
      </c>
      <c r="C294" s="1">
        <v>7.90793E-07</v>
      </c>
      <c r="D294" s="1">
        <v>6.32495E-07</v>
      </c>
    </row>
    <row r="295" spans="2:4" ht="12.75">
      <c r="B295">
        <v>21</v>
      </c>
      <c r="C295" s="1">
        <v>1.17599E-07</v>
      </c>
      <c r="D295" s="1">
        <v>-6.22855E-07</v>
      </c>
    </row>
    <row r="296" spans="2:4" ht="12.75">
      <c r="B296">
        <v>25</v>
      </c>
      <c r="C296" s="1">
        <v>3.95047E-08</v>
      </c>
      <c r="D296" s="1">
        <v>1.02061E-07</v>
      </c>
    </row>
    <row r="297" spans="2:4" ht="12.75">
      <c r="B297">
        <v>27</v>
      </c>
      <c r="C297" s="1">
        <v>8.47645E-08</v>
      </c>
      <c r="D297" s="1">
        <v>-2.02783E-08</v>
      </c>
    </row>
    <row r="298" spans="2:4" ht="12.75">
      <c r="B298">
        <v>28</v>
      </c>
      <c r="C298" s="1">
        <v>2.54068E-08</v>
      </c>
      <c r="D298" s="1">
        <v>-5.05716E-09</v>
      </c>
    </row>
    <row r="299" spans="2:4" ht="12.75">
      <c r="B299">
        <v>30</v>
      </c>
      <c r="C299" s="1">
        <v>1.49595E-08</v>
      </c>
      <c r="D299" s="1">
        <v>-3.27461E-08</v>
      </c>
    </row>
    <row r="300" ht="12.75">
      <c r="A300" t="s">
        <v>0</v>
      </c>
    </row>
    <row r="301" ht="12.75">
      <c r="A301" t="s">
        <v>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8"/>
  <sheetViews>
    <sheetView workbookViewId="0" topLeftCell="A1">
      <selection activeCell="B6" sqref="B6"/>
    </sheetView>
  </sheetViews>
  <sheetFormatPr defaultColWidth="9.140625" defaultRowHeight="12.75"/>
  <cols>
    <col min="1" max="1" width="18.140625" style="0" bestFit="1" customWidth="1"/>
    <col min="2" max="2" width="12.421875" style="0" bestFit="1" customWidth="1"/>
  </cols>
  <sheetData>
    <row r="1" ht="12.75">
      <c r="A1" t="s">
        <v>19</v>
      </c>
    </row>
    <row r="2" spans="1:2" ht="12.75">
      <c r="A2" t="s">
        <v>20</v>
      </c>
      <c r="B2" t="s">
        <v>21</v>
      </c>
    </row>
    <row r="3" spans="1:2" ht="12.75">
      <c r="A3" t="s">
        <v>22</v>
      </c>
      <c r="B3" t="s">
        <v>23</v>
      </c>
    </row>
    <row r="4" spans="1:2" ht="12.75">
      <c r="A4" t="s">
        <v>24</v>
      </c>
      <c r="B4">
        <v>0.0381</v>
      </c>
    </row>
    <row r="5" spans="1:2" ht="12.75">
      <c r="A5" t="s">
        <v>25</v>
      </c>
      <c r="B5">
        <v>3.0286</v>
      </c>
    </row>
    <row r="6" spans="1:2" ht="12.75">
      <c r="A6" t="s">
        <v>26</v>
      </c>
      <c r="B6">
        <v>236</v>
      </c>
    </row>
    <row r="8" spans="1:2" ht="12.75">
      <c r="A8" t="s">
        <v>27</v>
      </c>
      <c r="B8" s="2">
        <f>4*PI()*0.0000001*B5*B6/(B4^2)</f>
        <v>0.6187480363227708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fermilab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Henry Glass</dc:creator>
  <cp:keywords/>
  <dc:description/>
  <cp:lastModifiedBy>Henry Glass</cp:lastModifiedBy>
  <dcterms:created xsi:type="dcterms:W3CDTF">2000-10-24T16:18:19Z</dcterms:created>
  <dcterms:modified xsi:type="dcterms:W3CDTF">2002-02-12T16:26:43Z</dcterms:modified>
  <cp:category/>
  <cp:version/>
  <cp:contentType/>
  <cp:contentStatus/>
</cp:coreProperties>
</file>