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6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<sst xmlns="http://schemas.openxmlformats.org/spreadsheetml/2006/main" count="59" uniqueCount="23">
  <si>
    <t>National Party Financial Activity Through Twenty Days After the General Election</t>
  </si>
  <si>
    <t>2001-2002</t>
  </si>
  <si>
    <t>1999-2000</t>
  </si>
  <si>
    <t>1997-98</t>
  </si>
  <si>
    <t>1995-96</t>
  </si>
  <si>
    <t>1993-94</t>
  </si>
  <si>
    <t>1991-92</t>
  </si>
  <si>
    <t>Republican National Committee</t>
  </si>
  <si>
    <t xml:space="preserve">   Receipts</t>
  </si>
  <si>
    <t xml:space="preserve">     Individuals</t>
  </si>
  <si>
    <t xml:space="preserve">     Other Cmte's</t>
  </si>
  <si>
    <t xml:space="preserve">   Disbursements</t>
  </si>
  <si>
    <t xml:space="preserve">     Contributions</t>
  </si>
  <si>
    <t xml:space="preserve">     Coord. Expend.</t>
  </si>
  <si>
    <t xml:space="preserve">     Indep. Expend.</t>
  </si>
  <si>
    <t xml:space="preserve">   Cash-on-Hand</t>
  </si>
  <si>
    <t xml:space="preserve">   Debts By</t>
  </si>
  <si>
    <t>National Republican Senatorial Committee</t>
  </si>
  <si>
    <t>National Republican Congressional Committee</t>
  </si>
  <si>
    <t>Republican State and Local</t>
  </si>
  <si>
    <t>Total Republican</t>
  </si>
  <si>
    <t>(Total receipts and disbursements do not include monies transferred among the listed committees)</t>
  </si>
  <si>
    <t>Note: This table includes only federal activity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</si>
</sst>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 applyAlignment="1">
      <alignment/>
    </xf>
    <xf numFmtId="5" fontId="0" fillId="0" borderId="0" xfId="0" applyNumberForma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36">
      <selection activeCell="C49" sqref="C49:H57"/>
    </sheetView>
  </sheetViews>
  <sheetFormatPr defaultColWidth="9.140625" defaultRowHeight="12.75"/>
  <cols>
    <col min="3" max="8" width="12.421875" style="0" bestFit="1" customWidth="1"/>
  </cols>
  <sheetData>
    <row r="1" spans="1:2" ht="12.75">
      <c r="A1" s="1" t="s">
        <v>0</v>
      </c>
      <c r="B1" s="1"/>
    </row>
    <row r="2" spans="1:2" ht="12.75">
      <c r="A2" s="1"/>
      <c r="B2" s="1"/>
    </row>
    <row r="3" spans="1:8" ht="12.75">
      <c r="A3" s="2"/>
      <c r="B3" s="2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</row>
    <row r="4" spans="1:2" ht="12.75">
      <c r="A4" s="1" t="s">
        <v>7</v>
      </c>
      <c r="B4" s="1"/>
    </row>
    <row r="5" spans="1:8" ht="12.75">
      <c r="A5" s="1" t="s">
        <v>8</v>
      </c>
      <c r="B5" s="1"/>
      <c r="C5" s="4">
        <v>163921250</v>
      </c>
      <c r="D5" s="4">
        <v>205332462</v>
      </c>
      <c r="E5" s="4">
        <v>99902705</v>
      </c>
      <c r="F5" s="5">
        <v>187193833</v>
      </c>
      <c r="G5" s="5">
        <v>81898629</v>
      </c>
      <c r="H5" s="5">
        <v>83481203</v>
      </c>
    </row>
    <row r="6" spans="1:8" ht="12.75">
      <c r="A6" s="1" t="s">
        <v>9</v>
      </c>
      <c r="B6" s="1"/>
      <c r="C6" s="4">
        <v>151760336</v>
      </c>
      <c r="D6" s="4">
        <v>186137653</v>
      </c>
      <c r="E6" s="4">
        <v>76234139</v>
      </c>
      <c r="F6" s="5">
        <v>149704629</v>
      </c>
      <c r="G6" s="5">
        <v>74359909</v>
      </c>
      <c r="H6" s="5">
        <v>76952973</v>
      </c>
    </row>
    <row r="7" spans="1:8" ht="12.75">
      <c r="A7" s="1" t="s">
        <v>10</v>
      </c>
      <c r="B7" s="1"/>
      <c r="C7" s="4">
        <v>687934</v>
      </c>
      <c r="D7" s="4">
        <v>1644005</v>
      </c>
      <c r="E7" s="4">
        <v>422240</v>
      </c>
      <c r="F7" s="5">
        <v>679915</v>
      </c>
      <c r="G7" s="5">
        <v>416310</v>
      </c>
      <c r="H7" s="5">
        <v>845636</v>
      </c>
    </row>
    <row r="8" spans="1:8" ht="12.75">
      <c r="A8" s="1" t="s">
        <v>11</v>
      </c>
      <c r="B8" s="1"/>
      <c r="C8" s="4">
        <v>178933657</v>
      </c>
      <c r="D8" s="4">
        <v>181305194</v>
      </c>
      <c r="E8" s="4">
        <v>101702459</v>
      </c>
      <c r="F8" s="5">
        <v>187473449</v>
      </c>
      <c r="G8" s="5">
        <v>80692323</v>
      </c>
      <c r="H8" s="5">
        <v>79046787</v>
      </c>
    </row>
    <row r="9" spans="1:8" ht="12.75">
      <c r="A9" s="1" t="s">
        <v>12</v>
      </c>
      <c r="B9" s="1"/>
      <c r="C9" s="4">
        <v>353836</v>
      </c>
      <c r="D9" s="4">
        <v>412500</v>
      </c>
      <c r="E9" s="4">
        <v>444986</v>
      </c>
      <c r="F9" s="5">
        <v>491518</v>
      </c>
      <c r="G9" s="5">
        <v>557039</v>
      </c>
      <c r="H9" s="5">
        <v>825445</v>
      </c>
    </row>
    <row r="10" spans="1:8" ht="12.75">
      <c r="A10" s="1" t="s">
        <v>13</v>
      </c>
      <c r="B10" s="1"/>
      <c r="C10" s="4">
        <v>14126279</v>
      </c>
      <c r="D10" s="4">
        <v>22994436</v>
      </c>
      <c r="E10" s="4">
        <v>3876051</v>
      </c>
      <c r="F10" s="5">
        <v>23470692</v>
      </c>
      <c r="G10" s="5">
        <v>4974399</v>
      </c>
      <c r="H10" s="5">
        <v>10647882</v>
      </c>
    </row>
    <row r="11" spans="1:8" ht="12.75">
      <c r="A11" s="1" t="s">
        <v>14</v>
      </c>
      <c r="B11" s="1"/>
      <c r="C11" s="4">
        <v>500000</v>
      </c>
      <c r="D11" s="4">
        <v>0</v>
      </c>
      <c r="E11" s="4">
        <v>0</v>
      </c>
      <c r="F11" s="5">
        <v>0</v>
      </c>
      <c r="G11" s="5"/>
      <c r="H11" s="5"/>
    </row>
    <row r="12" spans="1:8" ht="12.75">
      <c r="A12" s="1" t="s">
        <v>15</v>
      </c>
      <c r="B12" s="1"/>
      <c r="C12" s="4">
        <v>7900436</v>
      </c>
      <c r="D12" s="4">
        <v>22468304</v>
      </c>
      <c r="E12" s="4">
        <v>812715</v>
      </c>
      <c r="F12" s="5">
        <v>137356</v>
      </c>
      <c r="G12" s="5">
        <v>155720</v>
      </c>
      <c r="H12" s="5">
        <v>1801765</v>
      </c>
    </row>
    <row r="13" spans="1:8" ht="12.75">
      <c r="A13" s="1" t="s">
        <v>16</v>
      </c>
      <c r="B13" s="1"/>
      <c r="C13" s="4">
        <v>0</v>
      </c>
      <c r="D13" s="4">
        <v>0</v>
      </c>
      <c r="E13" s="4">
        <v>3000000</v>
      </c>
      <c r="F13" s="5">
        <v>3000000</v>
      </c>
      <c r="G13" s="5">
        <v>2500000</v>
      </c>
      <c r="H13" s="5">
        <v>0</v>
      </c>
    </row>
    <row r="14" spans="1:8" ht="12.75">
      <c r="A14" s="1"/>
      <c r="B14" s="1"/>
      <c r="C14" s="4"/>
      <c r="D14" s="4"/>
      <c r="E14" s="4"/>
      <c r="F14" s="5"/>
      <c r="G14" s="5"/>
      <c r="H14" s="5"/>
    </row>
    <row r="15" spans="1:8" ht="12.75">
      <c r="A15" s="1" t="s">
        <v>17</v>
      </c>
      <c r="B15" s="1"/>
      <c r="C15" s="4"/>
      <c r="D15" s="4"/>
      <c r="E15" s="4"/>
      <c r="F15" s="5"/>
      <c r="G15" s="5"/>
      <c r="H15" s="5"/>
    </row>
    <row r="16" spans="1:8" ht="12.75">
      <c r="A16" s="1" t="s">
        <v>8</v>
      </c>
      <c r="B16" s="1"/>
      <c r="C16" s="4">
        <v>58142326</v>
      </c>
      <c r="D16" s="4">
        <v>49361505</v>
      </c>
      <c r="E16" s="4">
        <v>51717256</v>
      </c>
      <c r="F16" s="5">
        <v>62370930</v>
      </c>
      <c r="G16" s="5">
        <v>64132776</v>
      </c>
      <c r="H16" s="5">
        <v>70589925</v>
      </c>
    </row>
    <row r="17" spans="1:8" ht="12.75">
      <c r="A17" s="1" t="s">
        <v>9</v>
      </c>
      <c r="B17" s="1"/>
      <c r="C17" s="4">
        <v>40846898</v>
      </c>
      <c r="D17" s="4">
        <v>32868164</v>
      </c>
      <c r="E17" s="4">
        <v>42137685</v>
      </c>
      <c r="F17" s="5">
        <v>50472086</v>
      </c>
      <c r="G17" s="5">
        <v>58322628</v>
      </c>
      <c r="H17" s="5">
        <f>35061295+28453277</f>
        <v>63514572</v>
      </c>
    </row>
    <row r="18" spans="1:8" ht="12.75">
      <c r="A18" s="1" t="s">
        <v>10</v>
      </c>
      <c r="B18" s="1"/>
      <c r="C18" s="4">
        <v>3894050</v>
      </c>
      <c r="D18" s="4">
        <v>4117825</v>
      </c>
      <c r="E18" s="4">
        <v>3932220</v>
      </c>
      <c r="F18" s="5">
        <v>3299314</v>
      </c>
      <c r="G18" s="5">
        <v>1765420</v>
      </c>
      <c r="H18" s="5">
        <f>660355+572917</f>
        <v>1233272</v>
      </c>
    </row>
    <row r="19" spans="1:8" ht="12.75">
      <c r="A19" s="1" t="s">
        <v>11</v>
      </c>
      <c r="B19" s="1"/>
      <c r="C19" s="4">
        <v>57805370</v>
      </c>
      <c r="D19" s="4">
        <v>49146662</v>
      </c>
      <c r="E19" s="4">
        <v>52008156</v>
      </c>
      <c r="F19" s="5">
        <v>63545795</v>
      </c>
      <c r="G19" s="5">
        <v>64259980</v>
      </c>
      <c r="H19" s="5">
        <v>69880894</v>
      </c>
    </row>
    <row r="20" spans="1:8" ht="12.75">
      <c r="A20" s="1" t="s">
        <v>12</v>
      </c>
      <c r="B20" s="1"/>
      <c r="C20" s="4">
        <v>455977</v>
      </c>
      <c r="D20" s="4">
        <v>430834</v>
      </c>
      <c r="E20" s="4">
        <v>457844</v>
      </c>
      <c r="F20" s="5">
        <v>965050</v>
      </c>
      <c r="G20" s="5">
        <v>676888</v>
      </c>
      <c r="H20" s="5">
        <v>912296</v>
      </c>
    </row>
    <row r="21" spans="1:8" ht="12.75">
      <c r="A21" s="1" t="s">
        <v>13</v>
      </c>
      <c r="B21" s="1"/>
      <c r="C21" s="4">
        <v>553206</v>
      </c>
      <c r="D21" s="4">
        <v>172</v>
      </c>
      <c r="E21" s="4">
        <v>28513</v>
      </c>
      <c r="F21" s="5">
        <v>586197</v>
      </c>
      <c r="G21" s="5">
        <v>8448136</v>
      </c>
      <c r="H21" s="5">
        <v>16562788</v>
      </c>
    </row>
    <row r="22" spans="1:8" ht="12.75">
      <c r="A22" s="1" t="s">
        <v>14</v>
      </c>
      <c r="B22" s="1"/>
      <c r="C22" s="4">
        <v>0</v>
      </c>
      <c r="D22" s="4">
        <v>267600</v>
      </c>
      <c r="E22" s="4">
        <v>194573</v>
      </c>
      <c r="F22" s="5">
        <v>9875130</v>
      </c>
      <c r="G22" s="5"/>
      <c r="H22" s="5"/>
    </row>
    <row r="23" spans="1:8" ht="12.75">
      <c r="A23" s="1" t="s">
        <v>15</v>
      </c>
      <c r="B23" s="1"/>
      <c r="C23" s="4">
        <v>1427458</v>
      </c>
      <c r="D23" s="4">
        <v>655267</v>
      </c>
      <c r="E23" s="4">
        <v>342307</v>
      </c>
      <c r="F23" s="5">
        <v>320186</v>
      </c>
      <c r="G23" s="5">
        <v>142207</v>
      </c>
      <c r="H23" s="5">
        <v>474814</v>
      </c>
    </row>
    <row r="24" spans="1:8" ht="12.75">
      <c r="A24" s="1" t="s">
        <v>16</v>
      </c>
      <c r="B24" s="1"/>
      <c r="C24" s="4">
        <v>56091</v>
      </c>
      <c r="D24" s="4">
        <v>361185</v>
      </c>
      <c r="E24" s="4">
        <v>559230</v>
      </c>
      <c r="F24" s="5">
        <v>6013475</v>
      </c>
      <c r="G24" s="5">
        <v>0</v>
      </c>
      <c r="H24" s="5">
        <v>3836942</v>
      </c>
    </row>
    <row r="25" spans="1:8" ht="12.75">
      <c r="A25" s="1"/>
      <c r="B25" s="1"/>
      <c r="C25" s="4"/>
      <c r="D25" s="4"/>
      <c r="E25" s="4"/>
      <c r="F25" s="5"/>
      <c r="G25" s="5"/>
      <c r="H25" s="5"/>
    </row>
    <row r="26" spans="1:8" ht="12.75">
      <c r="A26" s="1" t="s">
        <v>18</v>
      </c>
      <c r="B26" s="1"/>
      <c r="C26" s="4"/>
      <c r="D26" s="4"/>
      <c r="E26" s="4"/>
      <c r="F26" s="5"/>
      <c r="G26" s="5"/>
      <c r="H26" s="5"/>
    </row>
    <row r="27" spans="1:8" ht="12.75">
      <c r="A27" s="1" t="s">
        <v>8</v>
      </c>
      <c r="B27" s="1"/>
      <c r="C27" s="4">
        <f>101361224+112767856-104193488</f>
        <v>109935592</v>
      </c>
      <c r="D27" s="4">
        <f>188791855-98398819</f>
        <v>90393036</v>
      </c>
      <c r="E27" s="4">
        <f>135545299-65810099</f>
        <v>69735200</v>
      </c>
      <c r="F27" s="5">
        <f>149472387-77889339</f>
        <v>71583048</v>
      </c>
      <c r="G27" s="5">
        <f>50509421-25280209</f>
        <v>25229212</v>
      </c>
      <c r="H27" s="5">
        <f>63659079-31227595</f>
        <v>32431484</v>
      </c>
    </row>
    <row r="28" spans="1:8" ht="12.75">
      <c r="A28" s="1" t="s">
        <v>9</v>
      </c>
      <c r="B28" s="1"/>
      <c r="C28" s="4">
        <v>73278578</v>
      </c>
      <c r="D28" s="4">
        <v>66963802</v>
      </c>
      <c r="E28" s="4">
        <v>47923293</v>
      </c>
      <c r="F28" s="5">
        <v>60921235</v>
      </c>
      <c r="G28" s="5">
        <v>16978447</v>
      </c>
      <c r="H28" s="5">
        <v>25712839</v>
      </c>
    </row>
    <row r="29" spans="1:8" ht="12.75">
      <c r="A29" s="1" t="s">
        <v>10</v>
      </c>
      <c r="B29" s="1"/>
      <c r="C29" s="4">
        <v>21080356</v>
      </c>
      <c r="D29" s="4">
        <v>19733681</v>
      </c>
      <c r="E29" s="4">
        <v>15331857</v>
      </c>
      <c r="F29" s="5">
        <v>7923418</v>
      </c>
      <c r="G29" s="5">
        <v>2787157</v>
      </c>
      <c r="H29" s="5">
        <v>1638269</v>
      </c>
    </row>
    <row r="30" spans="1:8" ht="12.75">
      <c r="A30" s="1" t="s">
        <v>11</v>
      </c>
      <c r="B30" s="1"/>
      <c r="C30" s="4">
        <f>104179209+106546365-104193488</f>
        <v>106532086</v>
      </c>
      <c r="D30" s="4">
        <f>183576121-98398819</f>
        <v>85177302</v>
      </c>
      <c r="E30" s="4">
        <f>134550388-65810099</f>
        <v>68740289</v>
      </c>
      <c r="F30" s="5">
        <f>150457787-77889339</f>
        <v>72568448</v>
      </c>
      <c r="G30" s="5">
        <f>50383827-25280209</f>
        <v>25103618</v>
      </c>
      <c r="H30" s="5">
        <f>62707628-31227595</f>
        <v>31480033</v>
      </c>
    </row>
    <row r="31" spans="1:8" ht="12.75">
      <c r="A31" s="1" t="s">
        <v>12</v>
      </c>
      <c r="B31" s="1"/>
      <c r="C31" s="4">
        <v>757157</v>
      </c>
      <c r="D31" s="4">
        <v>712764</v>
      </c>
      <c r="E31" s="4">
        <v>786712</v>
      </c>
      <c r="F31" s="5">
        <v>1266095</v>
      </c>
      <c r="G31" s="5">
        <v>799860</v>
      </c>
      <c r="H31" s="5">
        <v>760148</v>
      </c>
    </row>
    <row r="32" spans="1:8" ht="12.75">
      <c r="A32" s="1" t="s">
        <v>13</v>
      </c>
      <c r="B32" s="1"/>
      <c r="C32" s="4">
        <v>439231</v>
      </c>
      <c r="D32" s="4">
        <v>3681845</v>
      </c>
      <c r="E32" s="4">
        <v>5179901</v>
      </c>
      <c r="F32" s="5">
        <v>7398792</v>
      </c>
      <c r="G32" s="5">
        <v>3957837</v>
      </c>
      <c r="H32" s="5">
        <v>4936080</v>
      </c>
    </row>
    <row r="33" spans="1:8" ht="12.75">
      <c r="A33" s="1" t="s">
        <v>14</v>
      </c>
      <c r="B33" s="1"/>
      <c r="C33" s="4">
        <v>1203854</v>
      </c>
      <c r="D33" s="4">
        <v>548800</v>
      </c>
      <c r="E33" s="4">
        <v>0</v>
      </c>
      <c r="F33" s="5">
        <v>0</v>
      </c>
      <c r="G33" s="5"/>
      <c r="H33" s="5"/>
    </row>
    <row r="34" spans="1:8" ht="12.75">
      <c r="A34" s="1" t="s">
        <v>15</v>
      </c>
      <c r="B34" s="1"/>
      <c r="C34" s="4">
        <v>5118385</v>
      </c>
      <c r="D34" s="4">
        <v>3557205</v>
      </c>
      <c r="E34" s="4">
        <v>1234365</v>
      </c>
      <c r="F34" s="5">
        <v>1157842</v>
      </c>
      <c r="G34" s="5">
        <v>299921</v>
      </c>
      <c r="H34" s="5">
        <v>1151147</v>
      </c>
    </row>
    <row r="35" spans="1:8" ht="12.75">
      <c r="A35" s="1" t="s">
        <v>16</v>
      </c>
      <c r="B35" s="1"/>
      <c r="C35" s="4">
        <v>2753101</v>
      </c>
      <c r="D35" s="4">
        <v>877087</v>
      </c>
      <c r="E35" s="4">
        <v>3080709</v>
      </c>
      <c r="F35" s="5">
        <v>1607664</v>
      </c>
      <c r="G35" s="5">
        <v>557542</v>
      </c>
      <c r="H35" s="5">
        <v>2220849</v>
      </c>
    </row>
    <row r="36" spans="1:8" ht="12.75">
      <c r="A36" s="1"/>
      <c r="B36" s="1"/>
      <c r="C36" s="4"/>
      <c r="D36" s="4"/>
      <c r="E36" s="4"/>
      <c r="F36" s="5"/>
      <c r="G36" s="5"/>
      <c r="H36" s="5"/>
    </row>
    <row r="37" spans="1:8" ht="12.75">
      <c r="A37" s="1" t="s">
        <v>19</v>
      </c>
      <c r="B37" s="1"/>
      <c r="C37" s="4"/>
      <c r="D37" s="4"/>
      <c r="E37" s="4"/>
      <c r="G37" s="5"/>
      <c r="H37" s="5"/>
    </row>
    <row r="38" spans="1:8" ht="12.75">
      <c r="A38" s="1" t="s">
        <v>8</v>
      </c>
      <c r="B38" s="1"/>
      <c r="C38" s="4">
        <v>125819808</v>
      </c>
      <c r="D38" s="4">
        <v>171173072</v>
      </c>
      <c r="E38" s="4">
        <v>84695355</v>
      </c>
      <c r="F38" s="5">
        <v>124958276</v>
      </c>
      <c r="G38" s="5">
        <v>63292578</v>
      </c>
      <c r="H38" s="5">
        <v>82863596</v>
      </c>
    </row>
    <row r="39" spans="1:8" ht="12.75">
      <c r="A39" s="1" t="s">
        <v>9</v>
      </c>
      <c r="B39" s="1"/>
      <c r="C39" s="4">
        <v>77810532</v>
      </c>
      <c r="D39" s="4">
        <v>97432670</v>
      </c>
      <c r="E39" s="4">
        <v>65475041</v>
      </c>
      <c r="F39" s="5">
        <v>93326108</v>
      </c>
      <c r="G39" s="5">
        <v>50928572</v>
      </c>
      <c r="H39" s="5">
        <v>51681879</v>
      </c>
    </row>
    <row r="40" spans="1:8" ht="12.75">
      <c r="A40" s="1" t="s">
        <v>10</v>
      </c>
      <c r="B40" s="1"/>
      <c r="C40" s="4">
        <v>2642804</v>
      </c>
      <c r="D40" s="4">
        <v>3043207</v>
      </c>
      <c r="E40" s="4">
        <v>1491281</v>
      </c>
      <c r="F40" s="5">
        <v>1557323</v>
      </c>
      <c r="G40" s="5">
        <v>1920969</v>
      </c>
      <c r="H40" s="5">
        <v>1750598</v>
      </c>
    </row>
    <row r="41" spans="1:8" ht="12.75">
      <c r="A41" s="1" t="s">
        <v>11</v>
      </c>
      <c r="B41" s="1"/>
      <c r="C41" s="4">
        <v>104459092</v>
      </c>
      <c r="D41" s="4">
        <v>159833350</v>
      </c>
      <c r="E41" s="4">
        <v>75482107</v>
      </c>
      <c r="F41" s="5">
        <v>115651574</v>
      </c>
      <c r="G41" s="5">
        <v>54866683</v>
      </c>
      <c r="H41" s="5">
        <v>75932291</v>
      </c>
    </row>
    <row r="42" spans="1:8" ht="12.75">
      <c r="A42" s="1" t="s">
        <v>12</v>
      </c>
      <c r="B42" s="1"/>
      <c r="C42" s="4">
        <v>3001901</v>
      </c>
      <c r="D42" s="4">
        <v>1193525</v>
      </c>
      <c r="E42" s="4">
        <v>1917961</v>
      </c>
      <c r="F42" s="5">
        <v>1898381</v>
      </c>
      <c r="G42" s="5">
        <v>1034301</v>
      </c>
      <c r="H42" s="5">
        <v>1339822</v>
      </c>
    </row>
    <row r="43" spans="1:8" ht="12.75">
      <c r="A43" s="1" t="s">
        <v>13</v>
      </c>
      <c r="B43" s="1"/>
      <c r="C43" s="4">
        <v>723700</v>
      </c>
      <c r="D43" s="4">
        <v>2294017</v>
      </c>
      <c r="E43" s="4">
        <v>5320669</v>
      </c>
      <c r="F43" s="5">
        <v>469652</v>
      </c>
      <c r="G43" s="5">
        <v>958081</v>
      </c>
      <c r="H43" s="5">
        <v>992956</v>
      </c>
    </row>
    <row r="44" spans="1:8" ht="12.75">
      <c r="A44" s="1" t="s">
        <v>14</v>
      </c>
      <c r="B44" s="1"/>
      <c r="C44" s="4">
        <v>158903</v>
      </c>
      <c r="D44" s="4">
        <v>1149542</v>
      </c>
      <c r="E44" s="4">
        <v>88609</v>
      </c>
      <c r="F44" s="5">
        <v>474617</v>
      </c>
      <c r="G44" s="5">
        <v>0</v>
      </c>
      <c r="H44" s="5">
        <v>0</v>
      </c>
    </row>
    <row r="45" spans="1:8" ht="12.75">
      <c r="A45" s="1" t="s">
        <v>15</v>
      </c>
      <c r="B45" s="1"/>
      <c r="C45" s="4">
        <v>7097497</v>
      </c>
      <c r="D45" s="4">
        <v>9659885</v>
      </c>
      <c r="E45" s="4">
        <v>6794591</v>
      </c>
      <c r="F45" s="5">
        <v>4784144</v>
      </c>
      <c r="G45" s="5">
        <v>3073940</v>
      </c>
      <c r="H45" s="5">
        <v>2731155</v>
      </c>
    </row>
    <row r="46" spans="1:8" ht="12.75">
      <c r="A46" s="1" t="s">
        <v>16</v>
      </c>
      <c r="B46" s="1"/>
      <c r="C46" s="4">
        <v>1227651</v>
      </c>
      <c r="D46" s="4">
        <v>3255835</v>
      </c>
      <c r="E46" s="4">
        <v>2497081</v>
      </c>
      <c r="F46" s="5">
        <v>2385757</v>
      </c>
      <c r="G46" s="5">
        <v>1946457</v>
      </c>
      <c r="H46" s="5">
        <v>2429814</v>
      </c>
    </row>
    <row r="47" spans="1:8" ht="12.75">
      <c r="A47" s="1"/>
      <c r="B47" s="1"/>
      <c r="C47" s="4"/>
      <c r="D47" s="4"/>
      <c r="E47" s="4"/>
      <c r="G47" s="5"/>
      <c r="H47" s="5"/>
    </row>
    <row r="48" spans="1:4" ht="12.75">
      <c r="A48" s="1" t="s">
        <v>20</v>
      </c>
      <c r="B48" s="1"/>
      <c r="C48" s="6" t="s">
        <v>21</v>
      </c>
      <c r="D48" s="6"/>
    </row>
    <row r="49" spans="1:8" ht="12.75">
      <c r="A49" s="1" t="s">
        <v>8</v>
      </c>
      <c r="B49" s="1"/>
      <c r="C49" s="5">
        <f>C5+C16+C27+C38-55753584</f>
        <v>402065392</v>
      </c>
      <c r="D49" s="5">
        <f>D5+D16+D27+D38-68896130</f>
        <v>447363945</v>
      </c>
      <c r="E49" s="5">
        <f>E5+E16+E27+E38-32492076</f>
        <v>273558440</v>
      </c>
      <c r="F49" s="5">
        <f>F5+F16+F27+F38-20327220-17903044-396224</f>
        <v>407479599</v>
      </c>
      <c r="G49" s="5">
        <f>G5+G16+G27+G38-4261134-6599476</f>
        <v>223692585</v>
      </c>
      <c r="H49" s="5">
        <f>H5+H16+H27+H38-176021-2925773</f>
        <v>266264414</v>
      </c>
    </row>
    <row r="50" spans="1:8" ht="12.75">
      <c r="A50" s="1" t="s">
        <v>9</v>
      </c>
      <c r="B50" s="1"/>
      <c r="C50" s="5">
        <f>C6+C17+C28+C39</f>
        <v>343696344</v>
      </c>
      <c r="D50" s="5">
        <f>D6+D17+D28+D39</f>
        <v>383402289</v>
      </c>
      <c r="E50" s="5">
        <f aca="true" t="shared" si="0" ref="E50:H51">E6+E17+E28+E39</f>
        <v>231770158</v>
      </c>
      <c r="F50" s="5">
        <f t="shared" si="0"/>
        <v>354424058</v>
      </c>
      <c r="G50" s="5">
        <f t="shared" si="0"/>
        <v>200589556</v>
      </c>
      <c r="H50" s="5">
        <f t="shared" si="0"/>
        <v>217862263</v>
      </c>
    </row>
    <row r="51" spans="1:8" ht="12.75">
      <c r="A51" s="1" t="s">
        <v>10</v>
      </c>
      <c r="B51" s="1"/>
      <c r="C51" s="5">
        <f>C7+C18+C29+C40</f>
        <v>28305144</v>
      </c>
      <c r="D51" s="5">
        <f>D7+D18+D29+D40</f>
        <v>28538718</v>
      </c>
      <c r="E51" s="5">
        <f t="shared" si="0"/>
        <v>21177598</v>
      </c>
      <c r="F51" s="5">
        <f t="shared" si="0"/>
        <v>13459970</v>
      </c>
      <c r="G51" s="5">
        <f t="shared" si="0"/>
        <v>6889856</v>
      </c>
      <c r="H51" s="5">
        <f t="shared" si="0"/>
        <v>5467775</v>
      </c>
    </row>
    <row r="52" spans="1:8" ht="12.75">
      <c r="A52" s="1" t="s">
        <v>11</v>
      </c>
      <c r="B52" s="1"/>
      <c r="C52" s="5">
        <f>C8+C19+C30+C41-55753584</f>
        <v>391976621</v>
      </c>
      <c r="D52" s="5">
        <f>D8+D19+D30+D41-68896130</f>
        <v>406566378</v>
      </c>
      <c r="E52" s="5">
        <f>E8+E19+E30+E41-32492076</f>
        <v>265440935</v>
      </c>
      <c r="F52" s="5">
        <f>F8+F19+F30+F41-20327220-396224-17903044</f>
        <v>400612778</v>
      </c>
      <c r="G52" s="5">
        <f>G8+G19+G30+G41-4261134-6599476</f>
        <v>214061994</v>
      </c>
      <c r="H52" s="5">
        <f>H8+H19+H30+H41-176021-2925773</f>
        <v>253238211</v>
      </c>
    </row>
    <row r="53" spans="1:8" ht="12.75">
      <c r="A53" s="1" t="s">
        <v>12</v>
      </c>
      <c r="B53" s="1"/>
      <c r="C53" s="5">
        <f>C9+C20+C31+C42</f>
        <v>4568871</v>
      </c>
      <c r="D53" s="5">
        <f>D9+D20+D31+D42</f>
        <v>2749623</v>
      </c>
      <c r="E53" s="5">
        <f aca="true" t="shared" si="1" ref="E53:H54">E9+E20+E31+E42</f>
        <v>3607503</v>
      </c>
      <c r="F53" s="5">
        <f t="shared" si="1"/>
        <v>4621044</v>
      </c>
      <c r="G53" s="5">
        <f t="shared" si="1"/>
        <v>3068088</v>
      </c>
      <c r="H53" s="5">
        <f t="shared" si="1"/>
        <v>3837711</v>
      </c>
    </row>
    <row r="54" spans="1:8" ht="12.75">
      <c r="A54" s="1" t="s">
        <v>13</v>
      </c>
      <c r="B54" s="1"/>
      <c r="C54" s="5">
        <f>C10+C21+C32+C43</f>
        <v>15842416</v>
      </c>
      <c r="D54" s="5">
        <f>D10+D21+D32+D43</f>
        <v>28970470</v>
      </c>
      <c r="E54" s="5">
        <f t="shared" si="1"/>
        <v>14405134</v>
      </c>
      <c r="F54" s="5">
        <f t="shared" si="1"/>
        <v>31925333</v>
      </c>
      <c r="G54" s="5">
        <f t="shared" si="1"/>
        <v>18338453</v>
      </c>
      <c r="H54" s="5">
        <f t="shared" si="1"/>
        <v>33139706</v>
      </c>
    </row>
    <row r="55" spans="1:8" ht="12.75">
      <c r="A55" s="1" t="s">
        <v>14</v>
      </c>
      <c r="B55" s="1"/>
      <c r="C55" s="5">
        <f>C33+C22+C11+C44</f>
        <v>1862757</v>
      </c>
      <c r="D55" s="5">
        <f>D33+D22+D11+D44</f>
        <v>1965942</v>
      </c>
      <c r="E55" s="5">
        <f>E33+E22+E11+E44</f>
        <v>283182</v>
      </c>
      <c r="F55" s="5">
        <f>F33+F22+F11+F44</f>
        <v>10349747</v>
      </c>
      <c r="G55" s="5"/>
      <c r="H55" s="5"/>
    </row>
    <row r="56" spans="1:8" ht="12.75">
      <c r="A56" s="1" t="s">
        <v>15</v>
      </c>
      <c r="B56" s="1"/>
      <c r="C56" s="5">
        <f>C12+C23+C34+C45</f>
        <v>21543776</v>
      </c>
      <c r="D56" s="5">
        <f>D12+D23+D34+D45</f>
        <v>36340661</v>
      </c>
      <c r="E56" s="5">
        <f aca="true" t="shared" si="2" ref="E56:H57">E12+E23+E34+E45</f>
        <v>9183978</v>
      </c>
      <c r="F56" s="5">
        <f t="shared" si="2"/>
        <v>6399528</v>
      </c>
      <c r="G56" s="5">
        <f t="shared" si="2"/>
        <v>3671788</v>
      </c>
      <c r="H56" s="5">
        <f t="shared" si="2"/>
        <v>6158881</v>
      </c>
    </row>
    <row r="57" spans="1:8" ht="12.75">
      <c r="A57" s="1" t="s">
        <v>16</v>
      </c>
      <c r="B57" s="1"/>
      <c r="C57" s="5">
        <f>C13+C24+C35+C46</f>
        <v>4036843</v>
      </c>
      <c r="D57" s="5">
        <f>D13+D24+D35+D46</f>
        <v>4494107</v>
      </c>
      <c r="E57" s="5">
        <f t="shared" si="2"/>
        <v>9137020</v>
      </c>
      <c r="F57" s="5">
        <f t="shared" si="2"/>
        <v>13006896</v>
      </c>
      <c r="G57" s="5">
        <f t="shared" si="2"/>
        <v>5003999</v>
      </c>
      <c r="H57" s="5">
        <f t="shared" si="2"/>
        <v>8487605</v>
      </c>
    </row>
    <row r="58" spans="3:5" ht="12.75">
      <c r="C58" s="4"/>
      <c r="D58" s="4"/>
      <c r="E58" s="4"/>
    </row>
    <row r="59" ht="12.75">
      <c r="D59" s="4"/>
    </row>
    <row r="60" spans="1:4" ht="12.75">
      <c r="A60" s="1" t="s">
        <v>22</v>
      </c>
      <c r="B60" s="1"/>
      <c r="D60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dcterms:created xsi:type="dcterms:W3CDTF">2002-12-18T14:02:25Z</dcterms:created>
  <dcterms:modified xsi:type="dcterms:W3CDTF">2002-12-18T14:03:20Z</dcterms:modified>
  <cp:category/>
  <cp:version/>
  <cp:contentType/>
  <cp:contentStatus/>
</cp:coreProperties>
</file>