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<sst xmlns="http://schemas.openxmlformats.org/spreadsheetml/2006/main" count="613" uniqueCount="222">
  <si>
    <t>FISCAL YEAR 2002 SPREADSHEET FOR SMALL, RURAL SCHOOL ACHIEVEMENT PROGRAM AND RURAL LOW-INCOME SCHOOL PROGRAM</t>
  </si>
  <si>
    <t>West Virginia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</si>
  <si>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</si>
  <si>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</si>
  <si>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</si>
  <si>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</si>
  <si>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</si>
  <si>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</si>
  <si>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</si>
  <si>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</si>
  <si>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</si>
  <si>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 (YES/NO)</t>
  </si>
  <si>
    <t>Is the LEA defined as rural by the State? (YES/NO/NA)</t>
  </si>
  <si>
    <t xml:space="preserve">
Average Daily Attendance</t>
  </si>
  <si>
    <t>Is county population density less than 10 persons/sq. mile (YES/NO/NA)</t>
  </si>
  <si>
    <t>Is LEA eligible for SRSA Program Grant? (YES/NO)</t>
  </si>
  <si>
    <t>Does SRSA-eligible LEA intend to participate? (YES/NO/NA)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</si>
  <si>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</si>
  <si>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</si>
  <si>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</si>
  <si>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</si>
  <si>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2001 Title II allocation amount</t>
  </si>
  <si>
    <t>FY 2001 Title IV allocation amount</t>
  </si>
  <si>
    <t>FY 2001 Title VI allocation amount</t>
  </si>
  <si>
    <t>FY 2001 Class Size Reduction allocation amount</t>
  </si>
  <si>
    <t>SRSA Rural Check</t>
  </si>
  <si>
    <t>SRSA Size Check</t>
  </si>
  <si>
    <t>SRSA eligible</t>
  </si>
  <si>
    <t>SRSA YES check</t>
  </si>
  <si>
    <t>RLISP poverty check</t>
  </si>
  <si>
    <t>RLISP locale code</t>
  </si>
  <si>
    <t>Initial RSLIP eligible</t>
  </si>
  <si>
    <t>SRSA eligible instead</t>
  </si>
  <si>
    <t>RLISP eligible</t>
  </si>
  <si>
    <t>Double program</t>
  </si>
  <si>
    <t>Check on SRSA YES</t>
  </si>
  <si>
    <t>Check on RLISP YES</t>
  </si>
  <si>
    <t>20% check</t>
  </si>
  <si>
    <t>POCAHONTAS SCHOOL DISTRICT</t>
  </si>
  <si>
    <t>926 5TH AVE</t>
  </si>
  <si>
    <t>MARLINTON</t>
  </si>
  <si>
    <t>YES</t>
  </si>
  <si>
    <t>NA</t>
  </si>
  <si>
    <t>NO</t>
  </si>
  <si>
    <t>BARBOUR COUNTY SCHOOL DISTRICT</t>
  </si>
  <si>
    <t>105 S RAILROAD ST</t>
  </si>
  <si>
    <t>PHILIPPI</t>
  </si>
  <si>
    <t>6,7</t>
  </si>
  <si>
    <t>N/A</t>
  </si>
  <si>
    <t>BOONE COUNTY SCHOOL DISTRICT</t>
  </si>
  <si>
    <t>69 AVENUE B</t>
  </si>
  <si>
    <t>MADISON</t>
  </si>
  <si>
    <t>BRAXTON COUNTY SCHOOL DISTRICT</t>
  </si>
  <si>
    <t>411 N HILL RD</t>
  </si>
  <si>
    <t>SUTTON</t>
  </si>
  <si>
    <t>CALHOUN COUNTY SCHOOL DISTRICT</t>
  </si>
  <si>
    <t>PO BOX 460</t>
  </si>
  <si>
    <t>GRANTSVILLE</t>
  </si>
  <si>
    <t>CLAY COUNTY SCHOOL DISTRICT</t>
  </si>
  <si>
    <t>PO BOX 120</t>
  </si>
  <si>
    <t>CLAY</t>
  </si>
  <si>
    <t>DODDRIDGE COUNTY SCHOOL DIST</t>
  </si>
  <si>
    <t>104 SISTERSVILLE PIKE</t>
  </si>
  <si>
    <t>WEST UNION</t>
  </si>
  <si>
    <t>FAYETTE COUNTY SCHOOL DISTRICT</t>
  </si>
  <si>
    <t>111 FAYETTE AVE</t>
  </si>
  <si>
    <t>FAYETTEVILLE</t>
  </si>
  <si>
    <t>6,7,N</t>
  </si>
  <si>
    <t>GILMER COUNTY SCHOOL DISTRICT</t>
  </si>
  <si>
    <t>201 N COURT ST</t>
  </si>
  <si>
    <t>GLENVILLE</t>
  </si>
  <si>
    <t>GREENBRIER COUNTY SCHOOL DIST</t>
  </si>
  <si>
    <t>PO BOX 987</t>
  </si>
  <si>
    <t>LEWISBURG</t>
  </si>
  <si>
    <t>HAMPSHIRE COUNTY SCHOOL DIST</t>
  </si>
  <si>
    <t>46 S HIGH ST</t>
  </si>
  <si>
    <t>ROMNEY</t>
  </si>
  <si>
    <t>HARRISON COUNTY SCHOOL DIST</t>
  </si>
  <si>
    <t>PO BOX 1370</t>
  </si>
  <si>
    <t>CLARKSBURG</t>
  </si>
  <si>
    <t>JACKSON COUNTY SCHOOL DISTRICT</t>
  </si>
  <si>
    <t>PO BOX 770</t>
  </si>
  <si>
    <t>RIPLEY</t>
  </si>
  <si>
    <t>LEWIS COUNTY SCHOOL DISTRICT</t>
  </si>
  <si>
    <t>322 E 3RD ST</t>
  </si>
  <si>
    <t>WESTON</t>
  </si>
  <si>
    <t>LINCOLN COUNTY SCHOOL DISTRICT</t>
  </si>
  <si>
    <t>10 MARLAND AVE</t>
  </si>
  <si>
    <t>HAMLIN</t>
  </si>
  <si>
    <t>LOGAN COUNTY SCHOOL DISTRICT</t>
  </si>
  <si>
    <t>PO BOX 477</t>
  </si>
  <si>
    <t>LOGAN</t>
  </si>
  <si>
    <t>7,N</t>
  </si>
  <si>
    <t>MARION COUNTY SCHOOL DISTRICT</t>
  </si>
  <si>
    <t>200 GASTON AVE</t>
  </si>
  <si>
    <t>FAIRMONT</t>
  </si>
  <si>
    <t>MASON COUNTY SCHOOL DISTRICT</t>
  </si>
  <si>
    <t>307 8TH ST</t>
  </si>
  <si>
    <t>POINT PLEASANT</t>
  </si>
  <si>
    <t>MCDOWELL COUNTY SCHOOL DIST</t>
  </si>
  <si>
    <t>30 CENTRAL AVE</t>
  </si>
  <si>
    <t>WELCH</t>
  </si>
  <si>
    <t>MERCER COUNTY SCHOOL DISTRICT</t>
  </si>
  <si>
    <t>1403 HONAKER AVE</t>
  </si>
  <si>
    <t>PRINCETON</t>
  </si>
  <si>
    <t>MINGO COUNTY SCHOOL DISTRICT</t>
  </si>
  <si>
    <t>RR 1 BOX 310</t>
  </si>
  <si>
    <t>WILLIAMSON</t>
  </si>
  <si>
    <t>MONROE COUNTY SCHOOL DISTRICT</t>
  </si>
  <si>
    <t>PO BOX 330</t>
  </si>
  <si>
    <t>UNION</t>
  </si>
  <si>
    <t>NICHOLAS COUNTY SCHOOL DIST</t>
  </si>
  <si>
    <t>400 OLD MAIN DR</t>
  </si>
  <si>
    <t>SUMMERSVILLE</t>
  </si>
  <si>
    <t>PRESTON COUNTY SCHOOL DISTRICT</t>
  </si>
  <si>
    <t>PO BOX 566</t>
  </si>
  <si>
    <t>KINGWOOD</t>
  </si>
  <si>
    <t>RALEIGH COUNTY SCHOOL DISTRICT</t>
  </si>
  <si>
    <t>105 ADAIR ST</t>
  </si>
  <si>
    <t>BECKLEY</t>
  </si>
  <si>
    <t>RANDOLPH COUNTY SCHOOL DIST</t>
  </si>
  <si>
    <t>40 11TH ST</t>
  </si>
  <si>
    <t>ELKINS</t>
  </si>
  <si>
    <t>RITCHIE COUNTY SCHOOL DISTRICT</t>
  </si>
  <si>
    <t>PO BOX 216</t>
  </si>
  <si>
    <t>HARRISVILLE</t>
  </si>
  <si>
    <t>ROANE COUNTY SCHOOL DISTRICT</t>
  </si>
  <si>
    <t>PO BOX 609</t>
  </si>
  <si>
    <t>SPENCER</t>
  </si>
  <si>
    <t>SUMMERS COUNTY SCHOOL DISTRICT</t>
  </si>
  <si>
    <t>116 MAIN ST</t>
  </si>
  <si>
    <t>HINTON</t>
  </si>
  <si>
    <t>TAYLOR COUNTY SCHOOL DISTRICT</t>
  </si>
  <si>
    <t>306 BEECH ST</t>
  </si>
  <si>
    <t>GRAFTON</t>
  </si>
  <si>
    <t>TUCKER COUNTY SCHOOL DISTRICT</t>
  </si>
  <si>
    <t>501 CHESTNUT ST</t>
  </si>
  <si>
    <t>PARSONS</t>
  </si>
  <si>
    <t>TYLER COUNTY SCHOOL DISTRICT</t>
  </si>
  <si>
    <t>PO BOX 25</t>
  </si>
  <si>
    <t>MIDDLEBOURNE</t>
  </si>
  <si>
    <t>UPSHUR COUNTY SCHOOL DISTRICT</t>
  </si>
  <si>
    <t>102 SMITHFIELD ST</t>
  </si>
  <si>
    <t>BUCKHANNON</t>
  </si>
  <si>
    <t>23,212,32</t>
  </si>
  <si>
    <t>WEBSTER COUNTY SCHOOL DISTRICT</t>
  </si>
  <si>
    <t>315 S MAIN ST</t>
  </si>
  <si>
    <t>WEBSTER SPRINGS</t>
  </si>
  <si>
    <t>WETZEL COUNTY SCHOOL DISTRICT</t>
  </si>
  <si>
    <t>333 FOUNDRY ST</t>
  </si>
  <si>
    <t>NEW MARTINSVILLE</t>
  </si>
  <si>
    <t>WIRT COUNTY SCHOOL DISTRICT</t>
  </si>
  <si>
    <t>PO BOX 189</t>
  </si>
  <si>
    <t>ELIZABETH</t>
  </si>
  <si>
    <t>WYOMING COUNTY SCHOOL DISTRICT</t>
  </si>
  <si>
    <t>PO BOX 69</t>
  </si>
  <si>
    <t>PINEVILLE</t>
  </si>
  <si>
    <t>BERKELEY COUNTY SCHOOL DIST</t>
  </si>
  <si>
    <t>401 S QUEEN ST</t>
  </si>
  <si>
    <t>MARTINSBURG</t>
  </si>
  <si>
    <t>3,8</t>
  </si>
  <si>
    <t>BROOKE COUNTY SCHOOL DISTRICT</t>
  </si>
  <si>
    <t>1201 PLEASANT AVE</t>
  </si>
  <si>
    <t>WELLSBURG</t>
  </si>
  <si>
    <t>2,4,8</t>
  </si>
  <si>
    <t>CABELL COUNTY SCHOOL DISTRICT</t>
  </si>
  <si>
    <t>PO BOX 446</t>
  </si>
  <si>
    <t>HUNTINGTON</t>
  </si>
  <si>
    <t>GRANT COUNTY SCHOOL DISTRICT</t>
  </si>
  <si>
    <t>204 JEFFERSON AVE</t>
  </si>
  <si>
    <t>PETERSBURG</t>
  </si>
  <si>
    <t>HANCOCK COUNTY SCHOOL DISTRICT</t>
  </si>
  <si>
    <t>PO BOX 1300</t>
  </si>
  <si>
    <t>NEW CUMBERLAND</t>
  </si>
  <si>
    <t>HARDY COUNTY SCHOOL DISTRICT</t>
  </si>
  <si>
    <t>510 ASHBY ST</t>
  </si>
  <si>
    <t>MOOREFIELD</t>
  </si>
  <si>
    <t>INSTITUTIONAL PROGRAMS</t>
  </si>
  <si>
    <t>CAPITOL COMPLEX  BLDG6 RMB-016</t>
  </si>
  <si>
    <t>CHARLESTON</t>
  </si>
  <si>
    <t xml:space="preserve"> </t>
  </si>
  <si>
    <t>2,3,4,6,7,8</t>
  </si>
  <si>
    <t>Missing</t>
  </si>
  <si>
    <t>JEFFERSON COUNTY SCHOOL DIST</t>
  </si>
  <si>
    <t>CHARLES TOWN</t>
  </si>
  <si>
    <t>KANAWHA COUNTY SCHOOL DISTRICT</t>
  </si>
  <si>
    <t>200 ELIZABETH ST</t>
  </si>
  <si>
    <t>2,4,8,N</t>
  </si>
  <si>
    <t>MARSHALL COUNTY SCHOOL DIST</t>
  </si>
  <si>
    <t>PO BOX 578</t>
  </si>
  <si>
    <t>MOUNDSVILLE</t>
  </si>
  <si>
    <t>MINERAL COUNTY SCHOOL DISTRICT</t>
  </si>
  <si>
    <t>1 BAKER PL</t>
  </si>
  <si>
    <t>KEYSER</t>
  </si>
  <si>
    <t>4,8</t>
  </si>
  <si>
    <t>MONONGALIA SCHOOL DISTRICT</t>
  </si>
  <si>
    <t>13 S HIGH ST</t>
  </si>
  <si>
    <t>MORGANTOWN</t>
  </si>
  <si>
    <t>5,6,7</t>
  </si>
  <si>
    <t>MORGAN COUNTY SCHOOL DISTRICT</t>
  </si>
  <si>
    <t>903 S WASHINGTON ST</t>
  </si>
  <si>
    <t>BERKELEY SPRINGS</t>
  </si>
  <si>
    <t>OHIO COUNTY SCHOOL DISTRICT</t>
  </si>
  <si>
    <t>2203 NATIONAL RD</t>
  </si>
  <si>
    <t>WHEELING</t>
  </si>
  <si>
    <t>PENDLETON COUNTY SCHOOL DIST</t>
  </si>
  <si>
    <t>PO BOX 888</t>
  </si>
  <si>
    <t>FRANKLIN</t>
  </si>
  <si>
    <t>PLEASANTS COUNTY SCHOOL DIST</t>
  </si>
  <si>
    <t>202 FAIRVIEW AVE</t>
  </si>
  <si>
    <t>SAINT MARYS</t>
  </si>
  <si>
    <t>PUTNAM COUNTY SCHOOL DISTRICT</t>
  </si>
  <si>
    <t>9 COURTHOUSE DR</t>
  </si>
  <si>
    <t>WINFIELD</t>
  </si>
  <si>
    <t>WAYNE COUNTY SCHOOL DISTRICT</t>
  </si>
  <si>
    <t>PO BOX 70</t>
  </si>
  <si>
    <t>WAYNE</t>
  </si>
  <si>
    <t>WOOD COUNTY SCHOOL DISTRICT</t>
  </si>
  <si>
    <t>1210 13TH ST</t>
  </si>
  <si>
    <t>PARKERSBURG</t>
  </si>
  <si>
    <t>WV SCHOOLS FOR DEAF &amp; BLIND</t>
  </si>
  <si>
    <t>301 E MAIN 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</si>
</sst>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"/>
    <numFmt numFmtId="166" formatCode="_(* #,##0_);_(* \(#,##0\);_(* &quot;-&quot;??_);_(@_)"/>
    <numFmt numFmtId="167" formatCode="00"/>
    <numFmt numFmtId="168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166" fontId="0" fillId="0" borderId="0" xfId="15" applyNumberForma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6" fontId="0" fillId="0" borderId="0" xfId="15" applyNumberFormat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167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textRotation="90" wrapText="1"/>
    </xf>
    <xf numFmtId="165" fontId="1" fillId="2" borderId="1" xfId="0" applyNumberFormat="1" applyFont="1" applyFill="1" applyBorder="1" applyAlignment="1">
      <alignment horizontal="left" textRotation="90" wrapText="1"/>
    </xf>
    <xf numFmtId="0" fontId="1" fillId="2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166" fontId="1" fillId="0" borderId="2" xfId="15" applyNumberFormat="1" applyFont="1" applyFill="1" applyBorder="1" applyAlignment="1" applyProtection="1">
      <alignment horizontal="left" textRotation="75" wrapText="1"/>
      <protection locked="0"/>
    </xf>
    <xf numFmtId="0" fontId="1" fillId="0" borderId="2" xfId="0" applyFont="1" applyBorder="1" applyAlignment="1" applyProtection="1">
      <alignment horizontal="left" textRotation="75" wrapText="1"/>
      <protection locked="0"/>
    </xf>
    <xf numFmtId="0" fontId="0" fillId="0" borderId="0" xfId="0" applyBorder="1" applyAlignment="1">
      <alignment horizontal="right" textRotation="90"/>
    </xf>
    <xf numFmtId="0" fontId="0" fillId="0" borderId="0" xfId="0" applyBorder="1" applyAlignment="1">
      <alignment horizontal="left" textRotation="90"/>
    </xf>
    <xf numFmtId="0" fontId="1" fillId="2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166" fontId="0" fillId="0" borderId="4" xfId="15" applyNumberForma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right"/>
      <protection locked="0"/>
    </xf>
    <xf numFmtId="168" fontId="0" fillId="0" borderId="4" xfId="0" applyNumberFormat="1" applyBorder="1" applyAlignment="1">
      <alignment horizontal="center"/>
    </xf>
    <xf numFmtId="166" fontId="0" fillId="0" borderId="4" xfId="15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166" fontId="0" fillId="0" borderId="2" xfId="15" applyNumberFormat="1" applyBorder="1" applyAlignment="1" applyProtection="1">
      <alignment horizontal="center"/>
      <protection locked="0"/>
    </xf>
    <xf numFmtId="168" fontId="0" fillId="0" borderId="2" xfId="0" applyNumberFormat="1" applyBorder="1" applyAlignment="1">
      <alignment horizontal="center"/>
    </xf>
    <xf numFmtId="166" fontId="0" fillId="0" borderId="2" xfId="15" applyNumberFormat="1" applyBorder="1" applyAlignment="1" applyProtection="1">
      <alignment/>
      <protection locked="0"/>
    </xf>
    <xf numFmtId="166" fontId="0" fillId="0" borderId="4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81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421875" style="0" bestFit="1" customWidth="1"/>
    <col min="3" max="3" width="36.421875" style="0" bestFit="1" customWidth="1"/>
    <col min="4" max="4" width="34.421875" style="0" hidden="1" customWidth="1"/>
    <col min="5" max="5" width="20.140625" style="0" hidden="1" customWidth="1"/>
    <col min="6" max="6" width="7.00390625" style="2" hidden="1" customWidth="1"/>
    <col min="7" max="7" width="6.8515625" style="3" hidden="1" customWidth="1"/>
    <col min="8" max="8" width="12.421875" style="0" hidden="1" customWidth="1"/>
    <col min="9" max="9" width="9.8515625" style="4" bestFit="1" customWidth="1"/>
    <col min="10" max="10" width="6.57421875" style="4" bestFit="1" customWidth="1"/>
    <col min="11" max="11" width="6.57421875" style="5" bestFit="1" customWidth="1"/>
    <col min="12" max="12" width="9.28125" style="6" customWidth="1"/>
    <col min="13" max="13" width="9.140625" style="5" customWidth="1"/>
    <col min="14" max="14" width="6.57421875" style="7" bestFit="1" customWidth="1"/>
    <col min="15" max="15" width="6.57421875" style="7" hidden="1" customWidth="1"/>
    <col min="16" max="17" width="7.57421875" style="4" bestFit="1" customWidth="1"/>
    <col min="18" max="18" width="6.57421875" style="4" bestFit="1" customWidth="1"/>
    <col min="19" max="19" width="6.57421875" style="7" bestFit="1" customWidth="1"/>
    <col min="20" max="23" width="9.28125" style="8" customWidth="1"/>
    <col min="24" max="36" width="0" style="0" hidden="1" customWidth="1"/>
  </cols>
  <sheetData>
    <row r="1" ht="12.75" customHeight="1">
      <c r="A1" s="1" t="s">
        <v>0</v>
      </c>
    </row>
    <row r="2" ht="12.75" customHeight="1">
      <c r="A2" s="1" t="s">
        <v>1</v>
      </c>
    </row>
    <row r="3" spans="1:36" s="18" customFormat="1" ht="176.25" customHeight="1">
      <c r="A3" s="9" t="s">
        <v>2</v>
      </c>
      <c r="B3" s="10" t="s">
        <v>3</v>
      </c>
      <c r="C3" s="9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3" t="s">
        <v>10</v>
      </c>
      <c r="J3" s="13" t="s">
        <v>11</v>
      </c>
      <c r="K3" s="14" t="s">
        <v>12</v>
      </c>
      <c r="L3" s="15" t="s">
        <v>13</v>
      </c>
      <c r="M3" s="14" t="s">
        <v>14</v>
      </c>
      <c r="N3" s="14" t="s">
        <v>15</v>
      </c>
      <c r="O3" s="14" t="s">
        <v>16</v>
      </c>
      <c r="P3" s="13" t="s">
        <v>17</v>
      </c>
      <c r="Q3" s="13" t="s">
        <v>18</v>
      </c>
      <c r="R3" s="13" t="s">
        <v>19</v>
      </c>
      <c r="S3" s="14" t="s">
        <v>20</v>
      </c>
      <c r="T3" s="16" t="s">
        <v>21</v>
      </c>
      <c r="U3" s="16" t="s">
        <v>22</v>
      </c>
      <c r="V3" s="16" t="s">
        <v>23</v>
      </c>
      <c r="W3" s="16" t="s">
        <v>24</v>
      </c>
      <c r="X3" s="17" t="s">
        <v>25</v>
      </c>
      <c r="Y3" s="17" t="s">
        <v>26</v>
      </c>
      <c r="Z3" s="17" t="s">
        <v>27</v>
      </c>
      <c r="AA3" s="17" t="s">
        <v>28</v>
      </c>
      <c r="AB3" s="17" t="s">
        <v>29</v>
      </c>
      <c r="AC3" s="17" t="s">
        <v>30</v>
      </c>
      <c r="AD3" s="17" t="s">
        <v>31</v>
      </c>
      <c r="AE3" s="17" t="s">
        <v>32</v>
      </c>
      <c r="AF3" s="17" t="s">
        <v>33</v>
      </c>
      <c r="AG3" s="17" t="s">
        <v>34</v>
      </c>
      <c r="AH3" s="17" t="s">
        <v>35</v>
      </c>
      <c r="AI3" s="17" t="s">
        <v>36</v>
      </c>
      <c r="AJ3" s="17" t="s">
        <v>37</v>
      </c>
    </row>
    <row r="4" spans="1:33" s="23" customFormat="1" ht="12.75">
      <c r="A4" s="19">
        <v>1</v>
      </c>
      <c r="B4" s="19">
        <v>2</v>
      </c>
      <c r="C4" s="19">
        <v>3</v>
      </c>
      <c r="D4" s="19"/>
      <c r="E4" s="19"/>
      <c r="F4" s="19"/>
      <c r="G4" s="19"/>
      <c r="H4" s="19"/>
      <c r="I4" s="19">
        <v>4</v>
      </c>
      <c r="J4" s="19">
        <v>5</v>
      </c>
      <c r="K4" s="20">
        <v>6</v>
      </c>
      <c r="L4" s="20">
        <v>7</v>
      </c>
      <c r="M4" s="20">
        <v>8</v>
      </c>
      <c r="N4" s="21">
        <v>9</v>
      </c>
      <c r="O4" s="21">
        <v>10</v>
      </c>
      <c r="P4" s="19">
        <v>11</v>
      </c>
      <c r="Q4" s="19">
        <v>12</v>
      </c>
      <c r="R4" s="19">
        <v>13</v>
      </c>
      <c r="S4" s="21">
        <v>14</v>
      </c>
      <c r="T4" s="20">
        <v>15</v>
      </c>
      <c r="U4" s="20">
        <v>16</v>
      </c>
      <c r="V4" s="20">
        <v>17</v>
      </c>
      <c r="W4" s="20">
        <v>18</v>
      </c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6" ht="12.75">
      <c r="A5" s="24">
        <v>5401140</v>
      </c>
      <c r="B5" s="24">
        <v>6900000</v>
      </c>
      <c r="C5" s="24" t="s">
        <v>38</v>
      </c>
      <c r="D5" s="24" t="s">
        <v>39</v>
      </c>
      <c r="E5" s="24" t="s">
        <v>40</v>
      </c>
      <c r="F5" s="24">
        <v>24954</v>
      </c>
      <c r="G5" s="25">
        <v>1209</v>
      </c>
      <c r="H5" s="24">
        <v>3047994505</v>
      </c>
      <c r="I5" s="26">
        <v>7</v>
      </c>
      <c r="J5" s="26" t="s">
        <v>41</v>
      </c>
      <c r="K5" s="27" t="s">
        <v>42</v>
      </c>
      <c r="L5" s="28">
        <v>1289.47</v>
      </c>
      <c r="M5" s="29" t="s">
        <v>41</v>
      </c>
      <c r="N5" s="29" t="s">
        <v>41</v>
      </c>
      <c r="O5" s="27"/>
      <c r="P5" s="30">
        <v>25.140845070422536</v>
      </c>
      <c r="Q5" s="26" t="str">
        <f aca="true" t="shared" si="0" ref="Q5:Q59">IF(P5&lt;20,"NO","YES")</f>
        <v>YES</v>
      </c>
      <c r="R5" s="26" t="s">
        <v>41</v>
      </c>
      <c r="S5" s="27" t="s">
        <v>43</v>
      </c>
      <c r="T5" s="31">
        <v>10820</v>
      </c>
      <c r="U5" s="31">
        <v>7946.23</v>
      </c>
      <c r="V5" s="31">
        <v>9210.136</v>
      </c>
      <c r="W5" s="31">
        <v>78201.61096795727</v>
      </c>
      <c r="X5" s="32">
        <f aca="true" t="shared" si="1" ref="X5:X61">IF(OR(J5="YES",K5="YES"),1,0)</f>
        <v>1</v>
      </c>
      <c r="Y5" s="32">
        <f aca="true" t="shared" si="2" ref="Y5:Y61">IF(OR(L5&lt;600,M5="YES"),1,0)</f>
        <v>1</v>
      </c>
      <c r="Z5" s="32" t="str">
        <f aca="true" t="shared" si="3" ref="Z5:Z61">IF(AND(X5=1,Y5=1),"ELIGIBLE",0)</f>
        <v>ELIGIBLE</v>
      </c>
      <c r="AA5" s="32" t="str">
        <f aca="true" t="shared" si="4" ref="AA5:AA61">IF(AND(Z5="ELIGIBLE",N5="YES"),"OKAY",0)</f>
        <v>OKAY</v>
      </c>
      <c r="AB5" s="32">
        <f aca="true" t="shared" si="5" ref="AB5:AB61">IF(AND(P5&gt;=20,Q5="YES"),1,0)</f>
        <v>1</v>
      </c>
      <c r="AC5" s="32">
        <f aca="true" t="shared" si="6" ref="AC5:AC61">IF(R5="YES",1,0)</f>
        <v>1</v>
      </c>
      <c r="AD5" s="32" t="str">
        <f aca="true" t="shared" si="7" ref="AD5:AD61">IF(AND(AB5=1,AC5=1),"CHECK",0)</f>
        <v>CHECK</v>
      </c>
      <c r="AE5" s="32" t="str">
        <f aca="true" t="shared" si="8" ref="AE5:AE61">IF(AND(Z5="ELIGIBLE",AD5="CHECK"),"SRSA",0)</f>
        <v>SRSA</v>
      </c>
      <c r="AF5" s="32">
        <f aca="true" t="shared" si="9" ref="AF5:AF61">IF(AND(AD5="CHECK",AE5=0),"RLISP",0)</f>
        <v>0</v>
      </c>
      <c r="AG5" s="32">
        <f aca="true" t="shared" si="10" ref="AG5:AG61">IF(AND(AA5="OKAY",AF5="RLISP"),"NO",0)</f>
        <v>0</v>
      </c>
      <c r="AH5">
        <f aca="true" t="shared" si="11" ref="AH5:AH61">IF(AND(OR(X5=0,Y5=0),(N5="YES")),"TROUBLE",0)</f>
        <v>0</v>
      </c>
      <c r="AI5">
        <f aca="true" t="shared" si="12" ref="AI5:AI61">IF(AND(OR(AB5=0,AC5=0),(S5="YES")),"TROUBLE",0)</f>
        <v>0</v>
      </c>
      <c r="AJ5">
        <v>0</v>
      </c>
    </row>
    <row r="6" spans="1:36" ht="12.75">
      <c r="A6" s="33">
        <v>5400030</v>
      </c>
      <c r="B6" s="33">
        <v>200000</v>
      </c>
      <c r="C6" s="33" t="s">
        <v>44</v>
      </c>
      <c r="D6" s="33" t="s">
        <v>45</v>
      </c>
      <c r="E6" s="33" t="s">
        <v>46</v>
      </c>
      <c r="F6" s="33">
        <v>26416</v>
      </c>
      <c r="G6" s="34">
        <v>1150</v>
      </c>
      <c r="H6" s="33">
        <v>3044573030</v>
      </c>
      <c r="I6" s="35" t="s">
        <v>47</v>
      </c>
      <c r="J6" s="35" t="s">
        <v>43</v>
      </c>
      <c r="K6" s="27"/>
      <c r="L6" s="36">
        <v>2492.63</v>
      </c>
      <c r="M6" s="29" t="s">
        <v>43</v>
      </c>
      <c r="N6" s="29" t="s">
        <v>43</v>
      </c>
      <c r="O6" s="27" t="s">
        <v>48</v>
      </c>
      <c r="P6" s="37">
        <v>27.911857292759706</v>
      </c>
      <c r="Q6" s="35" t="str">
        <f t="shared" si="0"/>
        <v>YES</v>
      </c>
      <c r="R6" s="35" t="s">
        <v>41</v>
      </c>
      <c r="S6" s="27" t="s">
        <v>41</v>
      </c>
      <c r="T6" s="31">
        <v>24922</v>
      </c>
      <c r="U6" s="31">
        <v>14867.99</v>
      </c>
      <c r="V6" s="38">
        <v>18027.95</v>
      </c>
      <c r="W6" s="31">
        <v>169511.18758525694</v>
      </c>
      <c r="X6" s="32">
        <f>IF(OR(J6="YES",K6="YES"),1,0)</f>
        <v>0</v>
      </c>
      <c r="Y6" s="32">
        <f>IF(OR(L6&lt;600,M6="YES"),1,0)</f>
        <v>0</v>
      </c>
      <c r="Z6" s="32">
        <f>IF(AND(X6=1,Y6=1),"ELIGIBLE",0)</f>
        <v>0</v>
      </c>
      <c r="AA6" s="32">
        <f>IF(AND(Z6="ELIGIBLE",N6="YES"),"OKAY",0)</f>
        <v>0</v>
      </c>
      <c r="AB6" s="32">
        <f>IF(AND(P6&gt;=20,Q6="YES"),1,0)</f>
        <v>1</v>
      </c>
      <c r="AC6" s="32">
        <f>IF(R6="YES",1,0)</f>
        <v>1</v>
      </c>
      <c r="AD6" s="32" t="str">
        <f>IF(AND(AB6=1,AC6=1),"CHECK",0)</f>
        <v>CHECK</v>
      </c>
      <c r="AE6" s="32">
        <f>IF(AND(Z6="ELIGIBLE",AD6="CHECK"),"SRSA",0)</f>
        <v>0</v>
      </c>
      <c r="AF6" s="32" t="str">
        <f>IF(AND(AD6="CHECK",AE6=0),"RLISP",0)</f>
        <v>RLISP</v>
      </c>
      <c r="AG6" s="32">
        <f>IF(AND(AA6="OKAY",AF6="RLISP"),"NO",0)</f>
        <v>0</v>
      </c>
      <c r="AH6">
        <f>IF(AND(OR(X6=0,Y6=0),(N6="YES")),"TROUBLE",0)</f>
        <v>0</v>
      </c>
      <c r="AI6">
        <f>IF(AND(OR(AB6=0,AC6=0),(S6="YES")),"TROUBLE",0)</f>
        <v>0</v>
      </c>
      <c r="AJ6">
        <v>0</v>
      </c>
    </row>
    <row r="7" spans="1:36" ht="12.75">
      <c r="A7" s="33">
        <v>5400090</v>
      </c>
      <c r="B7" s="33">
        <v>600000</v>
      </c>
      <c r="C7" s="33" t="s">
        <v>49</v>
      </c>
      <c r="D7" s="33" t="s">
        <v>50</v>
      </c>
      <c r="E7" s="33" t="s">
        <v>51</v>
      </c>
      <c r="F7" s="33">
        <v>25130</v>
      </c>
      <c r="G7" s="34">
        <v>1162</v>
      </c>
      <c r="H7" s="33">
        <v>3043693131</v>
      </c>
      <c r="I7" s="35" t="s">
        <v>47</v>
      </c>
      <c r="J7" s="35" t="s">
        <v>43</v>
      </c>
      <c r="K7" s="27"/>
      <c r="L7" s="36">
        <v>4177.8</v>
      </c>
      <c r="M7" s="29" t="s">
        <v>43</v>
      </c>
      <c r="N7" s="29" t="s">
        <v>43</v>
      </c>
      <c r="O7" s="27" t="s">
        <v>48</v>
      </c>
      <c r="P7" s="37">
        <v>24.945598417408508</v>
      </c>
      <c r="Q7" s="35" t="str">
        <f t="shared" si="0"/>
        <v>YES</v>
      </c>
      <c r="R7" s="35" t="s">
        <v>41</v>
      </c>
      <c r="S7" s="27" t="s">
        <v>41</v>
      </c>
      <c r="T7" s="31">
        <v>44287</v>
      </c>
      <c r="U7" s="31">
        <v>24258.02</v>
      </c>
      <c r="V7" s="38">
        <v>29064.11</v>
      </c>
      <c r="W7" s="31">
        <v>270163.80610622646</v>
      </c>
      <c r="X7" s="32">
        <f t="shared" si="1"/>
        <v>0</v>
      </c>
      <c r="Y7" s="32">
        <f t="shared" si="2"/>
        <v>0</v>
      </c>
      <c r="Z7" s="32">
        <f t="shared" si="3"/>
        <v>0</v>
      </c>
      <c r="AA7" s="32">
        <f t="shared" si="4"/>
        <v>0</v>
      </c>
      <c r="AB7" s="32">
        <f t="shared" si="5"/>
        <v>1</v>
      </c>
      <c r="AC7" s="32">
        <f t="shared" si="6"/>
        <v>1</v>
      </c>
      <c r="AD7" s="32" t="str">
        <f t="shared" si="7"/>
        <v>CHECK</v>
      </c>
      <c r="AE7" s="32">
        <f t="shared" si="8"/>
        <v>0</v>
      </c>
      <c r="AF7" s="32" t="str">
        <f t="shared" si="9"/>
        <v>RLISP</v>
      </c>
      <c r="AG7" s="32">
        <f t="shared" si="10"/>
        <v>0</v>
      </c>
      <c r="AH7">
        <f t="shared" si="11"/>
        <v>0</v>
      </c>
      <c r="AI7">
        <f t="shared" si="12"/>
        <v>0</v>
      </c>
      <c r="AJ7">
        <v>0</v>
      </c>
    </row>
    <row r="8" spans="1:36" ht="12.75">
      <c r="A8" s="33">
        <v>5400120</v>
      </c>
      <c r="B8" s="33">
        <v>800000</v>
      </c>
      <c r="C8" s="33" t="s">
        <v>52</v>
      </c>
      <c r="D8" s="33" t="s">
        <v>53</v>
      </c>
      <c r="E8" s="33" t="s">
        <v>54</v>
      </c>
      <c r="F8" s="33">
        <v>26601</v>
      </c>
      <c r="G8" s="34">
        <v>1147</v>
      </c>
      <c r="H8" s="33">
        <v>3047657101</v>
      </c>
      <c r="I8" s="35">
        <v>7</v>
      </c>
      <c r="J8" s="35" t="s">
        <v>41</v>
      </c>
      <c r="K8" s="27" t="s">
        <v>42</v>
      </c>
      <c r="L8" s="36">
        <v>2457.53</v>
      </c>
      <c r="M8" s="29" t="s">
        <v>43</v>
      </c>
      <c r="N8" s="29" t="s">
        <v>43</v>
      </c>
      <c r="O8" s="27" t="s">
        <v>48</v>
      </c>
      <c r="P8" s="37">
        <v>29.472329472329474</v>
      </c>
      <c r="Q8" s="35" t="str">
        <f t="shared" si="0"/>
        <v>YES</v>
      </c>
      <c r="R8" s="35" t="s">
        <v>41</v>
      </c>
      <c r="S8" s="27" t="s">
        <v>41</v>
      </c>
      <c r="T8" s="31">
        <v>20479</v>
      </c>
      <c r="U8" s="31">
        <v>14814.91</v>
      </c>
      <c r="V8" s="38">
        <v>18521.1</v>
      </c>
      <c r="W8" s="31">
        <v>148345.69309133606</v>
      </c>
      <c r="X8" s="32">
        <f t="shared" si="1"/>
        <v>1</v>
      </c>
      <c r="Y8" s="32">
        <f t="shared" si="2"/>
        <v>0</v>
      </c>
      <c r="Z8" s="32">
        <f t="shared" si="3"/>
        <v>0</v>
      </c>
      <c r="AA8" s="32">
        <f t="shared" si="4"/>
        <v>0</v>
      </c>
      <c r="AB8" s="32">
        <f t="shared" si="5"/>
        <v>1</v>
      </c>
      <c r="AC8" s="32">
        <f t="shared" si="6"/>
        <v>1</v>
      </c>
      <c r="AD8" s="32" t="str">
        <f t="shared" si="7"/>
        <v>CHECK</v>
      </c>
      <c r="AE8" s="32">
        <f t="shared" si="8"/>
        <v>0</v>
      </c>
      <c r="AF8" s="32" t="str">
        <f t="shared" si="9"/>
        <v>RLISP</v>
      </c>
      <c r="AG8" s="32">
        <f t="shared" si="10"/>
        <v>0</v>
      </c>
      <c r="AH8">
        <f t="shared" si="11"/>
        <v>0</v>
      </c>
      <c r="AI8">
        <f t="shared" si="12"/>
        <v>0</v>
      </c>
      <c r="AJ8">
        <v>0</v>
      </c>
    </row>
    <row r="9" spans="1:36" ht="12.75">
      <c r="A9" s="33">
        <v>5400210</v>
      </c>
      <c r="B9" s="33">
        <v>1400000</v>
      </c>
      <c r="C9" s="33" t="s">
        <v>55</v>
      </c>
      <c r="D9" s="33" t="s">
        <v>56</v>
      </c>
      <c r="E9" s="33" t="s">
        <v>57</v>
      </c>
      <c r="F9" s="33">
        <v>26147</v>
      </c>
      <c r="G9" s="34">
        <v>460</v>
      </c>
      <c r="H9" s="33">
        <v>3043547011</v>
      </c>
      <c r="I9" s="35">
        <v>7</v>
      </c>
      <c r="J9" s="35" t="s">
        <v>41</v>
      </c>
      <c r="K9" s="27" t="s">
        <v>42</v>
      </c>
      <c r="L9" s="36">
        <v>1219.64</v>
      </c>
      <c r="M9" s="29" t="s">
        <v>43</v>
      </c>
      <c r="N9" s="29" t="s">
        <v>43</v>
      </c>
      <c r="O9" s="27" t="s">
        <v>48</v>
      </c>
      <c r="P9" s="37">
        <v>32.76428102429416</v>
      </c>
      <c r="Q9" s="35" t="str">
        <f t="shared" si="0"/>
        <v>YES</v>
      </c>
      <c r="R9" s="35" t="s">
        <v>41</v>
      </c>
      <c r="S9" s="27" t="s">
        <v>41</v>
      </c>
      <c r="T9" s="31">
        <v>13803</v>
      </c>
      <c r="U9" s="31">
        <v>7691.44</v>
      </c>
      <c r="V9" s="38">
        <v>8640.673</v>
      </c>
      <c r="W9" s="31">
        <v>102070.0188961647</v>
      </c>
      <c r="X9" s="32">
        <f t="shared" si="1"/>
        <v>1</v>
      </c>
      <c r="Y9" s="32">
        <f t="shared" si="2"/>
        <v>0</v>
      </c>
      <c r="Z9" s="32">
        <f t="shared" si="3"/>
        <v>0</v>
      </c>
      <c r="AA9" s="32">
        <f t="shared" si="4"/>
        <v>0</v>
      </c>
      <c r="AB9" s="32">
        <f t="shared" si="5"/>
        <v>1</v>
      </c>
      <c r="AC9" s="32">
        <f t="shared" si="6"/>
        <v>1</v>
      </c>
      <c r="AD9" s="32" t="str">
        <f t="shared" si="7"/>
        <v>CHECK</v>
      </c>
      <c r="AE9" s="32">
        <f t="shared" si="8"/>
        <v>0</v>
      </c>
      <c r="AF9" s="32" t="str">
        <f t="shared" si="9"/>
        <v>RLISP</v>
      </c>
      <c r="AG9" s="32">
        <f t="shared" si="10"/>
        <v>0</v>
      </c>
      <c r="AH9">
        <f t="shared" si="11"/>
        <v>0</v>
      </c>
      <c r="AI9">
        <f t="shared" si="12"/>
        <v>0</v>
      </c>
      <c r="AJ9">
        <v>0</v>
      </c>
    </row>
    <row r="10" spans="1:36" ht="12.75">
      <c r="A10" s="33">
        <v>5400240</v>
      </c>
      <c r="B10" s="33">
        <v>1600000</v>
      </c>
      <c r="C10" s="33" t="s">
        <v>58</v>
      </c>
      <c r="D10" s="33" t="s">
        <v>59</v>
      </c>
      <c r="E10" s="33" t="s">
        <v>60</v>
      </c>
      <c r="F10" s="33">
        <v>25043</v>
      </c>
      <c r="G10" s="34">
        <v>120</v>
      </c>
      <c r="H10" s="33">
        <v>3045874266</v>
      </c>
      <c r="I10" s="35">
        <v>7</v>
      </c>
      <c r="J10" s="35" t="s">
        <v>41</v>
      </c>
      <c r="K10" s="27" t="s">
        <v>42</v>
      </c>
      <c r="L10" s="36">
        <v>1962.68</v>
      </c>
      <c r="M10" s="29" t="s">
        <v>43</v>
      </c>
      <c r="N10" s="29" t="s">
        <v>43</v>
      </c>
      <c r="O10" s="27" t="s">
        <v>48</v>
      </c>
      <c r="P10" s="37">
        <v>35.075653370013754</v>
      </c>
      <c r="Q10" s="35" t="str">
        <f t="shared" si="0"/>
        <v>YES</v>
      </c>
      <c r="R10" s="35" t="s">
        <v>41</v>
      </c>
      <c r="S10" s="27" t="s">
        <v>41</v>
      </c>
      <c r="T10" s="31">
        <v>23676</v>
      </c>
      <c r="U10" s="31">
        <v>11884.84</v>
      </c>
      <c r="V10" s="38">
        <v>14449.66</v>
      </c>
      <c r="W10" s="31">
        <v>157865.09810525968</v>
      </c>
      <c r="X10" s="32">
        <f t="shared" si="1"/>
        <v>1</v>
      </c>
      <c r="Y10" s="32">
        <f t="shared" si="2"/>
        <v>0</v>
      </c>
      <c r="Z10" s="32">
        <f t="shared" si="3"/>
        <v>0</v>
      </c>
      <c r="AA10" s="32">
        <f t="shared" si="4"/>
        <v>0</v>
      </c>
      <c r="AB10" s="32">
        <f t="shared" si="5"/>
        <v>1</v>
      </c>
      <c r="AC10" s="32">
        <f t="shared" si="6"/>
        <v>1</v>
      </c>
      <c r="AD10" s="32" t="str">
        <f t="shared" si="7"/>
        <v>CHECK</v>
      </c>
      <c r="AE10" s="32">
        <f t="shared" si="8"/>
        <v>0</v>
      </c>
      <c r="AF10" s="32" t="str">
        <f t="shared" si="9"/>
        <v>RLISP</v>
      </c>
      <c r="AG10" s="32">
        <f t="shared" si="10"/>
        <v>0</v>
      </c>
      <c r="AH10">
        <f t="shared" si="11"/>
        <v>0</v>
      </c>
      <c r="AI10">
        <f t="shared" si="12"/>
        <v>0</v>
      </c>
      <c r="AJ10">
        <v>0</v>
      </c>
    </row>
    <row r="11" spans="1:36" ht="12.75">
      <c r="A11" s="33">
        <v>5400270</v>
      </c>
      <c r="B11" s="33">
        <v>1800000</v>
      </c>
      <c r="C11" s="33" t="s">
        <v>61</v>
      </c>
      <c r="D11" s="33" t="s">
        <v>62</v>
      </c>
      <c r="E11" s="33" t="s">
        <v>63</v>
      </c>
      <c r="F11" s="33">
        <v>26456</v>
      </c>
      <c r="G11" s="34">
        <v>1034</v>
      </c>
      <c r="H11" s="33">
        <v>3048732300</v>
      </c>
      <c r="I11" s="35">
        <v>7</v>
      </c>
      <c r="J11" s="35" t="s">
        <v>41</v>
      </c>
      <c r="K11" s="27" t="s">
        <v>42</v>
      </c>
      <c r="L11" s="36">
        <v>1152.45</v>
      </c>
      <c r="M11" s="29" t="s">
        <v>43</v>
      </c>
      <c r="N11" s="29" t="s">
        <v>43</v>
      </c>
      <c r="O11" s="27" t="s">
        <v>48</v>
      </c>
      <c r="P11" s="37">
        <v>26.170798898071624</v>
      </c>
      <c r="Q11" s="35" t="str">
        <f t="shared" si="0"/>
        <v>YES</v>
      </c>
      <c r="R11" s="35" t="s">
        <v>41</v>
      </c>
      <c r="S11" s="27" t="s">
        <v>41</v>
      </c>
      <c r="T11" s="31">
        <v>10474</v>
      </c>
      <c r="U11" s="31">
        <v>6884.61</v>
      </c>
      <c r="V11" s="38">
        <v>7383</v>
      </c>
      <c r="W11" s="31">
        <v>80581.5197613128</v>
      </c>
      <c r="X11" s="32">
        <f t="shared" si="1"/>
        <v>1</v>
      </c>
      <c r="Y11" s="32">
        <f t="shared" si="2"/>
        <v>0</v>
      </c>
      <c r="Z11" s="32">
        <f t="shared" si="3"/>
        <v>0</v>
      </c>
      <c r="AA11" s="32">
        <f t="shared" si="4"/>
        <v>0</v>
      </c>
      <c r="AB11" s="32">
        <f t="shared" si="5"/>
        <v>1</v>
      </c>
      <c r="AC11" s="32">
        <f t="shared" si="6"/>
        <v>1</v>
      </c>
      <c r="AD11" s="32" t="str">
        <f t="shared" si="7"/>
        <v>CHECK</v>
      </c>
      <c r="AE11" s="32">
        <f t="shared" si="8"/>
        <v>0</v>
      </c>
      <c r="AF11" s="32" t="str">
        <f t="shared" si="9"/>
        <v>RLISP</v>
      </c>
      <c r="AG11" s="32">
        <f t="shared" si="10"/>
        <v>0</v>
      </c>
      <c r="AH11">
        <f t="shared" si="11"/>
        <v>0</v>
      </c>
      <c r="AI11">
        <f t="shared" si="12"/>
        <v>0</v>
      </c>
      <c r="AJ11">
        <v>0</v>
      </c>
    </row>
    <row r="12" spans="1:36" ht="12.75">
      <c r="A12" s="33">
        <v>5400300</v>
      </c>
      <c r="B12" s="33">
        <v>2000000</v>
      </c>
      <c r="C12" s="33" t="s">
        <v>64</v>
      </c>
      <c r="D12" s="33" t="s">
        <v>65</v>
      </c>
      <c r="E12" s="33" t="s">
        <v>66</v>
      </c>
      <c r="F12" s="33">
        <v>25840</v>
      </c>
      <c r="G12" s="34">
        <v>1219</v>
      </c>
      <c r="H12" s="33">
        <v>3045741176</v>
      </c>
      <c r="I12" s="35" t="s">
        <v>67</v>
      </c>
      <c r="J12" s="35" t="s">
        <v>43</v>
      </c>
      <c r="K12" s="27"/>
      <c r="L12" s="36">
        <v>6728.96</v>
      </c>
      <c r="M12" s="29" t="s">
        <v>43</v>
      </c>
      <c r="N12" s="29" t="s">
        <v>43</v>
      </c>
      <c r="O12" s="27" t="s">
        <v>48</v>
      </c>
      <c r="P12" s="37">
        <v>26.7475447718082</v>
      </c>
      <c r="Q12" s="35" t="str">
        <f t="shared" si="0"/>
        <v>YES</v>
      </c>
      <c r="R12" s="35" t="s">
        <v>41</v>
      </c>
      <c r="S12" s="27" t="s">
        <v>41</v>
      </c>
      <c r="T12" s="31">
        <v>75523</v>
      </c>
      <c r="U12" s="31">
        <v>42608.12</v>
      </c>
      <c r="V12" s="38">
        <v>49602.33</v>
      </c>
      <c r="W12" s="31">
        <v>491745.81030826166</v>
      </c>
      <c r="X12" s="32">
        <f t="shared" si="1"/>
        <v>0</v>
      </c>
      <c r="Y12" s="32">
        <f t="shared" si="2"/>
        <v>0</v>
      </c>
      <c r="Z12" s="32">
        <f t="shared" si="3"/>
        <v>0</v>
      </c>
      <c r="AA12" s="32">
        <f t="shared" si="4"/>
        <v>0</v>
      </c>
      <c r="AB12" s="32">
        <f t="shared" si="5"/>
        <v>1</v>
      </c>
      <c r="AC12" s="32">
        <f t="shared" si="6"/>
        <v>1</v>
      </c>
      <c r="AD12" s="32" t="str">
        <f t="shared" si="7"/>
        <v>CHECK</v>
      </c>
      <c r="AE12" s="32">
        <f t="shared" si="8"/>
        <v>0</v>
      </c>
      <c r="AF12" s="32" t="str">
        <f t="shared" si="9"/>
        <v>RLISP</v>
      </c>
      <c r="AG12" s="32">
        <f t="shared" si="10"/>
        <v>0</v>
      </c>
      <c r="AH12">
        <f t="shared" si="11"/>
        <v>0</v>
      </c>
      <c r="AI12">
        <f t="shared" si="12"/>
        <v>0</v>
      </c>
      <c r="AJ12">
        <v>0</v>
      </c>
    </row>
    <row r="13" spans="1:36" ht="12.75">
      <c r="A13" s="33">
        <v>5400330</v>
      </c>
      <c r="B13" s="33">
        <v>2200000</v>
      </c>
      <c r="C13" s="33" t="s">
        <v>68</v>
      </c>
      <c r="D13" s="33" t="s">
        <v>69</v>
      </c>
      <c r="E13" s="33" t="s">
        <v>70</v>
      </c>
      <c r="F13" s="33">
        <v>26351</v>
      </c>
      <c r="G13" s="34">
        <v>1216</v>
      </c>
      <c r="H13" s="33">
        <v>3044627386</v>
      </c>
      <c r="I13" s="35">
        <v>7</v>
      </c>
      <c r="J13" s="35" t="s">
        <v>41</v>
      </c>
      <c r="K13" s="27" t="s">
        <v>42</v>
      </c>
      <c r="L13" s="36">
        <v>1036.58</v>
      </c>
      <c r="M13" s="29" t="s">
        <v>43</v>
      </c>
      <c r="N13" s="29" t="s">
        <v>43</v>
      </c>
      <c r="O13" s="27" t="s">
        <v>48</v>
      </c>
      <c r="P13" s="37">
        <v>34.005258545135845</v>
      </c>
      <c r="Q13" s="35" t="str">
        <f t="shared" si="0"/>
        <v>YES</v>
      </c>
      <c r="R13" s="35" t="s">
        <v>41</v>
      </c>
      <c r="S13" s="27" t="s">
        <v>41</v>
      </c>
      <c r="T13" s="31">
        <v>12185</v>
      </c>
      <c r="U13" s="31">
        <v>6348.49</v>
      </c>
      <c r="V13" s="38">
        <v>7279.771</v>
      </c>
      <c r="W13" s="31">
        <v>80656.84091199469</v>
      </c>
      <c r="X13" s="32">
        <f t="shared" si="1"/>
        <v>1</v>
      </c>
      <c r="Y13" s="32">
        <f t="shared" si="2"/>
        <v>0</v>
      </c>
      <c r="Z13" s="32">
        <f t="shared" si="3"/>
        <v>0</v>
      </c>
      <c r="AA13" s="32">
        <f t="shared" si="4"/>
        <v>0</v>
      </c>
      <c r="AB13" s="32">
        <f t="shared" si="5"/>
        <v>1</v>
      </c>
      <c r="AC13" s="32">
        <f t="shared" si="6"/>
        <v>1</v>
      </c>
      <c r="AD13" s="32" t="str">
        <f t="shared" si="7"/>
        <v>CHECK</v>
      </c>
      <c r="AE13" s="32">
        <f t="shared" si="8"/>
        <v>0</v>
      </c>
      <c r="AF13" s="32" t="str">
        <f t="shared" si="9"/>
        <v>RLISP</v>
      </c>
      <c r="AG13" s="32">
        <f t="shared" si="10"/>
        <v>0</v>
      </c>
      <c r="AH13">
        <f t="shared" si="11"/>
        <v>0</v>
      </c>
      <c r="AI13">
        <f t="shared" si="12"/>
        <v>0</v>
      </c>
      <c r="AJ13">
        <v>0</v>
      </c>
    </row>
    <row r="14" spans="1:36" ht="12.75">
      <c r="A14" s="33">
        <v>5400390</v>
      </c>
      <c r="B14" s="33">
        <v>2600000</v>
      </c>
      <c r="C14" s="33" t="s">
        <v>71</v>
      </c>
      <c r="D14" s="33" t="s">
        <v>72</v>
      </c>
      <c r="E14" s="33" t="s">
        <v>73</v>
      </c>
      <c r="F14" s="33">
        <v>24901</v>
      </c>
      <c r="G14" s="34">
        <v>987</v>
      </c>
      <c r="H14" s="33">
        <v>3046476470</v>
      </c>
      <c r="I14" s="35" t="s">
        <v>47</v>
      </c>
      <c r="J14" s="35" t="s">
        <v>43</v>
      </c>
      <c r="K14" s="27"/>
      <c r="L14" s="36">
        <v>5123.11</v>
      </c>
      <c r="M14" s="29" t="s">
        <v>43</v>
      </c>
      <c r="N14" s="29" t="s">
        <v>43</v>
      </c>
      <c r="O14" s="27" t="s">
        <v>48</v>
      </c>
      <c r="P14" s="37">
        <v>21.845672575599583</v>
      </c>
      <c r="Q14" s="35" t="str">
        <f t="shared" si="0"/>
        <v>YES</v>
      </c>
      <c r="R14" s="35" t="s">
        <v>41</v>
      </c>
      <c r="S14" s="27" t="s">
        <v>41</v>
      </c>
      <c r="T14" s="31">
        <v>42745</v>
      </c>
      <c r="U14" s="31">
        <v>32464.34</v>
      </c>
      <c r="V14" s="38">
        <v>36737.3</v>
      </c>
      <c r="W14" s="31">
        <v>283877.73931242764</v>
      </c>
      <c r="X14" s="32">
        <f t="shared" si="1"/>
        <v>0</v>
      </c>
      <c r="Y14" s="32">
        <f t="shared" si="2"/>
        <v>0</v>
      </c>
      <c r="Z14" s="32">
        <f t="shared" si="3"/>
        <v>0</v>
      </c>
      <c r="AA14" s="32">
        <f t="shared" si="4"/>
        <v>0</v>
      </c>
      <c r="AB14" s="32">
        <f t="shared" si="5"/>
        <v>1</v>
      </c>
      <c r="AC14" s="32">
        <f t="shared" si="6"/>
        <v>1</v>
      </c>
      <c r="AD14" s="32" t="str">
        <f t="shared" si="7"/>
        <v>CHECK</v>
      </c>
      <c r="AE14" s="32">
        <f t="shared" si="8"/>
        <v>0</v>
      </c>
      <c r="AF14" s="32" t="str">
        <f t="shared" si="9"/>
        <v>RLISP</v>
      </c>
      <c r="AG14" s="32">
        <f t="shared" si="10"/>
        <v>0</v>
      </c>
      <c r="AH14">
        <f t="shared" si="11"/>
        <v>0</v>
      </c>
      <c r="AI14">
        <f t="shared" si="12"/>
        <v>0</v>
      </c>
      <c r="AJ14">
        <v>0</v>
      </c>
    </row>
    <row r="15" spans="1:36" ht="12.75">
      <c r="A15" s="33">
        <v>5400420</v>
      </c>
      <c r="B15" s="33">
        <v>2800000</v>
      </c>
      <c r="C15" s="33" t="s">
        <v>74</v>
      </c>
      <c r="D15" s="33" t="s">
        <v>75</v>
      </c>
      <c r="E15" s="33" t="s">
        <v>76</v>
      </c>
      <c r="F15" s="33">
        <v>26757</v>
      </c>
      <c r="G15" s="34">
        <v>1812</v>
      </c>
      <c r="H15" s="33">
        <v>3048223528</v>
      </c>
      <c r="I15" s="35">
        <v>7</v>
      </c>
      <c r="J15" s="35" t="s">
        <v>41</v>
      </c>
      <c r="K15" s="27" t="s">
        <v>42</v>
      </c>
      <c r="L15" s="36">
        <v>3211.95</v>
      </c>
      <c r="M15" s="29" t="s">
        <v>43</v>
      </c>
      <c r="N15" s="29" t="s">
        <v>43</v>
      </c>
      <c r="O15" s="27" t="s">
        <v>48</v>
      </c>
      <c r="P15" s="37">
        <v>22.467222884386175</v>
      </c>
      <c r="Q15" s="35" t="str">
        <f t="shared" si="0"/>
        <v>YES</v>
      </c>
      <c r="R15" s="35" t="s">
        <v>41</v>
      </c>
      <c r="S15" s="27" t="s">
        <v>41</v>
      </c>
      <c r="T15" s="31">
        <v>24236</v>
      </c>
      <c r="U15" s="31">
        <v>18928.69</v>
      </c>
      <c r="V15" s="38">
        <v>20521</v>
      </c>
      <c r="W15" s="31">
        <v>171166.1104146297</v>
      </c>
      <c r="X15" s="32">
        <f t="shared" si="1"/>
        <v>1</v>
      </c>
      <c r="Y15" s="32">
        <f t="shared" si="2"/>
        <v>0</v>
      </c>
      <c r="Z15" s="32">
        <f t="shared" si="3"/>
        <v>0</v>
      </c>
      <c r="AA15" s="32">
        <f t="shared" si="4"/>
        <v>0</v>
      </c>
      <c r="AB15" s="32">
        <f t="shared" si="5"/>
        <v>1</v>
      </c>
      <c r="AC15" s="32">
        <f t="shared" si="6"/>
        <v>1</v>
      </c>
      <c r="AD15" s="32" t="str">
        <f t="shared" si="7"/>
        <v>CHECK</v>
      </c>
      <c r="AE15" s="32">
        <f t="shared" si="8"/>
        <v>0</v>
      </c>
      <c r="AF15" s="32" t="str">
        <f t="shared" si="9"/>
        <v>RLISP</v>
      </c>
      <c r="AG15" s="32">
        <f t="shared" si="10"/>
        <v>0</v>
      </c>
      <c r="AH15">
        <f t="shared" si="11"/>
        <v>0</v>
      </c>
      <c r="AI15">
        <f t="shared" si="12"/>
        <v>0</v>
      </c>
      <c r="AJ15">
        <v>0</v>
      </c>
    </row>
    <row r="16" spans="1:36" ht="12.75">
      <c r="A16" s="33">
        <v>5400510</v>
      </c>
      <c r="B16" s="33">
        <v>3300000</v>
      </c>
      <c r="C16" s="33" t="s">
        <v>77</v>
      </c>
      <c r="D16" s="33" t="s">
        <v>78</v>
      </c>
      <c r="E16" s="33" t="s">
        <v>79</v>
      </c>
      <c r="F16" s="33">
        <v>26302</v>
      </c>
      <c r="G16" s="34">
        <v>1370</v>
      </c>
      <c r="H16" s="33">
        <v>3046243300</v>
      </c>
      <c r="I16" s="35" t="s">
        <v>47</v>
      </c>
      <c r="J16" s="35" t="s">
        <v>43</v>
      </c>
      <c r="K16" s="27"/>
      <c r="L16" s="36">
        <v>10687.67</v>
      </c>
      <c r="M16" s="29" t="s">
        <v>43</v>
      </c>
      <c r="N16" s="29" t="s">
        <v>43</v>
      </c>
      <c r="O16" s="27" t="s">
        <v>48</v>
      </c>
      <c r="P16" s="37">
        <v>21.471933471933472</v>
      </c>
      <c r="Q16" s="35" t="str">
        <f t="shared" si="0"/>
        <v>YES</v>
      </c>
      <c r="R16" s="35" t="s">
        <v>41</v>
      </c>
      <c r="S16" s="27" t="s">
        <v>41</v>
      </c>
      <c r="T16" s="31">
        <v>91004</v>
      </c>
      <c r="U16" s="31">
        <v>62959.38</v>
      </c>
      <c r="V16" s="38">
        <v>60084</v>
      </c>
      <c r="W16" s="31">
        <v>581899.6186969444</v>
      </c>
      <c r="X16" s="32">
        <f t="shared" si="1"/>
        <v>0</v>
      </c>
      <c r="Y16" s="32">
        <f t="shared" si="2"/>
        <v>0</v>
      </c>
      <c r="Z16" s="32">
        <f t="shared" si="3"/>
        <v>0</v>
      </c>
      <c r="AA16" s="32">
        <f t="shared" si="4"/>
        <v>0</v>
      </c>
      <c r="AB16" s="32">
        <f t="shared" si="5"/>
        <v>1</v>
      </c>
      <c r="AC16" s="32">
        <f t="shared" si="6"/>
        <v>1</v>
      </c>
      <c r="AD16" s="32" t="str">
        <f t="shared" si="7"/>
        <v>CHECK</v>
      </c>
      <c r="AE16" s="32">
        <f t="shared" si="8"/>
        <v>0</v>
      </c>
      <c r="AF16" s="32" t="str">
        <f t="shared" si="9"/>
        <v>RLISP</v>
      </c>
      <c r="AG16" s="32">
        <f t="shared" si="10"/>
        <v>0</v>
      </c>
      <c r="AH16">
        <f t="shared" si="11"/>
        <v>0</v>
      </c>
      <c r="AI16">
        <f t="shared" si="12"/>
        <v>0</v>
      </c>
      <c r="AJ16">
        <v>0</v>
      </c>
    </row>
    <row r="17" spans="1:36" ht="12.75">
      <c r="A17" s="33">
        <v>5400540</v>
      </c>
      <c r="B17" s="33">
        <v>3500000</v>
      </c>
      <c r="C17" s="33" t="s">
        <v>80</v>
      </c>
      <c r="D17" s="33" t="s">
        <v>81</v>
      </c>
      <c r="E17" s="33" t="s">
        <v>82</v>
      </c>
      <c r="F17" s="33">
        <v>25271</v>
      </c>
      <c r="G17" s="34">
        <v>770</v>
      </c>
      <c r="H17" s="33">
        <v>3043727300</v>
      </c>
      <c r="I17" s="35" t="s">
        <v>47</v>
      </c>
      <c r="J17" s="35" t="s">
        <v>43</v>
      </c>
      <c r="K17" s="27"/>
      <c r="L17" s="36">
        <v>4628.71</v>
      </c>
      <c r="M17" s="29" t="s">
        <v>43</v>
      </c>
      <c r="N17" s="29" t="s">
        <v>43</v>
      </c>
      <c r="O17" s="27" t="s">
        <v>48</v>
      </c>
      <c r="P17" s="37">
        <v>20.095594347464672</v>
      </c>
      <c r="Q17" s="35" t="str">
        <f t="shared" si="0"/>
        <v>YES</v>
      </c>
      <c r="R17" s="35" t="s">
        <v>41</v>
      </c>
      <c r="S17" s="27" t="s">
        <v>41</v>
      </c>
      <c r="T17" s="31">
        <v>37948</v>
      </c>
      <c r="U17" s="31">
        <v>28063.93</v>
      </c>
      <c r="V17" s="38">
        <v>32980.61</v>
      </c>
      <c r="W17" s="31">
        <v>225163.1386948273</v>
      </c>
      <c r="X17" s="32">
        <f t="shared" si="1"/>
        <v>0</v>
      </c>
      <c r="Y17" s="32">
        <f t="shared" si="2"/>
        <v>0</v>
      </c>
      <c r="Z17" s="32">
        <f t="shared" si="3"/>
        <v>0</v>
      </c>
      <c r="AA17" s="32">
        <f t="shared" si="4"/>
        <v>0</v>
      </c>
      <c r="AB17" s="32">
        <f t="shared" si="5"/>
        <v>1</v>
      </c>
      <c r="AC17" s="32">
        <f t="shared" si="6"/>
        <v>1</v>
      </c>
      <c r="AD17" s="32" t="str">
        <f t="shared" si="7"/>
        <v>CHECK</v>
      </c>
      <c r="AE17" s="32">
        <f t="shared" si="8"/>
        <v>0</v>
      </c>
      <c r="AF17" s="32" t="str">
        <f t="shared" si="9"/>
        <v>RLISP</v>
      </c>
      <c r="AG17" s="32">
        <f t="shared" si="10"/>
        <v>0</v>
      </c>
      <c r="AH17">
        <f t="shared" si="11"/>
        <v>0</v>
      </c>
      <c r="AI17">
        <f t="shared" si="12"/>
        <v>0</v>
      </c>
      <c r="AJ17">
        <v>0</v>
      </c>
    </row>
    <row r="18" spans="1:36" ht="12.75">
      <c r="A18" s="33">
        <v>5400630</v>
      </c>
      <c r="B18" s="33">
        <v>4100000</v>
      </c>
      <c r="C18" s="33" t="s">
        <v>83</v>
      </c>
      <c r="D18" s="33" t="s">
        <v>84</v>
      </c>
      <c r="E18" s="33" t="s">
        <v>85</v>
      </c>
      <c r="F18" s="33">
        <v>26452</v>
      </c>
      <c r="G18" s="34">
        <v>2002</v>
      </c>
      <c r="H18" s="33">
        <v>3042698300</v>
      </c>
      <c r="I18" s="35" t="s">
        <v>67</v>
      </c>
      <c r="J18" s="35" t="s">
        <v>43</v>
      </c>
      <c r="K18" s="27"/>
      <c r="L18" s="36">
        <v>2608.06</v>
      </c>
      <c r="M18" s="29" t="s">
        <v>43</v>
      </c>
      <c r="N18" s="29" t="s">
        <v>43</v>
      </c>
      <c r="O18" s="27" t="s">
        <v>48</v>
      </c>
      <c r="P18" s="37">
        <v>27.932773109243698</v>
      </c>
      <c r="Q18" s="35" t="str">
        <f t="shared" si="0"/>
        <v>YES</v>
      </c>
      <c r="R18" s="35" t="s">
        <v>41</v>
      </c>
      <c r="S18" s="27" t="s">
        <v>41</v>
      </c>
      <c r="T18" s="31">
        <v>24503</v>
      </c>
      <c r="U18" s="31">
        <v>15765.06</v>
      </c>
      <c r="V18" s="38">
        <v>18624.42</v>
      </c>
      <c r="W18" s="31">
        <v>178061.2334371396</v>
      </c>
      <c r="X18" s="32">
        <f t="shared" si="1"/>
        <v>0</v>
      </c>
      <c r="Y18" s="32">
        <f t="shared" si="2"/>
        <v>0</v>
      </c>
      <c r="Z18" s="32">
        <f t="shared" si="3"/>
        <v>0</v>
      </c>
      <c r="AA18" s="32">
        <f t="shared" si="4"/>
        <v>0</v>
      </c>
      <c r="AB18" s="32">
        <f t="shared" si="5"/>
        <v>1</v>
      </c>
      <c r="AC18" s="32">
        <f t="shared" si="6"/>
        <v>1</v>
      </c>
      <c r="AD18" s="32" t="str">
        <f t="shared" si="7"/>
        <v>CHECK</v>
      </c>
      <c r="AE18" s="32">
        <f t="shared" si="8"/>
        <v>0</v>
      </c>
      <c r="AF18" s="32" t="str">
        <f t="shared" si="9"/>
        <v>RLISP</v>
      </c>
      <c r="AG18" s="32">
        <f t="shared" si="10"/>
        <v>0</v>
      </c>
      <c r="AH18">
        <f t="shared" si="11"/>
        <v>0</v>
      </c>
      <c r="AI18">
        <f t="shared" si="12"/>
        <v>0</v>
      </c>
      <c r="AJ18">
        <v>0</v>
      </c>
    </row>
    <row r="19" spans="1:36" ht="12.75">
      <c r="A19" s="33">
        <v>5400660</v>
      </c>
      <c r="B19" s="33">
        <v>4300000</v>
      </c>
      <c r="C19" s="33" t="s">
        <v>86</v>
      </c>
      <c r="D19" s="33" t="s">
        <v>87</v>
      </c>
      <c r="E19" s="33" t="s">
        <v>88</v>
      </c>
      <c r="F19" s="33">
        <v>25523</v>
      </c>
      <c r="G19" s="34">
        <v>1099</v>
      </c>
      <c r="H19" s="33">
        <v>3048243033</v>
      </c>
      <c r="I19" s="35">
        <v>7</v>
      </c>
      <c r="J19" s="35" t="s">
        <v>41</v>
      </c>
      <c r="K19" s="27" t="s">
        <v>42</v>
      </c>
      <c r="L19" s="36">
        <v>3561.8</v>
      </c>
      <c r="M19" s="29" t="s">
        <v>43</v>
      </c>
      <c r="N19" s="29" t="s">
        <v>43</v>
      </c>
      <c r="O19" s="27" t="s">
        <v>48</v>
      </c>
      <c r="P19" s="37">
        <v>31.753232025402582</v>
      </c>
      <c r="Q19" s="35" t="str">
        <f t="shared" si="0"/>
        <v>YES</v>
      </c>
      <c r="R19" s="35" t="s">
        <v>41</v>
      </c>
      <c r="S19" s="27" t="s">
        <v>41</v>
      </c>
      <c r="T19" s="31">
        <v>42245</v>
      </c>
      <c r="U19" s="31">
        <v>21731.36</v>
      </c>
      <c r="V19" s="38">
        <v>25922.12</v>
      </c>
      <c r="W19" s="31">
        <v>289337.9728517239</v>
      </c>
      <c r="X19" s="32">
        <f t="shared" si="1"/>
        <v>1</v>
      </c>
      <c r="Y19" s="32">
        <f t="shared" si="2"/>
        <v>0</v>
      </c>
      <c r="Z19" s="32">
        <f t="shared" si="3"/>
        <v>0</v>
      </c>
      <c r="AA19" s="32">
        <f t="shared" si="4"/>
        <v>0</v>
      </c>
      <c r="AB19" s="32">
        <f t="shared" si="5"/>
        <v>1</v>
      </c>
      <c r="AC19" s="32">
        <f t="shared" si="6"/>
        <v>1</v>
      </c>
      <c r="AD19" s="32" t="str">
        <f t="shared" si="7"/>
        <v>CHECK</v>
      </c>
      <c r="AE19" s="32">
        <f t="shared" si="8"/>
        <v>0</v>
      </c>
      <c r="AF19" s="32" t="str">
        <f t="shared" si="9"/>
        <v>RLISP</v>
      </c>
      <c r="AG19" s="32">
        <f t="shared" si="10"/>
        <v>0</v>
      </c>
      <c r="AH19">
        <f t="shared" si="11"/>
        <v>0</v>
      </c>
      <c r="AI19">
        <f t="shared" si="12"/>
        <v>0</v>
      </c>
      <c r="AJ19">
        <v>0</v>
      </c>
    </row>
    <row r="20" spans="1:36" ht="12.75">
      <c r="A20" s="33">
        <v>5400690</v>
      </c>
      <c r="B20" s="33">
        <v>4500000</v>
      </c>
      <c r="C20" s="33" t="s">
        <v>89</v>
      </c>
      <c r="D20" s="33" t="s">
        <v>90</v>
      </c>
      <c r="E20" s="33" t="s">
        <v>91</v>
      </c>
      <c r="F20" s="33">
        <v>25601</v>
      </c>
      <c r="G20" s="34">
        <v>477</v>
      </c>
      <c r="H20" s="33">
        <v>3047521550</v>
      </c>
      <c r="I20" s="35" t="s">
        <v>92</v>
      </c>
      <c r="J20" s="35" t="s">
        <v>41</v>
      </c>
      <c r="K20" s="27" t="s">
        <v>42</v>
      </c>
      <c r="L20" s="36">
        <v>5817.92</v>
      </c>
      <c r="M20" s="29" t="s">
        <v>43</v>
      </c>
      <c r="N20" s="29" t="s">
        <v>43</v>
      </c>
      <c r="O20" s="27" t="s">
        <v>48</v>
      </c>
      <c r="P20" s="37">
        <v>28.116646415552854</v>
      </c>
      <c r="Q20" s="35" t="str">
        <f t="shared" si="0"/>
        <v>YES</v>
      </c>
      <c r="R20" s="35" t="s">
        <v>41</v>
      </c>
      <c r="S20" s="27" t="s">
        <v>41</v>
      </c>
      <c r="T20" s="31">
        <v>74751</v>
      </c>
      <c r="U20" s="31">
        <v>35516.5</v>
      </c>
      <c r="V20" s="38">
        <v>37426.62</v>
      </c>
      <c r="W20" s="31">
        <v>478336.97634558234</v>
      </c>
      <c r="X20" s="32">
        <f t="shared" si="1"/>
        <v>1</v>
      </c>
      <c r="Y20" s="32">
        <f t="shared" si="2"/>
        <v>0</v>
      </c>
      <c r="Z20" s="32">
        <f t="shared" si="3"/>
        <v>0</v>
      </c>
      <c r="AA20" s="32">
        <f t="shared" si="4"/>
        <v>0</v>
      </c>
      <c r="AB20" s="32">
        <f t="shared" si="5"/>
        <v>1</v>
      </c>
      <c r="AC20" s="32">
        <f t="shared" si="6"/>
        <v>1</v>
      </c>
      <c r="AD20" s="32" t="str">
        <f t="shared" si="7"/>
        <v>CHECK</v>
      </c>
      <c r="AE20" s="32">
        <f t="shared" si="8"/>
        <v>0</v>
      </c>
      <c r="AF20" s="32" t="str">
        <f t="shared" si="9"/>
        <v>RLISP</v>
      </c>
      <c r="AG20" s="32">
        <f t="shared" si="10"/>
        <v>0</v>
      </c>
      <c r="AH20">
        <f t="shared" si="11"/>
        <v>0</v>
      </c>
      <c r="AI20">
        <f t="shared" si="12"/>
        <v>0</v>
      </c>
      <c r="AJ20">
        <v>0</v>
      </c>
    </row>
    <row r="21" spans="1:36" ht="12.75">
      <c r="A21" s="33">
        <v>5400720</v>
      </c>
      <c r="B21" s="33">
        <v>4700000</v>
      </c>
      <c r="C21" s="33" t="s">
        <v>93</v>
      </c>
      <c r="D21" s="33" t="s">
        <v>94</v>
      </c>
      <c r="E21" s="33" t="s">
        <v>95</v>
      </c>
      <c r="F21" s="33">
        <v>26554</v>
      </c>
      <c r="G21" s="34">
        <v>2739</v>
      </c>
      <c r="H21" s="33">
        <v>3043672100</v>
      </c>
      <c r="I21" s="35" t="s">
        <v>47</v>
      </c>
      <c r="J21" s="35" t="s">
        <v>43</v>
      </c>
      <c r="K21" s="27"/>
      <c r="L21" s="36">
        <v>8068</v>
      </c>
      <c r="M21" s="29" t="s">
        <v>43</v>
      </c>
      <c r="N21" s="29" t="s">
        <v>43</v>
      </c>
      <c r="O21" s="27" t="s">
        <v>48</v>
      </c>
      <c r="P21" s="37">
        <v>20.554869145231944</v>
      </c>
      <c r="Q21" s="35" t="str">
        <f t="shared" si="0"/>
        <v>YES</v>
      </c>
      <c r="R21" s="35" t="s">
        <v>41</v>
      </c>
      <c r="S21" s="27" t="s">
        <v>41</v>
      </c>
      <c r="T21" s="31">
        <v>70891</v>
      </c>
      <c r="U21" s="31">
        <v>49789.98</v>
      </c>
      <c r="V21" s="38">
        <v>44705</v>
      </c>
      <c r="W21" s="31">
        <v>418954.274148132</v>
      </c>
      <c r="X21" s="32">
        <f t="shared" si="1"/>
        <v>0</v>
      </c>
      <c r="Y21" s="32">
        <f t="shared" si="2"/>
        <v>0</v>
      </c>
      <c r="Z21" s="32">
        <f t="shared" si="3"/>
        <v>0</v>
      </c>
      <c r="AA21" s="32">
        <f t="shared" si="4"/>
        <v>0</v>
      </c>
      <c r="AB21" s="32">
        <f t="shared" si="5"/>
        <v>1</v>
      </c>
      <c r="AC21" s="32">
        <f t="shared" si="6"/>
        <v>1</v>
      </c>
      <c r="AD21" s="32" t="str">
        <f t="shared" si="7"/>
        <v>CHECK</v>
      </c>
      <c r="AE21" s="32">
        <f t="shared" si="8"/>
        <v>0</v>
      </c>
      <c r="AF21" s="32" t="str">
        <f t="shared" si="9"/>
        <v>RLISP</v>
      </c>
      <c r="AG21" s="32">
        <f t="shared" si="10"/>
        <v>0</v>
      </c>
      <c r="AH21">
        <f t="shared" si="11"/>
        <v>0</v>
      </c>
      <c r="AI21">
        <f t="shared" si="12"/>
        <v>0</v>
      </c>
      <c r="AJ21">
        <v>0</v>
      </c>
    </row>
    <row r="22" spans="1:36" ht="12.75">
      <c r="A22" s="33">
        <v>5400780</v>
      </c>
      <c r="B22" s="33">
        <v>4900000</v>
      </c>
      <c r="C22" s="33" t="s">
        <v>96</v>
      </c>
      <c r="D22" s="33" t="s">
        <v>97</v>
      </c>
      <c r="E22" s="33" t="s">
        <v>98</v>
      </c>
      <c r="F22" s="33">
        <v>25550</v>
      </c>
      <c r="G22" s="34">
        <v>1298</v>
      </c>
      <c r="H22" s="33">
        <v>3046754540</v>
      </c>
      <c r="I22" s="35" t="s">
        <v>47</v>
      </c>
      <c r="J22" s="35" t="s">
        <v>43</v>
      </c>
      <c r="K22" s="27"/>
      <c r="L22" s="6">
        <v>3951.95</v>
      </c>
      <c r="M22" s="29" t="s">
        <v>43</v>
      </c>
      <c r="N22" s="29" t="s">
        <v>43</v>
      </c>
      <c r="O22" s="27" t="s">
        <v>48</v>
      </c>
      <c r="P22" s="37">
        <v>22.17932217932218</v>
      </c>
      <c r="Q22" s="35" t="str">
        <f t="shared" si="0"/>
        <v>YES</v>
      </c>
      <c r="R22" s="35" t="s">
        <v>41</v>
      </c>
      <c r="S22" s="27" t="s">
        <v>41</v>
      </c>
      <c r="T22" s="31">
        <v>35630</v>
      </c>
      <c r="U22" s="31">
        <v>23520.19</v>
      </c>
      <c r="V22" s="38">
        <v>25192</v>
      </c>
      <c r="W22" s="31">
        <v>229366.01366772538</v>
      </c>
      <c r="X22" s="32">
        <f t="shared" si="1"/>
        <v>0</v>
      </c>
      <c r="Y22" s="32">
        <f t="shared" si="2"/>
        <v>0</v>
      </c>
      <c r="Z22" s="32">
        <f t="shared" si="3"/>
        <v>0</v>
      </c>
      <c r="AA22" s="32">
        <f t="shared" si="4"/>
        <v>0</v>
      </c>
      <c r="AB22" s="32">
        <f t="shared" si="5"/>
        <v>1</v>
      </c>
      <c r="AC22" s="32">
        <f t="shared" si="6"/>
        <v>1</v>
      </c>
      <c r="AD22" s="32" t="str">
        <f t="shared" si="7"/>
        <v>CHECK</v>
      </c>
      <c r="AE22" s="32">
        <f t="shared" si="8"/>
        <v>0</v>
      </c>
      <c r="AF22" s="32" t="str">
        <f t="shared" si="9"/>
        <v>RLISP</v>
      </c>
      <c r="AG22" s="32">
        <f t="shared" si="10"/>
        <v>0</v>
      </c>
      <c r="AH22">
        <f t="shared" si="11"/>
        <v>0</v>
      </c>
      <c r="AI22">
        <f t="shared" si="12"/>
        <v>0</v>
      </c>
      <c r="AJ22">
        <v>0</v>
      </c>
    </row>
    <row r="23" spans="1:36" ht="12.75">
      <c r="A23" s="33">
        <v>5400810</v>
      </c>
      <c r="B23" s="33">
        <v>6000000</v>
      </c>
      <c r="C23" s="33" t="s">
        <v>99</v>
      </c>
      <c r="D23" s="33" t="s">
        <v>100</v>
      </c>
      <c r="E23" s="33" t="s">
        <v>101</v>
      </c>
      <c r="F23" s="33">
        <v>24801</v>
      </c>
      <c r="G23" s="34">
        <v>2008</v>
      </c>
      <c r="H23" s="33">
        <v>3044368441</v>
      </c>
      <c r="I23" s="35" t="s">
        <v>67</v>
      </c>
      <c r="J23" s="35" t="s">
        <v>43</v>
      </c>
      <c r="K23" s="27"/>
      <c r="L23" s="36">
        <v>4417.93</v>
      </c>
      <c r="M23" s="29" t="s">
        <v>43</v>
      </c>
      <c r="N23" s="29" t="s">
        <v>43</v>
      </c>
      <c r="O23" s="27" t="s">
        <v>48</v>
      </c>
      <c r="P23" s="37">
        <v>39.55569761866709</v>
      </c>
      <c r="Q23" s="35" t="str">
        <f t="shared" si="0"/>
        <v>YES</v>
      </c>
      <c r="R23" s="35" t="s">
        <v>41</v>
      </c>
      <c r="S23" s="27" t="s">
        <v>41</v>
      </c>
      <c r="T23" s="31">
        <v>74999</v>
      </c>
      <c r="U23" s="31">
        <v>27246.48</v>
      </c>
      <c r="V23" s="38">
        <v>32963.82</v>
      </c>
      <c r="W23" s="31">
        <v>490682.5171105647</v>
      </c>
      <c r="X23" s="32">
        <f t="shared" si="1"/>
        <v>0</v>
      </c>
      <c r="Y23" s="32">
        <f t="shared" si="2"/>
        <v>0</v>
      </c>
      <c r="Z23" s="32">
        <f t="shared" si="3"/>
        <v>0</v>
      </c>
      <c r="AA23" s="32">
        <f t="shared" si="4"/>
        <v>0</v>
      </c>
      <c r="AB23" s="32">
        <f t="shared" si="5"/>
        <v>1</v>
      </c>
      <c r="AC23" s="32">
        <f t="shared" si="6"/>
        <v>1</v>
      </c>
      <c r="AD23" s="32" t="str">
        <f t="shared" si="7"/>
        <v>CHECK</v>
      </c>
      <c r="AE23" s="32">
        <f t="shared" si="8"/>
        <v>0</v>
      </c>
      <c r="AF23" s="32" t="str">
        <f t="shared" si="9"/>
        <v>RLISP</v>
      </c>
      <c r="AG23" s="32">
        <f t="shared" si="10"/>
        <v>0</v>
      </c>
      <c r="AH23">
        <f t="shared" si="11"/>
        <v>0</v>
      </c>
      <c r="AI23">
        <f t="shared" si="12"/>
        <v>0</v>
      </c>
      <c r="AJ23">
        <v>0</v>
      </c>
    </row>
    <row r="24" spans="1:36" ht="12.75">
      <c r="A24" s="33">
        <v>5400840</v>
      </c>
      <c r="B24" s="33">
        <v>5100000</v>
      </c>
      <c r="C24" s="33" t="s">
        <v>102</v>
      </c>
      <c r="D24" s="33" t="s">
        <v>103</v>
      </c>
      <c r="E24" s="33" t="s">
        <v>104</v>
      </c>
      <c r="F24" s="33">
        <v>24740</v>
      </c>
      <c r="G24" s="34">
        <v>3065</v>
      </c>
      <c r="H24" s="33">
        <v>3044871551</v>
      </c>
      <c r="I24" s="35" t="s">
        <v>47</v>
      </c>
      <c r="J24" s="35" t="s">
        <v>43</v>
      </c>
      <c r="K24" s="27"/>
      <c r="L24" s="36">
        <v>8803.97</v>
      </c>
      <c r="M24" s="29" t="s">
        <v>43</v>
      </c>
      <c r="N24" s="29" t="s">
        <v>43</v>
      </c>
      <c r="O24" s="27" t="s">
        <v>48</v>
      </c>
      <c r="P24" s="37">
        <v>25.228246692752005</v>
      </c>
      <c r="Q24" s="35" t="str">
        <f t="shared" si="0"/>
        <v>YES</v>
      </c>
      <c r="R24" s="35" t="s">
        <v>41</v>
      </c>
      <c r="S24" s="27" t="s">
        <v>41</v>
      </c>
      <c r="T24" s="31">
        <v>85050</v>
      </c>
      <c r="U24" s="31">
        <v>53367.64</v>
      </c>
      <c r="V24" s="38">
        <v>52819.22</v>
      </c>
      <c r="W24" s="31">
        <v>581664.3267876084</v>
      </c>
      <c r="X24" s="32">
        <f t="shared" si="1"/>
        <v>0</v>
      </c>
      <c r="Y24" s="32">
        <f t="shared" si="2"/>
        <v>0</v>
      </c>
      <c r="Z24" s="32">
        <f t="shared" si="3"/>
        <v>0</v>
      </c>
      <c r="AA24" s="32">
        <f t="shared" si="4"/>
        <v>0</v>
      </c>
      <c r="AB24" s="32">
        <f t="shared" si="5"/>
        <v>1</v>
      </c>
      <c r="AC24" s="32">
        <f t="shared" si="6"/>
        <v>1</v>
      </c>
      <c r="AD24" s="32" t="str">
        <f t="shared" si="7"/>
        <v>CHECK</v>
      </c>
      <c r="AE24" s="32">
        <f t="shared" si="8"/>
        <v>0</v>
      </c>
      <c r="AF24" s="32" t="str">
        <f t="shared" si="9"/>
        <v>RLISP</v>
      </c>
      <c r="AG24" s="32">
        <f t="shared" si="10"/>
        <v>0</v>
      </c>
      <c r="AH24">
        <f t="shared" si="11"/>
        <v>0</v>
      </c>
      <c r="AI24">
        <f t="shared" si="12"/>
        <v>0</v>
      </c>
      <c r="AJ24">
        <v>0</v>
      </c>
    </row>
    <row r="25" spans="1:36" ht="12.75">
      <c r="A25" s="33">
        <v>5400900</v>
      </c>
      <c r="B25" s="33">
        <v>5400000</v>
      </c>
      <c r="C25" s="33" t="s">
        <v>105</v>
      </c>
      <c r="D25" s="33" t="s">
        <v>106</v>
      </c>
      <c r="E25" s="33" t="s">
        <v>107</v>
      </c>
      <c r="F25" s="33">
        <v>25661</v>
      </c>
      <c r="G25" s="34">
        <v>9746</v>
      </c>
      <c r="H25" s="33">
        <v>3042353333</v>
      </c>
      <c r="I25" s="35" t="s">
        <v>47</v>
      </c>
      <c r="J25" s="35" t="s">
        <v>43</v>
      </c>
      <c r="K25" s="27"/>
      <c r="L25" s="36">
        <v>4856.03</v>
      </c>
      <c r="M25" s="29" t="s">
        <v>43</v>
      </c>
      <c r="N25" s="29" t="s">
        <v>43</v>
      </c>
      <c r="O25" s="27" t="s">
        <v>48</v>
      </c>
      <c r="P25" s="37">
        <v>29.478850873393963</v>
      </c>
      <c r="Q25" s="35" t="str">
        <f t="shared" si="0"/>
        <v>YES</v>
      </c>
      <c r="R25" s="35" t="s">
        <v>41</v>
      </c>
      <c r="S25" s="27" t="s">
        <v>41</v>
      </c>
      <c r="T25" s="31">
        <v>60983</v>
      </c>
      <c r="U25" s="31">
        <v>30256.17</v>
      </c>
      <c r="V25" s="38">
        <v>32395.08</v>
      </c>
      <c r="W25" s="31">
        <v>417931.6421037908</v>
      </c>
      <c r="X25" s="32">
        <f t="shared" si="1"/>
        <v>0</v>
      </c>
      <c r="Y25" s="32">
        <f t="shared" si="2"/>
        <v>0</v>
      </c>
      <c r="Z25" s="32">
        <f t="shared" si="3"/>
        <v>0</v>
      </c>
      <c r="AA25" s="32">
        <f t="shared" si="4"/>
        <v>0</v>
      </c>
      <c r="AB25" s="32">
        <f t="shared" si="5"/>
        <v>1</v>
      </c>
      <c r="AC25" s="32">
        <f t="shared" si="6"/>
        <v>1</v>
      </c>
      <c r="AD25" s="32" t="str">
        <f t="shared" si="7"/>
        <v>CHECK</v>
      </c>
      <c r="AE25" s="32">
        <f t="shared" si="8"/>
        <v>0</v>
      </c>
      <c r="AF25" s="32" t="str">
        <f t="shared" si="9"/>
        <v>RLISP</v>
      </c>
      <c r="AG25" s="32">
        <f t="shared" si="10"/>
        <v>0</v>
      </c>
      <c r="AH25">
        <f t="shared" si="11"/>
        <v>0</v>
      </c>
      <c r="AI25">
        <f t="shared" si="12"/>
        <v>0</v>
      </c>
      <c r="AJ25">
        <v>0</v>
      </c>
    </row>
    <row r="26" spans="1:36" ht="12.75">
      <c r="A26" s="33">
        <v>5400960</v>
      </c>
      <c r="B26" s="33">
        <v>5700000</v>
      </c>
      <c r="C26" s="33" t="s">
        <v>108</v>
      </c>
      <c r="D26" s="33" t="s">
        <v>109</v>
      </c>
      <c r="E26" s="33" t="s">
        <v>110</v>
      </c>
      <c r="F26" s="33">
        <v>24983</v>
      </c>
      <c r="G26" s="34">
        <v>330</v>
      </c>
      <c r="H26" s="33">
        <v>3047723094</v>
      </c>
      <c r="I26" s="35" t="s">
        <v>92</v>
      </c>
      <c r="J26" s="35" t="s">
        <v>41</v>
      </c>
      <c r="K26" s="27" t="s">
        <v>42</v>
      </c>
      <c r="L26" s="36">
        <v>1851.63</v>
      </c>
      <c r="M26" s="29" t="s">
        <v>43</v>
      </c>
      <c r="N26" s="29" t="s">
        <v>43</v>
      </c>
      <c r="O26" s="27" t="s">
        <v>48</v>
      </c>
      <c r="P26" s="37">
        <v>21.78796046720575</v>
      </c>
      <c r="Q26" s="35" t="str">
        <f t="shared" si="0"/>
        <v>YES</v>
      </c>
      <c r="R26" s="35" t="s">
        <v>41</v>
      </c>
      <c r="S26" s="27" t="s">
        <v>41</v>
      </c>
      <c r="T26" s="31">
        <v>16096</v>
      </c>
      <c r="U26" s="31">
        <v>11465.5</v>
      </c>
      <c r="V26" s="38">
        <v>13292.31</v>
      </c>
      <c r="W26" s="31">
        <v>107333.06290446097</v>
      </c>
      <c r="X26" s="32">
        <f t="shared" si="1"/>
        <v>1</v>
      </c>
      <c r="Y26" s="32">
        <f t="shared" si="2"/>
        <v>0</v>
      </c>
      <c r="Z26" s="32">
        <f t="shared" si="3"/>
        <v>0</v>
      </c>
      <c r="AA26" s="32">
        <f t="shared" si="4"/>
        <v>0</v>
      </c>
      <c r="AB26" s="32">
        <f t="shared" si="5"/>
        <v>1</v>
      </c>
      <c r="AC26" s="32">
        <f t="shared" si="6"/>
        <v>1</v>
      </c>
      <c r="AD26" s="32" t="str">
        <f t="shared" si="7"/>
        <v>CHECK</v>
      </c>
      <c r="AE26" s="32">
        <f t="shared" si="8"/>
        <v>0</v>
      </c>
      <c r="AF26" s="32" t="str">
        <f t="shared" si="9"/>
        <v>RLISP</v>
      </c>
      <c r="AG26" s="32">
        <f t="shared" si="10"/>
        <v>0</v>
      </c>
      <c r="AH26">
        <f t="shared" si="11"/>
        <v>0</v>
      </c>
      <c r="AI26">
        <f t="shared" si="12"/>
        <v>0</v>
      </c>
      <c r="AJ26">
        <v>0</v>
      </c>
    </row>
    <row r="27" spans="1:36" ht="12.75">
      <c r="A27" s="33">
        <v>5401020</v>
      </c>
      <c r="B27" s="33">
        <v>6200000</v>
      </c>
      <c r="C27" s="33" t="s">
        <v>111</v>
      </c>
      <c r="D27" s="33" t="s">
        <v>112</v>
      </c>
      <c r="E27" s="33" t="s">
        <v>113</v>
      </c>
      <c r="F27" s="33">
        <v>26651</v>
      </c>
      <c r="G27" s="34">
        <v>1360</v>
      </c>
      <c r="H27" s="33">
        <v>3048723611</v>
      </c>
      <c r="I27" s="35" t="s">
        <v>47</v>
      </c>
      <c r="J27" s="35" t="s">
        <v>43</v>
      </c>
      <c r="K27" s="27"/>
      <c r="L27" s="36">
        <v>4187.82</v>
      </c>
      <c r="M27" s="29" t="s">
        <v>43</v>
      </c>
      <c r="N27" s="29" t="s">
        <v>43</v>
      </c>
      <c r="O27" s="27" t="s">
        <v>48</v>
      </c>
      <c r="P27" s="37">
        <v>25.925925925925924</v>
      </c>
      <c r="Q27" s="35" t="str">
        <f t="shared" si="0"/>
        <v>YES</v>
      </c>
      <c r="R27" s="35" t="s">
        <v>41</v>
      </c>
      <c r="S27" s="27" t="s">
        <v>41</v>
      </c>
      <c r="T27" s="31">
        <v>42616</v>
      </c>
      <c r="U27" s="31">
        <v>25882.3</v>
      </c>
      <c r="V27" s="38">
        <v>30349.23</v>
      </c>
      <c r="W27" s="31">
        <v>292887.5274798824</v>
      </c>
      <c r="X27" s="32">
        <f t="shared" si="1"/>
        <v>0</v>
      </c>
      <c r="Y27" s="32">
        <f t="shared" si="2"/>
        <v>0</v>
      </c>
      <c r="Z27" s="32">
        <f t="shared" si="3"/>
        <v>0</v>
      </c>
      <c r="AA27" s="32">
        <f t="shared" si="4"/>
        <v>0</v>
      </c>
      <c r="AB27" s="32">
        <f t="shared" si="5"/>
        <v>1</v>
      </c>
      <c r="AC27" s="32">
        <f t="shared" si="6"/>
        <v>1</v>
      </c>
      <c r="AD27" s="32" t="str">
        <f t="shared" si="7"/>
        <v>CHECK</v>
      </c>
      <c r="AE27" s="32">
        <f t="shared" si="8"/>
        <v>0</v>
      </c>
      <c r="AF27" s="32" t="str">
        <f t="shared" si="9"/>
        <v>RLISP</v>
      </c>
      <c r="AG27" s="32">
        <f t="shared" si="10"/>
        <v>0</v>
      </c>
      <c r="AH27">
        <f t="shared" si="11"/>
        <v>0</v>
      </c>
      <c r="AI27">
        <f t="shared" si="12"/>
        <v>0</v>
      </c>
      <c r="AJ27">
        <v>0</v>
      </c>
    </row>
    <row r="28" spans="1:36" ht="12.75">
      <c r="A28" s="33">
        <v>5401170</v>
      </c>
      <c r="B28" s="33">
        <v>7000000</v>
      </c>
      <c r="C28" s="33" t="s">
        <v>114</v>
      </c>
      <c r="D28" s="33" t="s">
        <v>115</v>
      </c>
      <c r="E28" s="33" t="s">
        <v>116</v>
      </c>
      <c r="F28" s="33">
        <v>26537</v>
      </c>
      <c r="G28" s="34">
        <v>566</v>
      </c>
      <c r="H28" s="33">
        <v>3043290580</v>
      </c>
      <c r="I28" s="35" t="s">
        <v>47</v>
      </c>
      <c r="J28" s="35" t="s">
        <v>43</v>
      </c>
      <c r="K28" s="27"/>
      <c r="L28" s="36">
        <v>4578.31</v>
      </c>
      <c r="M28" s="29" t="s">
        <v>43</v>
      </c>
      <c r="N28" s="29" t="s">
        <v>43</v>
      </c>
      <c r="O28" s="27" t="s">
        <v>48</v>
      </c>
      <c r="P28" s="37">
        <v>22.90804390858377</v>
      </c>
      <c r="Q28" s="35" t="str">
        <f t="shared" si="0"/>
        <v>YES</v>
      </c>
      <c r="R28" s="35" t="s">
        <v>41</v>
      </c>
      <c r="S28" s="27" t="s">
        <v>41</v>
      </c>
      <c r="T28" s="31">
        <v>38759</v>
      </c>
      <c r="U28" s="31">
        <v>26975.77</v>
      </c>
      <c r="V28" s="38">
        <v>31131.73</v>
      </c>
      <c r="W28" s="31">
        <v>277433.80868590745</v>
      </c>
      <c r="X28" s="32">
        <f t="shared" si="1"/>
        <v>0</v>
      </c>
      <c r="Y28" s="32">
        <f t="shared" si="2"/>
        <v>0</v>
      </c>
      <c r="Z28" s="32">
        <f t="shared" si="3"/>
        <v>0</v>
      </c>
      <c r="AA28" s="32">
        <f t="shared" si="4"/>
        <v>0</v>
      </c>
      <c r="AB28" s="32">
        <f t="shared" si="5"/>
        <v>1</v>
      </c>
      <c r="AC28" s="32">
        <f t="shared" si="6"/>
        <v>1</v>
      </c>
      <c r="AD28" s="32" t="str">
        <f t="shared" si="7"/>
        <v>CHECK</v>
      </c>
      <c r="AE28" s="32">
        <f t="shared" si="8"/>
        <v>0</v>
      </c>
      <c r="AF28" s="32" t="str">
        <f t="shared" si="9"/>
        <v>RLISP</v>
      </c>
      <c r="AG28" s="32">
        <f t="shared" si="10"/>
        <v>0</v>
      </c>
      <c r="AH28">
        <f t="shared" si="11"/>
        <v>0</v>
      </c>
      <c r="AI28">
        <f t="shared" si="12"/>
        <v>0</v>
      </c>
      <c r="AJ28">
        <v>0</v>
      </c>
    </row>
    <row r="29" spans="1:36" ht="12.75">
      <c r="A29" s="33">
        <v>5401230</v>
      </c>
      <c r="B29" s="33">
        <v>7400000</v>
      </c>
      <c r="C29" s="33" t="s">
        <v>117</v>
      </c>
      <c r="D29" s="33" t="s">
        <v>118</v>
      </c>
      <c r="E29" s="33" t="s">
        <v>119</v>
      </c>
      <c r="F29" s="33">
        <v>25801</v>
      </c>
      <c r="G29" s="34">
        <v>3733</v>
      </c>
      <c r="H29" s="33">
        <v>3042564506</v>
      </c>
      <c r="I29" s="35" t="s">
        <v>47</v>
      </c>
      <c r="J29" s="35" t="s">
        <v>43</v>
      </c>
      <c r="K29" s="27"/>
      <c r="L29" s="36">
        <v>11033.81</v>
      </c>
      <c r="M29" s="29" t="s">
        <v>43</v>
      </c>
      <c r="N29" s="29" t="s">
        <v>43</v>
      </c>
      <c r="O29" s="27" t="s">
        <v>48</v>
      </c>
      <c r="P29" s="37">
        <v>22.420313344138304</v>
      </c>
      <c r="Q29" s="35" t="str">
        <f t="shared" si="0"/>
        <v>YES</v>
      </c>
      <c r="R29" s="35" t="s">
        <v>41</v>
      </c>
      <c r="S29" s="27" t="s">
        <v>41</v>
      </c>
      <c r="T29" s="31">
        <v>107183</v>
      </c>
      <c r="U29" s="31">
        <v>69520.19</v>
      </c>
      <c r="V29" s="38">
        <v>70067.5</v>
      </c>
      <c r="W29" s="31">
        <v>718074.2758484946</v>
      </c>
      <c r="X29" s="32">
        <f t="shared" si="1"/>
        <v>0</v>
      </c>
      <c r="Y29" s="32">
        <f t="shared" si="2"/>
        <v>0</v>
      </c>
      <c r="Z29" s="32">
        <f t="shared" si="3"/>
        <v>0</v>
      </c>
      <c r="AA29" s="32">
        <f t="shared" si="4"/>
        <v>0</v>
      </c>
      <c r="AB29" s="32">
        <f t="shared" si="5"/>
        <v>1</v>
      </c>
      <c r="AC29" s="32">
        <f t="shared" si="6"/>
        <v>1</v>
      </c>
      <c r="AD29" s="32" t="str">
        <f t="shared" si="7"/>
        <v>CHECK</v>
      </c>
      <c r="AE29" s="32">
        <f t="shared" si="8"/>
        <v>0</v>
      </c>
      <c r="AF29" s="32" t="str">
        <f t="shared" si="9"/>
        <v>RLISP</v>
      </c>
      <c r="AG29" s="32">
        <f t="shared" si="10"/>
        <v>0</v>
      </c>
      <c r="AH29">
        <f t="shared" si="11"/>
        <v>0</v>
      </c>
      <c r="AI29">
        <f t="shared" si="12"/>
        <v>0</v>
      </c>
      <c r="AJ29">
        <v>0</v>
      </c>
    </row>
    <row r="30" spans="1:36" ht="12.75">
      <c r="A30" s="33">
        <v>5401260</v>
      </c>
      <c r="B30" s="33">
        <v>7500000</v>
      </c>
      <c r="C30" s="33" t="s">
        <v>120</v>
      </c>
      <c r="D30" s="33" t="s">
        <v>121</v>
      </c>
      <c r="E30" s="33" t="s">
        <v>122</v>
      </c>
      <c r="F30" s="33">
        <v>26241</v>
      </c>
      <c r="G30" s="34">
        <v>3512</v>
      </c>
      <c r="H30" s="33">
        <v>3046369150</v>
      </c>
      <c r="I30" s="35" t="s">
        <v>47</v>
      </c>
      <c r="J30" s="35" t="s">
        <v>43</v>
      </c>
      <c r="K30" s="27"/>
      <c r="L30" s="36">
        <v>4453.24</v>
      </c>
      <c r="M30" s="29" t="s">
        <v>43</v>
      </c>
      <c r="N30" s="29" t="s">
        <v>43</v>
      </c>
      <c r="O30" s="27" t="s">
        <v>48</v>
      </c>
      <c r="P30" s="37">
        <v>24.415639609009776</v>
      </c>
      <c r="Q30" s="35" t="str">
        <f t="shared" si="0"/>
        <v>YES</v>
      </c>
      <c r="R30" s="35" t="s">
        <v>41</v>
      </c>
      <c r="S30" s="27" t="s">
        <v>41</v>
      </c>
      <c r="T30" s="31">
        <v>39884</v>
      </c>
      <c r="U30" s="31">
        <v>25569.12</v>
      </c>
      <c r="V30" s="38">
        <v>28439</v>
      </c>
      <c r="W30" s="31">
        <v>255331.91585157005</v>
      </c>
      <c r="X30" s="32">
        <f t="shared" si="1"/>
        <v>0</v>
      </c>
      <c r="Y30" s="32">
        <f t="shared" si="2"/>
        <v>0</v>
      </c>
      <c r="Z30" s="32">
        <f t="shared" si="3"/>
        <v>0</v>
      </c>
      <c r="AA30" s="32">
        <f t="shared" si="4"/>
        <v>0</v>
      </c>
      <c r="AB30" s="32">
        <f t="shared" si="5"/>
        <v>1</v>
      </c>
      <c r="AC30" s="32">
        <f t="shared" si="6"/>
        <v>1</v>
      </c>
      <c r="AD30" s="32" t="str">
        <f t="shared" si="7"/>
        <v>CHECK</v>
      </c>
      <c r="AE30" s="32">
        <f t="shared" si="8"/>
        <v>0</v>
      </c>
      <c r="AF30" s="32" t="str">
        <f t="shared" si="9"/>
        <v>RLISP</v>
      </c>
      <c r="AG30" s="32">
        <f t="shared" si="10"/>
        <v>0</v>
      </c>
      <c r="AH30">
        <f t="shared" si="11"/>
        <v>0</v>
      </c>
      <c r="AI30">
        <f t="shared" si="12"/>
        <v>0</v>
      </c>
      <c r="AJ30">
        <v>0</v>
      </c>
    </row>
    <row r="31" spans="1:36" ht="12.75">
      <c r="A31" s="33">
        <v>5401290</v>
      </c>
      <c r="B31" s="33">
        <v>7700000</v>
      </c>
      <c r="C31" s="33" t="s">
        <v>123</v>
      </c>
      <c r="D31" s="33" t="s">
        <v>124</v>
      </c>
      <c r="E31" s="33" t="s">
        <v>125</v>
      </c>
      <c r="F31" s="33">
        <v>26362</v>
      </c>
      <c r="G31" s="34">
        <v>216</v>
      </c>
      <c r="H31" s="33">
        <v>3046432991</v>
      </c>
      <c r="I31" s="35">
        <v>7</v>
      </c>
      <c r="J31" s="35" t="s">
        <v>41</v>
      </c>
      <c r="K31" s="27" t="s">
        <v>42</v>
      </c>
      <c r="L31" s="36">
        <v>1588.46</v>
      </c>
      <c r="M31" s="29" t="s">
        <v>43</v>
      </c>
      <c r="N31" s="29" t="s">
        <v>43</v>
      </c>
      <c r="O31" s="27" t="s">
        <v>48</v>
      </c>
      <c r="P31" s="37">
        <v>24.95876855415063</v>
      </c>
      <c r="Q31" s="35" t="str">
        <f t="shared" si="0"/>
        <v>YES</v>
      </c>
      <c r="R31" s="35" t="s">
        <v>41</v>
      </c>
      <c r="S31" s="27" t="s">
        <v>41</v>
      </c>
      <c r="T31" s="31">
        <v>16385</v>
      </c>
      <c r="U31" s="31">
        <v>9692.59</v>
      </c>
      <c r="V31" s="38">
        <v>10293</v>
      </c>
      <c r="W31" s="31">
        <v>98974.70977615181</v>
      </c>
      <c r="X31" s="32">
        <f t="shared" si="1"/>
        <v>1</v>
      </c>
      <c r="Y31" s="32">
        <f t="shared" si="2"/>
        <v>0</v>
      </c>
      <c r="Z31" s="32">
        <f t="shared" si="3"/>
        <v>0</v>
      </c>
      <c r="AA31" s="32">
        <f t="shared" si="4"/>
        <v>0</v>
      </c>
      <c r="AB31" s="32">
        <f t="shared" si="5"/>
        <v>1</v>
      </c>
      <c r="AC31" s="32">
        <f t="shared" si="6"/>
        <v>1</v>
      </c>
      <c r="AD31" s="32" t="str">
        <f t="shared" si="7"/>
        <v>CHECK</v>
      </c>
      <c r="AE31" s="32">
        <f t="shared" si="8"/>
        <v>0</v>
      </c>
      <c r="AF31" s="32" t="str">
        <f t="shared" si="9"/>
        <v>RLISP</v>
      </c>
      <c r="AG31" s="32">
        <f t="shared" si="10"/>
        <v>0</v>
      </c>
      <c r="AH31">
        <f t="shared" si="11"/>
        <v>0</v>
      </c>
      <c r="AI31">
        <f t="shared" si="12"/>
        <v>0</v>
      </c>
      <c r="AJ31">
        <v>0</v>
      </c>
    </row>
    <row r="32" spans="1:36" ht="12.75">
      <c r="A32" s="33">
        <v>5401320</v>
      </c>
      <c r="B32" s="33">
        <v>7900000</v>
      </c>
      <c r="C32" s="33" t="s">
        <v>126</v>
      </c>
      <c r="D32" s="33" t="s">
        <v>127</v>
      </c>
      <c r="E32" s="33" t="s">
        <v>128</v>
      </c>
      <c r="F32" s="33">
        <v>25276</v>
      </c>
      <c r="G32" s="34">
        <v>609</v>
      </c>
      <c r="H32" s="33">
        <v>3049276400</v>
      </c>
      <c r="I32" s="35">
        <v>7</v>
      </c>
      <c r="J32" s="35" t="s">
        <v>41</v>
      </c>
      <c r="K32" s="27" t="s">
        <v>42</v>
      </c>
      <c r="L32" s="36">
        <v>2490.15</v>
      </c>
      <c r="M32" s="29" t="s">
        <v>43</v>
      </c>
      <c r="N32" s="29" t="s">
        <v>43</v>
      </c>
      <c r="O32" s="27" t="s">
        <v>48</v>
      </c>
      <c r="P32" s="37">
        <v>28.528021607022282</v>
      </c>
      <c r="Q32" s="35" t="str">
        <f t="shared" si="0"/>
        <v>YES</v>
      </c>
      <c r="R32" s="35" t="s">
        <v>41</v>
      </c>
      <c r="S32" s="27" t="s">
        <v>41</v>
      </c>
      <c r="T32" s="31">
        <v>26709</v>
      </c>
      <c r="U32" s="31">
        <v>15101.55</v>
      </c>
      <c r="V32" s="38">
        <v>19123.21</v>
      </c>
      <c r="W32" s="31">
        <v>178639.3917405528</v>
      </c>
      <c r="X32" s="32">
        <f t="shared" si="1"/>
        <v>1</v>
      </c>
      <c r="Y32" s="32">
        <f t="shared" si="2"/>
        <v>0</v>
      </c>
      <c r="Z32" s="32">
        <f t="shared" si="3"/>
        <v>0</v>
      </c>
      <c r="AA32" s="32">
        <f t="shared" si="4"/>
        <v>0</v>
      </c>
      <c r="AB32" s="32">
        <f t="shared" si="5"/>
        <v>1</v>
      </c>
      <c r="AC32" s="32">
        <f t="shared" si="6"/>
        <v>1</v>
      </c>
      <c r="AD32" s="32" t="str">
        <f t="shared" si="7"/>
        <v>CHECK</v>
      </c>
      <c r="AE32" s="32">
        <f t="shared" si="8"/>
        <v>0</v>
      </c>
      <c r="AF32" s="32" t="str">
        <f t="shared" si="9"/>
        <v>RLISP</v>
      </c>
      <c r="AG32" s="32">
        <f t="shared" si="10"/>
        <v>0</v>
      </c>
      <c r="AH32">
        <f t="shared" si="11"/>
        <v>0</v>
      </c>
      <c r="AI32">
        <f t="shared" si="12"/>
        <v>0</v>
      </c>
      <c r="AJ32">
        <v>0</v>
      </c>
    </row>
    <row r="33" spans="1:36" ht="12.75">
      <c r="A33" s="33">
        <v>5401350</v>
      </c>
      <c r="B33" s="33">
        <v>8100000</v>
      </c>
      <c r="C33" s="33" t="s">
        <v>129</v>
      </c>
      <c r="D33" s="33" t="s">
        <v>130</v>
      </c>
      <c r="E33" s="33" t="s">
        <v>131</v>
      </c>
      <c r="F33" s="33">
        <v>25951</v>
      </c>
      <c r="G33" s="34">
        <v>2439</v>
      </c>
      <c r="H33" s="33">
        <v>3044666000</v>
      </c>
      <c r="I33" s="35" t="s">
        <v>47</v>
      </c>
      <c r="J33" s="35" t="s">
        <v>43</v>
      </c>
      <c r="K33" s="27"/>
      <c r="L33" s="36">
        <v>1532.78</v>
      </c>
      <c r="M33" s="29" t="s">
        <v>43</v>
      </c>
      <c r="N33" s="29" t="s">
        <v>43</v>
      </c>
      <c r="O33" s="27" t="s">
        <v>48</v>
      </c>
      <c r="P33" s="37">
        <v>31.76831943835015</v>
      </c>
      <c r="Q33" s="35" t="str">
        <f t="shared" si="0"/>
        <v>YES</v>
      </c>
      <c r="R33" s="35" t="s">
        <v>41</v>
      </c>
      <c r="S33" s="27" t="s">
        <v>41</v>
      </c>
      <c r="T33" s="31">
        <v>17575</v>
      </c>
      <c r="U33" s="31">
        <v>9172.4</v>
      </c>
      <c r="V33" s="38">
        <v>11312.21</v>
      </c>
      <c r="W33" s="31">
        <v>146783.53649105754</v>
      </c>
      <c r="X33" s="32">
        <f t="shared" si="1"/>
        <v>0</v>
      </c>
      <c r="Y33" s="32">
        <f t="shared" si="2"/>
        <v>0</v>
      </c>
      <c r="Z33" s="32">
        <f t="shared" si="3"/>
        <v>0</v>
      </c>
      <c r="AA33" s="32">
        <f t="shared" si="4"/>
        <v>0</v>
      </c>
      <c r="AB33" s="32">
        <f t="shared" si="5"/>
        <v>1</v>
      </c>
      <c r="AC33" s="32">
        <f t="shared" si="6"/>
        <v>1</v>
      </c>
      <c r="AD33" s="32" t="str">
        <f t="shared" si="7"/>
        <v>CHECK</v>
      </c>
      <c r="AE33" s="32">
        <f t="shared" si="8"/>
        <v>0</v>
      </c>
      <c r="AF33" s="32" t="str">
        <f t="shared" si="9"/>
        <v>RLISP</v>
      </c>
      <c r="AG33" s="32">
        <f t="shared" si="10"/>
        <v>0</v>
      </c>
      <c r="AH33">
        <f t="shared" si="11"/>
        <v>0</v>
      </c>
      <c r="AI33">
        <f t="shared" si="12"/>
        <v>0</v>
      </c>
      <c r="AJ33">
        <v>0</v>
      </c>
    </row>
    <row r="34" spans="1:36" ht="12.75">
      <c r="A34" s="33">
        <v>5401380</v>
      </c>
      <c r="B34" s="33">
        <v>8300000</v>
      </c>
      <c r="C34" s="33" t="s">
        <v>132</v>
      </c>
      <c r="D34" s="33" t="s">
        <v>133</v>
      </c>
      <c r="E34" s="33" t="s">
        <v>134</v>
      </c>
      <c r="F34" s="33">
        <v>26354</v>
      </c>
      <c r="G34" s="34">
        <v>1836</v>
      </c>
      <c r="H34" s="33">
        <v>3042652497</v>
      </c>
      <c r="I34" s="35" t="s">
        <v>47</v>
      </c>
      <c r="J34" s="35" t="s">
        <v>43</v>
      </c>
      <c r="K34" s="27"/>
      <c r="L34" s="36">
        <v>2302.84</v>
      </c>
      <c r="M34" s="29" t="s">
        <v>43</v>
      </c>
      <c r="N34" s="29" t="s">
        <v>43</v>
      </c>
      <c r="O34" s="27" t="s">
        <v>48</v>
      </c>
      <c r="P34" s="37">
        <v>26.327856324035153</v>
      </c>
      <c r="Q34" s="35" t="str">
        <f t="shared" si="0"/>
        <v>YES</v>
      </c>
      <c r="R34" s="35" t="s">
        <v>41</v>
      </c>
      <c r="S34" s="27" t="s">
        <v>41</v>
      </c>
      <c r="T34" s="31">
        <v>21424</v>
      </c>
      <c r="U34" s="31">
        <v>14300.02</v>
      </c>
      <c r="V34" s="38">
        <v>12384</v>
      </c>
      <c r="W34" s="31">
        <v>149001.79235912682</v>
      </c>
      <c r="X34" s="32">
        <f t="shared" si="1"/>
        <v>0</v>
      </c>
      <c r="Y34" s="32">
        <f t="shared" si="2"/>
        <v>0</v>
      </c>
      <c r="Z34" s="32">
        <f t="shared" si="3"/>
        <v>0</v>
      </c>
      <c r="AA34" s="32">
        <f t="shared" si="4"/>
        <v>0</v>
      </c>
      <c r="AB34" s="32">
        <f t="shared" si="5"/>
        <v>1</v>
      </c>
      <c r="AC34" s="32">
        <f t="shared" si="6"/>
        <v>1</v>
      </c>
      <c r="AD34" s="32" t="str">
        <f t="shared" si="7"/>
        <v>CHECK</v>
      </c>
      <c r="AE34" s="32">
        <f t="shared" si="8"/>
        <v>0</v>
      </c>
      <c r="AF34" s="32" t="str">
        <f t="shared" si="9"/>
        <v>RLISP</v>
      </c>
      <c r="AG34" s="32">
        <f t="shared" si="10"/>
        <v>0</v>
      </c>
      <c r="AH34">
        <f t="shared" si="11"/>
        <v>0</v>
      </c>
      <c r="AI34">
        <f t="shared" si="12"/>
        <v>0</v>
      </c>
      <c r="AJ34">
        <v>0</v>
      </c>
    </row>
    <row r="35" spans="1:36" ht="12.75">
      <c r="A35" s="33">
        <v>5401410</v>
      </c>
      <c r="B35" s="33">
        <v>8400000</v>
      </c>
      <c r="C35" s="33" t="s">
        <v>135</v>
      </c>
      <c r="D35" s="33" t="s">
        <v>136</v>
      </c>
      <c r="E35" s="33" t="s">
        <v>137</v>
      </c>
      <c r="F35" s="33">
        <v>26287</v>
      </c>
      <c r="G35" s="34">
        <v>1005</v>
      </c>
      <c r="H35" s="33">
        <v>3044782771</v>
      </c>
      <c r="I35" s="35">
        <v>7</v>
      </c>
      <c r="J35" s="35" t="s">
        <v>41</v>
      </c>
      <c r="K35" s="27" t="s">
        <v>42</v>
      </c>
      <c r="L35" s="36">
        <v>1177.98</v>
      </c>
      <c r="M35" s="29" t="s">
        <v>43</v>
      </c>
      <c r="N35" s="29" t="s">
        <v>43</v>
      </c>
      <c r="O35" s="27" t="s">
        <v>48</v>
      </c>
      <c r="P35" s="37">
        <v>21.451355661881976</v>
      </c>
      <c r="Q35" s="35" t="str">
        <f t="shared" si="0"/>
        <v>YES</v>
      </c>
      <c r="R35" s="35" t="s">
        <v>41</v>
      </c>
      <c r="S35" s="27" t="s">
        <v>41</v>
      </c>
      <c r="T35" s="31">
        <v>9441</v>
      </c>
      <c r="U35" s="31">
        <v>6879.3</v>
      </c>
      <c r="V35" s="38">
        <v>7144</v>
      </c>
      <c r="W35" s="31">
        <v>60706.04344577301</v>
      </c>
      <c r="X35" s="32">
        <f t="shared" si="1"/>
        <v>1</v>
      </c>
      <c r="Y35" s="32">
        <f t="shared" si="2"/>
        <v>0</v>
      </c>
      <c r="Z35" s="32">
        <f t="shared" si="3"/>
        <v>0</v>
      </c>
      <c r="AA35" s="32">
        <f t="shared" si="4"/>
        <v>0</v>
      </c>
      <c r="AB35" s="32">
        <f t="shared" si="5"/>
        <v>1</v>
      </c>
      <c r="AC35" s="32">
        <f t="shared" si="6"/>
        <v>1</v>
      </c>
      <c r="AD35" s="32" t="str">
        <f t="shared" si="7"/>
        <v>CHECK</v>
      </c>
      <c r="AE35" s="32">
        <f t="shared" si="8"/>
        <v>0</v>
      </c>
      <c r="AF35" s="32" t="str">
        <f t="shared" si="9"/>
        <v>RLISP</v>
      </c>
      <c r="AG35" s="32">
        <f t="shared" si="10"/>
        <v>0</v>
      </c>
      <c r="AH35">
        <f t="shared" si="11"/>
        <v>0</v>
      </c>
      <c r="AI35">
        <f t="shared" si="12"/>
        <v>0</v>
      </c>
      <c r="AJ35">
        <v>0</v>
      </c>
    </row>
    <row r="36" spans="1:36" ht="12.75">
      <c r="A36" s="33">
        <v>5401440</v>
      </c>
      <c r="B36" s="33">
        <v>8500000</v>
      </c>
      <c r="C36" s="33" t="s">
        <v>138</v>
      </c>
      <c r="D36" s="33" t="s">
        <v>139</v>
      </c>
      <c r="E36" s="33" t="s">
        <v>140</v>
      </c>
      <c r="F36" s="33">
        <v>26149</v>
      </c>
      <c r="G36" s="34">
        <v>25</v>
      </c>
      <c r="H36" s="33">
        <v>3047582145</v>
      </c>
      <c r="I36" s="35">
        <v>7</v>
      </c>
      <c r="J36" s="35" t="s">
        <v>41</v>
      </c>
      <c r="K36" s="27" t="s">
        <v>42</v>
      </c>
      <c r="L36" s="36">
        <v>1454.62</v>
      </c>
      <c r="M36" s="29" t="s">
        <v>43</v>
      </c>
      <c r="N36" s="29" t="s">
        <v>43</v>
      </c>
      <c r="O36" s="27" t="s">
        <v>48</v>
      </c>
      <c r="P36" s="37">
        <v>20.720188902007084</v>
      </c>
      <c r="Q36" s="35" t="str">
        <f t="shared" si="0"/>
        <v>YES</v>
      </c>
      <c r="R36" s="35" t="s">
        <v>41</v>
      </c>
      <c r="S36" s="27" t="s">
        <v>41</v>
      </c>
      <c r="T36" s="31">
        <v>11637</v>
      </c>
      <c r="U36" s="31">
        <v>8339.03</v>
      </c>
      <c r="V36" s="38">
        <v>9277</v>
      </c>
      <c r="W36" s="31">
        <v>78844.30995762837</v>
      </c>
      <c r="X36" s="32">
        <f t="shared" si="1"/>
        <v>1</v>
      </c>
      <c r="Y36" s="32">
        <f t="shared" si="2"/>
        <v>0</v>
      </c>
      <c r="Z36" s="32">
        <f t="shared" si="3"/>
        <v>0</v>
      </c>
      <c r="AA36" s="32">
        <f t="shared" si="4"/>
        <v>0</v>
      </c>
      <c r="AB36" s="32">
        <f t="shared" si="5"/>
        <v>1</v>
      </c>
      <c r="AC36" s="32">
        <f t="shared" si="6"/>
        <v>1</v>
      </c>
      <c r="AD36" s="32" t="str">
        <f t="shared" si="7"/>
        <v>CHECK</v>
      </c>
      <c r="AE36" s="32">
        <f t="shared" si="8"/>
        <v>0</v>
      </c>
      <c r="AF36" s="32" t="str">
        <f t="shared" si="9"/>
        <v>RLISP</v>
      </c>
      <c r="AG36" s="32">
        <f t="shared" si="10"/>
        <v>0</v>
      </c>
      <c r="AH36">
        <f t="shared" si="11"/>
        <v>0</v>
      </c>
      <c r="AI36">
        <f t="shared" si="12"/>
        <v>0</v>
      </c>
      <c r="AJ36">
        <v>0</v>
      </c>
    </row>
    <row r="37" spans="1:36" ht="12.75">
      <c r="A37" s="33">
        <v>5401470</v>
      </c>
      <c r="B37" s="33">
        <v>8700000</v>
      </c>
      <c r="C37" s="33" t="s">
        <v>141</v>
      </c>
      <c r="D37" s="33" t="s">
        <v>142</v>
      </c>
      <c r="E37" s="33" t="s">
        <v>143</v>
      </c>
      <c r="F37" s="33">
        <v>26201</v>
      </c>
      <c r="G37" s="34">
        <v>2620</v>
      </c>
      <c r="H37" s="33">
        <v>3044725480</v>
      </c>
      <c r="I37" s="35" t="s">
        <v>47</v>
      </c>
      <c r="J37" s="35" t="s">
        <v>43</v>
      </c>
      <c r="K37" s="27"/>
      <c r="L37" s="36">
        <v>3683.39</v>
      </c>
      <c r="M37" s="29" t="s">
        <v>43</v>
      </c>
      <c r="N37" s="29" t="s">
        <v>43</v>
      </c>
      <c r="O37" s="27" t="s">
        <v>48</v>
      </c>
      <c r="P37" s="37">
        <v>25.900514579759864</v>
      </c>
      <c r="Q37" s="35" t="str">
        <f t="shared" si="0"/>
        <v>YES</v>
      </c>
      <c r="R37" s="35" t="s">
        <v>41</v>
      </c>
      <c r="S37" s="27" t="s">
        <v>41</v>
      </c>
      <c r="T37" s="31">
        <v>33755</v>
      </c>
      <c r="U37" s="39" t="s">
        <v>144</v>
      </c>
      <c r="V37" s="38">
        <v>23670</v>
      </c>
      <c r="W37" s="31">
        <v>230135.97977446133</v>
      </c>
      <c r="X37" s="32">
        <f t="shared" si="1"/>
        <v>0</v>
      </c>
      <c r="Y37" s="32">
        <f t="shared" si="2"/>
        <v>0</v>
      </c>
      <c r="Z37" s="32">
        <f t="shared" si="3"/>
        <v>0</v>
      </c>
      <c r="AA37" s="32">
        <f t="shared" si="4"/>
        <v>0</v>
      </c>
      <c r="AB37" s="32">
        <f t="shared" si="5"/>
        <v>1</v>
      </c>
      <c r="AC37" s="32">
        <f t="shared" si="6"/>
        <v>1</v>
      </c>
      <c r="AD37" s="32" t="str">
        <f t="shared" si="7"/>
        <v>CHECK</v>
      </c>
      <c r="AE37" s="32">
        <f t="shared" si="8"/>
        <v>0</v>
      </c>
      <c r="AF37" s="32" t="str">
        <f t="shared" si="9"/>
        <v>RLISP</v>
      </c>
      <c r="AG37" s="32">
        <f t="shared" si="10"/>
        <v>0</v>
      </c>
      <c r="AH37">
        <f t="shared" si="11"/>
        <v>0</v>
      </c>
      <c r="AI37">
        <f t="shared" si="12"/>
        <v>0</v>
      </c>
      <c r="AJ37">
        <v>0</v>
      </c>
    </row>
    <row r="38" spans="1:36" ht="12.75">
      <c r="A38" s="33">
        <v>5401530</v>
      </c>
      <c r="B38" s="33">
        <v>9100000</v>
      </c>
      <c r="C38" s="33" t="s">
        <v>145</v>
      </c>
      <c r="D38" s="33" t="s">
        <v>146</v>
      </c>
      <c r="E38" s="33" t="s">
        <v>147</v>
      </c>
      <c r="F38" s="33">
        <v>26288</v>
      </c>
      <c r="G38" s="34">
        <v>1187</v>
      </c>
      <c r="H38" s="33">
        <v>3048475638</v>
      </c>
      <c r="I38" s="35">
        <v>7</v>
      </c>
      <c r="J38" s="35" t="s">
        <v>41</v>
      </c>
      <c r="K38" s="27" t="s">
        <v>42</v>
      </c>
      <c r="L38" s="36">
        <v>1592.11</v>
      </c>
      <c r="M38" s="29" t="s">
        <v>43</v>
      </c>
      <c r="N38" s="29" t="s">
        <v>43</v>
      </c>
      <c r="O38" s="27" t="s">
        <v>48</v>
      </c>
      <c r="P38" s="37">
        <v>38.00101471334348</v>
      </c>
      <c r="Q38" s="35" t="str">
        <f t="shared" si="0"/>
        <v>YES</v>
      </c>
      <c r="R38" s="35" t="s">
        <v>41</v>
      </c>
      <c r="S38" s="27" t="s">
        <v>41</v>
      </c>
      <c r="T38" s="31">
        <v>20911</v>
      </c>
      <c r="U38" s="31">
        <v>9528.04</v>
      </c>
      <c r="V38" s="38">
        <v>11695.97</v>
      </c>
      <c r="W38" s="31">
        <v>150975.40084003322</v>
      </c>
      <c r="X38" s="32">
        <f t="shared" si="1"/>
        <v>1</v>
      </c>
      <c r="Y38" s="32">
        <f t="shared" si="2"/>
        <v>0</v>
      </c>
      <c r="Z38" s="32">
        <f t="shared" si="3"/>
        <v>0</v>
      </c>
      <c r="AA38" s="32">
        <f t="shared" si="4"/>
        <v>0</v>
      </c>
      <c r="AB38" s="32">
        <f t="shared" si="5"/>
        <v>1</v>
      </c>
      <c r="AC38" s="32">
        <f t="shared" si="6"/>
        <v>1</v>
      </c>
      <c r="AD38" s="32" t="str">
        <f t="shared" si="7"/>
        <v>CHECK</v>
      </c>
      <c r="AE38" s="32">
        <f t="shared" si="8"/>
        <v>0</v>
      </c>
      <c r="AF38" s="32" t="str">
        <f t="shared" si="9"/>
        <v>RLISP</v>
      </c>
      <c r="AG38" s="32">
        <f t="shared" si="10"/>
        <v>0</v>
      </c>
      <c r="AH38">
        <f t="shared" si="11"/>
        <v>0</v>
      </c>
      <c r="AI38">
        <f t="shared" si="12"/>
        <v>0</v>
      </c>
      <c r="AJ38">
        <v>0</v>
      </c>
    </row>
    <row r="39" spans="1:36" ht="12.75">
      <c r="A39" s="33">
        <v>5401560</v>
      </c>
      <c r="B39" s="33">
        <v>9200000</v>
      </c>
      <c r="C39" s="33" t="s">
        <v>148</v>
      </c>
      <c r="D39" s="33" t="s">
        <v>149</v>
      </c>
      <c r="E39" s="33" t="s">
        <v>150</v>
      </c>
      <c r="F39" s="33">
        <v>26155</v>
      </c>
      <c r="G39" s="34">
        <v>1141</v>
      </c>
      <c r="H39" s="33">
        <v>3044552441</v>
      </c>
      <c r="I39" s="35" t="s">
        <v>47</v>
      </c>
      <c r="J39" s="35" t="s">
        <v>43</v>
      </c>
      <c r="K39" s="27"/>
      <c r="L39" s="36">
        <v>3214.91</v>
      </c>
      <c r="M39" s="29" t="s">
        <v>43</v>
      </c>
      <c r="N39" s="29" t="s">
        <v>43</v>
      </c>
      <c r="O39" s="27" t="s">
        <v>48</v>
      </c>
      <c r="P39" s="37">
        <v>23.581336696090794</v>
      </c>
      <c r="Q39" s="35" t="str">
        <f t="shared" si="0"/>
        <v>YES</v>
      </c>
      <c r="R39" s="35" t="s">
        <v>41</v>
      </c>
      <c r="S39" s="27" t="s">
        <v>41</v>
      </c>
      <c r="T39" s="31">
        <v>25957</v>
      </c>
      <c r="U39" s="31">
        <v>19454.19</v>
      </c>
      <c r="V39" s="38">
        <v>21554.07</v>
      </c>
      <c r="W39" s="31">
        <v>167525.94905207562</v>
      </c>
      <c r="X39" s="32">
        <f t="shared" si="1"/>
        <v>0</v>
      </c>
      <c r="Y39" s="32">
        <f t="shared" si="2"/>
        <v>0</v>
      </c>
      <c r="Z39" s="32">
        <f t="shared" si="3"/>
        <v>0</v>
      </c>
      <c r="AA39" s="32">
        <f t="shared" si="4"/>
        <v>0</v>
      </c>
      <c r="AB39" s="32">
        <f t="shared" si="5"/>
        <v>1</v>
      </c>
      <c r="AC39" s="32">
        <f t="shared" si="6"/>
        <v>1</v>
      </c>
      <c r="AD39" s="32" t="str">
        <f t="shared" si="7"/>
        <v>CHECK</v>
      </c>
      <c r="AE39" s="32">
        <f t="shared" si="8"/>
        <v>0</v>
      </c>
      <c r="AF39" s="32" t="str">
        <f t="shared" si="9"/>
        <v>RLISP</v>
      </c>
      <c r="AG39" s="32">
        <f t="shared" si="10"/>
        <v>0</v>
      </c>
      <c r="AH39">
        <f t="shared" si="11"/>
        <v>0</v>
      </c>
      <c r="AI39">
        <f t="shared" si="12"/>
        <v>0</v>
      </c>
      <c r="AJ39">
        <v>0</v>
      </c>
    </row>
    <row r="40" spans="1:36" ht="12.75">
      <c r="A40" s="33">
        <v>5401590</v>
      </c>
      <c r="B40" s="33">
        <v>9400000</v>
      </c>
      <c r="C40" s="33" t="s">
        <v>151</v>
      </c>
      <c r="D40" s="33" t="s">
        <v>152</v>
      </c>
      <c r="E40" s="33" t="s">
        <v>153</v>
      </c>
      <c r="F40" s="33">
        <v>26143</v>
      </c>
      <c r="G40" s="34">
        <v>189</v>
      </c>
      <c r="H40" s="33">
        <v>3042754279</v>
      </c>
      <c r="I40" s="35">
        <v>7</v>
      </c>
      <c r="J40" s="35" t="s">
        <v>41</v>
      </c>
      <c r="K40" s="27" t="s">
        <v>42</v>
      </c>
      <c r="L40" s="36">
        <v>1070.6</v>
      </c>
      <c r="M40" s="29" t="s">
        <v>43</v>
      </c>
      <c r="N40" s="29" t="s">
        <v>43</v>
      </c>
      <c r="O40" s="27" t="s">
        <v>48</v>
      </c>
      <c r="P40" s="37">
        <v>25.65543071161049</v>
      </c>
      <c r="Q40" s="35" t="str">
        <f t="shared" si="0"/>
        <v>YES</v>
      </c>
      <c r="R40" s="35" t="s">
        <v>41</v>
      </c>
      <c r="S40" s="27" t="s">
        <v>41</v>
      </c>
      <c r="T40" s="31">
        <v>8313</v>
      </c>
      <c r="U40" s="31">
        <v>6300.72</v>
      </c>
      <c r="V40" s="38">
        <v>7426.864</v>
      </c>
      <c r="W40" s="31">
        <v>60741.50900134377</v>
      </c>
      <c r="X40" s="32">
        <f t="shared" si="1"/>
        <v>1</v>
      </c>
      <c r="Y40" s="32">
        <f t="shared" si="2"/>
        <v>0</v>
      </c>
      <c r="Z40" s="32">
        <f t="shared" si="3"/>
        <v>0</v>
      </c>
      <c r="AA40" s="32">
        <f t="shared" si="4"/>
        <v>0</v>
      </c>
      <c r="AB40" s="32">
        <f t="shared" si="5"/>
        <v>1</v>
      </c>
      <c r="AC40" s="32">
        <f t="shared" si="6"/>
        <v>1</v>
      </c>
      <c r="AD40" s="32" t="str">
        <f t="shared" si="7"/>
        <v>CHECK</v>
      </c>
      <c r="AE40" s="32">
        <f t="shared" si="8"/>
        <v>0</v>
      </c>
      <c r="AF40" s="32" t="str">
        <f t="shared" si="9"/>
        <v>RLISP</v>
      </c>
      <c r="AG40" s="32">
        <f t="shared" si="10"/>
        <v>0</v>
      </c>
      <c r="AH40">
        <f t="shared" si="11"/>
        <v>0</v>
      </c>
      <c r="AI40">
        <f t="shared" si="12"/>
        <v>0</v>
      </c>
      <c r="AJ40">
        <v>0</v>
      </c>
    </row>
    <row r="41" spans="1:36" ht="12.75">
      <c r="A41" s="33">
        <v>5401650</v>
      </c>
      <c r="B41" s="33">
        <v>9800000</v>
      </c>
      <c r="C41" s="33" t="s">
        <v>154</v>
      </c>
      <c r="D41" s="33" t="s">
        <v>155</v>
      </c>
      <c r="E41" s="33" t="s">
        <v>156</v>
      </c>
      <c r="F41" s="33">
        <v>24874</v>
      </c>
      <c r="G41" s="34">
        <v>69</v>
      </c>
      <c r="H41" s="33">
        <v>3047326262</v>
      </c>
      <c r="I41" s="35">
        <v>7</v>
      </c>
      <c r="J41" s="35" t="s">
        <v>41</v>
      </c>
      <c r="K41" s="27"/>
      <c r="L41" s="36">
        <v>4022.37</v>
      </c>
      <c r="M41" s="29" t="s">
        <v>43</v>
      </c>
      <c r="N41" s="29" t="s">
        <v>43</v>
      </c>
      <c r="O41" s="27" t="s">
        <v>48</v>
      </c>
      <c r="P41" s="37">
        <v>28.54568390701027</v>
      </c>
      <c r="Q41" s="35" t="str">
        <f>IF(P41&lt;20,"NO","YES")</f>
        <v>YES</v>
      </c>
      <c r="R41" s="35" t="s">
        <v>41</v>
      </c>
      <c r="S41" s="27" t="s">
        <v>41</v>
      </c>
      <c r="T41" s="31">
        <v>48373</v>
      </c>
      <c r="U41" s="31">
        <v>24279.25</v>
      </c>
      <c r="V41" s="38">
        <v>28609.29</v>
      </c>
      <c r="W41" s="31">
        <v>326963.82511268236</v>
      </c>
      <c r="X41" s="32">
        <f t="shared" si="1"/>
        <v>1</v>
      </c>
      <c r="Y41" s="32">
        <f t="shared" si="2"/>
        <v>0</v>
      </c>
      <c r="Z41" s="32">
        <f t="shared" si="3"/>
        <v>0</v>
      </c>
      <c r="AA41" s="32">
        <f t="shared" si="4"/>
        <v>0</v>
      </c>
      <c r="AB41" s="32">
        <f t="shared" si="5"/>
        <v>1</v>
      </c>
      <c r="AC41" s="32">
        <f t="shared" si="6"/>
        <v>1</v>
      </c>
      <c r="AD41" s="32" t="str">
        <f t="shared" si="7"/>
        <v>CHECK</v>
      </c>
      <c r="AE41" s="32">
        <f t="shared" si="8"/>
        <v>0</v>
      </c>
      <c r="AF41" s="32" t="str">
        <f t="shared" si="9"/>
        <v>RLISP</v>
      </c>
      <c r="AG41" s="32">
        <f t="shared" si="10"/>
        <v>0</v>
      </c>
      <c r="AH41">
        <f t="shared" si="11"/>
        <v>0</v>
      </c>
      <c r="AI41">
        <f t="shared" si="12"/>
        <v>0</v>
      </c>
      <c r="AJ41">
        <v>0</v>
      </c>
    </row>
    <row r="42" spans="1:36" ht="12.75">
      <c r="A42" s="33">
        <v>5400060</v>
      </c>
      <c r="B42" s="33">
        <v>400000</v>
      </c>
      <c r="C42" s="33" t="s">
        <v>157</v>
      </c>
      <c r="D42" s="33" t="s">
        <v>158</v>
      </c>
      <c r="E42" s="33" t="s">
        <v>159</v>
      </c>
      <c r="F42" s="33">
        <v>25401</v>
      </c>
      <c r="G42" s="34">
        <v>3233</v>
      </c>
      <c r="H42" s="33">
        <v>3042673500</v>
      </c>
      <c r="I42" s="35" t="s">
        <v>160</v>
      </c>
      <c r="J42" s="35" t="s">
        <v>43</v>
      </c>
      <c r="K42" s="27"/>
      <c r="L42" s="36">
        <v>12170.47</v>
      </c>
      <c r="M42" s="29" t="s">
        <v>43</v>
      </c>
      <c r="N42" s="29" t="s">
        <v>43</v>
      </c>
      <c r="O42" s="27" t="s">
        <v>48</v>
      </c>
      <c r="P42" s="37">
        <v>15.869996692027788</v>
      </c>
      <c r="Q42" s="35" t="str">
        <f t="shared" si="0"/>
        <v>NO</v>
      </c>
      <c r="R42" s="35" t="s">
        <v>43</v>
      </c>
      <c r="S42" s="27" t="s">
        <v>43</v>
      </c>
      <c r="T42" s="31">
        <v>84159</v>
      </c>
      <c r="U42" s="31">
        <v>72174.24</v>
      </c>
      <c r="V42" s="38">
        <v>68136</v>
      </c>
      <c r="W42" s="31">
        <v>485927.58390053</v>
      </c>
      <c r="X42" s="32">
        <f t="shared" si="1"/>
        <v>0</v>
      </c>
      <c r="Y42" s="32">
        <f t="shared" si="2"/>
        <v>0</v>
      </c>
      <c r="Z42" s="32">
        <f t="shared" si="3"/>
        <v>0</v>
      </c>
      <c r="AA42" s="32">
        <f t="shared" si="4"/>
        <v>0</v>
      </c>
      <c r="AB42" s="32">
        <f t="shared" si="5"/>
        <v>0</v>
      </c>
      <c r="AC42" s="32">
        <f t="shared" si="6"/>
        <v>0</v>
      </c>
      <c r="AD42" s="32">
        <f t="shared" si="7"/>
        <v>0</v>
      </c>
      <c r="AE42" s="32">
        <f t="shared" si="8"/>
        <v>0</v>
      </c>
      <c r="AF42" s="32">
        <f t="shared" si="9"/>
        <v>0</v>
      </c>
      <c r="AG42" s="32">
        <f t="shared" si="10"/>
        <v>0</v>
      </c>
      <c r="AH42">
        <f t="shared" si="11"/>
        <v>0</v>
      </c>
      <c r="AI42">
        <f t="shared" si="12"/>
        <v>0</v>
      </c>
      <c r="AJ42">
        <v>0</v>
      </c>
    </row>
    <row r="43" spans="1:36" ht="12.75">
      <c r="A43" s="33">
        <v>5400150</v>
      </c>
      <c r="B43" s="33">
        <v>1000000</v>
      </c>
      <c r="C43" s="33" t="s">
        <v>161</v>
      </c>
      <c r="D43" s="33" t="s">
        <v>162</v>
      </c>
      <c r="E43" s="33" t="s">
        <v>163</v>
      </c>
      <c r="F43" s="33">
        <v>26070</v>
      </c>
      <c r="G43" s="34">
        <v>1344</v>
      </c>
      <c r="H43" s="33">
        <v>3047373481</v>
      </c>
      <c r="I43" s="35" t="s">
        <v>164</v>
      </c>
      <c r="J43" s="35" t="s">
        <v>43</v>
      </c>
      <c r="K43" s="27"/>
      <c r="L43" s="36">
        <v>3440.86</v>
      </c>
      <c r="M43" s="29" t="s">
        <v>43</v>
      </c>
      <c r="N43" s="29" t="s">
        <v>43</v>
      </c>
      <c r="O43" s="27" t="s">
        <v>48</v>
      </c>
      <c r="P43" s="37">
        <v>15.70796460176991</v>
      </c>
      <c r="Q43" s="35" t="str">
        <f t="shared" si="0"/>
        <v>NO</v>
      </c>
      <c r="R43" s="35" t="s">
        <v>43</v>
      </c>
      <c r="S43" s="27" t="s">
        <v>43</v>
      </c>
      <c r="T43" s="31">
        <v>26114</v>
      </c>
      <c r="U43" s="31">
        <v>21030.69</v>
      </c>
      <c r="V43" s="38">
        <v>19135</v>
      </c>
      <c r="W43" s="31">
        <v>153115.75977333117</v>
      </c>
      <c r="X43" s="32">
        <f t="shared" si="1"/>
        <v>0</v>
      </c>
      <c r="Y43" s="32">
        <f t="shared" si="2"/>
        <v>0</v>
      </c>
      <c r="Z43" s="32">
        <f t="shared" si="3"/>
        <v>0</v>
      </c>
      <c r="AA43" s="32">
        <f t="shared" si="4"/>
        <v>0</v>
      </c>
      <c r="AB43" s="32">
        <f t="shared" si="5"/>
        <v>0</v>
      </c>
      <c r="AC43" s="32">
        <f t="shared" si="6"/>
        <v>0</v>
      </c>
      <c r="AD43" s="32">
        <f t="shared" si="7"/>
        <v>0</v>
      </c>
      <c r="AE43" s="32">
        <f t="shared" si="8"/>
        <v>0</v>
      </c>
      <c r="AF43" s="32">
        <f t="shared" si="9"/>
        <v>0</v>
      </c>
      <c r="AG43" s="32">
        <f t="shared" si="10"/>
        <v>0</v>
      </c>
      <c r="AH43">
        <f t="shared" si="11"/>
        <v>0</v>
      </c>
      <c r="AI43">
        <f t="shared" si="12"/>
        <v>0</v>
      </c>
      <c r="AJ43">
        <v>0</v>
      </c>
    </row>
    <row r="44" spans="1:36" ht="12.75">
      <c r="A44" s="33">
        <v>5400180</v>
      </c>
      <c r="B44" s="33">
        <v>1200000</v>
      </c>
      <c r="C44" s="33" t="s">
        <v>165</v>
      </c>
      <c r="D44" s="33" t="s">
        <v>166</v>
      </c>
      <c r="E44" s="33" t="s">
        <v>167</v>
      </c>
      <c r="F44" s="33">
        <v>25709</v>
      </c>
      <c r="G44" s="34">
        <v>446</v>
      </c>
      <c r="H44" s="33">
        <v>3045285000</v>
      </c>
      <c r="I44" s="35" t="s">
        <v>164</v>
      </c>
      <c r="J44" s="35" t="s">
        <v>43</v>
      </c>
      <c r="K44" s="27"/>
      <c r="L44" s="36">
        <v>11623.98</v>
      </c>
      <c r="M44" s="29" t="s">
        <v>43</v>
      </c>
      <c r="N44" s="29" t="s">
        <v>43</v>
      </c>
      <c r="O44" s="27" t="s">
        <v>48</v>
      </c>
      <c r="P44" s="37">
        <v>21.009559675550406</v>
      </c>
      <c r="Q44" s="35" t="str">
        <f t="shared" si="0"/>
        <v>YES</v>
      </c>
      <c r="R44" s="35" t="s">
        <v>43</v>
      </c>
      <c r="S44" s="27" t="s">
        <v>43</v>
      </c>
      <c r="T44" s="31">
        <v>109383</v>
      </c>
      <c r="U44" s="31">
        <v>75396.26</v>
      </c>
      <c r="V44" s="38">
        <v>67299</v>
      </c>
      <c r="W44" s="31">
        <v>659678.9532902436</v>
      </c>
      <c r="X44" s="32">
        <f t="shared" si="1"/>
        <v>0</v>
      </c>
      <c r="Y44" s="32">
        <f t="shared" si="2"/>
        <v>0</v>
      </c>
      <c r="Z44" s="32">
        <f t="shared" si="3"/>
        <v>0</v>
      </c>
      <c r="AA44" s="32">
        <f t="shared" si="4"/>
        <v>0</v>
      </c>
      <c r="AB44" s="32">
        <f t="shared" si="5"/>
        <v>1</v>
      </c>
      <c r="AC44" s="32">
        <f t="shared" si="6"/>
        <v>0</v>
      </c>
      <c r="AD44" s="32">
        <f t="shared" si="7"/>
        <v>0</v>
      </c>
      <c r="AE44" s="32">
        <f t="shared" si="8"/>
        <v>0</v>
      </c>
      <c r="AF44" s="32">
        <f t="shared" si="9"/>
        <v>0</v>
      </c>
      <c r="AG44" s="32">
        <f t="shared" si="10"/>
        <v>0</v>
      </c>
      <c r="AH44">
        <f t="shared" si="11"/>
        <v>0</v>
      </c>
      <c r="AI44">
        <f t="shared" si="12"/>
        <v>0</v>
      </c>
      <c r="AJ44">
        <v>0</v>
      </c>
    </row>
    <row r="45" spans="1:36" ht="12.75">
      <c r="A45" s="33">
        <v>5400360</v>
      </c>
      <c r="B45" s="33">
        <v>2400000</v>
      </c>
      <c r="C45" s="33" t="s">
        <v>168</v>
      </c>
      <c r="D45" s="33" t="s">
        <v>169</v>
      </c>
      <c r="E45" s="33" t="s">
        <v>170</v>
      </c>
      <c r="F45" s="33">
        <v>26847</v>
      </c>
      <c r="G45" s="34">
        <v>1628</v>
      </c>
      <c r="H45" s="33">
        <v>3042571011</v>
      </c>
      <c r="I45" s="35">
        <v>7</v>
      </c>
      <c r="J45" s="35" t="s">
        <v>41</v>
      </c>
      <c r="K45" s="27" t="s">
        <v>42</v>
      </c>
      <c r="L45" s="36">
        <v>1844.57</v>
      </c>
      <c r="M45" s="29" t="s">
        <v>43</v>
      </c>
      <c r="N45" s="29" t="s">
        <v>43</v>
      </c>
      <c r="O45" s="27" t="s">
        <v>48</v>
      </c>
      <c r="P45" s="37">
        <v>18.81240147136101</v>
      </c>
      <c r="Q45" s="35" t="str">
        <f t="shared" si="0"/>
        <v>NO</v>
      </c>
      <c r="R45" s="35" t="s">
        <v>41</v>
      </c>
      <c r="S45" s="27" t="s">
        <v>43</v>
      </c>
      <c r="T45" s="31">
        <v>12618</v>
      </c>
      <c r="U45" s="31">
        <v>10398.57</v>
      </c>
      <c r="V45" s="38">
        <v>11803</v>
      </c>
      <c r="W45" s="31">
        <v>84737.2280762223</v>
      </c>
      <c r="X45" s="32">
        <f t="shared" si="1"/>
        <v>1</v>
      </c>
      <c r="Y45" s="32">
        <f t="shared" si="2"/>
        <v>0</v>
      </c>
      <c r="Z45" s="32">
        <f t="shared" si="3"/>
        <v>0</v>
      </c>
      <c r="AA45" s="32">
        <f t="shared" si="4"/>
        <v>0</v>
      </c>
      <c r="AB45" s="32">
        <f t="shared" si="5"/>
        <v>0</v>
      </c>
      <c r="AC45" s="32">
        <f t="shared" si="6"/>
        <v>1</v>
      </c>
      <c r="AD45" s="32">
        <f t="shared" si="7"/>
        <v>0</v>
      </c>
      <c r="AE45" s="32">
        <f t="shared" si="8"/>
        <v>0</v>
      </c>
      <c r="AF45" s="32">
        <f t="shared" si="9"/>
        <v>0</v>
      </c>
      <c r="AG45" s="32">
        <f t="shared" si="10"/>
        <v>0</v>
      </c>
      <c r="AH45">
        <f t="shared" si="11"/>
        <v>0</v>
      </c>
      <c r="AI45">
        <f t="shared" si="12"/>
        <v>0</v>
      </c>
      <c r="AJ45">
        <v>0</v>
      </c>
    </row>
    <row r="46" spans="1:36" ht="12.75">
      <c r="A46" s="33">
        <v>5400450</v>
      </c>
      <c r="B46" s="33">
        <v>2900000</v>
      </c>
      <c r="C46" s="33" t="s">
        <v>171</v>
      </c>
      <c r="D46" s="33" t="s">
        <v>172</v>
      </c>
      <c r="E46" s="33" t="s">
        <v>173</v>
      </c>
      <c r="F46" s="33">
        <v>26047</v>
      </c>
      <c r="G46" s="34">
        <v>1300</v>
      </c>
      <c r="H46" s="33">
        <v>3045643411</v>
      </c>
      <c r="I46" s="35" t="s">
        <v>164</v>
      </c>
      <c r="J46" s="35" t="s">
        <v>43</v>
      </c>
      <c r="K46" s="27"/>
      <c r="L46" s="36">
        <v>4162.39</v>
      </c>
      <c r="M46" s="29" t="s">
        <v>43</v>
      </c>
      <c r="N46" s="29" t="s">
        <v>43</v>
      </c>
      <c r="O46" s="27" t="s">
        <v>48</v>
      </c>
      <c r="P46" s="37">
        <v>16.79174484052533</v>
      </c>
      <c r="Q46" s="35" t="str">
        <f t="shared" si="0"/>
        <v>NO</v>
      </c>
      <c r="R46" s="35" t="s">
        <v>43</v>
      </c>
      <c r="S46" s="27" t="s">
        <v>43</v>
      </c>
      <c r="T46" s="31">
        <v>35150</v>
      </c>
      <c r="U46" s="31">
        <v>28191.32</v>
      </c>
      <c r="V46" s="38">
        <v>25697</v>
      </c>
      <c r="W46" s="31">
        <v>212049.47309909668</v>
      </c>
      <c r="X46" s="32">
        <f t="shared" si="1"/>
        <v>0</v>
      </c>
      <c r="Y46" s="32">
        <f t="shared" si="2"/>
        <v>0</v>
      </c>
      <c r="Z46" s="32">
        <f t="shared" si="3"/>
        <v>0</v>
      </c>
      <c r="AA46" s="32">
        <f t="shared" si="4"/>
        <v>0</v>
      </c>
      <c r="AB46" s="32">
        <f t="shared" si="5"/>
        <v>0</v>
      </c>
      <c r="AC46" s="32">
        <f t="shared" si="6"/>
        <v>0</v>
      </c>
      <c r="AD46" s="32">
        <f t="shared" si="7"/>
        <v>0</v>
      </c>
      <c r="AE46" s="32">
        <f t="shared" si="8"/>
        <v>0</v>
      </c>
      <c r="AF46" s="32">
        <f t="shared" si="9"/>
        <v>0</v>
      </c>
      <c r="AG46" s="32">
        <f t="shared" si="10"/>
        <v>0</v>
      </c>
      <c r="AH46">
        <f t="shared" si="11"/>
        <v>0</v>
      </c>
      <c r="AI46">
        <f t="shared" si="12"/>
        <v>0</v>
      </c>
      <c r="AJ46">
        <v>0</v>
      </c>
    </row>
    <row r="47" spans="1:36" ht="12.75">
      <c r="A47" s="33">
        <v>5400480</v>
      </c>
      <c r="B47" s="33">
        <v>3100000</v>
      </c>
      <c r="C47" s="33" t="s">
        <v>174</v>
      </c>
      <c r="D47" s="33" t="s">
        <v>175</v>
      </c>
      <c r="E47" s="33" t="s">
        <v>176</v>
      </c>
      <c r="F47" s="33">
        <v>26836</v>
      </c>
      <c r="G47" s="34">
        <v>1001</v>
      </c>
      <c r="H47" s="33">
        <v>3045382348</v>
      </c>
      <c r="I47" s="35">
        <v>7</v>
      </c>
      <c r="J47" s="35" t="s">
        <v>41</v>
      </c>
      <c r="K47" s="27" t="s">
        <v>42</v>
      </c>
      <c r="L47" s="36">
        <v>2058.88</v>
      </c>
      <c r="M47" s="29" t="s">
        <v>43</v>
      </c>
      <c r="N47" s="29" t="s">
        <v>43</v>
      </c>
      <c r="O47" s="27" t="s">
        <v>48</v>
      </c>
      <c r="P47" s="37">
        <v>18.97018970189702</v>
      </c>
      <c r="Q47" s="35" t="str">
        <f t="shared" si="0"/>
        <v>NO</v>
      </c>
      <c r="R47" s="35" t="s">
        <v>41</v>
      </c>
      <c r="S47" s="27" t="s">
        <v>43</v>
      </c>
      <c r="T47" s="31">
        <v>13497</v>
      </c>
      <c r="U47" s="31">
        <v>11884.84</v>
      </c>
      <c r="V47" s="38">
        <v>13113</v>
      </c>
      <c r="W47" s="31">
        <v>85466.87826885018</v>
      </c>
      <c r="X47" s="32">
        <f t="shared" si="1"/>
        <v>1</v>
      </c>
      <c r="Y47" s="32">
        <f t="shared" si="2"/>
        <v>0</v>
      </c>
      <c r="Z47" s="32">
        <f t="shared" si="3"/>
        <v>0</v>
      </c>
      <c r="AA47" s="32">
        <f t="shared" si="4"/>
        <v>0</v>
      </c>
      <c r="AB47" s="32">
        <f t="shared" si="5"/>
        <v>0</v>
      </c>
      <c r="AC47" s="32">
        <f t="shared" si="6"/>
        <v>1</v>
      </c>
      <c r="AD47" s="32">
        <f t="shared" si="7"/>
        <v>0</v>
      </c>
      <c r="AE47" s="32">
        <f t="shared" si="8"/>
        <v>0</v>
      </c>
      <c r="AF47" s="32">
        <f t="shared" si="9"/>
        <v>0</v>
      </c>
      <c r="AG47" s="32">
        <f t="shared" si="10"/>
        <v>0</v>
      </c>
      <c r="AH47">
        <f t="shared" si="11"/>
        <v>0</v>
      </c>
      <c r="AI47">
        <f t="shared" si="12"/>
        <v>0</v>
      </c>
      <c r="AJ47">
        <v>0</v>
      </c>
    </row>
    <row r="48" spans="1:36" ht="12.75">
      <c r="A48" s="33">
        <v>5400511</v>
      </c>
      <c r="B48" s="33">
        <v>3400000</v>
      </c>
      <c r="C48" s="33" t="s">
        <v>177</v>
      </c>
      <c r="D48" s="33" t="s">
        <v>178</v>
      </c>
      <c r="E48" s="33" t="s">
        <v>179</v>
      </c>
      <c r="F48" s="33">
        <v>25311</v>
      </c>
      <c r="G48" s="34" t="s">
        <v>180</v>
      </c>
      <c r="H48" s="33">
        <v>3045588833</v>
      </c>
      <c r="I48" s="35" t="s">
        <v>181</v>
      </c>
      <c r="J48" s="35" t="s">
        <v>43</v>
      </c>
      <c r="K48" s="27"/>
      <c r="L48" s="36"/>
      <c r="M48" s="29" t="s">
        <v>42</v>
      </c>
      <c r="N48" s="29" t="s">
        <v>42</v>
      </c>
      <c r="O48" s="27" t="s">
        <v>48</v>
      </c>
      <c r="P48" s="37" t="s">
        <v>182</v>
      </c>
      <c r="Q48" s="37" t="s">
        <v>182</v>
      </c>
      <c r="R48" s="35" t="s">
        <v>43</v>
      </c>
      <c r="S48" s="27" t="s">
        <v>43</v>
      </c>
      <c r="T48" s="31"/>
      <c r="U48" s="31">
        <v>1841.91</v>
      </c>
      <c r="V48" s="38">
        <v>3848.825</v>
      </c>
      <c r="W48" s="31"/>
      <c r="X48" s="32">
        <f t="shared" si="1"/>
        <v>0</v>
      </c>
      <c r="Y48" s="32">
        <f t="shared" si="2"/>
        <v>1</v>
      </c>
      <c r="Z48" s="32">
        <f t="shared" si="3"/>
        <v>0</v>
      </c>
      <c r="AA48" s="32">
        <f t="shared" si="4"/>
        <v>0</v>
      </c>
      <c r="AB48" s="32">
        <f t="shared" si="5"/>
        <v>0</v>
      </c>
      <c r="AC48" s="32">
        <f t="shared" si="6"/>
        <v>0</v>
      </c>
      <c r="AD48" s="32">
        <f t="shared" si="7"/>
        <v>0</v>
      </c>
      <c r="AE48" s="32">
        <f t="shared" si="8"/>
        <v>0</v>
      </c>
      <c r="AF48" s="32">
        <f t="shared" si="9"/>
        <v>0</v>
      </c>
      <c r="AG48" s="32">
        <f t="shared" si="10"/>
        <v>0</v>
      </c>
      <c r="AH48">
        <f t="shared" si="11"/>
        <v>0</v>
      </c>
      <c r="AI48">
        <f t="shared" si="12"/>
        <v>0</v>
      </c>
      <c r="AJ48">
        <v>0</v>
      </c>
    </row>
    <row r="49" spans="1:36" ht="12.75">
      <c r="A49" s="33">
        <v>5400570</v>
      </c>
      <c r="B49" s="33">
        <v>3700000</v>
      </c>
      <c r="C49" s="33" t="s">
        <v>183</v>
      </c>
      <c r="D49" s="33" t="s">
        <v>72</v>
      </c>
      <c r="E49" s="33" t="s">
        <v>184</v>
      </c>
      <c r="F49" s="33">
        <v>25414</v>
      </c>
      <c r="G49" s="34">
        <v>987</v>
      </c>
      <c r="H49" s="33">
        <v>3047259741</v>
      </c>
      <c r="I49" s="35" t="s">
        <v>160</v>
      </c>
      <c r="J49" s="35" t="s">
        <v>43</v>
      </c>
      <c r="K49" s="27"/>
      <c r="L49" s="36">
        <v>6373.8</v>
      </c>
      <c r="M49" s="29" t="s">
        <v>43</v>
      </c>
      <c r="N49" s="29" t="s">
        <v>43</v>
      </c>
      <c r="O49" s="27" t="s">
        <v>48</v>
      </c>
      <c r="P49" s="37">
        <v>13.508822678623083</v>
      </c>
      <c r="Q49" s="35" t="str">
        <f t="shared" si="0"/>
        <v>NO</v>
      </c>
      <c r="R49" s="35" t="s">
        <v>43</v>
      </c>
      <c r="S49" s="27" t="s">
        <v>43</v>
      </c>
      <c r="T49" s="31">
        <v>42092</v>
      </c>
      <c r="U49" s="31">
        <v>38154.63</v>
      </c>
      <c r="V49" s="38">
        <v>34765</v>
      </c>
      <c r="W49" s="31">
        <v>240019.18267149056</v>
      </c>
      <c r="X49" s="32">
        <f t="shared" si="1"/>
        <v>0</v>
      </c>
      <c r="Y49" s="32">
        <f t="shared" si="2"/>
        <v>0</v>
      </c>
      <c r="Z49" s="32">
        <f t="shared" si="3"/>
        <v>0</v>
      </c>
      <c r="AA49" s="32">
        <f t="shared" si="4"/>
        <v>0</v>
      </c>
      <c r="AB49" s="32">
        <f t="shared" si="5"/>
        <v>0</v>
      </c>
      <c r="AC49" s="32">
        <f t="shared" si="6"/>
        <v>0</v>
      </c>
      <c r="AD49" s="32">
        <f t="shared" si="7"/>
        <v>0</v>
      </c>
      <c r="AE49" s="32">
        <f t="shared" si="8"/>
        <v>0</v>
      </c>
      <c r="AF49" s="32">
        <f t="shared" si="9"/>
        <v>0</v>
      </c>
      <c r="AG49" s="32">
        <f t="shared" si="10"/>
        <v>0</v>
      </c>
      <c r="AH49">
        <f t="shared" si="11"/>
        <v>0</v>
      </c>
      <c r="AI49">
        <f t="shared" si="12"/>
        <v>0</v>
      </c>
      <c r="AJ49">
        <v>0</v>
      </c>
    </row>
    <row r="50" spans="1:36" ht="12.75">
      <c r="A50" s="33">
        <v>5400600</v>
      </c>
      <c r="B50" s="33">
        <v>3900000</v>
      </c>
      <c r="C50" s="33" t="s">
        <v>185</v>
      </c>
      <c r="D50" s="33" t="s">
        <v>186</v>
      </c>
      <c r="E50" s="33" t="s">
        <v>179</v>
      </c>
      <c r="F50" s="33">
        <v>25311</v>
      </c>
      <c r="G50" s="34">
        <v>2119</v>
      </c>
      <c r="H50" s="33">
        <v>3043487732</v>
      </c>
      <c r="I50" s="35" t="s">
        <v>187</v>
      </c>
      <c r="J50" s="35" t="s">
        <v>43</v>
      </c>
      <c r="K50" s="27"/>
      <c r="L50" s="36">
        <v>27060.87</v>
      </c>
      <c r="M50" s="29" t="s">
        <v>43</v>
      </c>
      <c r="N50" s="29" t="s">
        <v>43</v>
      </c>
      <c r="O50" s="27" t="s">
        <v>48</v>
      </c>
      <c r="P50" s="37">
        <v>19.25384566285824</v>
      </c>
      <c r="Q50" s="35" t="str">
        <f t="shared" si="0"/>
        <v>NO</v>
      </c>
      <c r="R50" s="35" t="s">
        <v>43</v>
      </c>
      <c r="S50" s="27" t="s">
        <v>43</v>
      </c>
      <c r="T50" s="31">
        <v>235385</v>
      </c>
      <c r="U50" s="31">
        <v>174896.6</v>
      </c>
      <c r="V50" s="38">
        <v>152464</v>
      </c>
      <c r="W50" s="31">
        <v>1397118</v>
      </c>
      <c r="X50" s="32">
        <f t="shared" si="1"/>
        <v>0</v>
      </c>
      <c r="Y50" s="32">
        <f t="shared" si="2"/>
        <v>0</v>
      </c>
      <c r="Z50" s="32">
        <f t="shared" si="3"/>
        <v>0</v>
      </c>
      <c r="AA50" s="32">
        <f t="shared" si="4"/>
        <v>0</v>
      </c>
      <c r="AB50" s="32">
        <f t="shared" si="5"/>
        <v>0</v>
      </c>
      <c r="AC50" s="32">
        <f t="shared" si="6"/>
        <v>0</v>
      </c>
      <c r="AD50" s="32">
        <f t="shared" si="7"/>
        <v>0</v>
      </c>
      <c r="AE50" s="32">
        <f t="shared" si="8"/>
        <v>0</v>
      </c>
      <c r="AF50" s="32">
        <f t="shared" si="9"/>
        <v>0</v>
      </c>
      <c r="AG50" s="32">
        <f t="shared" si="10"/>
        <v>0</v>
      </c>
      <c r="AH50">
        <f t="shared" si="11"/>
        <v>0</v>
      </c>
      <c r="AI50">
        <f t="shared" si="12"/>
        <v>0</v>
      </c>
      <c r="AJ50">
        <v>0</v>
      </c>
    </row>
    <row r="51" spans="1:36" ht="12.75">
      <c r="A51" s="33">
        <v>5400750</v>
      </c>
      <c r="B51" s="33">
        <v>4800000</v>
      </c>
      <c r="C51" s="33" t="s">
        <v>188</v>
      </c>
      <c r="D51" s="33" t="s">
        <v>189</v>
      </c>
      <c r="E51" s="33" t="s">
        <v>190</v>
      </c>
      <c r="F51" s="33">
        <v>26041</v>
      </c>
      <c r="G51" s="34">
        <v>578</v>
      </c>
      <c r="H51" s="33">
        <v>3048434400</v>
      </c>
      <c r="I51" s="35" t="s">
        <v>164</v>
      </c>
      <c r="J51" s="35" t="s">
        <v>43</v>
      </c>
      <c r="K51" s="27"/>
      <c r="L51" s="36">
        <v>5199.07</v>
      </c>
      <c r="M51" s="29" t="s">
        <v>43</v>
      </c>
      <c r="N51" s="29" t="s">
        <v>43</v>
      </c>
      <c r="O51" s="27" t="s">
        <v>48</v>
      </c>
      <c r="P51" s="37">
        <v>20.662274032775805</v>
      </c>
      <c r="Q51" s="35" t="str">
        <f t="shared" si="0"/>
        <v>YES</v>
      </c>
      <c r="R51" s="35" t="s">
        <v>43</v>
      </c>
      <c r="S51" s="27" t="s">
        <v>43</v>
      </c>
      <c r="T51" s="31">
        <v>44237</v>
      </c>
      <c r="U51" s="31">
        <v>33361.41</v>
      </c>
      <c r="V51" s="38">
        <v>33879.77</v>
      </c>
      <c r="W51" s="31">
        <v>281248.4918827274</v>
      </c>
      <c r="X51" s="32">
        <f t="shared" si="1"/>
        <v>0</v>
      </c>
      <c r="Y51" s="32">
        <f t="shared" si="2"/>
        <v>0</v>
      </c>
      <c r="Z51" s="32">
        <f t="shared" si="3"/>
        <v>0</v>
      </c>
      <c r="AA51" s="32">
        <f t="shared" si="4"/>
        <v>0</v>
      </c>
      <c r="AB51" s="32">
        <f t="shared" si="5"/>
        <v>1</v>
      </c>
      <c r="AC51" s="32">
        <f t="shared" si="6"/>
        <v>0</v>
      </c>
      <c r="AD51" s="32">
        <f t="shared" si="7"/>
        <v>0</v>
      </c>
      <c r="AE51" s="32">
        <f t="shared" si="8"/>
        <v>0</v>
      </c>
      <c r="AF51" s="32">
        <f t="shared" si="9"/>
        <v>0</v>
      </c>
      <c r="AG51" s="32">
        <f t="shared" si="10"/>
        <v>0</v>
      </c>
      <c r="AH51">
        <f t="shared" si="11"/>
        <v>0</v>
      </c>
      <c r="AI51">
        <f t="shared" si="12"/>
        <v>0</v>
      </c>
      <c r="AJ51">
        <v>0</v>
      </c>
    </row>
    <row r="52" spans="1:36" ht="12.75">
      <c r="A52" s="33">
        <v>5400870</v>
      </c>
      <c r="B52" s="33">
        <v>5300000</v>
      </c>
      <c r="C52" s="33" t="s">
        <v>191</v>
      </c>
      <c r="D52" s="33" t="s">
        <v>192</v>
      </c>
      <c r="E52" s="33" t="s">
        <v>193</v>
      </c>
      <c r="F52" s="33">
        <v>26726</v>
      </c>
      <c r="G52" s="34">
        <v>2898</v>
      </c>
      <c r="H52" s="33">
        <v>3047884200</v>
      </c>
      <c r="I52" s="35" t="s">
        <v>194</v>
      </c>
      <c r="J52" s="35" t="s">
        <v>43</v>
      </c>
      <c r="K52" s="27"/>
      <c r="L52" s="36">
        <v>4346.1</v>
      </c>
      <c r="M52" s="29" t="s">
        <v>43</v>
      </c>
      <c r="N52" s="29" t="s">
        <v>43</v>
      </c>
      <c r="O52" s="27" t="s">
        <v>48</v>
      </c>
      <c r="P52" s="37">
        <v>20.087719298245617</v>
      </c>
      <c r="Q52" s="35" t="str">
        <f t="shared" si="0"/>
        <v>YES</v>
      </c>
      <c r="R52" s="35" t="s">
        <v>43</v>
      </c>
      <c r="S52" s="27" t="s">
        <v>43</v>
      </c>
      <c r="T52" s="31">
        <v>32415</v>
      </c>
      <c r="U52" s="31">
        <v>25526.66</v>
      </c>
      <c r="V52" s="38">
        <v>22829</v>
      </c>
      <c r="W52" s="31">
        <v>210790.7605962445</v>
      </c>
      <c r="X52" s="32">
        <f t="shared" si="1"/>
        <v>0</v>
      </c>
      <c r="Y52" s="32">
        <f t="shared" si="2"/>
        <v>0</v>
      </c>
      <c r="Z52" s="32">
        <f t="shared" si="3"/>
        <v>0</v>
      </c>
      <c r="AA52" s="32">
        <f t="shared" si="4"/>
        <v>0</v>
      </c>
      <c r="AB52" s="32">
        <f t="shared" si="5"/>
        <v>1</v>
      </c>
      <c r="AC52" s="32">
        <f t="shared" si="6"/>
        <v>0</v>
      </c>
      <c r="AD52" s="32">
        <f t="shared" si="7"/>
        <v>0</v>
      </c>
      <c r="AE52" s="32">
        <f t="shared" si="8"/>
        <v>0</v>
      </c>
      <c r="AF52" s="32">
        <f t="shared" si="9"/>
        <v>0</v>
      </c>
      <c r="AG52" s="32">
        <f t="shared" si="10"/>
        <v>0</v>
      </c>
      <c r="AH52">
        <f t="shared" si="11"/>
        <v>0</v>
      </c>
      <c r="AI52">
        <f t="shared" si="12"/>
        <v>0</v>
      </c>
      <c r="AJ52">
        <v>0</v>
      </c>
    </row>
    <row r="53" spans="1:36" ht="12.75">
      <c r="A53" s="33">
        <v>5400930</v>
      </c>
      <c r="B53" s="33">
        <v>5600000</v>
      </c>
      <c r="C53" s="33" t="s">
        <v>195</v>
      </c>
      <c r="D53" s="33" t="s">
        <v>196</v>
      </c>
      <c r="E53" s="33" t="s">
        <v>197</v>
      </c>
      <c r="F53" s="33">
        <v>26505</v>
      </c>
      <c r="G53" s="34">
        <v>7546</v>
      </c>
      <c r="H53" s="33">
        <v>3042919210</v>
      </c>
      <c r="I53" s="35" t="s">
        <v>198</v>
      </c>
      <c r="J53" s="35" t="s">
        <v>43</v>
      </c>
      <c r="K53" s="27"/>
      <c r="L53" s="36">
        <v>9655.25</v>
      </c>
      <c r="M53" s="29" t="s">
        <v>43</v>
      </c>
      <c r="N53" s="29" t="s">
        <v>43</v>
      </c>
      <c r="O53" s="27" t="s">
        <v>48</v>
      </c>
      <c r="P53" s="37">
        <v>16.674859895782127</v>
      </c>
      <c r="Q53" s="35" t="str">
        <f t="shared" si="0"/>
        <v>NO</v>
      </c>
      <c r="R53" s="35" t="s">
        <v>43</v>
      </c>
      <c r="S53" s="27" t="s">
        <v>43</v>
      </c>
      <c r="T53" s="31">
        <v>72300</v>
      </c>
      <c r="U53" s="31">
        <v>61101.55</v>
      </c>
      <c r="V53" s="38">
        <v>54124</v>
      </c>
      <c r="W53" s="31">
        <v>415130.6687719453</v>
      </c>
      <c r="X53" s="32">
        <f t="shared" si="1"/>
        <v>0</v>
      </c>
      <c r="Y53" s="32">
        <f t="shared" si="2"/>
        <v>0</v>
      </c>
      <c r="Z53" s="32">
        <f t="shared" si="3"/>
        <v>0</v>
      </c>
      <c r="AA53" s="32">
        <f t="shared" si="4"/>
        <v>0</v>
      </c>
      <c r="AB53" s="32">
        <f t="shared" si="5"/>
        <v>0</v>
      </c>
      <c r="AC53" s="32">
        <f t="shared" si="6"/>
        <v>0</v>
      </c>
      <c r="AD53" s="32">
        <f t="shared" si="7"/>
        <v>0</v>
      </c>
      <c r="AE53" s="32">
        <f t="shared" si="8"/>
        <v>0</v>
      </c>
      <c r="AF53" s="32">
        <f t="shared" si="9"/>
        <v>0</v>
      </c>
      <c r="AG53" s="32">
        <f t="shared" si="10"/>
        <v>0</v>
      </c>
      <c r="AH53">
        <f t="shared" si="11"/>
        <v>0</v>
      </c>
      <c r="AI53">
        <f t="shared" si="12"/>
        <v>0</v>
      </c>
      <c r="AJ53">
        <v>0</v>
      </c>
    </row>
    <row r="54" spans="1:36" ht="12.75">
      <c r="A54" s="33">
        <v>5400990</v>
      </c>
      <c r="B54" s="33">
        <v>5800000</v>
      </c>
      <c r="C54" s="33" t="s">
        <v>199</v>
      </c>
      <c r="D54" s="33" t="s">
        <v>200</v>
      </c>
      <c r="E54" s="33" t="s">
        <v>201</v>
      </c>
      <c r="F54" s="33">
        <v>25411</v>
      </c>
      <c r="G54" s="34">
        <v>1099</v>
      </c>
      <c r="H54" s="33">
        <v>3042582430</v>
      </c>
      <c r="I54" s="35">
        <v>7</v>
      </c>
      <c r="J54" s="35" t="s">
        <v>41</v>
      </c>
      <c r="K54" s="27" t="s">
        <v>42</v>
      </c>
      <c r="L54" s="36">
        <v>2213.03</v>
      </c>
      <c r="M54" s="29" t="s">
        <v>43</v>
      </c>
      <c r="N54" s="29" t="s">
        <v>43</v>
      </c>
      <c r="O54" s="27" t="s">
        <v>48</v>
      </c>
      <c r="P54" s="37">
        <v>17.881438289601554</v>
      </c>
      <c r="Q54" s="35" t="str">
        <f t="shared" si="0"/>
        <v>NO</v>
      </c>
      <c r="R54" s="35" t="s">
        <v>41</v>
      </c>
      <c r="S54" s="27" t="s">
        <v>43</v>
      </c>
      <c r="T54" s="31">
        <v>13737</v>
      </c>
      <c r="U54" s="31">
        <v>13195.94</v>
      </c>
      <c r="V54" s="38">
        <v>14388</v>
      </c>
      <c r="W54" s="31">
        <v>91536.89400579943</v>
      </c>
      <c r="X54" s="32">
        <f t="shared" si="1"/>
        <v>1</v>
      </c>
      <c r="Y54" s="32">
        <f t="shared" si="2"/>
        <v>0</v>
      </c>
      <c r="Z54" s="32">
        <f t="shared" si="3"/>
        <v>0</v>
      </c>
      <c r="AA54" s="32">
        <f t="shared" si="4"/>
        <v>0</v>
      </c>
      <c r="AB54" s="32">
        <f t="shared" si="5"/>
        <v>0</v>
      </c>
      <c r="AC54" s="32">
        <f t="shared" si="6"/>
        <v>1</v>
      </c>
      <c r="AD54" s="32">
        <f t="shared" si="7"/>
        <v>0</v>
      </c>
      <c r="AE54" s="32">
        <f t="shared" si="8"/>
        <v>0</v>
      </c>
      <c r="AF54" s="32">
        <f t="shared" si="9"/>
        <v>0</v>
      </c>
      <c r="AG54" s="32">
        <f t="shared" si="10"/>
        <v>0</v>
      </c>
      <c r="AH54">
        <f t="shared" si="11"/>
        <v>0</v>
      </c>
      <c r="AI54">
        <f t="shared" si="12"/>
        <v>0</v>
      </c>
      <c r="AJ54">
        <v>0</v>
      </c>
    </row>
    <row r="55" spans="1:36" ht="12.75">
      <c r="A55" s="33">
        <v>5401050</v>
      </c>
      <c r="B55" s="33">
        <v>6400000</v>
      </c>
      <c r="C55" s="33" t="s">
        <v>202</v>
      </c>
      <c r="D55" s="33" t="s">
        <v>203</v>
      </c>
      <c r="E55" s="33" t="s">
        <v>204</v>
      </c>
      <c r="F55" s="33">
        <v>26003</v>
      </c>
      <c r="G55" s="34">
        <v>5203</v>
      </c>
      <c r="H55" s="33">
        <v>3042430300</v>
      </c>
      <c r="I55" s="35" t="s">
        <v>164</v>
      </c>
      <c r="J55" s="35" t="s">
        <v>43</v>
      </c>
      <c r="K55" s="27"/>
      <c r="L55" s="36">
        <v>5471.34</v>
      </c>
      <c r="M55" s="29" t="s">
        <v>43</v>
      </c>
      <c r="N55" s="29" t="s">
        <v>43</v>
      </c>
      <c r="O55" s="27" t="s">
        <v>48</v>
      </c>
      <c r="P55" s="37">
        <v>18.265682656826566</v>
      </c>
      <c r="Q55" s="35" t="str">
        <f t="shared" si="0"/>
        <v>NO</v>
      </c>
      <c r="R55" s="35" t="s">
        <v>43</v>
      </c>
      <c r="S55" s="27" t="s">
        <v>43</v>
      </c>
      <c r="T55" s="31">
        <v>54882</v>
      </c>
      <c r="U55" s="31">
        <v>43982.92</v>
      </c>
      <c r="V55" s="38">
        <v>36928</v>
      </c>
      <c r="W55" s="31">
        <v>310933.23090160533</v>
      </c>
      <c r="X55" s="32">
        <f t="shared" si="1"/>
        <v>0</v>
      </c>
      <c r="Y55" s="32">
        <f t="shared" si="2"/>
        <v>0</v>
      </c>
      <c r="Z55" s="32">
        <f t="shared" si="3"/>
        <v>0</v>
      </c>
      <c r="AA55" s="32">
        <f t="shared" si="4"/>
        <v>0</v>
      </c>
      <c r="AB55" s="32">
        <f t="shared" si="5"/>
        <v>0</v>
      </c>
      <c r="AC55" s="32">
        <f t="shared" si="6"/>
        <v>0</v>
      </c>
      <c r="AD55" s="32">
        <f t="shared" si="7"/>
        <v>0</v>
      </c>
      <c r="AE55" s="32">
        <f t="shared" si="8"/>
        <v>0</v>
      </c>
      <c r="AF55" s="32">
        <f t="shared" si="9"/>
        <v>0</v>
      </c>
      <c r="AG55" s="32">
        <f t="shared" si="10"/>
        <v>0</v>
      </c>
      <c r="AH55">
        <f t="shared" si="11"/>
        <v>0</v>
      </c>
      <c r="AI55">
        <f t="shared" si="12"/>
        <v>0</v>
      </c>
      <c r="AJ55">
        <v>0</v>
      </c>
    </row>
    <row r="56" spans="1:36" ht="12.75">
      <c r="A56" s="33">
        <v>5401080</v>
      </c>
      <c r="B56" s="33">
        <v>6600000</v>
      </c>
      <c r="C56" s="33" t="s">
        <v>205</v>
      </c>
      <c r="D56" s="33" t="s">
        <v>206</v>
      </c>
      <c r="E56" s="33" t="s">
        <v>207</v>
      </c>
      <c r="F56" s="33">
        <v>26807</v>
      </c>
      <c r="G56" s="34">
        <v>888</v>
      </c>
      <c r="H56" s="33">
        <v>3043582207</v>
      </c>
      <c r="I56" s="35">
        <v>7</v>
      </c>
      <c r="J56" s="35" t="s">
        <v>41</v>
      </c>
      <c r="K56" s="27" t="s">
        <v>42</v>
      </c>
      <c r="L56" s="36">
        <v>1199.73</v>
      </c>
      <c r="M56" s="29" t="s">
        <v>43</v>
      </c>
      <c r="N56" s="29" t="s">
        <v>43</v>
      </c>
      <c r="O56" s="27" t="s">
        <v>48</v>
      </c>
      <c r="P56" s="37">
        <v>17.69415532425941</v>
      </c>
      <c r="Q56" s="35" t="str">
        <f t="shared" si="0"/>
        <v>NO</v>
      </c>
      <c r="R56" s="35" t="s">
        <v>41</v>
      </c>
      <c r="S56" s="27" t="s">
        <v>43</v>
      </c>
      <c r="T56" s="31">
        <v>7937</v>
      </c>
      <c r="U56" s="31">
        <v>6889.91</v>
      </c>
      <c r="V56" s="38">
        <v>7257</v>
      </c>
      <c r="W56" s="31">
        <v>52317.92470828128</v>
      </c>
      <c r="X56" s="32">
        <f t="shared" si="1"/>
        <v>1</v>
      </c>
      <c r="Y56" s="32">
        <f t="shared" si="2"/>
        <v>0</v>
      </c>
      <c r="Z56" s="32">
        <f t="shared" si="3"/>
        <v>0</v>
      </c>
      <c r="AA56" s="32">
        <f t="shared" si="4"/>
        <v>0</v>
      </c>
      <c r="AB56" s="32">
        <f t="shared" si="5"/>
        <v>0</v>
      </c>
      <c r="AC56" s="32">
        <f t="shared" si="6"/>
        <v>1</v>
      </c>
      <c r="AD56" s="32">
        <f t="shared" si="7"/>
        <v>0</v>
      </c>
      <c r="AE56" s="32">
        <f t="shared" si="8"/>
        <v>0</v>
      </c>
      <c r="AF56" s="32">
        <f t="shared" si="9"/>
        <v>0</v>
      </c>
      <c r="AG56" s="32">
        <f t="shared" si="10"/>
        <v>0</v>
      </c>
      <c r="AH56">
        <f t="shared" si="11"/>
        <v>0</v>
      </c>
      <c r="AI56">
        <f t="shared" si="12"/>
        <v>0</v>
      </c>
      <c r="AJ56">
        <v>0</v>
      </c>
    </row>
    <row r="57" spans="1:36" ht="12.75">
      <c r="A57" s="33">
        <v>5401110</v>
      </c>
      <c r="B57" s="33">
        <v>6700000</v>
      </c>
      <c r="C57" s="33" t="s">
        <v>208</v>
      </c>
      <c r="D57" s="33" t="s">
        <v>209</v>
      </c>
      <c r="E57" s="33" t="s">
        <v>210</v>
      </c>
      <c r="F57" s="33">
        <v>26170</v>
      </c>
      <c r="G57" s="34">
        <v>1216</v>
      </c>
      <c r="H57" s="33">
        <v>3046842215</v>
      </c>
      <c r="I57" s="35">
        <v>7</v>
      </c>
      <c r="J57" s="35" t="s">
        <v>41</v>
      </c>
      <c r="K57" s="27" t="s">
        <v>42</v>
      </c>
      <c r="L57" s="36">
        <v>1357.67</v>
      </c>
      <c r="M57" s="29" t="s">
        <v>43</v>
      </c>
      <c r="N57" s="29" t="s">
        <v>43</v>
      </c>
      <c r="O57" s="27" t="s">
        <v>48</v>
      </c>
      <c r="P57" s="37">
        <v>18.308823529411764</v>
      </c>
      <c r="Q57" s="35" t="str">
        <f t="shared" si="0"/>
        <v>NO</v>
      </c>
      <c r="R57" s="35" t="s">
        <v>41</v>
      </c>
      <c r="S57" s="27" t="s">
        <v>43</v>
      </c>
      <c r="T57" s="31">
        <v>10160</v>
      </c>
      <c r="U57" s="31">
        <v>7834.76</v>
      </c>
      <c r="V57" s="38">
        <v>9577.146</v>
      </c>
      <c r="W57" s="31">
        <v>58582.71330149665</v>
      </c>
      <c r="X57" s="32">
        <f t="shared" si="1"/>
        <v>1</v>
      </c>
      <c r="Y57" s="32">
        <f t="shared" si="2"/>
        <v>0</v>
      </c>
      <c r="Z57" s="32">
        <f t="shared" si="3"/>
        <v>0</v>
      </c>
      <c r="AA57" s="32">
        <f t="shared" si="4"/>
        <v>0</v>
      </c>
      <c r="AB57" s="32">
        <f t="shared" si="5"/>
        <v>0</v>
      </c>
      <c r="AC57" s="32">
        <f t="shared" si="6"/>
        <v>1</v>
      </c>
      <c r="AD57" s="32">
        <f t="shared" si="7"/>
        <v>0</v>
      </c>
      <c r="AE57" s="32">
        <f t="shared" si="8"/>
        <v>0</v>
      </c>
      <c r="AF57" s="32">
        <f t="shared" si="9"/>
        <v>0</v>
      </c>
      <c r="AG57" s="32">
        <f t="shared" si="10"/>
        <v>0</v>
      </c>
      <c r="AH57">
        <f t="shared" si="11"/>
        <v>0</v>
      </c>
      <c r="AI57">
        <f t="shared" si="12"/>
        <v>0</v>
      </c>
      <c r="AJ57">
        <v>0</v>
      </c>
    </row>
    <row r="58" spans="1:36" ht="12.75">
      <c r="A58" s="33">
        <v>5401200</v>
      </c>
      <c r="B58" s="33">
        <v>7200000</v>
      </c>
      <c r="C58" s="33" t="s">
        <v>211</v>
      </c>
      <c r="D58" s="33" t="s">
        <v>212</v>
      </c>
      <c r="E58" s="33" t="s">
        <v>213</v>
      </c>
      <c r="F58" s="33">
        <v>25213</v>
      </c>
      <c r="G58" s="34">
        <v>9347</v>
      </c>
      <c r="H58" s="33">
        <v>3045860500</v>
      </c>
      <c r="I58" s="35" t="s">
        <v>194</v>
      </c>
      <c r="J58" s="35" t="s">
        <v>43</v>
      </c>
      <c r="K58" s="27"/>
      <c r="L58" s="36">
        <v>8070.4</v>
      </c>
      <c r="M58" s="29" t="s">
        <v>43</v>
      </c>
      <c r="N58" s="29" t="s">
        <v>43</v>
      </c>
      <c r="O58" s="27" t="s">
        <v>48</v>
      </c>
      <c r="P58" s="37">
        <v>12.489139878366638</v>
      </c>
      <c r="Q58" s="35" t="str">
        <f t="shared" si="0"/>
        <v>NO</v>
      </c>
      <c r="R58" s="35" t="s">
        <v>43</v>
      </c>
      <c r="S58" s="27" t="s">
        <v>43</v>
      </c>
      <c r="T58" s="31">
        <v>55517</v>
      </c>
      <c r="U58" s="31">
        <v>49508.65</v>
      </c>
      <c r="V58" s="38">
        <v>44414</v>
      </c>
      <c r="W58" s="31">
        <v>301001.524419203</v>
      </c>
      <c r="X58" s="32">
        <f t="shared" si="1"/>
        <v>0</v>
      </c>
      <c r="Y58" s="32">
        <f t="shared" si="2"/>
        <v>0</v>
      </c>
      <c r="Z58" s="32">
        <f t="shared" si="3"/>
        <v>0</v>
      </c>
      <c r="AA58" s="32">
        <f t="shared" si="4"/>
        <v>0</v>
      </c>
      <c r="AB58" s="32">
        <f t="shared" si="5"/>
        <v>0</v>
      </c>
      <c r="AC58" s="32">
        <f t="shared" si="6"/>
        <v>0</v>
      </c>
      <c r="AD58" s="32">
        <f t="shared" si="7"/>
        <v>0</v>
      </c>
      <c r="AE58" s="32">
        <f t="shared" si="8"/>
        <v>0</v>
      </c>
      <c r="AF58" s="32">
        <f t="shared" si="9"/>
        <v>0</v>
      </c>
      <c r="AG58" s="32">
        <f t="shared" si="10"/>
        <v>0</v>
      </c>
      <c r="AH58">
        <f t="shared" si="11"/>
        <v>0</v>
      </c>
      <c r="AI58">
        <f t="shared" si="12"/>
        <v>0</v>
      </c>
      <c r="AJ58">
        <v>0</v>
      </c>
    </row>
    <row r="59" spans="1:36" ht="12.75">
      <c r="A59" s="33">
        <v>5401500</v>
      </c>
      <c r="B59" s="33">
        <v>8900000</v>
      </c>
      <c r="C59" s="33" t="s">
        <v>214</v>
      </c>
      <c r="D59" s="33" t="s">
        <v>215</v>
      </c>
      <c r="E59" s="33" t="s">
        <v>216</v>
      </c>
      <c r="F59" s="33">
        <v>25570</v>
      </c>
      <c r="G59" s="34">
        <v>70</v>
      </c>
      <c r="H59" s="33">
        <v>3042725116</v>
      </c>
      <c r="I59" s="35" t="s">
        <v>164</v>
      </c>
      <c r="J59" s="35" t="s">
        <v>43</v>
      </c>
      <c r="K59" s="27"/>
      <c r="L59" s="36">
        <v>6914.36</v>
      </c>
      <c r="M59" s="29" t="s">
        <v>43</v>
      </c>
      <c r="N59" s="29" t="s">
        <v>43</v>
      </c>
      <c r="O59" s="27" t="s">
        <v>48</v>
      </c>
      <c r="P59" s="37">
        <v>24.795384408962835</v>
      </c>
      <c r="Q59" s="35" t="str">
        <f t="shared" si="0"/>
        <v>YES</v>
      </c>
      <c r="R59" s="35" t="s">
        <v>43</v>
      </c>
      <c r="S59" s="27" t="s">
        <v>43</v>
      </c>
      <c r="T59" s="31">
        <v>63733</v>
      </c>
      <c r="U59" s="31">
        <v>40484.88</v>
      </c>
      <c r="V59" s="38">
        <v>42363.3</v>
      </c>
      <c r="W59" s="31">
        <v>407965.08949417016</v>
      </c>
      <c r="X59" s="32">
        <f t="shared" si="1"/>
        <v>0</v>
      </c>
      <c r="Y59" s="32">
        <f t="shared" si="2"/>
        <v>0</v>
      </c>
      <c r="Z59" s="32">
        <f t="shared" si="3"/>
        <v>0</v>
      </c>
      <c r="AA59" s="32">
        <f t="shared" si="4"/>
        <v>0</v>
      </c>
      <c r="AB59" s="32">
        <f t="shared" si="5"/>
        <v>1</v>
      </c>
      <c r="AC59" s="32">
        <f t="shared" si="6"/>
        <v>0</v>
      </c>
      <c r="AD59" s="32">
        <f t="shared" si="7"/>
        <v>0</v>
      </c>
      <c r="AE59" s="32">
        <f t="shared" si="8"/>
        <v>0</v>
      </c>
      <c r="AF59" s="32">
        <f t="shared" si="9"/>
        <v>0</v>
      </c>
      <c r="AG59" s="32">
        <f t="shared" si="10"/>
        <v>0</v>
      </c>
      <c r="AH59">
        <f t="shared" si="11"/>
        <v>0</v>
      </c>
      <c r="AI59">
        <f t="shared" si="12"/>
        <v>0</v>
      </c>
      <c r="AJ59">
        <v>0</v>
      </c>
    </row>
    <row r="60" spans="1:36" ht="12.75">
      <c r="A60" s="33">
        <v>5401620</v>
      </c>
      <c r="B60" s="33">
        <v>9600000</v>
      </c>
      <c r="C60" s="33" t="s">
        <v>217</v>
      </c>
      <c r="D60" s="33" t="s">
        <v>218</v>
      </c>
      <c r="E60" s="33" t="s">
        <v>219</v>
      </c>
      <c r="F60" s="33">
        <v>26101</v>
      </c>
      <c r="G60" s="34">
        <v>4144</v>
      </c>
      <c r="H60" s="33">
        <v>3044209663</v>
      </c>
      <c r="I60" s="35" t="s">
        <v>164</v>
      </c>
      <c r="J60" s="35" t="s">
        <v>43</v>
      </c>
      <c r="K60" s="27"/>
      <c r="L60" s="6">
        <v>13145.69</v>
      </c>
      <c r="M60" s="29" t="s">
        <v>43</v>
      </c>
      <c r="N60" s="29" t="s">
        <v>43</v>
      </c>
      <c r="O60" s="27" t="s">
        <v>48</v>
      </c>
      <c r="P60" s="37">
        <v>18.184385147536357</v>
      </c>
      <c r="Q60" s="35" t="str">
        <f>IF(P60&lt;20,"NO","YES")</f>
        <v>NO</v>
      </c>
      <c r="R60" s="35" t="s">
        <v>43</v>
      </c>
      <c r="S60" s="27" t="s">
        <v>43</v>
      </c>
      <c r="T60" s="31">
        <v>101548</v>
      </c>
      <c r="U60" s="31">
        <v>80205.4</v>
      </c>
      <c r="V60" s="38">
        <v>74106</v>
      </c>
      <c r="W60" s="31">
        <v>612181.7753530988</v>
      </c>
      <c r="X60" s="32">
        <f t="shared" si="1"/>
        <v>0</v>
      </c>
      <c r="Y60" s="32">
        <f t="shared" si="2"/>
        <v>0</v>
      </c>
      <c r="Z60" s="32">
        <f t="shared" si="3"/>
        <v>0</v>
      </c>
      <c r="AA60" s="32">
        <f t="shared" si="4"/>
        <v>0</v>
      </c>
      <c r="AB60" s="32">
        <f t="shared" si="5"/>
        <v>0</v>
      </c>
      <c r="AC60" s="32">
        <f t="shared" si="6"/>
        <v>0</v>
      </c>
      <c r="AD60" s="32">
        <f t="shared" si="7"/>
        <v>0</v>
      </c>
      <c r="AE60" s="32">
        <f t="shared" si="8"/>
        <v>0</v>
      </c>
      <c r="AF60" s="32">
        <f t="shared" si="9"/>
        <v>0</v>
      </c>
      <c r="AG60" s="32">
        <f t="shared" si="10"/>
        <v>0</v>
      </c>
      <c r="AH60">
        <f t="shared" si="11"/>
        <v>0</v>
      </c>
      <c r="AI60">
        <f t="shared" si="12"/>
        <v>0</v>
      </c>
      <c r="AJ60">
        <v>0</v>
      </c>
    </row>
    <row r="61" spans="1:36" ht="12.75">
      <c r="A61" s="33">
        <v>5401621</v>
      </c>
      <c r="B61" s="33">
        <v>9700000</v>
      </c>
      <c r="C61" s="33" t="s">
        <v>220</v>
      </c>
      <c r="D61" s="33" t="s">
        <v>221</v>
      </c>
      <c r="E61" s="33" t="s">
        <v>76</v>
      </c>
      <c r="F61" s="33">
        <v>26757</v>
      </c>
      <c r="G61" s="34">
        <v>1828</v>
      </c>
      <c r="H61" s="33">
        <v>3048223521</v>
      </c>
      <c r="I61" s="35">
        <v>7</v>
      </c>
      <c r="J61" s="35" t="s">
        <v>41</v>
      </c>
      <c r="K61" s="27"/>
      <c r="L61" s="36"/>
      <c r="M61" s="29" t="s">
        <v>42</v>
      </c>
      <c r="N61" s="29" t="s">
        <v>42</v>
      </c>
      <c r="O61" s="27" t="s">
        <v>48</v>
      </c>
      <c r="P61" s="37" t="s">
        <v>182</v>
      </c>
      <c r="Q61" s="37" t="s">
        <v>182</v>
      </c>
      <c r="R61" s="35" t="s">
        <v>41</v>
      </c>
      <c r="S61" s="27" t="s">
        <v>43</v>
      </c>
      <c r="T61" s="31"/>
      <c r="U61" s="31">
        <v>2606.28</v>
      </c>
      <c r="V61" s="38">
        <v>1307.774</v>
      </c>
      <c r="W61" s="31"/>
      <c r="X61" s="32">
        <f t="shared" si="1"/>
        <v>1</v>
      </c>
      <c r="Y61" s="32">
        <f t="shared" si="2"/>
        <v>1</v>
      </c>
      <c r="Z61" s="32" t="str">
        <f t="shared" si="3"/>
        <v>ELIGIBLE</v>
      </c>
      <c r="AA61" s="32">
        <f t="shared" si="4"/>
        <v>0</v>
      </c>
      <c r="AB61" s="32">
        <f t="shared" si="5"/>
        <v>0</v>
      </c>
      <c r="AC61" s="32">
        <f t="shared" si="6"/>
        <v>1</v>
      </c>
      <c r="AD61" s="32">
        <f t="shared" si="7"/>
        <v>0</v>
      </c>
      <c r="AE61" s="32">
        <f t="shared" si="8"/>
        <v>0</v>
      </c>
      <c r="AF61" s="32">
        <f t="shared" si="9"/>
        <v>0</v>
      </c>
      <c r="AG61" s="32">
        <f t="shared" si="10"/>
        <v>0</v>
      </c>
      <c r="AH61">
        <f t="shared" si="11"/>
        <v>0</v>
      </c>
      <c r="AI61">
        <f t="shared" si="12"/>
        <v>0</v>
      </c>
      <c r="AJ61">
        <v>0</v>
      </c>
    </row>
    <row r="62" spans="6:19" ht="12.75">
      <c r="F62"/>
      <c r="N62" s="5"/>
      <c r="O62" s="5"/>
      <c r="S62" s="5"/>
    </row>
    <row r="63" spans="6:19" ht="12.75">
      <c r="F63"/>
      <c r="N63" s="5"/>
      <c r="O63" s="5"/>
      <c r="S63" s="5"/>
    </row>
    <row r="64" spans="6:19" ht="12.75">
      <c r="F64"/>
      <c r="N64" s="5"/>
      <c r="O64" s="5"/>
      <c r="S64" s="5"/>
    </row>
    <row r="65" spans="6:19" ht="12.75">
      <c r="F65"/>
      <c r="N65" s="5"/>
      <c r="O65" s="5"/>
      <c r="S65" s="5"/>
    </row>
    <row r="66" spans="6:19" ht="12.75">
      <c r="F66"/>
      <c r="N66" s="5"/>
      <c r="O66" s="5"/>
      <c r="S66" s="5"/>
    </row>
    <row r="67" spans="6:19" ht="12.75">
      <c r="F67"/>
      <c r="N67" s="5"/>
      <c r="O67" s="5"/>
      <c r="S67" s="5"/>
    </row>
    <row r="68" spans="6:19" ht="12.75">
      <c r="F68"/>
      <c r="N68" s="5"/>
      <c r="O68" s="5"/>
      <c r="S68" s="5"/>
    </row>
    <row r="69" spans="6:19" ht="12.75">
      <c r="F69"/>
      <c r="N69" s="5"/>
      <c r="O69" s="5"/>
      <c r="S69" s="5"/>
    </row>
    <row r="70" spans="6:19" ht="12.75">
      <c r="F70"/>
      <c r="N70" s="5"/>
      <c r="O70" s="5"/>
      <c r="S70" s="5"/>
    </row>
    <row r="71" spans="6:19" ht="12.75">
      <c r="F71"/>
      <c r="N71" s="5"/>
      <c r="O71" s="5"/>
      <c r="S71" s="5"/>
    </row>
    <row r="72" spans="6:19" ht="12.75">
      <c r="F72"/>
      <c r="N72" s="5"/>
      <c r="O72" s="5"/>
      <c r="S72" s="5"/>
    </row>
    <row r="73" spans="6:19" ht="12.75">
      <c r="F73"/>
      <c r="N73" s="5"/>
      <c r="O73" s="5"/>
      <c r="S73" s="5"/>
    </row>
    <row r="74" spans="6:19" ht="12.75">
      <c r="F74"/>
      <c r="N74" s="5"/>
      <c r="O74" s="5"/>
      <c r="S74" s="5"/>
    </row>
    <row r="75" spans="6:19" ht="12.75">
      <c r="F75"/>
      <c r="N75" s="5"/>
      <c r="O75" s="5"/>
      <c r="S75" s="5"/>
    </row>
    <row r="76" spans="6:19" ht="12.75">
      <c r="F76"/>
      <c r="N76" s="5"/>
      <c r="O76" s="5"/>
      <c r="S76" s="5"/>
    </row>
    <row r="77" spans="6:19" ht="12.75">
      <c r="F77"/>
      <c r="N77" s="5"/>
      <c r="O77" s="5"/>
      <c r="S77" s="5"/>
    </row>
    <row r="78" spans="6:19" ht="12.75">
      <c r="F78"/>
      <c r="N78" s="5"/>
      <c r="O78" s="5"/>
      <c r="S78" s="5"/>
    </row>
    <row r="79" spans="6:19" ht="12.75">
      <c r="F79"/>
      <c r="N79" s="5"/>
      <c r="O79" s="5"/>
      <c r="S79" s="5"/>
    </row>
    <row r="80" spans="6:19" ht="12.75">
      <c r="F80"/>
      <c r="N80" s="5"/>
      <c r="O80" s="5"/>
      <c r="S80" s="5"/>
    </row>
    <row r="81" spans="6:19" ht="12.75">
      <c r="F81"/>
      <c r="N81" s="5"/>
      <c r="O81" s="5"/>
      <c r="S81" s="5"/>
    </row>
    <row r="82" spans="6:19" ht="12.75">
      <c r="F82"/>
      <c r="N82" s="5"/>
      <c r="O82" s="5"/>
      <c r="S82" s="5"/>
    </row>
    <row r="83" spans="6:19" ht="12.75">
      <c r="F83"/>
      <c r="N83" s="5"/>
      <c r="O83" s="5"/>
      <c r="S83" s="5"/>
    </row>
    <row r="84" spans="6:19" ht="12.75">
      <c r="F84"/>
      <c r="N84" s="5"/>
      <c r="O84" s="5"/>
      <c r="S84" s="5"/>
    </row>
    <row r="85" spans="6:19" ht="12.75">
      <c r="F85"/>
      <c r="N85" s="5"/>
      <c r="O85" s="5"/>
      <c r="S85" s="5"/>
    </row>
    <row r="86" spans="6:19" ht="12.75">
      <c r="F86"/>
      <c r="N86" s="5"/>
      <c r="O86" s="5"/>
      <c r="S86" s="5"/>
    </row>
    <row r="87" spans="6:19" ht="12.75">
      <c r="F87"/>
      <c r="N87" s="5"/>
      <c r="O87" s="5"/>
      <c r="S87" s="5"/>
    </row>
    <row r="88" spans="6:19" ht="12.75">
      <c r="F88"/>
      <c r="N88" s="5"/>
      <c r="O88" s="5"/>
      <c r="S88" s="5"/>
    </row>
    <row r="89" spans="6:19" ht="12.75">
      <c r="F89"/>
      <c r="N89" s="5"/>
      <c r="O89" s="5"/>
      <c r="S89" s="5"/>
    </row>
    <row r="90" spans="6:19" ht="12.75">
      <c r="F90"/>
      <c r="N90" s="5"/>
      <c r="O90" s="5"/>
      <c r="S90" s="5"/>
    </row>
    <row r="91" spans="6:19" ht="12.75">
      <c r="F91"/>
      <c r="N91" s="5"/>
      <c r="O91" s="5"/>
      <c r="S91" s="5"/>
    </row>
    <row r="92" spans="6:19" ht="12.75">
      <c r="F92"/>
      <c r="N92" s="5"/>
      <c r="O92" s="5"/>
      <c r="S92" s="5"/>
    </row>
    <row r="93" spans="6:19" ht="12.75">
      <c r="F93"/>
      <c r="N93" s="5"/>
      <c r="O93" s="5"/>
      <c r="S93" s="5"/>
    </row>
    <row r="94" spans="6:19" ht="12.75">
      <c r="F94"/>
      <c r="N94" s="5"/>
      <c r="O94" s="5"/>
      <c r="S94" s="5"/>
    </row>
    <row r="95" spans="6:19" ht="12.75">
      <c r="F95"/>
      <c r="N95" s="5"/>
      <c r="O95" s="5"/>
      <c r="S95" s="5"/>
    </row>
    <row r="96" spans="6:19" ht="12.75">
      <c r="F96"/>
      <c r="N96" s="5"/>
      <c r="O96" s="5"/>
      <c r="S96" s="5"/>
    </row>
    <row r="97" spans="6:19" ht="12.75">
      <c r="F97"/>
      <c r="N97" s="5"/>
      <c r="O97" s="5"/>
      <c r="S97" s="5"/>
    </row>
    <row r="98" spans="6:19" ht="12.75">
      <c r="F98"/>
      <c r="N98" s="5"/>
      <c r="O98" s="5"/>
      <c r="S98" s="5"/>
    </row>
    <row r="99" spans="6:19" ht="12.75">
      <c r="F99"/>
      <c r="N99" s="5"/>
      <c r="O99" s="5"/>
      <c r="S99" s="5"/>
    </row>
    <row r="100" spans="6:19" ht="12.75">
      <c r="F100"/>
      <c r="N100" s="5"/>
      <c r="O100" s="5"/>
      <c r="S100" s="5"/>
    </row>
    <row r="101" spans="6:19" ht="12.75">
      <c r="F101"/>
      <c r="N101" s="5"/>
      <c r="O101" s="5"/>
      <c r="S101" s="5"/>
    </row>
    <row r="102" spans="6:19" ht="12.75">
      <c r="F102"/>
      <c r="N102" s="5"/>
      <c r="O102" s="5"/>
      <c r="S102" s="5"/>
    </row>
    <row r="103" spans="6:19" ht="12.75">
      <c r="F103"/>
      <c r="N103" s="5"/>
      <c r="O103" s="5"/>
      <c r="S103" s="5"/>
    </row>
    <row r="104" spans="6:19" ht="12.75">
      <c r="F104"/>
      <c r="N104" s="5"/>
      <c r="O104" s="5"/>
      <c r="S104" s="5"/>
    </row>
    <row r="105" spans="6:19" ht="12.75">
      <c r="F105"/>
      <c r="N105" s="5"/>
      <c r="O105" s="5"/>
      <c r="S105" s="5"/>
    </row>
    <row r="106" spans="6:19" ht="12.75">
      <c r="F106"/>
      <c r="N106" s="5"/>
      <c r="O106" s="5"/>
      <c r="S106" s="5"/>
    </row>
    <row r="107" spans="6:19" ht="12.75">
      <c r="F107"/>
      <c r="N107" s="5"/>
      <c r="O107" s="5"/>
      <c r="S107" s="5"/>
    </row>
    <row r="108" spans="6:19" ht="12.75">
      <c r="F108"/>
      <c r="N108" s="5"/>
      <c r="O108" s="5"/>
      <c r="S108" s="5"/>
    </row>
    <row r="109" spans="6:19" ht="12.75">
      <c r="F109"/>
      <c r="N109" s="5"/>
      <c r="O109" s="5"/>
      <c r="S109" s="5"/>
    </row>
    <row r="110" spans="6:19" ht="12.75">
      <c r="F110"/>
      <c r="N110" s="5"/>
      <c r="O110" s="5"/>
      <c r="S110" s="5"/>
    </row>
    <row r="111" spans="6:19" ht="12.75">
      <c r="F111"/>
      <c r="N111" s="5"/>
      <c r="O111" s="5"/>
      <c r="S111" s="5"/>
    </row>
    <row r="112" spans="6:19" ht="12.75">
      <c r="F112"/>
      <c r="N112" s="5"/>
      <c r="O112" s="5"/>
      <c r="S112" s="5"/>
    </row>
    <row r="113" spans="6:19" ht="12.75">
      <c r="F113"/>
      <c r="N113" s="5"/>
      <c r="O113" s="5"/>
      <c r="S113" s="5"/>
    </row>
    <row r="114" spans="6:19" ht="12.75">
      <c r="F114"/>
      <c r="N114" s="5"/>
      <c r="O114" s="5"/>
      <c r="S114" s="5"/>
    </row>
    <row r="115" spans="6:19" ht="12.75">
      <c r="F115"/>
      <c r="N115" s="5"/>
      <c r="O115" s="5"/>
      <c r="S115" s="5"/>
    </row>
    <row r="116" spans="6:19" ht="12.75">
      <c r="F116"/>
      <c r="N116" s="5"/>
      <c r="O116" s="5"/>
      <c r="S116" s="5"/>
    </row>
    <row r="117" spans="6:19" ht="12.75">
      <c r="F117"/>
      <c r="N117" s="5"/>
      <c r="O117" s="5"/>
      <c r="S117" s="5"/>
    </row>
    <row r="118" spans="6:19" ht="12.75">
      <c r="F118"/>
      <c r="N118" s="5"/>
      <c r="O118" s="5"/>
      <c r="S118" s="5"/>
    </row>
    <row r="119" spans="6:19" ht="12.75">
      <c r="F119"/>
      <c r="N119" s="5"/>
      <c r="O119" s="5"/>
      <c r="S119" s="5"/>
    </row>
    <row r="120" spans="6:19" ht="12.75">
      <c r="F120"/>
      <c r="N120" s="5"/>
      <c r="O120" s="5"/>
      <c r="S120" s="5"/>
    </row>
    <row r="121" spans="6:19" ht="12.75">
      <c r="F121"/>
      <c r="N121" s="5"/>
      <c r="O121" s="5"/>
      <c r="S121" s="5"/>
    </row>
    <row r="122" spans="6:19" ht="12.75">
      <c r="F122"/>
      <c r="N122" s="5"/>
      <c r="O122" s="5"/>
      <c r="S122" s="5"/>
    </row>
    <row r="123" spans="6:19" ht="12.75">
      <c r="F123"/>
      <c r="N123" s="5"/>
      <c r="O123" s="5"/>
      <c r="S123" s="5"/>
    </row>
    <row r="124" spans="6:19" ht="12.75">
      <c r="F124"/>
      <c r="N124" s="5"/>
      <c r="O124" s="5"/>
      <c r="S124" s="5"/>
    </row>
    <row r="125" spans="6:19" ht="12.75">
      <c r="F125"/>
      <c r="N125" s="5"/>
      <c r="O125" s="5"/>
      <c r="S125" s="5"/>
    </row>
    <row r="126" spans="6:19" ht="12.75">
      <c r="F126"/>
      <c r="N126" s="5"/>
      <c r="O126" s="5"/>
      <c r="S126" s="5"/>
    </row>
    <row r="127" spans="6:19" ht="12.75">
      <c r="F127"/>
      <c r="N127" s="5"/>
      <c r="O127" s="5"/>
      <c r="S127" s="5"/>
    </row>
    <row r="128" spans="6:19" ht="12.75">
      <c r="F128"/>
      <c r="N128" s="5"/>
      <c r="O128" s="5"/>
      <c r="S128" s="5"/>
    </row>
    <row r="129" spans="6:19" ht="12.75">
      <c r="F129"/>
      <c r="N129" s="5"/>
      <c r="O129" s="5"/>
      <c r="S129" s="5"/>
    </row>
    <row r="130" spans="6:19" ht="12.75">
      <c r="F130"/>
      <c r="N130" s="5"/>
      <c r="O130" s="5"/>
      <c r="S130" s="5"/>
    </row>
    <row r="131" spans="6:19" ht="12.75">
      <c r="F131"/>
      <c r="N131" s="5"/>
      <c r="O131" s="5"/>
      <c r="S131" s="5"/>
    </row>
    <row r="132" spans="6:19" ht="12.75">
      <c r="F132"/>
      <c r="N132" s="5"/>
      <c r="O132" s="5"/>
      <c r="S132" s="5"/>
    </row>
    <row r="133" spans="6:19" ht="12.75">
      <c r="F133"/>
      <c r="N133" s="5"/>
      <c r="O133" s="5"/>
      <c r="S133" s="5"/>
    </row>
    <row r="134" spans="6:19" ht="12.75">
      <c r="F134"/>
      <c r="N134" s="5"/>
      <c r="O134" s="5"/>
      <c r="S134" s="5"/>
    </row>
    <row r="135" spans="6:19" ht="12.75">
      <c r="F135"/>
      <c r="N135" s="5"/>
      <c r="O135" s="5"/>
      <c r="S135" s="5"/>
    </row>
    <row r="136" spans="6:19" ht="12.75">
      <c r="F136"/>
      <c r="N136" s="5"/>
      <c r="O136" s="5"/>
      <c r="S136" s="5"/>
    </row>
    <row r="137" spans="6:19" ht="12.75">
      <c r="F137"/>
      <c r="N137" s="5"/>
      <c r="O137" s="5"/>
      <c r="S137" s="5"/>
    </row>
    <row r="138" spans="6:19" ht="12.75">
      <c r="F138"/>
      <c r="N138" s="5"/>
      <c r="O138" s="5"/>
      <c r="S138" s="5"/>
    </row>
    <row r="139" spans="6:19" ht="12.75">
      <c r="F139"/>
      <c r="N139" s="5"/>
      <c r="O139" s="5"/>
      <c r="S139" s="5"/>
    </row>
    <row r="140" spans="6:19" ht="12.75">
      <c r="F140"/>
      <c r="N140" s="5"/>
      <c r="O140" s="5"/>
      <c r="S140" s="5"/>
    </row>
    <row r="141" spans="6:19" ht="12.75">
      <c r="F141"/>
      <c r="N141" s="5"/>
      <c r="O141" s="5"/>
      <c r="S141" s="5"/>
    </row>
    <row r="142" spans="6:19" ht="12.75">
      <c r="F142"/>
      <c r="N142" s="5"/>
      <c r="O142" s="5"/>
      <c r="S142" s="5"/>
    </row>
    <row r="143" spans="6:19" ht="12.75">
      <c r="F143"/>
      <c r="N143" s="5"/>
      <c r="O143" s="5"/>
      <c r="S143" s="5"/>
    </row>
    <row r="144" spans="6:19" ht="12.75">
      <c r="F144"/>
      <c r="N144" s="5"/>
      <c r="O144" s="5"/>
      <c r="S144" s="5"/>
    </row>
    <row r="145" spans="6:19" ht="12.75">
      <c r="F145"/>
      <c r="N145" s="5"/>
      <c r="O145" s="5"/>
      <c r="S145" s="5"/>
    </row>
    <row r="146" spans="6:19" ht="12.75">
      <c r="F146"/>
      <c r="N146" s="5"/>
      <c r="O146" s="5"/>
      <c r="S146" s="5"/>
    </row>
    <row r="147" spans="6:19" ht="12.75">
      <c r="F147"/>
      <c r="N147" s="5"/>
      <c r="O147" s="5"/>
      <c r="S147" s="5"/>
    </row>
    <row r="148" spans="6:19" ht="12.75">
      <c r="F148"/>
      <c r="N148" s="5"/>
      <c r="O148" s="5"/>
      <c r="S148" s="5"/>
    </row>
    <row r="149" spans="6:19" ht="12.75">
      <c r="F149"/>
      <c r="N149" s="5"/>
      <c r="O149" s="5"/>
      <c r="S149" s="5"/>
    </row>
    <row r="150" spans="6:19" ht="12.75">
      <c r="F150"/>
      <c r="N150" s="5"/>
      <c r="O150" s="5"/>
      <c r="S150" s="5"/>
    </row>
    <row r="151" spans="6:19" ht="12.75">
      <c r="F151"/>
      <c r="N151" s="5"/>
      <c r="O151" s="5"/>
      <c r="S151" s="5"/>
    </row>
    <row r="152" spans="6:19" ht="12.75">
      <c r="F152"/>
      <c r="N152" s="5"/>
      <c r="O152" s="5"/>
      <c r="S152" s="5"/>
    </row>
    <row r="153" spans="6:19" ht="12.75">
      <c r="F153"/>
      <c r="N153" s="5"/>
      <c r="O153" s="5"/>
      <c r="S153" s="5"/>
    </row>
    <row r="154" spans="6:19" ht="12.75">
      <c r="F154"/>
      <c r="N154" s="5"/>
      <c r="O154" s="5"/>
      <c r="S154" s="5"/>
    </row>
    <row r="155" spans="6:19" ht="12.75">
      <c r="F155"/>
      <c r="N155" s="5"/>
      <c r="O155" s="5"/>
      <c r="S155" s="5"/>
    </row>
    <row r="156" spans="6:19" ht="12.75">
      <c r="F156"/>
      <c r="N156" s="5"/>
      <c r="O156" s="5"/>
      <c r="S156" s="5"/>
    </row>
    <row r="157" spans="6:19" ht="12.75">
      <c r="F157"/>
      <c r="N157" s="5"/>
      <c r="O157" s="5"/>
      <c r="S157" s="5"/>
    </row>
    <row r="158" spans="6:19" ht="12.75">
      <c r="F158"/>
      <c r="N158" s="5"/>
      <c r="O158" s="5"/>
      <c r="S158" s="5"/>
    </row>
    <row r="159" spans="6:19" ht="12.75">
      <c r="F159"/>
      <c r="N159" s="5"/>
      <c r="O159" s="5"/>
      <c r="S159" s="5"/>
    </row>
    <row r="160" spans="6:19" ht="12.75">
      <c r="F160"/>
      <c r="N160" s="5"/>
      <c r="O160" s="5"/>
      <c r="S160" s="5"/>
    </row>
    <row r="161" spans="6:19" ht="12.75">
      <c r="F161"/>
      <c r="N161" s="5"/>
      <c r="O161" s="5"/>
      <c r="S161" s="5"/>
    </row>
    <row r="162" spans="6:19" ht="12.75">
      <c r="F162"/>
      <c r="N162" s="5"/>
      <c r="O162" s="5"/>
      <c r="S162" s="5"/>
    </row>
    <row r="163" spans="6:19" ht="12.75">
      <c r="F163"/>
      <c r="N163" s="5"/>
      <c r="O163" s="5"/>
      <c r="S163" s="5"/>
    </row>
    <row r="164" spans="6:19" ht="12.75">
      <c r="F164"/>
      <c r="N164" s="5"/>
      <c r="O164" s="5"/>
      <c r="S164" s="5"/>
    </row>
    <row r="165" spans="6:19" ht="12.75">
      <c r="F165"/>
      <c r="N165" s="5"/>
      <c r="O165" s="5"/>
      <c r="S165" s="5"/>
    </row>
    <row r="166" spans="6:19" ht="12.75">
      <c r="F166"/>
      <c r="N166" s="5"/>
      <c r="O166" s="5"/>
      <c r="S166" s="5"/>
    </row>
    <row r="167" spans="6:19" ht="12.75">
      <c r="F167"/>
      <c r="N167" s="5"/>
      <c r="O167" s="5"/>
      <c r="S167" s="5"/>
    </row>
    <row r="168" spans="6:19" ht="12.75">
      <c r="F168"/>
      <c r="N168" s="5"/>
      <c r="O168" s="5"/>
      <c r="S168" s="5"/>
    </row>
    <row r="169" spans="6:19" ht="12.75">
      <c r="F169"/>
      <c r="N169" s="5"/>
      <c r="O169" s="5"/>
      <c r="S169" s="5"/>
    </row>
    <row r="170" spans="6:19" ht="12.75">
      <c r="F170"/>
      <c r="N170" s="5"/>
      <c r="O170" s="5"/>
      <c r="S170" s="5"/>
    </row>
    <row r="171" spans="6:19" ht="12.75">
      <c r="F171"/>
      <c r="N171" s="5"/>
      <c r="O171" s="5"/>
      <c r="S171" s="5"/>
    </row>
    <row r="172" spans="6:19" ht="12.75">
      <c r="F172"/>
      <c r="N172" s="5"/>
      <c r="O172" s="5"/>
      <c r="S172" s="5"/>
    </row>
    <row r="173" spans="6:19" ht="12.75">
      <c r="F173"/>
      <c r="N173" s="5"/>
      <c r="O173" s="5"/>
      <c r="S173" s="5"/>
    </row>
    <row r="174" spans="6:19" ht="12.75">
      <c r="F174"/>
      <c r="N174" s="5"/>
      <c r="O174" s="5"/>
      <c r="S174" s="5"/>
    </row>
    <row r="175" spans="6:19" ht="12.75">
      <c r="F175"/>
      <c r="N175" s="5"/>
      <c r="O175" s="5"/>
      <c r="S175" s="5"/>
    </row>
    <row r="176" spans="6:19" ht="12.75">
      <c r="F176"/>
      <c r="N176" s="5"/>
      <c r="O176" s="5"/>
      <c r="S176" s="5"/>
    </row>
    <row r="177" spans="6:19" ht="12.75">
      <c r="F177"/>
      <c r="N177" s="5"/>
      <c r="O177" s="5"/>
      <c r="S177" s="5"/>
    </row>
    <row r="178" spans="6:19" ht="12.75">
      <c r="F178"/>
      <c r="N178" s="5"/>
      <c r="O178" s="5"/>
      <c r="S178" s="5"/>
    </row>
    <row r="179" spans="6:19" ht="12.75">
      <c r="F179"/>
      <c r="N179" s="5"/>
      <c r="O179" s="5"/>
      <c r="S179" s="5"/>
    </row>
    <row r="180" spans="6:19" ht="12.75">
      <c r="F180"/>
      <c r="N180" s="5"/>
      <c r="O180" s="5"/>
      <c r="S180" s="5"/>
    </row>
    <row r="181" spans="6:19" ht="12.75">
      <c r="F181"/>
      <c r="N181" s="5"/>
      <c r="O181" s="5"/>
      <c r="S181" s="5"/>
    </row>
    <row r="182" spans="6:19" ht="12.75">
      <c r="F182"/>
      <c r="N182" s="5"/>
      <c r="O182" s="5"/>
      <c r="S182" s="5"/>
    </row>
    <row r="183" spans="6:19" ht="12.75">
      <c r="F183"/>
      <c r="N183" s="5"/>
      <c r="O183" s="5"/>
      <c r="S183" s="5"/>
    </row>
    <row r="184" spans="6:19" ht="12.75">
      <c r="F184"/>
      <c r="N184" s="5"/>
      <c r="O184" s="5"/>
      <c r="S184" s="5"/>
    </row>
    <row r="185" spans="6:19" ht="12.75">
      <c r="F185"/>
      <c r="N185" s="5"/>
      <c r="O185" s="5"/>
      <c r="S185" s="5"/>
    </row>
    <row r="186" spans="6:19" ht="12.75">
      <c r="F186"/>
      <c r="N186" s="5"/>
      <c r="O186" s="5"/>
      <c r="S186" s="5"/>
    </row>
    <row r="187" spans="6:19" ht="12.75">
      <c r="F187"/>
      <c r="N187" s="5"/>
      <c r="O187" s="5"/>
      <c r="S187" s="5"/>
    </row>
    <row r="188" spans="6:19" ht="12.75">
      <c r="F188"/>
      <c r="N188" s="5"/>
      <c r="O188" s="5"/>
      <c r="S188" s="5"/>
    </row>
    <row r="189" spans="6:19" ht="12.75">
      <c r="F189"/>
      <c r="N189" s="5"/>
      <c r="O189" s="5"/>
      <c r="S189" s="5"/>
    </row>
    <row r="190" spans="6:19" ht="12.75">
      <c r="F190"/>
      <c r="N190" s="5"/>
      <c r="O190" s="5"/>
      <c r="S190" s="5"/>
    </row>
    <row r="191" spans="6:19" ht="12.75">
      <c r="F191"/>
      <c r="N191" s="5"/>
      <c r="O191" s="5"/>
      <c r="S191" s="5"/>
    </row>
    <row r="192" spans="6:19" ht="12.75">
      <c r="F192"/>
      <c r="N192" s="5"/>
      <c r="O192" s="5"/>
      <c r="S192" s="5"/>
    </row>
    <row r="193" spans="6:19" ht="12.75">
      <c r="F193"/>
      <c r="N193" s="5"/>
      <c r="O193" s="5"/>
      <c r="S193" s="5"/>
    </row>
    <row r="194" spans="6:19" ht="12.75">
      <c r="F194"/>
      <c r="N194" s="5"/>
      <c r="O194" s="5"/>
      <c r="S194" s="5"/>
    </row>
    <row r="195" spans="6:19" ht="12.75">
      <c r="F195"/>
      <c r="N195" s="5"/>
      <c r="O195" s="5"/>
      <c r="S195" s="5"/>
    </row>
    <row r="196" spans="6:19" ht="12.75">
      <c r="F196"/>
      <c r="N196" s="5"/>
      <c r="O196" s="5"/>
      <c r="S196" s="5"/>
    </row>
    <row r="197" spans="6:19" ht="12.75">
      <c r="F197"/>
      <c r="N197" s="5"/>
      <c r="O197" s="5"/>
      <c r="S197" s="5"/>
    </row>
    <row r="198" spans="6:19" ht="12.75">
      <c r="F198"/>
      <c r="N198" s="5"/>
      <c r="O198" s="5"/>
      <c r="S198" s="5"/>
    </row>
    <row r="199" spans="6:19" ht="12.75">
      <c r="F199"/>
      <c r="N199" s="5"/>
      <c r="O199" s="5"/>
      <c r="S199" s="5"/>
    </row>
    <row r="200" spans="6:19" ht="12.75">
      <c r="F200"/>
      <c r="N200" s="5"/>
      <c r="O200" s="5"/>
      <c r="S200" s="5"/>
    </row>
    <row r="201" spans="6:19" ht="12.75">
      <c r="F201"/>
      <c r="N201" s="5"/>
      <c r="O201" s="5"/>
      <c r="S201" s="5"/>
    </row>
    <row r="202" spans="6:19" ht="12.75">
      <c r="F202"/>
      <c r="N202" s="5"/>
      <c r="O202" s="5"/>
      <c r="S202" s="5"/>
    </row>
    <row r="203" spans="6:19" ht="12.75">
      <c r="F203"/>
      <c r="N203" s="5"/>
      <c r="O203" s="5"/>
      <c r="S203" s="5"/>
    </row>
    <row r="204" spans="6:19" ht="12.75">
      <c r="F204"/>
      <c r="N204" s="5"/>
      <c r="O204" s="5"/>
      <c r="S204" s="5"/>
    </row>
    <row r="205" spans="6:19" ht="12.75">
      <c r="F205"/>
      <c r="N205" s="5"/>
      <c r="O205" s="5"/>
      <c r="S205" s="5"/>
    </row>
    <row r="206" spans="6:19" ht="12.75">
      <c r="F206"/>
      <c r="N206" s="5"/>
      <c r="O206" s="5"/>
      <c r="S206" s="5"/>
    </row>
    <row r="207" spans="6:19" ht="12.75">
      <c r="F207"/>
      <c r="N207" s="5"/>
      <c r="O207" s="5"/>
      <c r="S207" s="5"/>
    </row>
    <row r="208" spans="6:19" ht="12.75">
      <c r="F208"/>
      <c r="N208" s="5"/>
      <c r="O208" s="5"/>
      <c r="S208" s="5"/>
    </row>
    <row r="209" spans="6:19" ht="12.75">
      <c r="F209"/>
      <c r="N209" s="5"/>
      <c r="O209" s="5"/>
      <c r="S209" s="5"/>
    </row>
    <row r="210" spans="6:19" ht="12.75">
      <c r="F210"/>
      <c r="N210" s="5"/>
      <c r="O210" s="5"/>
      <c r="S210" s="5"/>
    </row>
    <row r="211" spans="6:19" ht="12.75">
      <c r="F211"/>
      <c r="N211" s="5"/>
      <c r="O211" s="5"/>
      <c r="S211" s="5"/>
    </row>
    <row r="212" spans="6:19" ht="12.75">
      <c r="F212"/>
      <c r="N212" s="5"/>
      <c r="O212" s="5"/>
      <c r="S212" s="5"/>
    </row>
    <row r="213" spans="6:19" ht="12.75">
      <c r="F213"/>
      <c r="N213" s="5"/>
      <c r="O213" s="5"/>
      <c r="S213" s="5"/>
    </row>
    <row r="214" spans="6:19" ht="12.75">
      <c r="F214"/>
      <c r="N214" s="5"/>
      <c r="O214" s="5"/>
      <c r="S214" s="5"/>
    </row>
    <row r="215" spans="6:19" ht="12.75">
      <c r="F215"/>
      <c r="N215" s="5"/>
      <c r="O215" s="5"/>
      <c r="S215" s="5"/>
    </row>
    <row r="216" spans="6:19" ht="12.75">
      <c r="F216"/>
      <c r="N216" s="5"/>
      <c r="O216" s="5"/>
      <c r="S216" s="5"/>
    </row>
    <row r="217" spans="6:19" ht="12.75">
      <c r="F217"/>
      <c r="N217" s="5"/>
      <c r="O217" s="5"/>
      <c r="S217" s="5"/>
    </row>
    <row r="218" spans="6:19" ht="12.75">
      <c r="F218"/>
      <c r="N218" s="5"/>
      <c r="O218" s="5"/>
      <c r="S218" s="5"/>
    </row>
    <row r="219" spans="6:19" ht="12.75">
      <c r="F219"/>
      <c r="N219" s="5"/>
      <c r="O219" s="5"/>
      <c r="S219" s="5"/>
    </row>
    <row r="220" spans="6:19" ht="12.75">
      <c r="F220"/>
      <c r="N220" s="5"/>
      <c r="O220" s="5"/>
      <c r="S220" s="5"/>
    </row>
    <row r="221" spans="6:19" ht="12.75">
      <c r="F221"/>
      <c r="N221" s="5"/>
      <c r="O221" s="5"/>
      <c r="S221" s="5"/>
    </row>
    <row r="222" spans="6:19" ht="12.75">
      <c r="F222"/>
      <c r="N222" s="5"/>
      <c r="O222" s="5"/>
      <c r="S222" s="5"/>
    </row>
    <row r="223" spans="6:19" ht="12.75">
      <c r="F223"/>
      <c r="N223" s="5"/>
      <c r="O223" s="5"/>
      <c r="S223" s="5"/>
    </row>
    <row r="224" spans="6:19" ht="12.75">
      <c r="F224"/>
      <c r="N224" s="5"/>
      <c r="O224" s="5"/>
      <c r="S224" s="5"/>
    </row>
    <row r="225" spans="6:19" ht="12.75">
      <c r="F225"/>
      <c r="N225" s="5"/>
      <c r="O225" s="5"/>
      <c r="S225" s="5"/>
    </row>
    <row r="226" spans="6:19" ht="12.75">
      <c r="F226"/>
      <c r="N226" s="5"/>
      <c r="O226" s="5"/>
      <c r="S226" s="5"/>
    </row>
    <row r="227" spans="6:19" ht="12.75">
      <c r="F227"/>
      <c r="N227" s="5"/>
      <c r="O227" s="5"/>
      <c r="S227" s="5"/>
    </row>
    <row r="228" spans="6:19" ht="12.75">
      <c r="F228"/>
      <c r="N228" s="5"/>
      <c r="O228" s="5"/>
      <c r="S228" s="5"/>
    </row>
    <row r="229" spans="6:19" ht="12.75">
      <c r="F229"/>
      <c r="N229" s="5"/>
      <c r="O229" s="5"/>
      <c r="S229" s="5"/>
    </row>
    <row r="230" spans="6:19" ht="12.75">
      <c r="F230"/>
      <c r="N230" s="5"/>
      <c r="O230" s="5"/>
      <c r="S230" s="5"/>
    </row>
    <row r="231" spans="6:19" ht="12.75">
      <c r="F231"/>
      <c r="N231" s="5"/>
      <c r="O231" s="5"/>
      <c r="S231" s="5"/>
    </row>
    <row r="232" spans="6:19" ht="12.75">
      <c r="F232"/>
      <c r="N232" s="5"/>
      <c r="O232" s="5"/>
      <c r="S232" s="5"/>
    </row>
    <row r="233" spans="6:19" ht="12.75">
      <c r="F233"/>
      <c r="N233" s="5"/>
      <c r="O233" s="5"/>
      <c r="S233" s="5"/>
    </row>
    <row r="234" spans="6:19" ht="12.75">
      <c r="F234"/>
      <c r="N234" s="5"/>
      <c r="O234" s="5"/>
      <c r="S234" s="5"/>
    </row>
    <row r="235" spans="6:19" ht="12.75">
      <c r="F235"/>
      <c r="N235" s="5"/>
      <c r="O235" s="5"/>
      <c r="S235" s="5"/>
    </row>
    <row r="236" spans="6:19" ht="12.75">
      <c r="F236"/>
      <c r="N236" s="5"/>
      <c r="O236" s="5"/>
      <c r="S236" s="5"/>
    </row>
    <row r="237" spans="6:19" ht="12.75">
      <c r="F237"/>
      <c r="N237" s="5"/>
      <c r="O237" s="5"/>
      <c r="S237" s="5"/>
    </row>
    <row r="238" spans="6:19" ht="12.75">
      <c r="F238"/>
      <c r="N238" s="5"/>
      <c r="O238" s="5"/>
      <c r="S238" s="5"/>
    </row>
    <row r="239" spans="6:19" ht="12.75">
      <c r="F239"/>
      <c r="N239" s="5"/>
      <c r="O239" s="5"/>
      <c r="S239" s="5"/>
    </row>
    <row r="240" spans="6:19" ht="12.75">
      <c r="F240"/>
      <c r="N240" s="5"/>
      <c r="O240" s="5"/>
      <c r="S240" s="5"/>
    </row>
    <row r="241" spans="6:19" ht="12.75">
      <c r="F241"/>
      <c r="N241" s="5"/>
      <c r="O241" s="5"/>
      <c r="S241" s="5"/>
    </row>
    <row r="242" spans="6:19" ht="12.75">
      <c r="F242"/>
      <c r="N242" s="5"/>
      <c r="O242" s="5"/>
      <c r="S242" s="5"/>
    </row>
    <row r="243" spans="6:19" ht="12.75">
      <c r="F243"/>
      <c r="N243" s="5"/>
      <c r="O243" s="5"/>
      <c r="S243" s="5"/>
    </row>
    <row r="244" spans="6:19" ht="12.75">
      <c r="F244"/>
      <c r="N244" s="5"/>
      <c r="O244" s="5"/>
      <c r="S244" s="5"/>
    </row>
    <row r="245" spans="6:19" ht="12.75">
      <c r="F245"/>
      <c r="N245" s="5"/>
      <c r="O245" s="5"/>
      <c r="S245" s="5"/>
    </row>
    <row r="246" spans="6:19" ht="12.75">
      <c r="F246"/>
      <c r="N246" s="5"/>
      <c r="O246" s="5"/>
      <c r="S246" s="5"/>
    </row>
    <row r="247" spans="6:19" ht="12.75">
      <c r="F247"/>
      <c r="N247" s="5"/>
      <c r="O247" s="5"/>
      <c r="S247" s="5"/>
    </row>
    <row r="248" spans="6:19" ht="12.75">
      <c r="F248"/>
      <c r="N248" s="5"/>
      <c r="O248" s="5"/>
      <c r="S248" s="5"/>
    </row>
    <row r="249" spans="6:19" ht="12.75">
      <c r="F249"/>
      <c r="N249" s="5"/>
      <c r="O249" s="5"/>
      <c r="S249" s="5"/>
    </row>
    <row r="250" spans="6:19" ht="12.75">
      <c r="F250"/>
      <c r="N250" s="5"/>
      <c r="O250" s="5"/>
      <c r="S250" s="5"/>
    </row>
    <row r="251" spans="6:19" ht="12.75">
      <c r="F251"/>
      <c r="N251" s="5"/>
      <c r="O251" s="5"/>
      <c r="S251" s="5"/>
    </row>
    <row r="252" spans="6:19" ht="12.75">
      <c r="F252"/>
      <c r="N252" s="5"/>
      <c r="O252" s="5"/>
      <c r="S252" s="5"/>
    </row>
    <row r="253" spans="6:19" ht="12.75">
      <c r="F253"/>
      <c r="N253" s="5"/>
      <c r="O253" s="5"/>
      <c r="S253" s="5"/>
    </row>
    <row r="254" spans="6:19" ht="12.75">
      <c r="F254"/>
      <c r="N254" s="5"/>
      <c r="O254" s="5"/>
      <c r="S254" s="5"/>
    </row>
    <row r="255" spans="6:19" ht="12.75">
      <c r="F255"/>
      <c r="N255" s="5"/>
      <c r="O255" s="5"/>
      <c r="S255" s="5"/>
    </row>
    <row r="256" spans="6:19" ht="12.75">
      <c r="F256"/>
      <c r="N256" s="5"/>
      <c r="O256" s="5"/>
      <c r="S256" s="5"/>
    </row>
    <row r="257" spans="6:19" ht="12.75">
      <c r="F257"/>
      <c r="N257" s="5"/>
      <c r="O257" s="5"/>
      <c r="S257" s="5"/>
    </row>
    <row r="258" spans="6:19" ht="12.75">
      <c r="F258"/>
      <c r="N258" s="5"/>
      <c r="O258" s="5"/>
      <c r="S258" s="5"/>
    </row>
    <row r="259" spans="6:19" ht="12.75">
      <c r="F259"/>
      <c r="N259" s="5"/>
      <c r="O259" s="5"/>
      <c r="S259" s="5"/>
    </row>
    <row r="260" spans="6:19" ht="12.75">
      <c r="F260"/>
      <c r="N260" s="5"/>
      <c r="O260" s="5"/>
      <c r="S260" s="5"/>
    </row>
    <row r="261" spans="6:19" ht="12.75">
      <c r="F261"/>
      <c r="N261" s="5"/>
      <c r="O261" s="5"/>
      <c r="S261" s="5"/>
    </row>
    <row r="262" spans="6:19" ht="12.75">
      <c r="F262"/>
      <c r="N262" s="5"/>
      <c r="O262" s="5"/>
      <c r="S262" s="5"/>
    </row>
    <row r="263" spans="6:19" ht="12.75">
      <c r="F263"/>
      <c r="N263" s="5"/>
      <c r="O263" s="5"/>
      <c r="S263" s="5"/>
    </row>
    <row r="264" spans="6:19" ht="12.75">
      <c r="F264"/>
      <c r="N264" s="5"/>
      <c r="O264" s="5"/>
      <c r="S264" s="5"/>
    </row>
    <row r="265" spans="6:19" ht="12.75">
      <c r="F265"/>
      <c r="N265" s="5"/>
      <c r="O265" s="5"/>
      <c r="S265" s="5"/>
    </row>
    <row r="266" spans="6:19" ht="12.75">
      <c r="F266"/>
      <c r="N266" s="5"/>
      <c r="O266" s="5"/>
      <c r="S266" s="5"/>
    </row>
    <row r="267" spans="6:19" ht="12.75">
      <c r="F267"/>
      <c r="N267" s="5"/>
      <c r="O267" s="5"/>
      <c r="S267" s="5"/>
    </row>
    <row r="268" spans="6:19" ht="12.75">
      <c r="F268"/>
      <c r="N268" s="5"/>
      <c r="O268" s="5"/>
      <c r="S268" s="5"/>
    </row>
    <row r="269" spans="6:19" ht="12.75">
      <c r="F269"/>
      <c r="N269" s="5"/>
      <c r="O269" s="5"/>
      <c r="S269" s="5"/>
    </row>
    <row r="270" spans="6:19" ht="12.75">
      <c r="F270"/>
      <c r="N270" s="5"/>
      <c r="O270" s="5"/>
      <c r="S270" s="5"/>
    </row>
    <row r="271" spans="6:19" ht="12.75">
      <c r="F271"/>
      <c r="N271" s="5"/>
      <c r="O271" s="5"/>
      <c r="S271" s="5"/>
    </row>
    <row r="272" spans="6:19" ht="12.75">
      <c r="F272"/>
      <c r="N272" s="5"/>
      <c r="O272" s="5"/>
      <c r="S272" s="5"/>
    </row>
    <row r="273" spans="6:19" ht="12.75">
      <c r="F273"/>
      <c r="N273" s="5"/>
      <c r="O273" s="5"/>
      <c r="S273" s="5"/>
    </row>
    <row r="274" spans="6:19" ht="12.75">
      <c r="F274"/>
      <c r="N274" s="5"/>
      <c r="O274" s="5"/>
      <c r="S274" s="5"/>
    </row>
    <row r="275" spans="6:19" ht="12.75">
      <c r="F275"/>
      <c r="N275" s="5"/>
      <c r="O275" s="5"/>
      <c r="S275" s="5"/>
    </row>
    <row r="276" spans="6:19" ht="12.75">
      <c r="F276"/>
      <c r="N276" s="5"/>
      <c r="O276" s="5"/>
      <c r="S276" s="5"/>
    </row>
    <row r="277" spans="6:19" ht="12.75">
      <c r="F277"/>
      <c r="N277" s="5"/>
      <c r="O277" s="5"/>
      <c r="S277" s="5"/>
    </row>
    <row r="278" spans="6:19" ht="12.75">
      <c r="F278"/>
      <c r="N278" s="5"/>
      <c r="O278" s="5"/>
      <c r="S278" s="5"/>
    </row>
    <row r="279" spans="6:19" ht="12.75">
      <c r="F279"/>
      <c r="N279" s="5"/>
      <c r="O279" s="5"/>
      <c r="S279" s="5"/>
    </row>
    <row r="280" spans="6:19" ht="12.75">
      <c r="F280"/>
      <c r="N280" s="5"/>
      <c r="O280" s="5"/>
      <c r="S280" s="5"/>
    </row>
    <row r="281" spans="6:19" ht="12.75">
      <c r="F281"/>
      <c r="N281" s="5"/>
      <c r="O281" s="5"/>
      <c r="S281" s="5"/>
    </row>
    <row r="282" spans="6:19" ht="12.75">
      <c r="F282"/>
      <c r="N282" s="5"/>
      <c r="O282" s="5"/>
      <c r="S282" s="5"/>
    </row>
    <row r="283" spans="6:19" ht="12.75">
      <c r="F283"/>
      <c r="N283" s="5"/>
      <c r="O283" s="5"/>
      <c r="S283" s="5"/>
    </row>
    <row r="284" spans="6:19" ht="12.75">
      <c r="F284"/>
      <c r="N284" s="5"/>
      <c r="O284" s="5"/>
      <c r="S284" s="5"/>
    </row>
    <row r="285" spans="6:19" ht="12.75">
      <c r="F285"/>
      <c r="N285" s="5"/>
      <c r="O285" s="5"/>
      <c r="S285" s="5"/>
    </row>
    <row r="286" spans="6:19" ht="12.75">
      <c r="F286"/>
      <c r="N286" s="5"/>
      <c r="O286" s="5"/>
      <c r="S286" s="5"/>
    </row>
    <row r="287" spans="6:19" ht="12.75">
      <c r="F287"/>
      <c r="N287" s="5"/>
      <c r="O287" s="5"/>
      <c r="S287" s="5"/>
    </row>
    <row r="288" spans="6:19" ht="12.75">
      <c r="F288"/>
      <c r="N288" s="5"/>
      <c r="O288" s="5"/>
      <c r="S288" s="5"/>
    </row>
    <row r="289" spans="6:19" ht="12.75">
      <c r="F289"/>
      <c r="N289" s="5"/>
      <c r="O289" s="5"/>
      <c r="S289" s="5"/>
    </row>
    <row r="290" spans="6:19" ht="12.75">
      <c r="F290"/>
      <c r="N290" s="5"/>
      <c r="O290" s="5"/>
      <c r="S290" s="5"/>
    </row>
    <row r="291" spans="6:19" ht="12.75">
      <c r="F291"/>
      <c r="N291" s="5"/>
      <c r="O291" s="5"/>
      <c r="S291" s="5"/>
    </row>
    <row r="292" spans="6:19" ht="12.75">
      <c r="F292"/>
      <c r="N292" s="5"/>
      <c r="O292" s="5"/>
      <c r="S292" s="5"/>
    </row>
    <row r="293" spans="6:19" ht="12.75">
      <c r="F293"/>
      <c r="N293" s="5"/>
      <c r="O293" s="5"/>
      <c r="S293" s="5"/>
    </row>
    <row r="294" spans="6:19" ht="12.75">
      <c r="F294"/>
      <c r="N294" s="5"/>
      <c r="O294" s="5"/>
      <c r="S294" s="5"/>
    </row>
    <row r="295" spans="6:19" ht="12.75">
      <c r="F295"/>
      <c r="N295" s="5"/>
      <c r="O295" s="5"/>
      <c r="S295" s="5"/>
    </row>
    <row r="296" spans="6:19" ht="12.75">
      <c r="F296"/>
      <c r="N296" s="5"/>
      <c r="O296" s="5"/>
      <c r="S296" s="5"/>
    </row>
    <row r="297" spans="6:19" ht="12.75">
      <c r="F297"/>
      <c r="N297" s="5"/>
      <c r="O297" s="5"/>
      <c r="S297" s="5"/>
    </row>
    <row r="298" spans="6:19" ht="12.75">
      <c r="F298"/>
      <c r="N298" s="5"/>
      <c r="O298" s="5"/>
      <c r="S298" s="5"/>
    </row>
    <row r="299" spans="6:19" ht="12.75">
      <c r="F299"/>
      <c r="N299" s="5"/>
      <c r="O299" s="5"/>
      <c r="S299" s="5"/>
    </row>
    <row r="300" spans="6:19" ht="12.75">
      <c r="F300"/>
      <c r="N300" s="5"/>
      <c r="O300" s="5"/>
      <c r="S300" s="5"/>
    </row>
    <row r="301" spans="6:19" ht="12.75">
      <c r="F301"/>
      <c r="N301" s="5"/>
      <c r="O301" s="5"/>
      <c r="S301" s="5"/>
    </row>
    <row r="302" spans="6:19" ht="12.75">
      <c r="F302"/>
      <c r="N302" s="5"/>
      <c r="O302" s="5"/>
      <c r="S302" s="5"/>
    </row>
    <row r="303" spans="6:19" ht="12.75">
      <c r="F303"/>
      <c r="N303" s="5"/>
      <c r="O303" s="5"/>
      <c r="S303" s="5"/>
    </row>
    <row r="304" spans="6:19" ht="12.75">
      <c r="F304"/>
      <c r="N304" s="5"/>
      <c r="O304" s="5"/>
      <c r="S304" s="5"/>
    </row>
    <row r="305" spans="6:19" ht="12.75">
      <c r="F305"/>
      <c r="N305" s="5"/>
      <c r="O305" s="5"/>
      <c r="S305" s="5"/>
    </row>
    <row r="306" spans="6:19" ht="12.75">
      <c r="F306"/>
      <c r="N306" s="5"/>
      <c r="O306" s="5"/>
      <c r="S306" s="5"/>
    </row>
    <row r="307" spans="6:19" ht="12.75">
      <c r="F307"/>
      <c r="N307" s="5"/>
      <c r="O307" s="5"/>
      <c r="S307" s="5"/>
    </row>
    <row r="308" spans="6:19" ht="12.75">
      <c r="F308"/>
      <c r="N308" s="5"/>
      <c r="O308" s="5"/>
      <c r="S308" s="5"/>
    </row>
    <row r="309" spans="6:19" ht="12.75">
      <c r="F309"/>
      <c r="N309" s="5"/>
      <c r="O309" s="5"/>
      <c r="S309" s="5"/>
    </row>
    <row r="310" spans="6:19" ht="12.75">
      <c r="F310"/>
      <c r="N310" s="5"/>
      <c r="O310" s="5"/>
      <c r="S310" s="5"/>
    </row>
    <row r="311" spans="6:19" ht="12.75">
      <c r="F311"/>
      <c r="N311" s="5"/>
      <c r="O311" s="5"/>
      <c r="S311" s="5"/>
    </row>
    <row r="312" spans="6:19" ht="12.75">
      <c r="F312"/>
      <c r="N312" s="5"/>
      <c r="O312" s="5"/>
      <c r="S312" s="5"/>
    </row>
    <row r="313" spans="6:19" ht="12.75">
      <c r="F313"/>
      <c r="N313" s="5"/>
      <c r="O313" s="5"/>
      <c r="S313" s="5"/>
    </row>
    <row r="314" spans="6:19" ht="12.75">
      <c r="F314"/>
      <c r="N314" s="5"/>
      <c r="O314" s="5"/>
      <c r="S314" s="5"/>
    </row>
    <row r="315" spans="6:19" ht="12.75">
      <c r="F315"/>
      <c r="N315" s="5"/>
      <c r="O315" s="5"/>
      <c r="S315" s="5"/>
    </row>
    <row r="316" spans="6:19" ht="12.75">
      <c r="F316"/>
      <c r="N316" s="5"/>
      <c r="O316" s="5"/>
      <c r="S316" s="5"/>
    </row>
    <row r="317" spans="6:19" ht="12.75">
      <c r="F317"/>
      <c r="N317" s="5"/>
      <c r="O317" s="5"/>
      <c r="S317" s="5"/>
    </row>
    <row r="318" spans="6:19" ht="12.75">
      <c r="F318"/>
      <c r="N318" s="5"/>
      <c r="O318" s="5"/>
      <c r="S318" s="5"/>
    </row>
    <row r="319" spans="6:19" ht="12.75">
      <c r="F319"/>
      <c r="N319" s="5"/>
      <c r="O319" s="5"/>
      <c r="S319" s="5"/>
    </row>
    <row r="320" spans="6:19" ht="12.75">
      <c r="F320"/>
      <c r="N320" s="5"/>
      <c r="O320" s="5"/>
      <c r="S320" s="5"/>
    </row>
    <row r="321" spans="6:19" ht="12.75">
      <c r="F321"/>
      <c r="N321" s="5"/>
      <c r="O321" s="5"/>
      <c r="S321" s="5"/>
    </row>
    <row r="322" spans="6:19" ht="12.75">
      <c r="F322"/>
      <c r="N322" s="5"/>
      <c r="O322" s="5"/>
      <c r="S322" s="5"/>
    </row>
    <row r="323" spans="6:19" ht="12.75">
      <c r="F323"/>
      <c r="N323" s="5"/>
      <c r="O323" s="5"/>
      <c r="S323" s="5"/>
    </row>
    <row r="324" spans="6:19" ht="12.75">
      <c r="F324"/>
      <c r="N324" s="5"/>
      <c r="O324" s="5"/>
      <c r="S324" s="5"/>
    </row>
    <row r="325" spans="6:19" ht="12.75">
      <c r="F325"/>
      <c r="N325" s="5"/>
      <c r="O325" s="5"/>
      <c r="S325" s="5"/>
    </row>
    <row r="326" spans="6:19" ht="12.75">
      <c r="F326"/>
      <c r="N326" s="5"/>
      <c r="O326" s="5"/>
      <c r="S326" s="5"/>
    </row>
    <row r="327" spans="6:19" ht="12.75">
      <c r="F327"/>
      <c r="N327" s="5"/>
      <c r="O327" s="5"/>
      <c r="S327" s="5"/>
    </row>
    <row r="328" spans="6:19" ht="12.75">
      <c r="F328"/>
      <c r="N328" s="5"/>
      <c r="O328" s="5"/>
      <c r="S328" s="5"/>
    </row>
    <row r="329" spans="6:19" ht="12.75">
      <c r="F329"/>
      <c r="N329" s="5"/>
      <c r="O329" s="5"/>
      <c r="S329" s="5"/>
    </row>
    <row r="330" spans="6:19" ht="12.75">
      <c r="F330"/>
      <c r="N330" s="5"/>
      <c r="O330" s="5"/>
      <c r="S330" s="5"/>
    </row>
    <row r="331" spans="6:19" ht="12.75">
      <c r="F331"/>
      <c r="N331" s="5"/>
      <c r="O331" s="5"/>
      <c r="S331" s="5"/>
    </row>
    <row r="332" spans="6:19" ht="12.75">
      <c r="F332"/>
      <c r="N332" s="5"/>
      <c r="O332" s="5"/>
      <c r="S332" s="5"/>
    </row>
    <row r="333" spans="6:19" ht="12.75">
      <c r="F333"/>
      <c r="N333" s="5"/>
      <c r="O333" s="5"/>
      <c r="S333" s="5"/>
    </row>
    <row r="334" spans="6:19" ht="12.75">
      <c r="F334"/>
      <c r="N334" s="5"/>
      <c r="O334" s="5"/>
      <c r="S334" s="5"/>
    </row>
    <row r="335" spans="6:19" ht="12.75">
      <c r="F335"/>
      <c r="N335" s="5"/>
      <c r="O335" s="5"/>
      <c r="S335" s="5"/>
    </row>
    <row r="336" spans="6:19" ht="12.75">
      <c r="F336"/>
      <c r="N336" s="5"/>
      <c r="O336" s="5"/>
      <c r="S336" s="5"/>
    </row>
    <row r="337" spans="6:19" ht="12.75">
      <c r="F337"/>
      <c r="N337" s="5"/>
      <c r="O337" s="5"/>
      <c r="S337" s="5"/>
    </row>
    <row r="338" spans="6:19" ht="12.75">
      <c r="F338"/>
      <c r="N338" s="5"/>
      <c r="O338" s="5"/>
      <c r="S338" s="5"/>
    </row>
    <row r="339" spans="6:19" ht="12.75">
      <c r="F339"/>
      <c r="N339" s="5"/>
      <c r="O339" s="5"/>
      <c r="S339" s="5"/>
    </row>
    <row r="340" spans="6:19" ht="12.75">
      <c r="F340"/>
      <c r="N340" s="5"/>
      <c r="O340" s="5"/>
      <c r="S340" s="5"/>
    </row>
    <row r="341" spans="6:19" ht="12.75">
      <c r="F341"/>
      <c r="N341" s="5"/>
      <c r="O341" s="5"/>
      <c r="S341" s="5"/>
    </row>
    <row r="342" spans="6:19" ht="12.75">
      <c r="F342"/>
      <c r="N342" s="5"/>
      <c r="O342" s="5"/>
      <c r="S342" s="5"/>
    </row>
    <row r="343" spans="6:19" ht="12.75">
      <c r="F343"/>
      <c r="N343" s="5"/>
      <c r="O343" s="5"/>
      <c r="S343" s="5"/>
    </row>
    <row r="344" spans="6:19" ht="12.75">
      <c r="F344"/>
      <c r="N344" s="5"/>
      <c r="O344" s="5"/>
      <c r="S344" s="5"/>
    </row>
    <row r="345" spans="6:19" ht="12.75">
      <c r="F345"/>
      <c r="N345" s="5"/>
      <c r="O345" s="5"/>
      <c r="S345" s="5"/>
    </row>
    <row r="346" spans="6:19" ht="12.75">
      <c r="F346"/>
      <c r="N346" s="5"/>
      <c r="O346" s="5"/>
      <c r="S346" s="5"/>
    </row>
    <row r="347" spans="6:19" ht="12.75">
      <c r="F347"/>
      <c r="N347" s="5"/>
      <c r="O347" s="5"/>
      <c r="S347" s="5"/>
    </row>
    <row r="348" spans="6:19" ht="12.75">
      <c r="F348"/>
      <c r="N348" s="5"/>
      <c r="O348" s="5"/>
      <c r="S348" s="5"/>
    </row>
    <row r="349" spans="6:19" ht="12.75">
      <c r="F349"/>
      <c r="N349" s="5"/>
      <c r="O349" s="5"/>
      <c r="S349" s="5"/>
    </row>
    <row r="350" spans="6:19" ht="12.75">
      <c r="F350"/>
      <c r="N350" s="5"/>
      <c r="O350" s="5"/>
      <c r="S350" s="5"/>
    </row>
    <row r="351" spans="6:19" ht="12.75">
      <c r="F351"/>
      <c r="N351" s="5"/>
      <c r="O351" s="5"/>
      <c r="S351" s="5"/>
    </row>
    <row r="352" spans="6:19" ht="12.75">
      <c r="F352"/>
      <c r="N352" s="5"/>
      <c r="O352" s="5"/>
      <c r="S352" s="5"/>
    </row>
    <row r="353" spans="6:19" ht="12.75">
      <c r="F353"/>
      <c r="N353" s="5"/>
      <c r="O353" s="5"/>
      <c r="S353" s="5"/>
    </row>
    <row r="354" spans="6:19" ht="12.75">
      <c r="F354"/>
      <c r="N354" s="5"/>
      <c r="O354" s="5"/>
      <c r="S354" s="5"/>
    </row>
    <row r="355" spans="6:19" ht="12.75">
      <c r="F355"/>
      <c r="N355" s="5"/>
      <c r="O355" s="5"/>
      <c r="S355" s="5"/>
    </row>
    <row r="356" spans="6:19" ht="12.75">
      <c r="F356"/>
      <c r="N356" s="5"/>
      <c r="O356" s="5"/>
      <c r="S356" s="5"/>
    </row>
    <row r="357" spans="6:19" ht="12.75">
      <c r="F357"/>
      <c r="N357" s="5"/>
      <c r="O357" s="5"/>
      <c r="S357" s="5"/>
    </row>
    <row r="358" spans="6:19" ht="12.75">
      <c r="F358"/>
      <c r="N358" s="5"/>
      <c r="O358" s="5"/>
      <c r="S358" s="5"/>
    </row>
    <row r="359" spans="6:19" ht="12.75">
      <c r="F359"/>
      <c r="N359" s="5"/>
      <c r="O359" s="5"/>
      <c r="S359" s="5"/>
    </row>
    <row r="360" spans="6:19" ht="12.75">
      <c r="F360"/>
      <c r="N360" s="5"/>
      <c r="O360" s="5"/>
      <c r="S360" s="5"/>
    </row>
    <row r="361" spans="6:19" ht="12.75">
      <c r="F361"/>
      <c r="N361" s="5"/>
      <c r="O361" s="5"/>
      <c r="S361" s="5"/>
    </row>
    <row r="362" spans="6:19" ht="12.75">
      <c r="F362"/>
      <c r="N362" s="5"/>
      <c r="O362" s="5"/>
      <c r="S362" s="5"/>
    </row>
    <row r="363" spans="6:19" ht="12.75">
      <c r="F363"/>
      <c r="N363" s="5"/>
      <c r="O363" s="5"/>
      <c r="S363" s="5"/>
    </row>
    <row r="364" spans="6:19" ht="12.75">
      <c r="F364"/>
      <c r="N364" s="5"/>
      <c r="O364" s="5"/>
      <c r="S364" s="5"/>
    </row>
    <row r="365" spans="6:19" ht="12.75">
      <c r="F365"/>
      <c r="N365" s="5"/>
      <c r="O365" s="5"/>
      <c r="S365" s="5"/>
    </row>
    <row r="366" spans="6:19" ht="12.75">
      <c r="F366"/>
      <c r="N366" s="5"/>
      <c r="O366" s="5"/>
      <c r="S366" s="5"/>
    </row>
    <row r="367" spans="6:19" ht="12.75">
      <c r="F367"/>
      <c r="N367" s="5"/>
      <c r="O367" s="5"/>
      <c r="S367" s="5"/>
    </row>
    <row r="368" spans="6:19" ht="12.75">
      <c r="F368"/>
      <c r="N368" s="5"/>
      <c r="O368" s="5"/>
      <c r="S368" s="5"/>
    </row>
    <row r="369" spans="6:19" ht="12.75">
      <c r="F369"/>
      <c r="N369" s="5"/>
      <c r="O369" s="5"/>
      <c r="S369" s="5"/>
    </row>
    <row r="370" spans="6:19" ht="12.75">
      <c r="F370"/>
      <c r="N370" s="5"/>
      <c r="O370" s="5"/>
      <c r="S370" s="5"/>
    </row>
    <row r="371" spans="6:19" ht="12.75">
      <c r="F371"/>
      <c r="N371" s="5"/>
      <c r="O371" s="5"/>
      <c r="S371" s="5"/>
    </row>
    <row r="372" spans="6:19" ht="12.75">
      <c r="F372"/>
      <c r="N372" s="5"/>
      <c r="O372" s="5"/>
      <c r="S372" s="5"/>
    </row>
    <row r="373" spans="6:19" ht="12.75">
      <c r="F373"/>
      <c r="N373" s="5"/>
      <c r="O373" s="5"/>
      <c r="S373" s="5"/>
    </row>
    <row r="374" spans="6:19" ht="12.75">
      <c r="F374"/>
      <c r="N374" s="5"/>
      <c r="O374" s="5"/>
      <c r="S374" s="5"/>
    </row>
    <row r="375" spans="6:19" ht="12.75">
      <c r="F375"/>
      <c r="N375" s="5"/>
      <c r="O375" s="5"/>
      <c r="S375" s="5"/>
    </row>
    <row r="376" spans="6:19" ht="12.75">
      <c r="F376"/>
      <c r="N376" s="5"/>
      <c r="O376" s="5"/>
      <c r="S376" s="5"/>
    </row>
    <row r="377" spans="6:19" ht="12.75">
      <c r="F377"/>
      <c r="N377" s="5"/>
      <c r="O377" s="5"/>
      <c r="S377" s="5"/>
    </row>
    <row r="378" spans="6:19" ht="12.75">
      <c r="F378"/>
      <c r="N378" s="5"/>
      <c r="O378" s="5"/>
      <c r="S378" s="5"/>
    </row>
    <row r="379" spans="6:19" ht="12.75">
      <c r="F379"/>
      <c r="N379" s="5"/>
      <c r="O379" s="5"/>
      <c r="S379" s="5"/>
    </row>
    <row r="380" spans="6:19" ht="12.75">
      <c r="F380"/>
      <c r="N380" s="5"/>
      <c r="O380" s="5"/>
      <c r="S380" s="5"/>
    </row>
    <row r="381" spans="6:19" ht="12.75">
      <c r="F381"/>
      <c r="N381" s="5"/>
      <c r="O381" s="5"/>
      <c r="S381" s="5"/>
    </row>
    <row r="382" spans="6:19" ht="12.75">
      <c r="F382"/>
      <c r="N382" s="5"/>
      <c r="O382" s="5"/>
      <c r="S382" s="5"/>
    </row>
    <row r="383" spans="6:19" ht="12.75">
      <c r="F383"/>
      <c r="N383" s="5"/>
      <c r="O383" s="5"/>
      <c r="S383" s="5"/>
    </row>
    <row r="384" spans="6:19" ht="12.75">
      <c r="F384"/>
      <c r="N384" s="5"/>
      <c r="O384" s="5"/>
      <c r="S384" s="5"/>
    </row>
    <row r="385" spans="6:19" ht="12.75">
      <c r="F385"/>
      <c r="N385" s="5"/>
      <c r="O385" s="5"/>
      <c r="S385" s="5"/>
    </row>
    <row r="386" spans="6:19" ht="12.75">
      <c r="F386"/>
      <c r="N386" s="5"/>
      <c r="O386" s="5"/>
      <c r="S386" s="5"/>
    </row>
    <row r="387" spans="6:19" ht="12.75">
      <c r="F387"/>
      <c r="N387" s="5"/>
      <c r="O387" s="5"/>
      <c r="S387" s="5"/>
    </row>
    <row r="388" spans="6:19" ht="12.75">
      <c r="F388"/>
      <c r="N388" s="5"/>
      <c r="O388" s="5"/>
      <c r="S388" s="5"/>
    </row>
    <row r="389" spans="6:19" ht="12.75">
      <c r="F389"/>
      <c r="N389" s="5"/>
      <c r="O389" s="5"/>
      <c r="S389" s="5"/>
    </row>
    <row r="390" spans="6:19" ht="12.75">
      <c r="F390"/>
      <c r="N390" s="5"/>
      <c r="O390" s="5"/>
      <c r="S390" s="5"/>
    </row>
    <row r="391" spans="6:19" ht="12.75">
      <c r="F391"/>
      <c r="N391" s="5"/>
      <c r="O391" s="5"/>
      <c r="S391" s="5"/>
    </row>
    <row r="392" spans="6:19" ht="12.75">
      <c r="F392"/>
      <c r="N392" s="5"/>
      <c r="O392" s="5"/>
      <c r="S392" s="5"/>
    </row>
    <row r="393" spans="6:19" ht="12.75">
      <c r="F393"/>
      <c r="N393" s="5"/>
      <c r="O393" s="5"/>
      <c r="S393" s="5"/>
    </row>
    <row r="394" spans="6:19" ht="12.75">
      <c r="F394"/>
      <c r="N394" s="5"/>
      <c r="O394" s="5"/>
      <c r="S394" s="5"/>
    </row>
    <row r="395" spans="6:19" ht="12.75">
      <c r="F395"/>
      <c r="N395" s="5"/>
      <c r="O395" s="5"/>
      <c r="S395" s="5"/>
    </row>
    <row r="396" spans="6:19" ht="12.75">
      <c r="F396"/>
      <c r="N396" s="5"/>
      <c r="O396" s="5"/>
      <c r="S396" s="5"/>
    </row>
    <row r="397" spans="6:19" ht="12.75">
      <c r="F397"/>
      <c r="N397" s="5"/>
      <c r="O397" s="5"/>
      <c r="S397" s="5"/>
    </row>
    <row r="398" spans="6:19" ht="12.75">
      <c r="F398"/>
      <c r="N398" s="5"/>
      <c r="O398" s="5"/>
      <c r="S398" s="5"/>
    </row>
    <row r="399" spans="6:19" ht="12.75">
      <c r="F399"/>
      <c r="N399" s="5"/>
      <c r="O399" s="5"/>
      <c r="S399" s="5"/>
    </row>
    <row r="400" spans="6:19" ht="12.75">
      <c r="F400"/>
      <c r="N400" s="5"/>
      <c r="O400" s="5"/>
      <c r="S400" s="5"/>
    </row>
    <row r="401" spans="6:19" ht="12.75">
      <c r="F401"/>
      <c r="N401" s="5"/>
      <c r="O401" s="5"/>
      <c r="S401" s="5"/>
    </row>
    <row r="402" spans="6:19" ht="12.75">
      <c r="F402"/>
      <c r="N402" s="5"/>
      <c r="O402" s="5"/>
      <c r="S402" s="5"/>
    </row>
    <row r="403" spans="6:19" ht="12.75">
      <c r="F403"/>
      <c r="N403" s="5"/>
      <c r="O403" s="5"/>
      <c r="S403" s="5"/>
    </row>
    <row r="404" spans="6:19" ht="12.75">
      <c r="F404"/>
      <c r="N404" s="5"/>
      <c r="O404" s="5"/>
      <c r="S404" s="5"/>
    </row>
    <row r="405" spans="6:19" ht="12.75">
      <c r="F405"/>
      <c r="N405" s="5"/>
      <c r="O405" s="5"/>
      <c r="S405" s="5"/>
    </row>
    <row r="406" spans="6:19" ht="12.75">
      <c r="F406"/>
      <c r="N406" s="5"/>
      <c r="O406" s="5"/>
      <c r="S406" s="5"/>
    </row>
    <row r="407" spans="6:19" ht="12.75">
      <c r="F407"/>
      <c r="N407" s="5"/>
      <c r="O407" s="5"/>
      <c r="S407" s="5"/>
    </row>
    <row r="408" spans="6:19" ht="12.75">
      <c r="F408"/>
      <c r="N408" s="5"/>
      <c r="O408" s="5"/>
      <c r="S408" s="5"/>
    </row>
    <row r="409" spans="6:19" ht="12.75">
      <c r="F409"/>
      <c r="N409" s="5"/>
      <c r="O409" s="5"/>
      <c r="S409" s="5"/>
    </row>
    <row r="410" spans="6:19" ht="12.75">
      <c r="F410"/>
      <c r="N410" s="5"/>
      <c r="O410" s="5"/>
      <c r="S410" s="5"/>
    </row>
    <row r="411" spans="6:19" ht="12.75">
      <c r="F411"/>
      <c r="N411" s="5"/>
      <c r="O411" s="5"/>
      <c r="S411" s="5"/>
    </row>
    <row r="412" spans="6:19" ht="12.75">
      <c r="F412"/>
      <c r="N412" s="5"/>
      <c r="O412" s="5"/>
      <c r="S412" s="5"/>
    </row>
    <row r="413" spans="6:19" ht="12.75">
      <c r="F413"/>
      <c r="N413" s="5"/>
      <c r="O413" s="5"/>
      <c r="S413" s="5"/>
    </row>
    <row r="414" spans="6:19" ht="12.75">
      <c r="F414"/>
      <c r="N414" s="5"/>
      <c r="O414" s="5"/>
      <c r="S414" s="5"/>
    </row>
    <row r="415" spans="6:19" ht="12.75">
      <c r="F415"/>
      <c r="N415" s="5"/>
      <c r="O415" s="5"/>
      <c r="S415" s="5"/>
    </row>
    <row r="416" spans="6:19" ht="12.75">
      <c r="F416"/>
      <c r="N416" s="5"/>
      <c r="O416" s="5"/>
      <c r="S416" s="5"/>
    </row>
    <row r="417" spans="6:19" ht="12.75">
      <c r="F417"/>
      <c r="N417" s="5"/>
      <c r="O417" s="5"/>
      <c r="S417" s="5"/>
    </row>
    <row r="418" spans="6:19" ht="12.75">
      <c r="F418"/>
      <c r="N418" s="5"/>
      <c r="O418" s="5"/>
      <c r="S418" s="5"/>
    </row>
    <row r="419" spans="6:19" ht="12.75">
      <c r="F419"/>
      <c r="N419" s="5"/>
      <c r="O419" s="5"/>
      <c r="S419" s="5"/>
    </row>
    <row r="420" spans="6:19" ht="12.75">
      <c r="F420"/>
      <c r="N420" s="5"/>
      <c r="O420" s="5"/>
      <c r="S420" s="5"/>
    </row>
    <row r="421" spans="6:19" ht="12.75">
      <c r="F421"/>
      <c r="N421" s="5"/>
      <c r="O421" s="5"/>
      <c r="S421" s="5"/>
    </row>
    <row r="422" spans="6:19" ht="12.75">
      <c r="F422"/>
      <c r="N422" s="5"/>
      <c r="O422" s="5"/>
      <c r="S422" s="5"/>
    </row>
    <row r="423" spans="6:19" ht="12.75">
      <c r="F423"/>
      <c r="N423" s="5"/>
      <c r="O423" s="5"/>
      <c r="S423" s="5"/>
    </row>
    <row r="424" spans="6:19" ht="12.75">
      <c r="F424"/>
      <c r="N424" s="5"/>
      <c r="O424" s="5"/>
      <c r="S424" s="5"/>
    </row>
    <row r="425" spans="6:19" ht="12.75">
      <c r="F425"/>
      <c r="N425" s="5"/>
      <c r="O425" s="5"/>
      <c r="S425" s="5"/>
    </row>
    <row r="426" spans="6:19" ht="12.75">
      <c r="F426"/>
      <c r="N426" s="5"/>
      <c r="O426" s="5"/>
      <c r="S426" s="5"/>
    </row>
    <row r="427" spans="6:19" ht="12.75">
      <c r="F427"/>
      <c r="N427" s="5"/>
      <c r="O427" s="5"/>
      <c r="S427" s="5"/>
    </row>
    <row r="428" spans="6:19" ht="12.75">
      <c r="F428"/>
      <c r="N428" s="5"/>
      <c r="O428" s="5"/>
      <c r="S428" s="5"/>
    </row>
    <row r="429" spans="6:19" ht="12.75">
      <c r="F429"/>
      <c r="N429" s="5"/>
      <c r="O429" s="5"/>
      <c r="S429" s="5"/>
    </row>
    <row r="430" spans="6:19" ht="12.75">
      <c r="F430"/>
      <c r="N430" s="5"/>
      <c r="O430" s="5"/>
      <c r="S430" s="5"/>
    </row>
    <row r="431" spans="6:19" ht="12.75">
      <c r="F431"/>
      <c r="N431" s="5"/>
      <c r="O431" s="5"/>
      <c r="S431" s="5"/>
    </row>
    <row r="432" spans="6:19" ht="12.75">
      <c r="F432"/>
      <c r="N432" s="5"/>
      <c r="O432" s="5"/>
      <c r="S432" s="5"/>
    </row>
    <row r="433" spans="6:19" ht="12.75">
      <c r="F433"/>
      <c r="N433" s="5"/>
      <c r="O433" s="5"/>
      <c r="S433" s="5"/>
    </row>
    <row r="434" spans="6:19" ht="12.75">
      <c r="F434"/>
      <c r="N434" s="5"/>
      <c r="O434" s="5"/>
      <c r="S434" s="5"/>
    </row>
    <row r="435" spans="6:19" ht="12.75">
      <c r="F435"/>
      <c r="N435" s="5"/>
      <c r="O435" s="5"/>
      <c r="S435" s="5"/>
    </row>
    <row r="436" spans="6:19" ht="12.75">
      <c r="F436"/>
      <c r="N436" s="5"/>
      <c r="O436" s="5"/>
      <c r="S436" s="5"/>
    </row>
    <row r="437" spans="6:19" ht="12.75">
      <c r="F437"/>
      <c r="N437" s="5"/>
      <c r="O437" s="5"/>
      <c r="S437" s="5"/>
    </row>
    <row r="438" spans="6:19" ht="12.75">
      <c r="F438"/>
      <c r="N438" s="5"/>
      <c r="O438" s="5"/>
      <c r="S438" s="5"/>
    </row>
    <row r="439" spans="6:19" ht="12.75">
      <c r="F439"/>
      <c r="N439" s="5"/>
      <c r="O439" s="5"/>
      <c r="S439" s="5"/>
    </row>
    <row r="440" spans="6:19" ht="12.75">
      <c r="F440"/>
      <c r="N440" s="5"/>
      <c r="O440" s="5"/>
      <c r="S440" s="5"/>
    </row>
    <row r="441" spans="6:19" ht="12.75">
      <c r="F441"/>
      <c r="N441" s="5"/>
      <c r="O441" s="5"/>
      <c r="S441" s="5"/>
    </row>
    <row r="442" spans="6:19" ht="12.75">
      <c r="F442"/>
      <c r="N442" s="5"/>
      <c r="O442" s="5"/>
      <c r="S442" s="5"/>
    </row>
    <row r="443" spans="6:19" ht="12.75">
      <c r="F443"/>
      <c r="N443" s="5"/>
      <c r="O443" s="5"/>
      <c r="S443" s="5"/>
    </row>
    <row r="444" spans="6:19" ht="12.75">
      <c r="F444"/>
      <c r="N444" s="5"/>
      <c r="O444" s="5"/>
      <c r="S444" s="5"/>
    </row>
    <row r="445" spans="6:19" ht="12.75">
      <c r="F445"/>
      <c r="N445" s="5"/>
      <c r="O445" s="5"/>
      <c r="S445" s="5"/>
    </row>
    <row r="446" spans="6:19" ht="12.75">
      <c r="F446"/>
      <c r="N446" s="5"/>
      <c r="O446" s="5"/>
      <c r="S446" s="5"/>
    </row>
    <row r="447" spans="6:19" ht="12.75">
      <c r="F447"/>
      <c r="N447" s="5"/>
      <c r="O447" s="5"/>
      <c r="S447" s="5"/>
    </row>
    <row r="448" spans="6:19" ht="12.75">
      <c r="F448"/>
      <c r="N448" s="5"/>
      <c r="O448" s="5"/>
      <c r="S448" s="5"/>
    </row>
    <row r="449" spans="6:19" ht="12.75">
      <c r="F449"/>
      <c r="N449" s="5"/>
      <c r="O449" s="5"/>
      <c r="S449" s="5"/>
    </row>
    <row r="450" spans="6:19" ht="12.75">
      <c r="F450"/>
      <c r="N450" s="5"/>
      <c r="O450" s="5"/>
      <c r="S450" s="5"/>
    </row>
    <row r="451" spans="6:19" ht="12.75">
      <c r="F451"/>
      <c r="N451" s="5"/>
      <c r="O451" s="5"/>
      <c r="S451" s="5"/>
    </row>
    <row r="452" spans="6:19" ht="12.75">
      <c r="F452"/>
      <c r="N452" s="5"/>
      <c r="O452" s="5"/>
      <c r="S452" s="5"/>
    </row>
    <row r="453" spans="6:19" ht="12.75">
      <c r="F453"/>
      <c r="N453" s="5"/>
      <c r="O453" s="5"/>
      <c r="S453" s="5"/>
    </row>
    <row r="454" spans="6:19" ht="12.75">
      <c r="F454"/>
      <c r="N454" s="5"/>
      <c r="O454" s="5"/>
      <c r="S454" s="5"/>
    </row>
    <row r="455" spans="6:19" ht="12.75">
      <c r="F455"/>
      <c r="N455" s="5"/>
      <c r="O455" s="5"/>
      <c r="S455" s="5"/>
    </row>
    <row r="456" spans="6:19" ht="12.75">
      <c r="F456"/>
      <c r="N456" s="5"/>
      <c r="O456" s="5"/>
      <c r="S456" s="5"/>
    </row>
    <row r="457" spans="6:19" ht="12.75">
      <c r="F457"/>
      <c r="N457" s="5"/>
      <c r="O457" s="5"/>
      <c r="S457" s="5"/>
    </row>
    <row r="458" spans="6:19" ht="12.75">
      <c r="F458"/>
      <c r="N458" s="5"/>
      <c r="O458" s="5"/>
      <c r="S458" s="5"/>
    </row>
    <row r="459" spans="6:19" ht="12.75">
      <c r="F459"/>
      <c r="N459" s="5"/>
      <c r="O459" s="5"/>
      <c r="S459" s="5"/>
    </row>
    <row r="460" spans="6:19" ht="12.75">
      <c r="F460"/>
      <c r="N460" s="5"/>
      <c r="O460" s="5"/>
      <c r="S460" s="5"/>
    </row>
    <row r="461" spans="6:19" ht="12.75">
      <c r="F461"/>
      <c r="N461" s="5"/>
      <c r="O461" s="5"/>
      <c r="S461" s="5"/>
    </row>
    <row r="462" spans="6:19" ht="12.75">
      <c r="F462"/>
      <c r="N462" s="5"/>
      <c r="O462" s="5"/>
      <c r="S462" s="5"/>
    </row>
    <row r="463" spans="6:19" ht="12.75">
      <c r="F463"/>
      <c r="N463" s="5"/>
      <c r="O463" s="5"/>
      <c r="S463" s="5"/>
    </row>
    <row r="464" spans="6:19" ht="12.75">
      <c r="F464"/>
      <c r="N464" s="5"/>
      <c r="O464" s="5"/>
      <c r="S464" s="5"/>
    </row>
    <row r="465" spans="6:19" ht="12.75">
      <c r="F465"/>
      <c r="N465" s="5"/>
      <c r="O465" s="5"/>
      <c r="S465" s="5"/>
    </row>
    <row r="466" spans="6:19" ht="12.75">
      <c r="F466"/>
      <c r="N466" s="5"/>
      <c r="O466" s="5"/>
      <c r="S466" s="5"/>
    </row>
    <row r="467" spans="6:19" ht="12.75">
      <c r="F467"/>
      <c r="N467" s="5"/>
      <c r="O467" s="5"/>
      <c r="S467" s="5"/>
    </row>
    <row r="468" spans="6:19" ht="12.75">
      <c r="F468"/>
      <c r="N468" s="5"/>
      <c r="O468" s="5"/>
      <c r="S468" s="5"/>
    </row>
    <row r="469" spans="6:19" ht="12.75">
      <c r="F469"/>
      <c r="N469" s="5"/>
      <c r="O469" s="5"/>
      <c r="S469" s="5"/>
    </row>
    <row r="470" spans="6:19" ht="12.75">
      <c r="F470"/>
      <c r="N470" s="5"/>
      <c r="O470" s="5"/>
      <c r="S470" s="5"/>
    </row>
    <row r="471" spans="6:19" ht="12.75">
      <c r="F471"/>
      <c r="N471" s="5"/>
      <c r="O471" s="5"/>
      <c r="S471" s="5"/>
    </row>
    <row r="472" spans="6:19" ht="12.75">
      <c r="F472"/>
      <c r="N472" s="5"/>
      <c r="O472" s="5"/>
      <c r="S472" s="5"/>
    </row>
    <row r="473" spans="6:19" ht="12.75">
      <c r="F473"/>
      <c r="N473" s="5"/>
      <c r="O473" s="5"/>
      <c r="S473" s="5"/>
    </row>
    <row r="474" spans="6:19" ht="12.75">
      <c r="F474"/>
      <c r="N474" s="5"/>
      <c r="O474" s="5"/>
      <c r="S474" s="5"/>
    </row>
    <row r="475" spans="6:19" ht="12.75">
      <c r="F475"/>
      <c r="N475" s="5"/>
      <c r="O475" s="5"/>
      <c r="S475" s="5"/>
    </row>
    <row r="476" spans="6:19" ht="12.75">
      <c r="F476"/>
      <c r="N476" s="5"/>
      <c r="O476" s="5"/>
      <c r="S476" s="5"/>
    </row>
    <row r="477" spans="6:19" ht="12.75">
      <c r="F477"/>
      <c r="N477" s="5"/>
      <c r="O477" s="5"/>
      <c r="S477" s="5"/>
    </row>
    <row r="478" spans="6:19" ht="12.75">
      <c r="F478"/>
      <c r="N478" s="5"/>
      <c r="O478" s="5"/>
      <c r="S478" s="5"/>
    </row>
    <row r="479" spans="6:19" ht="12.75">
      <c r="F479"/>
      <c r="N479" s="5"/>
      <c r="O479" s="5"/>
      <c r="S479" s="5"/>
    </row>
    <row r="480" spans="6:19" ht="12.75">
      <c r="F480"/>
      <c r="N480" s="5"/>
      <c r="O480" s="5"/>
      <c r="S480" s="5"/>
    </row>
    <row r="481" spans="6:19" ht="12.75">
      <c r="F481"/>
      <c r="N481" s="5"/>
      <c r="O481" s="5"/>
      <c r="S481" s="5"/>
    </row>
    <row r="482" spans="6:19" ht="12.75">
      <c r="F482"/>
      <c r="N482" s="5"/>
      <c r="O482" s="5"/>
      <c r="S482" s="5"/>
    </row>
    <row r="483" spans="6:19" ht="12.75">
      <c r="F483"/>
      <c r="N483" s="5"/>
      <c r="O483" s="5"/>
      <c r="S483" s="5"/>
    </row>
    <row r="484" spans="6:19" ht="12.75">
      <c r="F484"/>
      <c r="N484" s="5"/>
      <c r="O484" s="5"/>
      <c r="S484" s="5"/>
    </row>
    <row r="485" spans="6:19" ht="12.75">
      <c r="F485"/>
      <c r="N485" s="5"/>
      <c r="O485" s="5"/>
      <c r="S485" s="5"/>
    </row>
    <row r="486" spans="6:19" ht="12.75">
      <c r="F486"/>
      <c r="N486" s="5"/>
      <c r="O486" s="5"/>
      <c r="S486" s="5"/>
    </row>
    <row r="487" spans="6:19" ht="12.75">
      <c r="F487"/>
      <c r="N487" s="5"/>
      <c r="O487" s="5"/>
      <c r="S487" s="5"/>
    </row>
    <row r="488" spans="6:19" ht="12.75">
      <c r="F488"/>
      <c r="N488" s="5"/>
      <c r="O488" s="5"/>
      <c r="S488" s="5"/>
    </row>
    <row r="489" spans="6:19" ht="12.75">
      <c r="F489"/>
      <c r="N489" s="5"/>
      <c r="O489" s="5"/>
      <c r="S489" s="5"/>
    </row>
    <row r="490" spans="6:19" ht="12.75">
      <c r="F490"/>
      <c r="N490" s="5"/>
      <c r="O490" s="5"/>
      <c r="S490" s="5"/>
    </row>
    <row r="491" spans="6:19" ht="12.75">
      <c r="F491"/>
      <c r="N491" s="5"/>
      <c r="O491" s="5"/>
      <c r="S491" s="5"/>
    </row>
    <row r="492" spans="6:19" ht="12.75">
      <c r="F492"/>
      <c r="N492" s="5"/>
      <c r="O492" s="5"/>
      <c r="S492" s="5"/>
    </row>
    <row r="493" spans="6:19" ht="12.75">
      <c r="F493"/>
      <c r="N493" s="5"/>
      <c r="O493" s="5"/>
      <c r="S493" s="5"/>
    </row>
    <row r="494" spans="6:19" ht="12.75">
      <c r="F494"/>
      <c r="N494" s="5"/>
      <c r="O494" s="5"/>
      <c r="S494" s="5"/>
    </row>
    <row r="495" spans="6:19" ht="12.75">
      <c r="F495"/>
      <c r="N495" s="5"/>
      <c r="O495" s="5"/>
      <c r="S495" s="5"/>
    </row>
    <row r="496" spans="6:19" ht="12.75">
      <c r="F496"/>
      <c r="N496" s="5"/>
      <c r="O496" s="5"/>
      <c r="S496" s="5"/>
    </row>
    <row r="497" spans="6:19" ht="12.75">
      <c r="F497"/>
      <c r="N497" s="5"/>
      <c r="O497" s="5"/>
      <c r="S497" s="5"/>
    </row>
    <row r="498" spans="6:19" ht="12.75">
      <c r="F498"/>
      <c r="N498" s="5"/>
      <c r="O498" s="5"/>
      <c r="S498" s="5"/>
    </row>
    <row r="499" spans="6:19" ht="12.75">
      <c r="F499"/>
      <c r="N499" s="5"/>
      <c r="O499" s="5"/>
      <c r="S499" s="5"/>
    </row>
    <row r="500" spans="6:19" ht="12.75">
      <c r="F500"/>
      <c r="N500" s="5"/>
      <c r="O500" s="5"/>
      <c r="S500" s="5"/>
    </row>
    <row r="501" spans="6:19" ht="12.75">
      <c r="F501"/>
      <c r="N501" s="5"/>
      <c r="O501" s="5"/>
      <c r="S501" s="5"/>
    </row>
    <row r="502" spans="6:19" ht="12.75">
      <c r="F502"/>
      <c r="N502" s="5"/>
      <c r="O502" s="5"/>
      <c r="S502" s="5"/>
    </row>
    <row r="503" spans="6:19" ht="12.75">
      <c r="F503"/>
      <c r="N503" s="5"/>
      <c r="O503" s="5"/>
      <c r="S503" s="5"/>
    </row>
    <row r="504" spans="6:19" ht="12.75">
      <c r="F504"/>
      <c r="N504" s="5"/>
      <c r="O504" s="5"/>
      <c r="S504" s="5"/>
    </row>
    <row r="505" spans="6:19" ht="12.75">
      <c r="F505"/>
      <c r="N505" s="5"/>
      <c r="O505" s="5"/>
      <c r="S505" s="5"/>
    </row>
    <row r="506" spans="6:19" ht="12.75">
      <c r="F506"/>
      <c r="N506" s="5"/>
      <c r="O506" s="5"/>
      <c r="S506" s="5"/>
    </row>
    <row r="507" spans="6:19" ht="12.75">
      <c r="F507"/>
      <c r="N507" s="5"/>
      <c r="O507" s="5"/>
      <c r="S507" s="5"/>
    </row>
    <row r="508" spans="6:19" ht="12.75">
      <c r="F508"/>
      <c r="N508" s="5"/>
      <c r="O508" s="5"/>
      <c r="S508" s="5"/>
    </row>
    <row r="509" spans="6:19" ht="12.75">
      <c r="F509"/>
      <c r="N509" s="5"/>
      <c r="O509" s="5"/>
      <c r="S509" s="5"/>
    </row>
    <row r="510" spans="6:19" ht="12.75">
      <c r="F510"/>
      <c r="N510" s="5"/>
      <c r="O510" s="5"/>
      <c r="S510" s="5"/>
    </row>
    <row r="511" spans="6:19" ht="12.75">
      <c r="F511"/>
      <c r="N511" s="5"/>
      <c r="O511" s="5"/>
      <c r="S511" s="5"/>
    </row>
    <row r="512" spans="6:19" ht="12.75">
      <c r="F512"/>
      <c r="N512" s="5"/>
      <c r="O512" s="5"/>
      <c r="S512" s="5"/>
    </row>
    <row r="513" spans="6:19" ht="12.75">
      <c r="F513"/>
      <c r="N513" s="5"/>
      <c r="O513" s="5"/>
      <c r="S513" s="5"/>
    </row>
    <row r="514" spans="6:19" ht="12.75">
      <c r="F514"/>
      <c r="N514" s="5"/>
      <c r="O514" s="5"/>
      <c r="S514" s="5"/>
    </row>
    <row r="515" spans="6:19" ht="12.75">
      <c r="F515"/>
      <c r="N515" s="5"/>
      <c r="O515" s="5"/>
      <c r="S515" s="5"/>
    </row>
    <row r="516" spans="6:19" ht="12.75">
      <c r="F516"/>
      <c r="N516" s="5"/>
      <c r="O516" s="5"/>
      <c r="S516" s="5"/>
    </row>
    <row r="517" spans="6:19" ht="12.75">
      <c r="F517"/>
      <c r="N517" s="5"/>
      <c r="O517" s="5"/>
      <c r="S517" s="5"/>
    </row>
    <row r="518" spans="6:19" ht="12.75">
      <c r="F518"/>
      <c r="N518" s="5"/>
      <c r="O518" s="5"/>
      <c r="S518" s="5"/>
    </row>
    <row r="519" spans="6:19" ht="12.75">
      <c r="F519"/>
      <c r="N519" s="5"/>
      <c r="O519" s="5"/>
      <c r="S519" s="5"/>
    </row>
    <row r="520" spans="6:19" ht="12.75">
      <c r="F520"/>
      <c r="N520" s="5"/>
      <c r="O520" s="5"/>
      <c r="S520" s="5"/>
    </row>
    <row r="521" spans="6:19" ht="12.75">
      <c r="F521"/>
      <c r="N521" s="5"/>
      <c r="O521" s="5"/>
      <c r="S521" s="5"/>
    </row>
    <row r="522" spans="6:19" ht="12.75">
      <c r="F522"/>
      <c r="N522" s="5"/>
      <c r="O522" s="5"/>
      <c r="S522" s="5"/>
    </row>
    <row r="523" spans="6:19" ht="12.75">
      <c r="F523"/>
      <c r="N523" s="5"/>
      <c r="O523" s="5"/>
      <c r="S523" s="5"/>
    </row>
    <row r="524" spans="6:19" ht="12.75">
      <c r="F524"/>
      <c r="N524" s="5"/>
      <c r="O524" s="5"/>
      <c r="S524" s="5"/>
    </row>
    <row r="525" spans="6:19" ht="12.75">
      <c r="F525"/>
      <c r="N525" s="5"/>
      <c r="O525" s="5"/>
      <c r="S525" s="5"/>
    </row>
    <row r="526" spans="6:19" ht="12.75">
      <c r="F526"/>
      <c r="N526" s="5"/>
      <c r="O526" s="5"/>
      <c r="S526" s="5"/>
    </row>
    <row r="527" spans="6:19" ht="12.75">
      <c r="F527"/>
      <c r="N527" s="5"/>
      <c r="O527" s="5"/>
      <c r="S527" s="5"/>
    </row>
    <row r="528" spans="6:19" ht="12.75">
      <c r="F528"/>
      <c r="N528" s="5"/>
      <c r="O528" s="5"/>
      <c r="S528" s="5"/>
    </row>
    <row r="529" spans="6:19" ht="12.75">
      <c r="F529"/>
      <c r="N529" s="5"/>
      <c r="O529" s="5"/>
      <c r="S529" s="5"/>
    </row>
    <row r="530" spans="6:19" ht="12.75">
      <c r="F530"/>
      <c r="N530" s="5"/>
      <c r="O530" s="5"/>
      <c r="S530" s="5"/>
    </row>
    <row r="531" spans="6:19" ht="12.75">
      <c r="F531"/>
      <c r="N531" s="5"/>
      <c r="O531" s="5"/>
      <c r="S531" s="5"/>
    </row>
    <row r="532" spans="6:19" ht="12.75">
      <c r="F532"/>
      <c r="N532" s="5"/>
      <c r="O532" s="5"/>
      <c r="S532" s="5"/>
    </row>
    <row r="533" spans="6:19" ht="12.75">
      <c r="F533"/>
      <c r="N533" s="5"/>
      <c r="O533" s="5"/>
      <c r="S533" s="5"/>
    </row>
    <row r="534" spans="6:19" ht="12.75">
      <c r="F534"/>
      <c r="N534" s="5"/>
      <c r="O534" s="5"/>
      <c r="S534" s="5"/>
    </row>
    <row r="535" spans="6:19" ht="12.75">
      <c r="F535"/>
      <c r="N535" s="5"/>
      <c r="O535" s="5"/>
      <c r="S535" s="5"/>
    </row>
    <row r="536" spans="6:19" ht="12.75">
      <c r="F536"/>
      <c r="N536" s="5"/>
      <c r="O536" s="5"/>
      <c r="S536" s="5"/>
    </row>
    <row r="537" spans="6:19" ht="12.75">
      <c r="F537"/>
      <c r="N537" s="5"/>
      <c r="O537" s="5"/>
      <c r="S537" s="5"/>
    </row>
    <row r="538" spans="6:19" ht="12.75">
      <c r="F538"/>
      <c r="N538" s="5"/>
      <c r="O538" s="5"/>
      <c r="S538" s="5"/>
    </row>
    <row r="539" spans="6:19" ht="12.75">
      <c r="F539"/>
      <c r="N539" s="5"/>
      <c r="O539" s="5"/>
      <c r="S539" s="5"/>
    </row>
    <row r="540" spans="6:19" ht="12.75">
      <c r="F540"/>
      <c r="N540" s="5"/>
      <c r="O540" s="5"/>
      <c r="S540" s="5"/>
    </row>
    <row r="541" spans="6:19" ht="12.75">
      <c r="F541"/>
      <c r="N541" s="5"/>
      <c r="O541" s="5"/>
      <c r="S541" s="5"/>
    </row>
    <row r="542" spans="6:19" ht="12.75">
      <c r="F542"/>
      <c r="N542" s="5"/>
      <c r="O542" s="5"/>
      <c r="S542" s="5"/>
    </row>
    <row r="543" spans="6:19" ht="12.75">
      <c r="F543"/>
      <c r="N543" s="5"/>
      <c r="O543" s="5"/>
      <c r="S543" s="5"/>
    </row>
    <row r="544" spans="6:19" ht="12.75">
      <c r="F544"/>
      <c r="N544" s="5"/>
      <c r="O544" s="5"/>
      <c r="S544" s="5"/>
    </row>
    <row r="545" spans="6:19" ht="12.75">
      <c r="F545"/>
      <c r="N545" s="5"/>
      <c r="O545" s="5"/>
      <c r="S545" s="5"/>
    </row>
    <row r="546" spans="6:19" ht="12.75">
      <c r="F546"/>
      <c r="N546" s="5"/>
      <c r="O546" s="5"/>
      <c r="S546" s="5"/>
    </row>
    <row r="547" spans="6:19" ht="12.75">
      <c r="F547"/>
      <c r="N547" s="5"/>
      <c r="O547" s="5"/>
      <c r="S547" s="5"/>
    </row>
    <row r="548" spans="6:19" ht="12.75">
      <c r="F548"/>
      <c r="N548" s="5"/>
      <c r="O548" s="5"/>
      <c r="S548" s="5"/>
    </row>
    <row r="549" spans="6:19" ht="12.75">
      <c r="F549"/>
      <c r="N549" s="5"/>
      <c r="O549" s="5"/>
      <c r="S549" s="5"/>
    </row>
    <row r="550" spans="6:19" ht="12.75">
      <c r="F550"/>
      <c r="N550" s="5"/>
      <c r="O550" s="5"/>
      <c r="S550" s="5"/>
    </row>
    <row r="551" spans="6:19" ht="12.75">
      <c r="F551"/>
      <c r="N551" s="5"/>
      <c r="O551" s="5"/>
      <c r="S551" s="5"/>
    </row>
    <row r="552" spans="6:19" ht="12.75">
      <c r="F552"/>
      <c r="N552" s="5"/>
      <c r="O552" s="5"/>
      <c r="S552" s="5"/>
    </row>
    <row r="553" spans="6:19" ht="12.75">
      <c r="F553"/>
      <c r="N553" s="5"/>
      <c r="O553" s="5"/>
      <c r="S553" s="5"/>
    </row>
    <row r="554" spans="6:19" ht="12.75">
      <c r="F554"/>
      <c r="N554" s="5"/>
      <c r="O554" s="5"/>
      <c r="S554" s="5"/>
    </row>
    <row r="555" spans="6:19" ht="12.75">
      <c r="F555"/>
      <c r="N555" s="5"/>
      <c r="O555" s="5"/>
      <c r="S555" s="5"/>
    </row>
    <row r="556" spans="6:19" ht="12.75">
      <c r="F556"/>
      <c r="N556" s="5"/>
      <c r="O556" s="5"/>
      <c r="S556" s="5"/>
    </row>
    <row r="557" spans="6:19" ht="12.75">
      <c r="F557"/>
      <c r="N557" s="5"/>
      <c r="O557" s="5"/>
      <c r="S557" s="5"/>
    </row>
    <row r="558" spans="6:19" ht="12.75">
      <c r="F558"/>
      <c r="N558" s="5"/>
      <c r="O558" s="5"/>
      <c r="S558" s="5"/>
    </row>
    <row r="559" spans="6:19" ht="12.75">
      <c r="F559"/>
      <c r="N559" s="5"/>
      <c r="O559" s="5"/>
      <c r="S559" s="5"/>
    </row>
    <row r="560" spans="6:19" ht="12.75">
      <c r="F560"/>
      <c r="N560" s="5"/>
      <c r="O560" s="5"/>
      <c r="S560" s="5"/>
    </row>
    <row r="561" spans="6:19" ht="12.75">
      <c r="F561"/>
      <c r="N561" s="5"/>
      <c r="O561" s="5"/>
      <c r="S561" s="5"/>
    </row>
    <row r="562" spans="6:19" ht="12.75">
      <c r="F562"/>
      <c r="N562" s="5"/>
      <c r="O562" s="5"/>
      <c r="S562" s="5"/>
    </row>
    <row r="563" spans="6:19" ht="12.75">
      <c r="F563"/>
      <c r="N563" s="5"/>
      <c r="O563" s="5"/>
      <c r="S563" s="5"/>
    </row>
    <row r="564" spans="6:19" ht="12.75">
      <c r="F564"/>
      <c r="N564" s="5"/>
      <c r="O564" s="5"/>
      <c r="S564" s="5"/>
    </row>
    <row r="565" spans="6:19" ht="12.75">
      <c r="F565"/>
      <c r="N565" s="5"/>
      <c r="O565" s="5"/>
      <c r="S565" s="5"/>
    </row>
    <row r="566" spans="6:19" ht="12.75">
      <c r="F566"/>
      <c r="N566" s="5"/>
      <c r="O566" s="5"/>
      <c r="S566" s="5"/>
    </row>
    <row r="567" spans="6:19" ht="12.75">
      <c r="F567"/>
      <c r="N567" s="5"/>
      <c r="O567" s="5"/>
      <c r="S567" s="5"/>
    </row>
    <row r="568" spans="6:19" ht="12.75">
      <c r="F568"/>
      <c r="N568" s="5"/>
      <c r="O568" s="5"/>
      <c r="S568" s="5"/>
    </row>
    <row r="569" spans="6:19" ht="12.75">
      <c r="F569"/>
      <c r="N569" s="5"/>
      <c r="O569" s="5"/>
      <c r="S569" s="5"/>
    </row>
    <row r="570" spans="6:19" ht="12.75">
      <c r="F570"/>
      <c r="N570" s="5"/>
      <c r="O570" s="5"/>
      <c r="S570" s="5"/>
    </row>
    <row r="571" spans="6:19" ht="12.75">
      <c r="F571"/>
      <c r="N571" s="5"/>
      <c r="O571" s="5"/>
      <c r="S571" s="5"/>
    </row>
    <row r="572" spans="6:19" ht="12.75">
      <c r="F572"/>
      <c r="N572" s="5"/>
      <c r="O572" s="5"/>
      <c r="S572" s="5"/>
    </row>
    <row r="573" spans="6:19" ht="12.75">
      <c r="F573"/>
      <c r="N573" s="5"/>
      <c r="O573" s="5"/>
      <c r="S573" s="5"/>
    </row>
    <row r="574" spans="6:19" ht="12.75">
      <c r="F574"/>
      <c r="N574" s="5"/>
      <c r="O574" s="5"/>
      <c r="S574" s="5"/>
    </row>
    <row r="575" spans="6:19" ht="12.75">
      <c r="F575"/>
      <c r="N575" s="5"/>
      <c r="O575" s="5"/>
      <c r="S575" s="5"/>
    </row>
    <row r="576" spans="6:19" ht="12.75">
      <c r="F576"/>
      <c r="N576" s="5"/>
      <c r="O576" s="5"/>
      <c r="S576" s="5"/>
    </row>
    <row r="577" spans="6:19" ht="12.75">
      <c r="F577"/>
      <c r="N577" s="5"/>
      <c r="O577" s="5"/>
      <c r="S577" s="5"/>
    </row>
    <row r="578" spans="6:19" ht="12.75">
      <c r="F578"/>
      <c r="N578" s="5"/>
      <c r="O578" s="5"/>
      <c r="S578" s="5"/>
    </row>
    <row r="579" spans="6:19" ht="12.75">
      <c r="F579"/>
      <c r="N579" s="5"/>
      <c r="O579" s="5"/>
      <c r="S579" s="5"/>
    </row>
    <row r="580" spans="6:19" ht="12.75">
      <c r="F580"/>
      <c r="N580" s="5"/>
      <c r="O580" s="5"/>
      <c r="S580" s="5"/>
    </row>
    <row r="581" spans="6:19" ht="12.75">
      <c r="F581"/>
      <c r="N581" s="5"/>
      <c r="O581" s="5"/>
      <c r="S581" s="5"/>
    </row>
    <row r="582" spans="6:19" ht="12.75">
      <c r="F582"/>
      <c r="N582" s="5"/>
      <c r="O582" s="5"/>
      <c r="S582" s="5"/>
    </row>
    <row r="583" spans="6:19" ht="12.75">
      <c r="F583"/>
      <c r="N583" s="5"/>
      <c r="O583" s="5"/>
      <c r="S583" s="5"/>
    </row>
    <row r="584" spans="6:19" ht="12.75">
      <c r="F584"/>
      <c r="N584" s="5"/>
      <c r="O584" s="5"/>
      <c r="S584" s="5"/>
    </row>
    <row r="585" spans="6:19" ht="12.75">
      <c r="F585"/>
      <c r="N585" s="5"/>
      <c r="O585" s="5"/>
      <c r="S585" s="5"/>
    </row>
    <row r="586" spans="6:19" ht="12.75">
      <c r="F586"/>
      <c r="N586" s="5"/>
      <c r="O586" s="5"/>
      <c r="S586" s="5"/>
    </row>
    <row r="587" spans="6:19" ht="12.75">
      <c r="F587"/>
      <c r="N587" s="5"/>
      <c r="O587" s="5"/>
      <c r="S587" s="5"/>
    </row>
    <row r="588" spans="6:19" ht="12.75">
      <c r="F588"/>
      <c r="N588" s="5"/>
      <c r="O588" s="5"/>
      <c r="S588" s="5"/>
    </row>
    <row r="589" spans="6:19" ht="12.75">
      <c r="F589"/>
      <c r="N589" s="5"/>
      <c r="O589" s="5"/>
      <c r="S589" s="5"/>
    </row>
    <row r="590" spans="6:19" ht="12.75">
      <c r="F590"/>
      <c r="N590" s="5"/>
      <c r="O590" s="5"/>
      <c r="S590" s="5"/>
    </row>
    <row r="591" spans="6:19" ht="12.75">
      <c r="F591"/>
      <c r="N591" s="5"/>
      <c r="O591" s="5"/>
      <c r="S591" s="5"/>
    </row>
    <row r="592" spans="6:19" ht="12.75">
      <c r="F592"/>
      <c r="N592" s="5"/>
      <c r="O592" s="5"/>
      <c r="S592" s="5"/>
    </row>
    <row r="593" spans="6:19" ht="12.75">
      <c r="F593"/>
      <c r="N593" s="5"/>
      <c r="O593" s="5"/>
      <c r="S593" s="5"/>
    </row>
    <row r="594" spans="6:19" ht="12.75">
      <c r="F594"/>
      <c r="N594" s="5"/>
      <c r="O594" s="5"/>
      <c r="S594" s="5"/>
    </row>
    <row r="595" spans="6:19" ht="12.75">
      <c r="F595"/>
      <c r="N595" s="5"/>
      <c r="O595" s="5"/>
      <c r="S595" s="5"/>
    </row>
    <row r="596" spans="6:19" ht="12.75">
      <c r="F596"/>
      <c r="N596" s="5"/>
      <c r="O596" s="5"/>
      <c r="S596" s="5"/>
    </row>
    <row r="597" spans="6:19" ht="12.75">
      <c r="F597"/>
      <c r="N597" s="5"/>
      <c r="O597" s="5"/>
      <c r="S597" s="5"/>
    </row>
    <row r="598" spans="6:19" ht="12.75">
      <c r="F598"/>
      <c r="N598" s="5"/>
      <c r="O598" s="5"/>
      <c r="S598" s="5"/>
    </row>
    <row r="599" spans="6:19" ht="12.75">
      <c r="F599"/>
      <c r="N599" s="5"/>
      <c r="O599" s="5"/>
      <c r="S599" s="5"/>
    </row>
    <row r="600" spans="6:19" ht="12.75">
      <c r="F600"/>
      <c r="N600" s="5"/>
      <c r="O600" s="5"/>
      <c r="S600" s="5"/>
    </row>
    <row r="601" spans="6:19" ht="12.75">
      <c r="F601"/>
      <c r="N601" s="5"/>
      <c r="O601" s="5"/>
      <c r="S601" s="5"/>
    </row>
    <row r="602" spans="6:19" ht="12.75">
      <c r="F602"/>
      <c r="N602" s="5"/>
      <c r="O602" s="5"/>
      <c r="S602" s="5"/>
    </row>
    <row r="603" spans="6:19" ht="12.75">
      <c r="F603"/>
      <c r="N603" s="5"/>
      <c r="O603" s="5"/>
      <c r="S603" s="5"/>
    </row>
    <row r="604" spans="6:19" ht="12.75">
      <c r="F604"/>
      <c r="N604" s="5"/>
      <c r="O604" s="5"/>
      <c r="S604" s="5"/>
    </row>
    <row r="605" spans="6:19" ht="12.75">
      <c r="F605"/>
      <c r="N605" s="5"/>
      <c r="O605" s="5"/>
      <c r="S605" s="5"/>
    </row>
    <row r="606" spans="6:19" ht="12.75">
      <c r="F606"/>
      <c r="N606" s="5"/>
      <c r="O606" s="5"/>
      <c r="S606" s="5"/>
    </row>
    <row r="607" spans="6:19" ht="12.75">
      <c r="F607"/>
      <c r="N607" s="5"/>
      <c r="O607" s="5"/>
      <c r="S607" s="5"/>
    </row>
    <row r="608" spans="6:19" ht="12.75">
      <c r="F608"/>
      <c r="N608" s="5"/>
      <c r="O608" s="5"/>
      <c r="S608" s="5"/>
    </row>
    <row r="609" spans="6:19" ht="12.75">
      <c r="F609"/>
      <c r="N609" s="5"/>
      <c r="O609" s="5"/>
      <c r="S609" s="5"/>
    </row>
    <row r="610" spans="6:19" ht="12.75">
      <c r="F610"/>
      <c r="N610" s="5"/>
      <c r="O610" s="5"/>
      <c r="S610" s="5"/>
    </row>
    <row r="611" spans="6:19" ht="12.75">
      <c r="F611"/>
      <c r="N611" s="5"/>
      <c r="O611" s="5"/>
      <c r="S611" s="5"/>
    </row>
    <row r="612" spans="6:19" ht="12.75">
      <c r="F612"/>
      <c r="N612" s="5"/>
      <c r="O612" s="5"/>
      <c r="S612" s="5"/>
    </row>
    <row r="613" spans="6:19" ht="12.75">
      <c r="F613"/>
      <c r="N613" s="5"/>
      <c r="O613" s="5"/>
      <c r="S613" s="5"/>
    </row>
    <row r="614" spans="6:19" ht="12.75">
      <c r="F614"/>
      <c r="N614" s="5"/>
      <c r="O614" s="5"/>
      <c r="S614" s="5"/>
    </row>
    <row r="615" spans="6:19" ht="12.75">
      <c r="F615"/>
      <c r="N615" s="5"/>
      <c r="O615" s="5"/>
      <c r="S615" s="5"/>
    </row>
    <row r="616" spans="6:19" ht="12.75">
      <c r="F616"/>
      <c r="N616" s="5"/>
      <c r="O616" s="5"/>
      <c r="S616" s="5"/>
    </row>
    <row r="617" spans="6:19" ht="12.75">
      <c r="F617"/>
      <c r="N617" s="5"/>
      <c r="O617" s="5"/>
      <c r="S617" s="5"/>
    </row>
    <row r="618" spans="6:19" ht="12.75">
      <c r="F618"/>
      <c r="N618" s="5"/>
      <c r="O618" s="5"/>
      <c r="S618" s="5"/>
    </row>
    <row r="619" spans="6:19" ht="12.75">
      <c r="F619"/>
      <c r="N619" s="5"/>
      <c r="O619" s="5"/>
      <c r="S619" s="5"/>
    </row>
    <row r="620" spans="6:19" ht="12.75">
      <c r="F620"/>
      <c r="N620" s="5"/>
      <c r="O620" s="5"/>
      <c r="S620" s="5"/>
    </row>
    <row r="621" spans="6:19" ht="12.75">
      <c r="F621"/>
      <c r="N621" s="5"/>
      <c r="O621" s="5"/>
      <c r="S621" s="5"/>
    </row>
    <row r="622" spans="6:19" ht="12.75">
      <c r="F622"/>
      <c r="N622" s="5"/>
      <c r="O622" s="5"/>
      <c r="S622" s="5"/>
    </row>
    <row r="623" spans="6:19" ht="12.75">
      <c r="F623"/>
      <c r="N623" s="5"/>
      <c r="O623" s="5"/>
      <c r="S623" s="5"/>
    </row>
    <row r="624" spans="6:19" ht="12.75">
      <c r="F624"/>
      <c r="N624" s="5"/>
      <c r="O624" s="5"/>
      <c r="S624" s="5"/>
    </row>
    <row r="625" spans="6:19" ht="12.75">
      <c r="F625"/>
      <c r="N625" s="5"/>
      <c r="O625" s="5"/>
      <c r="S625" s="5"/>
    </row>
    <row r="626" spans="6:19" ht="12.75">
      <c r="F626"/>
      <c r="N626" s="5"/>
      <c r="O626" s="5"/>
      <c r="S626" s="5"/>
    </row>
    <row r="627" spans="6:19" ht="12.75">
      <c r="F627"/>
      <c r="N627" s="5"/>
      <c r="O627" s="5"/>
      <c r="S627" s="5"/>
    </row>
    <row r="628" spans="6:19" ht="12.75">
      <c r="F628"/>
      <c r="N628" s="5"/>
      <c r="O628" s="5"/>
      <c r="S628" s="5"/>
    </row>
    <row r="629" spans="6:19" ht="12.75">
      <c r="F629"/>
      <c r="N629" s="5"/>
      <c r="O629" s="5"/>
      <c r="S629" s="5"/>
    </row>
    <row r="630" spans="6:19" ht="12.75">
      <c r="F630"/>
      <c r="N630" s="5"/>
      <c r="O630" s="5"/>
      <c r="S630" s="5"/>
    </row>
    <row r="631" spans="6:19" ht="12.75">
      <c r="F631"/>
      <c r="N631" s="5"/>
      <c r="O631" s="5"/>
      <c r="S631" s="5"/>
    </row>
    <row r="632" spans="6:19" ht="12.75">
      <c r="F632"/>
      <c r="N632" s="5"/>
      <c r="O632" s="5"/>
      <c r="S632" s="5"/>
    </row>
    <row r="633" spans="6:19" ht="12.75">
      <c r="F633"/>
      <c r="N633" s="5"/>
      <c r="O633" s="5"/>
      <c r="S633" s="5"/>
    </row>
    <row r="634" spans="6:19" ht="12.75">
      <c r="F634"/>
      <c r="N634" s="5"/>
      <c r="O634" s="5"/>
      <c r="S634" s="5"/>
    </row>
    <row r="635" spans="6:19" ht="12.75">
      <c r="F635"/>
      <c r="N635" s="5"/>
      <c r="O635" s="5"/>
      <c r="S635" s="5"/>
    </row>
    <row r="636" spans="6:19" ht="12.75">
      <c r="F636"/>
      <c r="N636" s="5"/>
      <c r="O636" s="5"/>
      <c r="S636" s="5"/>
    </row>
    <row r="637" spans="6:19" ht="12.75">
      <c r="F637"/>
      <c r="N637" s="5"/>
      <c r="O637" s="5"/>
      <c r="S637" s="5"/>
    </row>
    <row r="638" spans="6:19" ht="12.75">
      <c r="F638"/>
      <c r="N638" s="5"/>
      <c r="O638" s="5"/>
      <c r="S638" s="5"/>
    </row>
    <row r="639" spans="6:19" ht="12.75">
      <c r="F639"/>
      <c r="N639" s="5"/>
      <c r="O639" s="5"/>
      <c r="S639" s="5"/>
    </row>
    <row r="640" spans="6:19" ht="12.75">
      <c r="F640"/>
      <c r="N640" s="5"/>
      <c r="O640" s="5"/>
      <c r="S640" s="5"/>
    </row>
    <row r="641" spans="6:19" ht="12.75">
      <c r="F641"/>
      <c r="N641" s="5"/>
      <c r="O641" s="5"/>
      <c r="S641" s="5"/>
    </row>
    <row r="642" spans="6:19" ht="12.75">
      <c r="F642"/>
      <c r="N642" s="5"/>
      <c r="O642" s="5"/>
      <c r="S642" s="5"/>
    </row>
    <row r="643" spans="6:19" ht="12.75">
      <c r="F643"/>
      <c r="N643" s="5"/>
      <c r="O643" s="5"/>
      <c r="S643" s="5"/>
    </row>
    <row r="644" spans="6:19" ht="12.75">
      <c r="F644"/>
      <c r="N644" s="5"/>
      <c r="O644" s="5"/>
      <c r="S644" s="5"/>
    </row>
    <row r="645" spans="6:19" ht="12.75">
      <c r="F645"/>
      <c r="N645" s="5"/>
      <c r="O645" s="5"/>
      <c r="S645" s="5"/>
    </row>
    <row r="646" spans="6:19" ht="12.75">
      <c r="F646"/>
      <c r="N646" s="5"/>
      <c r="O646" s="5"/>
      <c r="S646" s="5"/>
    </row>
    <row r="647" spans="6:19" ht="12.75">
      <c r="F647"/>
      <c r="N647" s="5"/>
      <c r="O647" s="5"/>
      <c r="S647" s="5"/>
    </row>
    <row r="648" spans="6:19" ht="12.75">
      <c r="F648"/>
      <c r="N648" s="5"/>
      <c r="O648" s="5"/>
      <c r="S648" s="5"/>
    </row>
    <row r="649" spans="6:19" ht="12.75">
      <c r="F649"/>
      <c r="N649" s="5"/>
      <c r="O649" s="5"/>
      <c r="S649" s="5"/>
    </row>
    <row r="650" spans="6:19" ht="12.75">
      <c r="F650"/>
      <c r="N650" s="5"/>
      <c r="O650" s="5"/>
      <c r="S650" s="5"/>
    </row>
    <row r="651" spans="6:19" ht="12.75">
      <c r="F651"/>
      <c r="N651" s="5"/>
      <c r="O651" s="5"/>
      <c r="S651" s="5"/>
    </row>
    <row r="652" spans="6:19" ht="12.75">
      <c r="F652"/>
      <c r="N652" s="5"/>
      <c r="O652" s="5"/>
      <c r="S652" s="5"/>
    </row>
    <row r="653" spans="6:19" ht="12.75">
      <c r="F653"/>
      <c r="N653" s="5"/>
      <c r="O653" s="5"/>
      <c r="S653" s="5"/>
    </row>
    <row r="654" spans="6:19" ht="12.75">
      <c r="F654"/>
      <c r="N654" s="5"/>
      <c r="O654" s="5"/>
      <c r="S654" s="5"/>
    </row>
    <row r="655" spans="6:19" ht="12.75">
      <c r="F655"/>
      <c r="N655" s="5"/>
      <c r="O655" s="5"/>
      <c r="S655" s="5"/>
    </row>
    <row r="656" spans="6:19" ht="12.75">
      <c r="F656"/>
      <c r="N656" s="5"/>
      <c r="O656" s="5"/>
      <c r="S656" s="5"/>
    </row>
    <row r="657" spans="6:19" ht="12.75">
      <c r="F657"/>
      <c r="N657" s="5"/>
      <c r="O657" s="5"/>
      <c r="S657" s="5"/>
    </row>
    <row r="658" spans="6:19" ht="12.75">
      <c r="F658"/>
      <c r="N658" s="5"/>
      <c r="O658" s="5"/>
      <c r="S658" s="5"/>
    </row>
    <row r="659" spans="6:19" ht="12.75">
      <c r="F659"/>
      <c r="N659" s="5"/>
      <c r="O659" s="5"/>
      <c r="S659" s="5"/>
    </row>
    <row r="660" spans="6:19" ht="12.75">
      <c r="F660"/>
      <c r="N660" s="5"/>
      <c r="O660" s="5"/>
      <c r="S660" s="5"/>
    </row>
    <row r="661" spans="6:19" ht="12.75">
      <c r="F661"/>
      <c r="N661" s="5"/>
      <c r="O661" s="5"/>
      <c r="S661" s="5"/>
    </row>
    <row r="662" spans="6:19" ht="12.75">
      <c r="F662"/>
      <c r="N662" s="5"/>
      <c r="O662" s="5"/>
      <c r="S662" s="5"/>
    </row>
    <row r="663" spans="6:19" ht="12.75">
      <c r="F663"/>
      <c r="N663" s="5"/>
      <c r="O663" s="5"/>
      <c r="S663" s="5"/>
    </row>
    <row r="664" spans="6:19" ht="12.75">
      <c r="F664"/>
      <c r="N664" s="5"/>
      <c r="O664" s="5"/>
      <c r="S664" s="5"/>
    </row>
    <row r="665" spans="6:19" ht="12.75">
      <c r="F665"/>
      <c r="N665" s="5"/>
      <c r="O665" s="5"/>
      <c r="S665" s="5"/>
    </row>
    <row r="666" spans="6:19" ht="12.75">
      <c r="F666"/>
      <c r="N666" s="5"/>
      <c r="O666" s="5"/>
      <c r="S666" s="5"/>
    </row>
    <row r="667" spans="6:19" ht="12.75">
      <c r="F667"/>
      <c r="N667" s="5"/>
      <c r="O667" s="5"/>
      <c r="S667" s="5"/>
    </row>
    <row r="668" spans="6:19" ht="12.75">
      <c r="F668"/>
      <c r="N668" s="5"/>
      <c r="O668" s="5"/>
      <c r="S668" s="5"/>
    </row>
    <row r="669" spans="6:19" ht="12.75">
      <c r="F669"/>
      <c r="N669" s="5"/>
      <c r="O669" s="5"/>
      <c r="S669" s="5"/>
    </row>
    <row r="670" spans="6:19" ht="12.75">
      <c r="F670"/>
      <c r="N670" s="5"/>
      <c r="O670" s="5"/>
      <c r="S670" s="5"/>
    </row>
    <row r="671" spans="6:19" ht="12.75">
      <c r="F671"/>
      <c r="N671" s="5"/>
      <c r="O671" s="5"/>
      <c r="S671" s="5"/>
    </row>
    <row r="672" spans="6:19" ht="12.75">
      <c r="F672"/>
      <c r="N672" s="5"/>
      <c r="O672" s="5"/>
      <c r="S672" s="5"/>
    </row>
    <row r="673" spans="6:19" ht="12.75">
      <c r="F673"/>
      <c r="N673" s="5"/>
      <c r="O673" s="5"/>
      <c r="S673" s="5"/>
    </row>
    <row r="674" spans="6:19" ht="12.75">
      <c r="F674"/>
      <c r="N674" s="5"/>
      <c r="O674" s="5"/>
      <c r="S674" s="5"/>
    </row>
    <row r="675" spans="6:19" ht="12.75">
      <c r="F675"/>
      <c r="N675" s="5"/>
      <c r="O675" s="5"/>
      <c r="S675" s="5"/>
    </row>
    <row r="676" spans="6:19" ht="12.75">
      <c r="F676"/>
      <c r="N676" s="5"/>
      <c r="O676" s="5"/>
      <c r="S676" s="5"/>
    </row>
    <row r="677" spans="6:19" ht="12.75">
      <c r="F677"/>
      <c r="N677" s="5"/>
      <c r="O677" s="5"/>
      <c r="S677" s="5"/>
    </row>
    <row r="678" spans="6:19" ht="12.75">
      <c r="F678"/>
      <c r="N678" s="5"/>
      <c r="O678" s="5"/>
      <c r="S678" s="5"/>
    </row>
    <row r="679" spans="6:19" ht="12.75">
      <c r="F679"/>
      <c r="N679" s="5"/>
      <c r="O679" s="5"/>
      <c r="S679" s="5"/>
    </row>
    <row r="680" spans="6:19" ht="12.75">
      <c r="F680"/>
      <c r="N680" s="5"/>
      <c r="O680" s="5"/>
      <c r="S680" s="5"/>
    </row>
    <row r="681" spans="6:19" ht="12.75">
      <c r="F681"/>
      <c r="N681" s="5"/>
      <c r="O681" s="5"/>
      <c r="S681" s="5"/>
    </row>
    <row r="682" spans="6:19" ht="12.75">
      <c r="F682"/>
      <c r="N682" s="5"/>
      <c r="O682" s="5"/>
      <c r="S682" s="5"/>
    </row>
    <row r="683" spans="6:19" ht="12.75">
      <c r="F683"/>
      <c r="N683" s="5"/>
      <c r="O683" s="5"/>
      <c r="S683" s="5"/>
    </row>
    <row r="684" spans="6:19" ht="12.75">
      <c r="F684"/>
      <c r="N684" s="5"/>
      <c r="O684" s="5"/>
      <c r="S684" s="5"/>
    </row>
    <row r="685" spans="6:19" ht="12.75">
      <c r="F685"/>
      <c r="N685" s="5"/>
      <c r="O685" s="5"/>
      <c r="S685" s="5"/>
    </row>
    <row r="686" spans="6:19" ht="12.75">
      <c r="F686"/>
      <c r="N686" s="5"/>
      <c r="O686" s="5"/>
      <c r="S686" s="5"/>
    </row>
    <row r="687" spans="6:19" ht="12.75">
      <c r="F687"/>
      <c r="N687" s="5"/>
      <c r="O687" s="5"/>
      <c r="S687" s="5"/>
    </row>
    <row r="688" spans="6:19" ht="12.75">
      <c r="F688"/>
      <c r="N688" s="5"/>
      <c r="O688" s="5"/>
      <c r="S688" s="5"/>
    </row>
    <row r="689" spans="6:19" ht="12.75">
      <c r="F689"/>
      <c r="N689" s="5"/>
      <c r="O689" s="5"/>
      <c r="S689" s="5"/>
    </row>
    <row r="690" spans="6:19" ht="12.75">
      <c r="F690"/>
      <c r="N690" s="5"/>
      <c r="O690" s="5"/>
      <c r="S690" s="5"/>
    </row>
    <row r="691" spans="6:19" ht="12.75">
      <c r="F691"/>
      <c r="N691" s="5"/>
      <c r="O691" s="5"/>
      <c r="S691" s="5"/>
    </row>
    <row r="692" spans="6:19" ht="12.75">
      <c r="F692"/>
      <c r="N692" s="5"/>
      <c r="O692" s="5"/>
      <c r="S692" s="5"/>
    </row>
    <row r="693" spans="6:19" ht="12.75">
      <c r="F693"/>
      <c r="N693" s="5"/>
      <c r="O693" s="5"/>
      <c r="S693" s="5"/>
    </row>
    <row r="694" spans="6:19" ht="12.75">
      <c r="F694"/>
      <c r="N694" s="5"/>
      <c r="O694" s="5"/>
      <c r="S694" s="5"/>
    </row>
    <row r="695" spans="6:19" ht="12.75">
      <c r="F695"/>
      <c r="N695" s="5"/>
      <c r="O695" s="5"/>
      <c r="S695" s="5"/>
    </row>
    <row r="696" spans="6:19" ht="12.75">
      <c r="F696"/>
      <c r="N696" s="5"/>
      <c r="O696" s="5"/>
      <c r="S696" s="5"/>
    </row>
    <row r="697" spans="6:19" ht="12.75">
      <c r="F697"/>
      <c r="N697" s="5"/>
      <c r="O697" s="5"/>
      <c r="S697" s="5"/>
    </row>
    <row r="698" spans="6:19" ht="12.75">
      <c r="F698"/>
      <c r="N698" s="5"/>
      <c r="O698" s="5"/>
      <c r="S698" s="5"/>
    </row>
    <row r="699" spans="6:19" ht="12.75">
      <c r="F699"/>
      <c r="N699" s="5"/>
      <c r="O699" s="5"/>
      <c r="S699" s="5"/>
    </row>
    <row r="700" spans="6:19" ht="12.75">
      <c r="F700"/>
      <c r="N700" s="5"/>
      <c r="O700" s="5"/>
      <c r="S700" s="5"/>
    </row>
    <row r="701" spans="6:19" ht="12.75">
      <c r="F701"/>
      <c r="N701" s="5"/>
      <c r="O701" s="5"/>
      <c r="S701" s="5"/>
    </row>
    <row r="702" spans="6:19" ht="12.75">
      <c r="F702"/>
      <c r="N702" s="5"/>
      <c r="O702" s="5"/>
      <c r="S702" s="5"/>
    </row>
    <row r="703" spans="6:19" ht="12.75">
      <c r="F703"/>
      <c r="N703" s="5"/>
      <c r="O703" s="5"/>
      <c r="S703" s="5"/>
    </row>
    <row r="704" spans="6:19" ht="12.75">
      <c r="F704"/>
      <c r="N704" s="5"/>
      <c r="O704" s="5"/>
      <c r="S704" s="5"/>
    </row>
    <row r="705" spans="6:19" ht="12.75">
      <c r="F705"/>
      <c r="N705" s="5"/>
      <c r="O705" s="5"/>
      <c r="S705" s="5"/>
    </row>
    <row r="706" spans="6:19" ht="12.75">
      <c r="F706"/>
      <c r="N706" s="5"/>
      <c r="O706" s="5"/>
      <c r="S706" s="5"/>
    </row>
    <row r="707" spans="6:19" ht="12.75">
      <c r="F707"/>
      <c r="N707" s="5"/>
      <c r="O707" s="5"/>
      <c r="S707" s="5"/>
    </row>
    <row r="708" spans="6:19" ht="12.75">
      <c r="F708"/>
      <c r="N708" s="5"/>
      <c r="O708" s="5"/>
      <c r="S708" s="5"/>
    </row>
    <row r="709" spans="6:19" ht="12.75">
      <c r="F709"/>
      <c r="N709" s="5"/>
      <c r="O709" s="5"/>
      <c r="S709" s="5"/>
    </row>
    <row r="710" spans="6:19" ht="12.75">
      <c r="F710"/>
      <c r="N710" s="5"/>
      <c r="O710" s="5"/>
      <c r="S710" s="5"/>
    </row>
    <row r="711" spans="6:19" ht="12.75">
      <c r="F711"/>
      <c r="N711" s="5"/>
      <c r="O711" s="5"/>
      <c r="S711" s="5"/>
    </row>
    <row r="712" spans="6:19" ht="12.75">
      <c r="F712"/>
      <c r="N712" s="5"/>
      <c r="O712" s="5"/>
      <c r="S712" s="5"/>
    </row>
    <row r="713" spans="6:19" ht="12.75">
      <c r="F713"/>
      <c r="N713" s="5"/>
      <c r="O713" s="5"/>
      <c r="S713" s="5"/>
    </row>
    <row r="714" spans="6:19" ht="12.75">
      <c r="F714"/>
      <c r="N714" s="5"/>
      <c r="O714" s="5"/>
      <c r="S714" s="5"/>
    </row>
    <row r="715" spans="6:19" ht="12.75">
      <c r="F715"/>
      <c r="N715" s="5"/>
      <c r="O715" s="5"/>
      <c r="S715" s="5"/>
    </row>
    <row r="716" spans="6:19" ht="12.75">
      <c r="F716"/>
      <c r="N716" s="5"/>
      <c r="O716" s="5"/>
      <c r="S716" s="5"/>
    </row>
    <row r="717" spans="6:19" ht="12.75">
      <c r="F717"/>
      <c r="N717" s="5"/>
      <c r="O717" s="5"/>
      <c r="S717" s="5"/>
    </row>
    <row r="718" spans="6:19" ht="12.75">
      <c r="F718"/>
      <c r="N718" s="5"/>
      <c r="O718" s="5"/>
      <c r="S718" s="5"/>
    </row>
    <row r="719" spans="6:19" ht="12.75">
      <c r="F719"/>
      <c r="N719" s="5"/>
      <c r="O719" s="5"/>
      <c r="S719" s="5"/>
    </row>
    <row r="720" spans="6:19" ht="12.75">
      <c r="F720"/>
      <c r="N720" s="5"/>
      <c r="O720" s="5"/>
      <c r="S720" s="5"/>
    </row>
    <row r="721" spans="6:19" ht="12.75">
      <c r="F721"/>
      <c r="N721" s="5"/>
      <c r="O721" s="5"/>
      <c r="S721" s="5"/>
    </row>
    <row r="722" spans="6:19" ht="12.75">
      <c r="F722"/>
      <c r="N722" s="5"/>
      <c r="O722" s="5"/>
      <c r="S722" s="5"/>
    </row>
    <row r="723" spans="6:19" ht="12.75">
      <c r="F723"/>
      <c r="N723" s="5"/>
      <c r="O723" s="5"/>
      <c r="S723" s="5"/>
    </row>
    <row r="724" spans="6:19" ht="12.75">
      <c r="F724"/>
      <c r="N724" s="5"/>
      <c r="O724" s="5"/>
      <c r="S724" s="5"/>
    </row>
    <row r="725" spans="6:19" ht="12.75">
      <c r="F725"/>
      <c r="N725" s="5"/>
      <c r="O725" s="5"/>
      <c r="S725" s="5"/>
    </row>
    <row r="726" spans="6:19" ht="12.75">
      <c r="F726"/>
      <c r="N726" s="5"/>
      <c r="O726" s="5"/>
      <c r="S726" s="5"/>
    </row>
    <row r="727" spans="6:19" ht="12.75">
      <c r="F727"/>
      <c r="N727" s="5"/>
      <c r="O727" s="5"/>
      <c r="S727" s="5"/>
    </row>
    <row r="728" spans="6:19" ht="12.75">
      <c r="F728"/>
      <c r="N728" s="5"/>
      <c r="O728" s="5"/>
      <c r="S728" s="5"/>
    </row>
    <row r="729" spans="6:19" ht="12.75">
      <c r="F729"/>
      <c r="N729" s="5"/>
      <c r="O729" s="5"/>
      <c r="S729" s="5"/>
    </row>
    <row r="730" spans="6:19" ht="12.75">
      <c r="F730"/>
      <c r="N730" s="5"/>
      <c r="O730" s="5"/>
      <c r="S730" s="5"/>
    </row>
    <row r="731" spans="6:19" ht="12.75">
      <c r="F731"/>
      <c r="N731" s="5"/>
      <c r="O731" s="5"/>
      <c r="S731" s="5"/>
    </row>
    <row r="732" spans="6:19" ht="12.75">
      <c r="F732"/>
      <c r="N732" s="5"/>
      <c r="O732" s="5"/>
      <c r="S732" s="5"/>
    </row>
    <row r="733" spans="6:19" ht="12.75">
      <c r="F733"/>
      <c r="N733" s="5"/>
      <c r="O733" s="5"/>
      <c r="S733" s="5"/>
    </row>
    <row r="734" spans="6:19" ht="12.75">
      <c r="F734"/>
      <c r="N734" s="5"/>
      <c r="O734" s="5"/>
      <c r="S734" s="5"/>
    </row>
    <row r="735" spans="6:19" ht="12.75">
      <c r="F735"/>
      <c r="N735" s="5"/>
      <c r="O735" s="5"/>
      <c r="S735" s="5"/>
    </row>
    <row r="736" spans="6:19" ht="12.75">
      <c r="F736"/>
      <c r="N736" s="5"/>
      <c r="O736" s="5"/>
      <c r="S736" s="5"/>
    </row>
    <row r="737" spans="6:19" ht="12.75">
      <c r="F737"/>
      <c r="N737" s="5"/>
      <c r="O737" s="5"/>
      <c r="S737" s="5"/>
    </row>
    <row r="738" spans="6:19" ht="12.75">
      <c r="F738"/>
      <c r="N738" s="5"/>
      <c r="O738" s="5"/>
      <c r="S738" s="5"/>
    </row>
    <row r="739" spans="6:19" ht="12.75">
      <c r="F739"/>
      <c r="N739" s="5"/>
      <c r="O739" s="5"/>
      <c r="S739" s="5"/>
    </row>
    <row r="740" spans="6:19" ht="12.75">
      <c r="F740"/>
      <c r="N740" s="5"/>
      <c r="O740" s="5"/>
      <c r="S740" s="5"/>
    </row>
    <row r="741" spans="6:19" ht="12.75">
      <c r="F741"/>
      <c r="N741" s="5"/>
      <c r="O741" s="5"/>
      <c r="S741" s="5"/>
    </row>
    <row r="742" spans="6:19" ht="12.75">
      <c r="F742"/>
      <c r="N742" s="5"/>
      <c r="O742" s="5"/>
      <c r="S742" s="5"/>
    </row>
    <row r="743" spans="6:19" ht="12.75">
      <c r="F743"/>
      <c r="N743" s="5"/>
      <c r="O743" s="5"/>
      <c r="S743" s="5"/>
    </row>
    <row r="744" spans="6:19" ht="12.75">
      <c r="F744"/>
      <c r="N744" s="5"/>
      <c r="O744" s="5"/>
      <c r="S744" s="5"/>
    </row>
    <row r="745" spans="6:19" ht="12.75">
      <c r="F745"/>
      <c r="N745" s="5"/>
      <c r="O745" s="5"/>
      <c r="S745" s="5"/>
    </row>
    <row r="746" spans="6:19" ht="12.75">
      <c r="F746"/>
      <c r="N746" s="5"/>
      <c r="O746" s="5"/>
      <c r="S746" s="5"/>
    </row>
    <row r="747" spans="6:19" ht="12.75">
      <c r="F747"/>
      <c r="N747" s="5"/>
      <c r="O747" s="5"/>
      <c r="S747" s="5"/>
    </row>
    <row r="748" spans="6:19" ht="12.75">
      <c r="F748"/>
      <c r="N748" s="5"/>
      <c r="O748" s="5"/>
      <c r="S748" s="5"/>
    </row>
    <row r="749" spans="6:19" ht="12.75">
      <c r="F749"/>
      <c r="N749" s="5"/>
      <c r="O749" s="5"/>
      <c r="S749" s="5"/>
    </row>
    <row r="750" spans="6:19" ht="12.75">
      <c r="F750"/>
      <c r="N750" s="5"/>
      <c r="O750" s="5"/>
      <c r="S750" s="5"/>
    </row>
    <row r="751" spans="6:19" ht="12.75">
      <c r="F751"/>
      <c r="N751" s="5"/>
      <c r="O751" s="5"/>
      <c r="S751" s="5"/>
    </row>
    <row r="752" spans="6:19" ht="12.75">
      <c r="F752"/>
      <c r="N752" s="5"/>
      <c r="O752" s="5"/>
      <c r="S752" s="5"/>
    </row>
    <row r="753" spans="6:19" ht="12.75">
      <c r="F753"/>
      <c r="N753" s="5"/>
      <c r="O753" s="5"/>
      <c r="S753" s="5"/>
    </row>
    <row r="754" spans="6:19" ht="12.75">
      <c r="F754"/>
      <c r="N754" s="5"/>
      <c r="O754" s="5"/>
      <c r="S754" s="5"/>
    </row>
    <row r="755" spans="6:19" ht="12.75">
      <c r="F755"/>
      <c r="N755" s="5"/>
      <c r="O755" s="5"/>
      <c r="S755" s="5"/>
    </row>
    <row r="756" spans="6:19" ht="12.75">
      <c r="F756"/>
      <c r="N756" s="5"/>
      <c r="O756" s="5"/>
      <c r="S756" s="5"/>
    </row>
    <row r="757" spans="6:19" ht="12.75">
      <c r="F757"/>
      <c r="N757" s="5"/>
      <c r="O757" s="5"/>
      <c r="S757" s="5"/>
    </row>
    <row r="758" spans="6:19" ht="12.75">
      <c r="F758"/>
      <c r="N758" s="5"/>
      <c r="O758" s="5"/>
      <c r="S758" s="5"/>
    </row>
    <row r="759" spans="6:19" ht="12.75">
      <c r="F759"/>
      <c r="N759" s="5"/>
      <c r="O759" s="5"/>
      <c r="S759" s="5"/>
    </row>
    <row r="760" spans="6:19" ht="12.75">
      <c r="F760"/>
      <c r="N760" s="5"/>
      <c r="O760" s="5"/>
      <c r="S760" s="5"/>
    </row>
    <row r="761" spans="6:19" ht="12.75">
      <c r="F761"/>
      <c r="N761" s="5"/>
      <c r="O761" s="5"/>
      <c r="S761" s="5"/>
    </row>
    <row r="762" spans="6:19" ht="12.75">
      <c r="F762"/>
      <c r="N762" s="5"/>
      <c r="O762" s="5"/>
      <c r="S762" s="5"/>
    </row>
    <row r="763" spans="6:19" ht="12.75">
      <c r="F763"/>
      <c r="N763" s="5"/>
      <c r="O763" s="5"/>
      <c r="S763" s="5"/>
    </row>
    <row r="764" spans="6:19" ht="12.75">
      <c r="F764"/>
      <c r="N764" s="5"/>
      <c r="O764" s="5"/>
      <c r="S764" s="5"/>
    </row>
    <row r="765" spans="6:19" ht="12.75">
      <c r="F765"/>
      <c r="N765" s="5"/>
      <c r="O765" s="5"/>
      <c r="S765" s="5"/>
    </row>
    <row r="766" spans="6:19" ht="12.75">
      <c r="F766"/>
      <c r="N766" s="5"/>
      <c r="O766" s="5"/>
      <c r="S766" s="5"/>
    </row>
    <row r="767" spans="6:19" ht="12.75">
      <c r="F767"/>
      <c r="N767" s="5"/>
      <c r="O767" s="5"/>
      <c r="S767" s="5"/>
    </row>
    <row r="768" spans="6:19" ht="12.75">
      <c r="F768"/>
      <c r="N768" s="5"/>
      <c r="O768" s="5"/>
      <c r="S768" s="5"/>
    </row>
    <row r="769" spans="6:19" ht="12.75">
      <c r="F769"/>
      <c r="N769" s="5"/>
      <c r="O769" s="5"/>
      <c r="S769" s="5"/>
    </row>
    <row r="770" spans="6:19" ht="12.75">
      <c r="F770"/>
      <c r="N770" s="5"/>
      <c r="O770" s="5"/>
      <c r="S770" s="5"/>
    </row>
    <row r="771" spans="6:19" ht="12.75">
      <c r="F771"/>
      <c r="N771" s="5"/>
      <c r="O771" s="5"/>
      <c r="S771" s="5"/>
    </row>
    <row r="772" spans="6:19" ht="12.75">
      <c r="F772"/>
      <c r="N772" s="5"/>
      <c r="O772" s="5"/>
      <c r="S772" s="5"/>
    </row>
    <row r="773" spans="6:19" ht="12.75">
      <c r="F773"/>
      <c r="N773" s="5"/>
      <c r="O773" s="5"/>
      <c r="S773" s="5"/>
    </row>
    <row r="774" spans="6:19" ht="12.75">
      <c r="F774"/>
      <c r="N774" s="5"/>
      <c r="O774" s="5"/>
      <c r="S774" s="5"/>
    </row>
    <row r="775" spans="6:19" ht="12.75">
      <c r="F775"/>
      <c r="N775" s="5"/>
      <c r="O775" s="5"/>
      <c r="S775" s="5"/>
    </row>
    <row r="776" spans="6:19" ht="12.75">
      <c r="F776"/>
      <c r="N776" s="5"/>
      <c r="O776" s="5"/>
      <c r="S776" s="5"/>
    </row>
    <row r="777" spans="6:19" ht="12.75">
      <c r="F777"/>
      <c r="N777" s="5"/>
      <c r="O777" s="5"/>
      <c r="S777" s="5"/>
    </row>
    <row r="778" spans="6:19" ht="12.75">
      <c r="F778"/>
      <c r="N778" s="5"/>
      <c r="O778" s="5"/>
      <c r="S778" s="5"/>
    </row>
    <row r="779" spans="6:19" ht="12.75">
      <c r="F779"/>
      <c r="N779" s="5"/>
      <c r="O779" s="5"/>
      <c r="S779" s="5"/>
    </row>
    <row r="780" spans="6:19" ht="12.75">
      <c r="F780"/>
      <c r="N780" s="5"/>
      <c r="O780" s="5"/>
      <c r="S780" s="5"/>
    </row>
    <row r="781" spans="6:19" ht="12.75">
      <c r="F781"/>
      <c r="N781" s="5"/>
      <c r="O781" s="5"/>
      <c r="S781" s="5"/>
    </row>
    <row r="782" spans="6:19" ht="12.75">
      <c r="F782"/>
      <c r="N782" s="5"/>
      <c r="O782" s="5"/>
      <c r="S782" s="5"/>
    </row>
    <row r="783" spans="6:19" ht="12.75">
      <c r="F783"/>
      <c r="N783" s="5"/>
      <c r="O783" s="5"/>
      <c r="S783" s="5"/>
    </row>
    <row r="784" spans="6:19" ht="12.75">
      <c r="F784"/>
      <c r="N784" s="5"/>
      <c r="O784" s="5"/>
      <c r="S784" s="5"/>
    </row>
    <row r="785" spans="6:19" ht="12.75">
      <c r="F785"/>
      <c r="N785" s="5"/>
      <c r="O785" s="5"/>
      <c r="S785" s="5"/>
    </row>
    <row r="786" spans="6:19" ht="12.75">
      <c r="F786"/>
      <c r="N786" s="5"/>
      <c r="O786" s="5"/>
      <c r="S786" s="5"/>
    </row>
    <row r="787" spans="6:19" ht="12.75">
      <c r="F787"/>
      <c r="N787" s="5"/>
      <c r="O787" s="5"/>
      <c r="S787" s="5"/>
    </row>
    <row r="788" spans="6:19" ht="12.75">
      <c r="F788"/>
      <c r="N788" s="5"/>
      <c r="O788" s="5"/>
      <c r="S788" s="5"/>
    </row>
    <row r="789" spans="6:19" ht="12.75">
      <c r="F789"/>
      <c r="N789" s="5"/>
      <c r="O789" s="5"/>
      <c r="S789" s="5"/>
    </row>
    <row r="790" spans="6:19" ht="12.75">
      <c r="F790"/>
      <c r="N790" s="5"/>
      <c r="O790" s="5"/>
      <c r="S790" s="5"/>
    </row>
    <row r="791" spans="6:19" ht="12.75">
      <c r="F791"/>
      <c r="N791" s="5"/>
      <c r="O791" s="5"/>
      <c r="S791" s="5"/>
    </row>
    <row r="792" spans="6:19" ht="12.75">
      <c r="F792"/>
      <c r="N792" s="5"/>
      <c r="O792" s="5"/>
      <c r="S792" s="5"/>
    </row>
    <row r="793" spans="6:19" ht="12.75">
      <c r="F793"/>
      <c r="N793" s="5"/>
      <c r="O793" s="5"/>
      <c r="S793" s="5"/>
    </row>
    <row r="794" spans="6:19" ht="12.75">
      <c r="F794"/>
      <c r="N794" s="5"/>
      <c r="O794" s="5"/>
      <c r="S794" s="5"/>
    </row>
    <row r="795" spans="6:19" ht="12.75">
      <c r="F795"/>
      <c r="N795" s="5"/>
      <c r="O795" s="5"/>
      <c r="S795" s="5"/>
    </row>
    <row r="796" spans="6:19" ht="12.75">
      <c r="F796"/>
      <c r="N796" s="5"/>
      <c r="O796" s="5"/>
      <c r="S796" s="5"/>
    </row>
    <row r="797" spans="6:19" ht="12.75">
      <c r="F797"/>
      <c r="N797" s="5"/>
      <c r="O797" s="5"/>
      <c r="S797" s="5"/>
    </row>
    <row r="798" spans="6:19" ht="12.75">
      <c r="F798"/>
      <c r="N798" s="5"/>
      <c r="O798" s="5"/>
      <c r="S798" s="5"/>
    </row>
    <row r="799" spans="6:19" ht="12.75">
      <c r="F799"/>
      <c r="N799" s="5"/>
      <c r="O799" s="5"/>
      <c r="S799" s="5"/>
    </row>
    <row r="800" spans="6:19" ht="12.75">
      <c r="F800"/>
      <c r="N800" s="5"/>
      <c r="O800" s="5"/>
      <c r="S800" s="5"/>
    </row>
    <row r="801" spans="6:19" ht="12.75">
      <c r="F801"/>
      <c r="N801" s="5"/>
      <c r="O801" s="5"/>
      <c r="S801" s="5"/>
    </row>
    <row r="802" spans="6:19" ht="12.75">
      <c r="F802"/>
      <c r="N802" s="5"/>
      <c r="O802" s="5"/>
      <c r="S802" s="5"/>
    </row>
    <row r="803" spans="6:19" ht="12.75">
      <c r="F803"/>
      <c r="N803" s="5"/>
      <c r="O803" s="5"/>
      <c r="S803" s="5"/>
    </row>
    <row r="804" spans="6:19" ht="12.75">
      <c r="F804"/>
      <c r="N804" s="5"/>
      <c r="O804" s="5"/>
      <c r="S804" s="5"/>
    </row>
    <row r="805" spans="6:19" ht="12.75">
      <c r="F805"/>
      <c r="N805" s="5"/>
      <c r="O805" s="5"/>
      <c r="S805" s="5"/>
    </row>
    <row r="806" spans="6:19" ht="12.75">
      <c r="F806"/>
      <c r="N806" s="5"/>
      <c r="O806" s="5"/>
      <c r="S806" s="5"/>
    </row>
    <row r="807" spans="6:19" ht="12.75">
      <c r="F807"/>
      <c r="N807" s="5"/>
      <c r="O807" s="5"/>
      <c r="S807" s="5"/>
    </row>
    <row r="808" spans="6:19" ht="12.75">
      <c r="F808"/>
      <c r="N808" s="5"/>
      <c r="O808" s="5"/>
      <c r="S808" s="5"/>
    </row>
    <row r="809" spans="6:19" ht="12.75">
      <c r="F809"/>
      <c r="N809" s="5"/>
      <c r="O809" s="5"/>
      <c r="S809" s="5"/>
    </row>
    <row r="810" spans="6:19" ht="12.75">
      <c r="F810"/>
      <c r="N810" s="5"/>
      <c r="O810" s="5"/>
      <c r="S810" s="5"/>
    </row>
    <row r="811" spans="6:19" ht="12.75">
      <c r="F811"/>
      <c r="N811" s="5"/>
      <c r="O811" s="5"/>
      <c r="S811" s="5"/>
    </row>
    <row r="812" spans="6:19" ht="12.75">
      <c r="F812"/>
      <c r="N812" s="5"/>
      <c r="O812" s="5"/>
      <c r="S812" s="5"/>
    </row>
    <row r="813" spans="6:19" ht="12.75">
      <c r="F813"/>
      <c r="N813" s="5"/>
      <c r="O813" s="5"/>
      <c r="S813" s="5"/>
    </row>
    <row r="814" spans="6:19" ht="12.75">
      <c r="F814"/>
      <c r="N814" s="5"/>
      <c r="O814" s="5"/>
      <c r="S814" s="5"/>
    </row>
    <row r="815" spans="6:19" ht="12.75">
      <c r="F815"/>
      <c r="N815" s="5"/>
      <c r="O815" s="5"/>
      <c r="S815" s="5"/>
    </row>
    <row r="816" spans="6:19" ht="12.75">
      <c r="F816"/>
      <c r="N816" s="5"/>
      <c r="O816" s="5"/>
      <c r="S816" s="5"/>
    </row>
    <row r="817" spans="6:19" ht="12.75">
      <c r="F817"/>
      <c r="N817" s="5"/>
      <c r="O817" s="5"/>
      <c r="S817" s="5"/>
    </row>
    <row r="818" spans="6:19" ht="12.75">
      <c r="F818"/>
      <c r="N818" s="5"/>
      <c r="O818" s="5"/>
      <c r="S818" s="5"/>
    </row>
    <row r="819" spans="6:19" ht="12.75">
      <c r="F819"/>
      <c r="N819" s="5"/>
      <c r="O819" s="5"/>
      <c r="S819" s="5"/>
    </row>
    <row r="820" spans="6:19" ht="12.75">
      <c r="F820"/>
      <c r="N820" s="5"/>
      <c r="O820" s="5"/>
      <c r="S820" s="5"/>
    </row>
    <row r="821" spans="6:19" ht="12.75">
      <c r="F821"/>
      <c r="N821" s="5"/>
      <c r="O821" s="5"/>
      <c r="S821" s="5"/>
    </row>
    <row r="822" spans="6:19" ht="12.75">
      <c r="F822"/>
      <c r="N822" s="5"/>
      <c r="O822" s="5"/>
      <c r="S822" s="5"/>
    </row>
    <row r="823" spans="6:19" ht="12.75">
      <c r="F823"/>
      <c r="N823" s="5"/>
      <c r="O823" s="5"/>
      <c r="S823" s="5"/>
    </row>
    <row r="824" spans="6:19" ht="12.75">
      <c r="F824"/>
      <c r="N824" s="5"/>
      <c r="O824" s="5"/>
      <c r="S824" s="5"/>
    </row>
    <row r="825" spans="6:19" ht="12.75">
      <c r="F825"/>
      <c r="N825" s="5"/>
      <c r="O825" s="5"/>
      <c r="S825" s="5"/>
    </row>
    <row r="826" spans="6:19" ht="12.75">
      <c r="F826"/>
      <c r="N826" s="5"/>
      <c r="O826" s="5"/>
      <c r="S826" s="5"/>
    </row>
    <row r="827" spans="6:19" ht="12.75">
      <c r="F827"/>
      <c r="N827" s="5"/>
      <c r="O827" s="5"/>
      <c r="S827" s="5"/>
    </row>
    <row r="828" spans="6:19" ht="12.75">
      <c r="F828"/>
      <c r="N828" s="5"/>
      <c r="O828" s="5"/>
      <c r="S828" s="5"/>
    </row>
    <row r="829" spans="6:19" ht="12.75">
      <c r="F829"/>
      <c r="N829" s="5"/>
      <c r="O829" s="5"/>
      <c r="S829" s="5"/>
    </row>
    <row r="830" spans="6:19" ht="12.75">
      <c r="F830"/>
      <c r="N830" s="5"/>
      <c r="O830" s="5"/>
      <c r="S830" s="5"/>
    </row>
    <row r="831" spans="6:19" ht="12.75">
      <c r="F831"/>
      <c r="N831" s="5"/>
      <c r="O831" s="5"/>
      <c r="S831" s="5"/>
    </row>
    <row r="832" spans="6:19" ht="12.75">
      <c r="F832"/>
      <c r="N832" s="5"/>
      <c r="O832" s="5"/>
      <c r="S832" s="5"/>
    </row>
    <row r="833" spans="6:19" ht="12.75">
      <c r="F833"/>
      <c r="N833" s="5"/>
      <c r="O833" s="5"/>
      <c r="S833" s="5"/>
    </row>
    <row r="834" spans="6:19" ht="12.75">
      <c r="F834"/>
      <c r="N834" s="5"/>
      <c r="O834" s="5"/>
      <c r="S834" s="5"/>
    </row>
    <row r="835" spans="6:19" ht="12.75">
      <c r="F835"/>
      <c r="N835" s="5"/>
      <c r="O835" s="5"/>
      <c r="S835" s="5"/>
    </row>
    <row r="836" spans="6:19" ht="12.75">
      <c r="F836"/>
      <c r="N836" s="5"/>
      <c r="O836" s="5"/>
      <c r="S836" s="5"/>
    </row>
    <row r="837" spans="6:19" ht="12.75">
      <c r="F837"/>
      <c r="N837" s="5"/>
      <c r="O837" s="5"/>
      <c r="S837" s="5"/>
    </row>
    <row r="838" spans="6:19" ht="12.75">
      <c r="F838"/>
      <c r="N838" s="5"/>
      <c r="O838" s="5"/>
      <c r="S838" s="5"/>
    </row>
    <row r="839" spans="6:19" ht="12.75">
      <c r="F839"/>
      <c r="N839" s="5"/>
      <c r="O839" s="5"/>
      <c r="S839" s="5"/>
    </row>
    <row r="840" spans="6:19" ht="12.75">
      <c r="F840"/>
      <c r="N840" s="5"/>
      <c r="O840" s="5"/>
      <c r="S840" s="5"/>
    </row>
    <row r="841" spans="6:19" ht="12.75">
      <c r="F841"/>
      <c r="N841" s="5"/>
      <c r="O841" s="5"/>
      <c r="S841" s="5"/>
    </row>
    <row r="842" spans="6:19" ht="12.75">
      <c r="F842"/>
      <c r="N842" s="5"/>
      <c r="O842" s="5"/>
      <c r="S842" s="5"/>
    </row>
    <row r="843" spans="6:19" ht="12.75">
      <c r="F843"/>
      <c r="N843" s="5"/>
      <c r="O843" s="5"/>
      <c r="S843" s="5"/>
    </row>
    <row r="844" spans="6:19" ht="12.75">
      <c r="F844"/>
      <c r="N844" s="5"/>
      <c r="O844" s="5"/>
      <c r="S844" s="5"/>
    </row>
    <row r="845" spans="6:19" ht="12.75">
      <c r="F845"/>
      <c r="N845" s="5"/>
      <c r="O845" s="5"/>
      <c r="S845" s="5"/>
    </row>
    <row r="846" spans="6:19" ht="12.75">
      <c r="F846"/>
      <c r="N846" s="5"/>
      <c r="O846" s="5"/>
      <c r="S846" s="5"/>
    </row>
    <row r="847" spans="6:19" ht="12.75">
      <c r="F847"/>
      <c r="N847" s="5"/>
      <c r="O847" s="5"/>
      <c r="S847" s="5"/>
    </row>
    <row r="848" spans="6:19" ht="12.75">
      <c r="F848"/>
      <c r="N848" s="5"/>
      <c r="O848" s="5"/>
      <c r="S848" s="5"/>
    </row>
    <row r="849" spans="6:19" ht="12.75">
      <c r="F849"/>
      <c r="N849" s="5"/>
      <c r="O849" s="5"/>
      <c r="S849" s="5"/>
    </row>
    <row r="850" spans="6:19" ht="12.75">
      <c r="F850"/>
      <c r="N850" s="5"/>
      <c r="O850" s="5"/>
      <c r="S850" s="5"/>
    </row>
    <row r="851" spans="6:19" ht="12.75">
      <c r="F851"/>
      <c r="N851" s="5"/>
      <c r="O851" s="5"/>
      <c r="S851" s="5"/>
    </row>
    <row r="852" spans="6:19" ht="12.75">
      <c r="F852"/>
      <c r="N852" s="5"/>
      <c r="O852" s="5"/>
      <c r="S852" s="5"/>
    </row>
    <row r="853" spans="6:19" ht="12.75">
      <c r="F853"/>
      <c r="N853" s="5"/>
      <c r="O853" s="5"/>
      <c r="S853" s="5"/>
    </row>
    <row r="854" spans="6:19" ht="12.75">
      <c r="F854"/>
      <c r="N854" s="5"/>
      <c r="O854" s="5"/>
      <c r="S854" s="5"/>
    </row>
    <row r="855" spans="6:19" ht="12.75">
      <c r="F855"/>
      <c r="N855" s="5"/>
      <c r="O855" s="5"/>
      <c r="S855" s="5"/>
    </row>
    <row r="856" spans="6:19" ht="12.75">
      <c r="F856"/>
      <c r="N856" s="5"/>
      <c r="O856" s="5"/>
      <c r="S856" s="5"/>
    </row>
    <row r="857" spans="6:19" ht="12.75">
      <c r="F857"/>
      <c r="N857" s="5"/>
      <c r="O857" s="5"/>
      <c r="S857" s="5"/>
    </row>
    <row r="858" spans="6:19" ht="12.75">
      <c r="F858"/>
      <c r="N858" s="5"/>
      <c r="O858" s="5"/>
      <c r="S858" s="5"/>
    </row>
    <row r="859" spans="6:19" ht="12.75">
      <c r="F859"/>
      <c r="N859" s="5"/>
      <c r="O859" s="5"/>
      <c r="S859" s="5"/>
    </row>
    <row r="860" spans="6:19" ht="12.75">
      <c r="F860"/>
      <c r="N860" s="5"/>
      <c r="O860" s="5"/>
      <c r="S860" s="5"/>
    </row>
    <row r="861" spans="6:19" ht="12.75">
      <c r="F861"/>
      <c r="N861" s="5"/>
      <c r="O861" s="5"/>
      <c r="S861" s="5"/>
    </row>
    <row r="862" spans="6:19" ht="12.75">
      <c r="F862"/>
      <c r="N862" s="5"/>
      <c r="O862" s="5"/>
      <c r="S862" s="5"/>
    </row>
    <row r="863" spans="6:19" ht="12.75">
      <c r="F863"/>
      <c r="N863" s="5"/>
      <c r="O863" s="5"/>
      <c r="S863" s="5"/>
    </row>
    <row r="864" spans="6:19" ht="12.75">
      <c r="F864"/>
      <c r="N864" s="5"/>
      <c r="O864" s="5"/>
      <c r="S864" s="5"/>
    </row>
    <row r="865" spans="6:19" ht="12.75">
      <c r="F865"/>
      <c r="N865" s="5"/>
      <c r="O865" s="5"/>
      <c r="S865" s="5"/>
    </row>
    <row r="866" spans="6:19" ht="12.75">
      <c r="F866"/>
      <c r="N866" s="5"/>
      <c r="O866" s="5"/>
      <c r="S866" s="5"/>
    </row>
    <row r="867" spans="6:19" ht="12.75">
      <c r="F867"/>
      <c r="N867" s="5"/>
      <c r="O867" s="5"/>
      <c r="S867" s="5"/>
    </row>
    <row r="868" spans="6:19" ht="12.75">
      <c r="F868"/>
      <c r="N868" s="5"/>
      <c r="O868" s="5"/>
      <c r="S868" s="5"/>
    </row>
    <row r="869" spans="6:19" ht="12.75">
      <c r="F869"/>
      <c r="N869" s="5"/>
      <c r="O869" s="5"/>
      <c r="S869" s="5"/>
    </row>
    <row r="870" spans="6:19" ht="12.75">
      <c r="F870"/>
      <c r="N870" s="5"/>
      <c r="O870" s="5"/>
      <c r="S870" s="5"/>
    </row>
    <row r="871" spans="6:19" ht="12.75">
      <c r="F871"/>
      <c r="N871" s="5"/>
      <c r="O871" s="5"/>
      <c r="S871" s="5"/>
    </row>
    <row r="872" spans="6:19" ht="12.75">
      <c r="F872"/>
      <c r="N872" s="5"/>
      <c r="O872" s="5"/>
      <c r="S872" s="5"/>
    </row>
    <row r="873" spans="6:19" ht="12.75">
      <c r="F873"/>
      <c r="N873" s="5"/>
      <c r="O873" s="5"/>
      <c r="S873" s="5"/>
    </row>
    <row r="874" spans="6:19" ht="12.75">
      <c r="F874"/>
      <c r="N874" s="5"/>
      <c r="O874" s="5"/>
      <c r="S874" s="5"/>
    </row>
    <row r="875" spans="6:19" ht="12.75">
      <c r="F875"/>
      <c r="N875" s="5"/>
      <c r="O875" s="5"/>
      <c r="S875" s="5"/>
    </row>
    <row r="876" spans="6:19" ht="12.75">
      <c r="F876"/>
      <c r="N876" s="5"/>
      <c r="O876" s="5"/>
      <c r="S876" s="5"/>
    </row>
    <row r="877" spans="6:19" ht="12.75">
      <c r="F877"/>
      <c r="N877" s="5"/>
      <c r="O877" s="5"/>
      <c r="S877" s="5"/>
    </row>
    <row r="878" spans="6:19" ht="12.75">
      <c r="F878"/>
      <c r="N878" s="5"/>
      <c r="O878" s="5"/>
      <c r="S878" s="5"/>
    </row>
    <row r="879" spans="6:19" ht="12.75">
      <c r="F879"/>
      <c r="N879" s="5"/>
      <c r="O879" s="5"/>
      <c r="S879" s="5"/>
    </row>
    <row r="880" spans="6:19" ht="12.75">
      <c r="F880"/>
      <c r="N880" s="5"/>
      <c r="O880" s="5"/>
      <c r="S880" s="5"/>
    </row>
    <row r="881" spans="6:19" ht="12.75">
      <c r="F881"/>
      <c r="N881" s="5"/>
      <c r="O881" s="5"/>
      <c r="S881" s="5"/>
    </row>
    <row r="882" spans="6:19" ht="12.75">
      <c r="F882"/>
      <c r="N882" s="5"/>
      <c r="O882" s="5"/>
      <c r="S882" s="5"/>
    </row>
    <row r="883" spans="6:19" ht="12.75">
      <c r="F883"/>
      <c r="N883" s="5"/>
      <c r="O883" s="5"/>
      <c r="S883" s="5"/>
    </row>
    <row r="884" spans="6:19" ht="12.75">
      <c r="F884"/>
      <c r="N884" s="5"/>
      <c r="O884" s="5"/>
      <c r="S884" s="5"/>
    </row>
    <row r="885" spans="6:19" ht="12.75">
      <c r="F885"/>
      <c r="N885" s="5"/>
      <c r="O885" s="5"/>
      <c r="S885" s="5"/>
    </row>
    <row r="886" spans="6:19" ht="12.75">
      <c r="F886"/>
      <c r="N886" s="5"/>
      <c r="O886" s="5"/>
      <c r="S886" s="5"/>
    </row>
    <row r="887" spans="6:19" ht="12.75">
      <c r="F887"/>
      <c r="N887" s="5"/>
      <c r="O887" s="5"/>
      <c r="S887" s="5"/>
    </row>
    <row r="888" spans="6:19" ht="12.75">
      <c r="F888"/>
      <c r="N888" s="5"/>
      <c r="O888" s="5"/>
      <c r="S888" s="5"/>
    </row>
    <row r="889" spans="6:19" ht="12.75">
      <c r="F889"/>
      <c r="N889" s="5"/>
      <c r="O889" s="5"/>
      <c r="S889" s="5"/>
    </row>
    <row r="890" spans="6:19" ht="12.75">
      <c r="F890"/>
      <c r="N890" s="5"/>
      <c r="O890" s="5"/>
      <c r="S890" s="5"/>
    </row>
    <row r="891" spans="6:19" ht="12.75">
      <c r="F891"/>
      <c r="N891" s="5"/>
      <c r="O891" s="5"/>
      <c r="S891" s="5"/>
    </row>
    <row r="892" spans="6:19" ht="12.75">
      <c r="F892"/>
      <c r="N892" s="5"/>
      <c r="O892" s="5"/>
      <c r="S892" s="5"/>
    </row>
    <row r="893" spans="6:19" ht="12.75">
      <c r="F893"/>
      <c r="N893" s="5"/>
      <c r="O893" s="5"/>
      <c r="S893" s="5"/>
    </row>
    <row r="894" spans="6:19" ht="12.75">
      <c r="F894"/>
      <c r="N894" s="5"/>
      <c r="O894" s="5"/>
      <c r="S894" s="5"/>
    </row>
    <row r="895" spans="6:19" ht="12.75">
      <c r="F895"/>
      <c r="N895" s="5"/>
      <c r="O895" s="5"/>
      <c r="S895" s="5"/>
    </row>
    <row r="896" spans="6:19" ht="12.75">
      <c r="F896"/>
      <c r="N896" s="5"/>
      <c r="O896" s="5"/>
      <c r="S896" s="5"/>
    </row>
    <row r="897" spans="6:19" ht="12.75">
      <c r="F897"/>
      <c r="N897" s="5"/>
      <c r="O897" s="5"/>
      <c r="S897" s="5"/>
    </row>
    <row r="898" spans="6:19" ht="12.75">
      <c r="F898"/>
      <c r="N898" s="5"/>
      <c r="O898" s="5"/>
      <c r="S898" s="5"/>
    </row>
    <row r="899" spans="6:19" ht="12.75">
      <c r="F899"/>
      <c r="N899" s="5"/>
      <c r="O899" s="5"/>
      <c r="S899" s="5"/>
    </row>
    <row r="900" spans="6:19" ht="12.75">
      <c r="F900"/>
      <c r="N900" s="5"/>
      <c r="O900" s="5"/>
      <c r="S900" s="5"/>
    </row>
    <row r="901" spans="6:19" ht="12.75">
      <c r="F901"/>
      <c r="N901" s="5"/>
      <c r="O901" s="5"/>
      <c r="S901" s="5"/>
    </row>
    <row r="902" spans="6:19" ht="12.75">
      <c r="F902"/>
      <c r="N902" s="5"/>
      <c r="O902" s="5"/>
      <c r="S902" s="5"/>
    </row>
    <row r="903" spans="6:19" ht="12.75">
      <c r="F903"/>
      <c r="N903" s="5"/>
      <c r="O903" s="5"/>
      <c r="S903" s="5"/>
    </row>
    <row r="904" spans="6:19" ht="12.75">
      <c r="F904"/>
      <c r="N904" s="5"/>
      <c r="O904" s="5"/>
      <c r="S904" s="5"/>
    </row>
    <row r="905" spans="6:19" ht="12.75">
      <c r="F905"/>
      <c r="N905" s="5"/>
      <c r="O905" s="5"/>
      <c r="S905" s="5"/>
    </row>
    <row r="906" spans="6:19" ht="12.75">
      <c r="F906"/>
      <c r="N906" s="5"/>
      <c r="O906" s="5"/>
      <c r="S906" s="5"/>
    </row>
    <row r="907" spans="6:19" ht="12.75">
      <c r="F907"/>
      <c r="N907" s="5"/>
      <c r="O907" s="5"/>
      <c r="S907" s="5"/>
    </row>
    <row r="908" spans="6:19" ht="12.75">
      <c r="F908"/>
      <c r="N908" s="5"/>
      <c r="O908" s="5"/>
      <c r="S908" s="5"/>
    </row>
    <row r="909" spans="6:19" ht="12.75">
      <c r="F909"/>
      <c r="N909" s="5"/>
      <c r="O909" s="5"/>
      <c r="S909" s="5"/>
    </row>
    <row r="910" spans="6:19" ht="12.75">
      <c r="F910"/>
      <c r="N910" s="5"/>
      <c r="O910" s="5"/>
      <c r="S910" s="5"/>
    </row>
    <row r="911" spans="6:19" ht="12.75">
      <c r="F911"/>
      <c r="N911" s="5"/>
      <c r="O911" s="5"/>
      <c r="S911" s="5"/>
    </row>
    <row r="912" spans="6:19" ht="12.75">
      <c r="F912"/>
      <c r="N912" s="5"/>
      <c r="O912" s="5"/>
      <c r="S912" s="5"/>
    </row>
    <row r="913" spans="6:19" ht="12.75">
      <c r="F913"/>
      <c r="N913" s="5"/>
      <c r="O913" s="5"/>
      <c r="S913" s="5"/>
    </row>
    <row r="914" spans="6:19" ht="12.75">
      <c r="F914"/>
      <c r="N914" s="5"/>
      <c r="O914" s="5"/>
      <c r="S914" s="5"/>
    </row>
    <row r="915" spans="6:19" ht="12.75">
      <c r="F915"/>
      <c r="N915" s="5"/>
      <c r="O915" s="5"/>
      <c r="S915" s="5"/>
    </row>
    <row r="916" spans="6:19" ht="12.75">
      <c r="F916"/>
      <c r="N916" s="5"/>
      <c r="O916" s="5"/>
      <c r="S916" s="5"/>
    </row>
    <row r="917" spans="6:19" ht="12.75">
      <c r="F917"/>
      <c r="N917" s="5"/>
      <c r="O917" s="5"/>
      <c r="S917" s="5"/>
    </row>
    <row r="918" spans="6:19" ht="12.75">
      <c r="F918"/>
      <c r="N918" s="5"/>
      <c r="O918" s="5"/>
      <c r="S918" s="5"/>
    </row>
    <row r="919" spans="6:19" ht="12.75">
      <c r="F919"/>
      <c r="N919" s="5"/>
      <c r="O919" s="5"/>
      <c r="S919" s="5"/>
    </row>
    <row r="920" spans="6:19" ht="12.75">
      <c r="F920"/>
      <c r="N920" s="5"/>
      <c r="O920" s="5"/>
      <c r="S920" s="5"/>
    </row>
    <row r="921" spans="6:19" ht="12.75">
      <c r="F921"/>
      <c r="N921" s="5"/>
      <c r="O921" s="5"/>
      <c r="S921" s="5"/>
    </row>
    <row r="922" spans="6:19" ht="12.75">
      <c r="F922"/>
      <c r="N922" s="5"/>
      <c r="O922" s="5"/>
      <c r="S922" s="5"/>
    </row>
    <row r="923" spans="6:19" ht="12.75">
      <c r="F923"/>
      <c r="N923" s="5"/>
      <c r="O923" s="5"/>
      <c r="S923" s="5"/>
    </row>
    <row r="924" spans="6:19" ht="12.75">
      <c r="F924"/>
      <c r="N924" s="5"/>
      <c r="O924" s="5"/>
      <c r="S924" s="5"/>
    </row>
    <row r="925" spans="6:19" ht="12.75">
      <c r="F925"/>
      <c r="N925" s="5"/>
      <c r="O925" s="5"/>
      <c r="S925" s="5"/>
    </row>
    <row r="926" spans="6:19" ht="12.75">
      <c r="F926"/>
      <c r="N926" s="5"/>
      <c r="O926" s="5"/>
      <c r="S926" s="5"/>
    </row>
    <row r="927" spans="6:19" ht="12.75">
      <c r="F927"/>
      <c r="N927" s="5"/>
      <c r="O927" s="5"/>
      <c r="S927" s="5"/>
    </row>
    <row r="928" spans="6:19" ht="12.75">
      <c r="F928"/>
      <c r="N928" s="5"/>
      <c r="O928" s="5"/>
      <c r="S928" s="5"/>
    </row>
    <row r="929" spans="6:19" ht="12.75">
      <c r="F929"/>
      <c r="N929" s="5"/>
      <c r="O929" s="5"/>
      <c r="S929" s="5"/>
    </row>
    <row r="930" spans="6:19" ht="12.75">
      <c r="F930"/>
      <c r="N930" s="5"/>
      <c r="O930" s="5"/>
      <c r="S930" s="5"/>
    </row>
    <row r="931" spans="6:19" ht="12.75">
      <c r="F931"/>
      <c r="N931" s="5"/>
      <c r="O931" s="5"/>
      <c r="S931" s="5"/>
    </row>
    <row r="932" spans="6:19" ht="12.75">
      <c r="F932"/>
      <c r="N932" s="5"/>
      <c r="O932" s="5"/>
      <c r="S932" s="5"/>
    </row>
    <row r="933" spans="6:19" ht="12.75">
      <c r="F933"/>
      <c r="N933" s="5"/>
      <c r="O933" s="5"/>
      <c r="S933" s="5"/>
    </row>
    <row r="934" spans="6:19" ht="12.75">
      <c r="F934"/>
      <c r="N934" s="5"/>
      <c r="O934" s="5"/>
      <c r="S934" s="5"/>
    </row>
    <row r="935" spans="6:19" ht="12.75">
      <c r="F935"/>
      <c r="N935" s="5"/>
      <c r="O935" s="5"/>
      <c r="S935" s="5"/>
    </row>
    <row r="936" spans="6:19" ht="12.75">
      <c r="F936"/>
      <c r="N936" s="5"/>
      <c r="O936" s="5"/>
      <c r="S936" s="5"/>
    </row>
    <row r="937" spans="6:19" ht="12.75">
      <c r="F937"/>
      <c r="N937" s="5"/>
      <c r="O937" s="5"/>
      <c r="S937" s="5"/>
    </row>
    <row r="938" spans="6:19" ht="12.75">
      <c r="F938"/>
      <c r="N938" s="5"/>
      <c r="O938" s="5"/>
      <c r="S938" s="5"/>
    </row>
    <row r="939" spans="6:19" ht="12.75">
      <c r="F939"/>
      <c r="N939" s="5"/>
      <c r="O939" s="5"/>
      <c r="S939" s="5"/>
    </row>
    <row r="940" spans="6:19" ht="12.75">
      <c r="F940"/>
      <c r="N940" s="5"/>
      <c r="O940" s="5"/>
      <c r="S940" s="5"/>
    </row>
    <row r="941" spans="6:19" ht="12.75">
      <c r="F941"/>
      <c r="N941" s="5"/>
      <c r="O941" s="5"/>
      <c r="S941" s="5"/>
    </row>
    <row r="942" spans="6:19" ht="12.75">
      <c r="F942"/>
      <c r="N942" s="5"/>
      <c r="O942" s="5"/>
      <c r="S942" s="5"/>
    </row>
    <row r="943" spans="6:19" ht="12.75">
      <c r="F943"/>
      <c r="N943" s="5"/>
      <c r="O943" s="5"/>
      <c r="S943" s="5"/>
    </row>
    <row r="944" spans="6:19" ht="12.75">
      <c r="F944"/>
      <c r="N944" s="5"/>
      <c r="O944" s="5"/>
      <c r="S944" s="5"/>
    </row>
    <row r="945" spans="6:19" ht="12.75">
      <c r="F945"/>
      <c r="N945" s="5"/>
      <c r="O945" s="5"/>
      <c r="S945" s="5"/>
    </row>
    <row r="946" spans="6:19" ht="12.75">
      <c r="F946"/>
      <c r="N946" s="5"/>
      <c r="O946" s="5"/>
      <c r="S946" s="5"/>
    </row>
    <row r="947" spans="6:19" ht="12.75">
      <c r="F947"/>
      <c r="N947" s="5"/>
      <c r="O947" s="5"/>
      <c r="S947" s="5"/>
    </row>
    <row r="948" spans="6:19" ht="12.75">
      <c r="F948"/>
      <c r="N948" s="5"/>
      <c r="O948" s="5"/>
      <c r="S948" s="5"/>
    </row>
    <row r="949" spans="6:19" ht="12.75">
      <c r="F949"/>
      <c r="N949" s="5"/>
      <c r="O949" s="5"/>
      <c r="S949" s="5"/>
    </row>
    <row r="950" spans="6:19" ht="12.75">
      <c r="F950"/>
      <c r="N950" s="5"/>
      <c r="O950" s="5"/>
      <c r="S950" s="5"/>
    </row>
    <row r="951" spans="6:19" ht="12.75">
      <c r="F951"/>
      <c r="N951" s="5"/>
      <c r="O951" s="5"/>
      <c r="S951" s="5"/>
    </row>
    <row r="952" spans="6:19" ht="12.75">
      <c r="F952"/>
      <c r="N952" s="5"/>
      <c r="O952" s="5"/>
      <c r="S952" s="5"/>
    </row>
    <row r="953" spans="6:19" ht="12.75">
      <c r="F953"/>
      <c r="N953" s="5"/>
      <c r="O953" s="5"/>
      <c r="S953" s="5"/>
    </row>
    <row r="954" spans="6:19" ht="12.75">
      <c r="F954"/>
      <c r="N954" s="5"/>
      <c r="O954" s="5"/>
      <c r="S954" s="5"/>
    </row>
    <row r="955" spans="6:19" ht="12.75">
      <c r="F955"/>
      <c r="N955" s="5"/>
      <c r="O955" s="5"/>
      <c r="S955" s="5"/>
    </row>
    <row r="956" spans="6:19" ht="12.75">
      <c r="F956"/>
      <c r="N956" s="5"/>
      <c r="O956" s="5"/>
      <c r="S956" s="5"/>
    </row>
    <row r="957" spans="6:19" ht="12.75">
      <c r="F957"/>
      <c r="N957" s="5"/>
      <c r="O957" s="5"/>
      <c r="S957" s="5"/>
    </row>
    <row r="958" spans="6:19" ht="12.75">
      <c r="F958"/>
      <c r="N958" s="5"/>
      <c r="O958" s="5"/>
      <c r="S958" s="5"/>
    </row>
    <row r="959" spans="6:19" ht="12.75">
      <c r="F959"/>
      <c r="N959" s="5"/>
      <c r="O959" s="5"/>
      <c r="S959" s="5"/>
    </row>
    <row r="960" spans="6:19" ht="12.75">
      <c r="F960"/>
      <c r="N960" s="5"/>
      <c r="O960" s="5"/>
      <c r="S960" s="5"/>
    </row>
    <row r="961" spans="6:19" ht="12.75">
      <c r="F961"/>
      <c r="N961" s="5"/>
      <c r="O961" s="5"/>
      <c r="S961" s="5"/>
    </row>
    <row r="962" spans="6:19" ht="12.75">
      <c r="F962"/>
      <c r="N962" s="5"/>
      <c r="O962" s="5"/>
      <c r="S962" s="5"/>
    </row>
    <row r="963" spans="6:19" ht="12.75">
      <c r="F963"/>
      <c r="N963" s="5"/>
      <c r="O963" s="5"/>
      <c r="S963" s="5"/>
    </row>
    <row r="964" spans="6:19" ht="12.75">
      <c r="F964"/>
      <c r="N964" s="5"/>
      <c r="O964" s="5"/>
      <c r="S964" s="5"/>
    </row>
    <row r="965" spans="6:19" ht="12.75">
      <c r="F965"/>
      <c r="N965" s="5"/>
      <c r="O965" s="5"/>
      <c r="S965" s="5"/>
    </row>
    <row r="966" spans="6:19" ht="12.75">
      <c r="F966"/>
      <c r="N966" s="5"/>
      <c r="O966" s="5"/>
      <c r="S966" s="5"/>
    </row>
    <row r="967" spans="6:19" ht="12.75">
      <c r="F967"/>
      <c r="N967" s="5"/>
      <c r="O967" s="5"/>
      <c r="S967" s="5"/>
    </row>
    <row r="968" spans="6:19" ht="12.75">
      <c r="F968"/>
      <c r="N968" s="5"/>
      <c r="O968" s="5"/>
      <c r="S968" s="5"/>
    </row>
    <row r="969" spans="6:19" ht="12.75">
      <c r="F969"/>
      <c r="N969" s="5"/>
      <c r="O969" s="5"/>
      <c r="S969" s="5"/>
    </row>
    <row r="970" spans="6:19" ht="12.75">
      <c r="F970"/>
      <c r="N970" s="5"/>
      <c r="O970" s="5"/>
      <c r="S970" s="5"/>
    </row>
    <row r="971" spans="6:19" ht="12.75">
      <c r="F971"/>
      <c r="N971" s="5"/>
      <c r="O971" s="5"/>
      <c r="S971" s="5"/>
    </row>
    <row r="972" spans="6:19" ht="12.75">
      <c r="F972"/>
      <c r="N972" s="5"/>
      <c r="O972" s="5"/>
      <c r="S972" s="5"/>
    </row>
    <row r="973" spans="6:19" ht="12.75">
      <c r="F973"/>
      <c r="N973" s="5"/>
      <c r="O973" s="5"/>
      <c r="S973" s="5"/>
    </row>
    <row r="974" spans="6:19" ht="12.75">
      <c r="F974"/>
      <c r="N974" s="5"/>
      <c r="O974" s="5"/>
      <c r="S974" s="5"/>
    </row>
    <row r="975" spans="6:19" ht="12.75">
      <c r="F975"/>
      <c r="N975" s="5"/>
      <c r="O975" s="5"/>
      <c r="S975" s="5"/>
    </row>
    <row r="976" spans="6:19" ht="12.75">
      <c r="F976"/>
      <c r="N976" s="5"/>
      <c r="O976" s="5"/>
      <c r="S976" s="5"/>
    </row>
    <row r="977" spans="6:19" ht="12.75">
      <c r="F977"/>
      <c r="N977" s="5"/>
      <c r="O977" s="5"/>
      <c r="S977" s="5"/>
    </row>
    <row r="978" spans="6:19" ht="12.75">
      <c r="F978"/>
      <c r="N978" s="5"/>
      <c r="O978" s="5"/>
      <c r="S978" s="5"/>
    </row>
    <row r="979" spans="6:19" ht="12.75">
      <c r="F979"/>
      <c r="N979" s="5"/>
      <c r="O979" s="5"/>
      <c r="S979" s="5"/>
    </row>
    <row r="980" spans="6:19" ht="12.75">
      <c r="F980"/>
      <c r="N980" s="5"/>
      <c r="O980" s="5"/>
      <c r="S980" s="5"/>
    </row>
    <row r="981" spans="6:19" ht="12.75">
      <c r="F981"/>
      <c r="N981" s="5"/>
      <c r="O981" s="5"/>
      <c r="S981" s="5"/>
    </row>
    <row r="982" spans="6:19" ht="12.75">
      <c r="F982"/>
      <c r="N982" s="5"/>
      <c r="O982" s="5"/>
      <c r="S982" s="5"/>
    </row>
    <row r="983" spans="6:19" ht="12.75">
      <c r="F983"/>
      <c r="N983" s="5"/>
      <c r="O983" s="5"/>
      <c r="S983" s="5"/>
    </row>
    <row r="984" spans="6:19" ht="12.75">
      <c r="F984"/>
      <c r="N984" s="5"/>
      <c r="O984" s="5"/>
      <c r="S984" s="5"/>
    </row>
    <row r="985" spans="6:19" ht="12.75">
      <c r="F985"/>
      <c r="N985" s="5"/>
      <c r="O985" s="5"/>
      <c r="S985" s="5"/>
    </row>
    <row r="986" spans="6:19" ht="12.75">
      <c r="F986"/>
      <c r="N986" s="5"/>
      <c r="O986" s="5"/>
      <c r="S986" s="5"/>
    </row>
    <row r="987" spans="6:19" ht="12.75">
      <c r="F987"/>
      <c r="N987" s="5"/>
      <c r="O987" s="5"/>
      <c r="S987" s="5"/>
    </row>
    <row r="988" spans="6:19" ht="12.75">
      <c r="F988"/>
      <c r="N988" s="5"/>
      <c r="O988" s="5"/>
      <c r="S988" s="5"/>
    </row>
    <row r="989" spans="6:19" ht="12.75">
      <c r="F989"/>
      <c r="N989" s="5"/>
      <c r="O989" s="5"/>
      <c r="S989" s="5"/>
    </row>
    <row r="990" spans="6:19" ht="12.75">
      <c r="F990"/>
      <c r="N990" s="5"/>
      <c r="O990" s="5"/>
      <c r="S990" s="5"/>
    </row>
    <row r="991" spans="6:19" ht="12.75">
      <c r="F991"/>
      <c r="N991" s="5"/>
      <c r="O991" s="5"/>
      <c r="S991" s="5"/>
    </row>
    <row r="992" spans="6:19" ht="12.75">
      <c r="F992"/>
      <c r="N992" s="5"/>
      <c r="O992" s="5"/>
      <c r="S992" s="5"/>
    </row>
    <row r="993" spans="6:19" ht="12.75">
      <c r="F993"/>
      <c r="N993" s="5"/>
      <c r="O993" s="5"/>
      <c r="S993" s="5"/>
    </row>
    <row r="994" spans="6:19" ht="12.75">
      <c r="F994"/>
      <c r="N994" s="5"/>
      <c r="O994" s="5"/>
      <c r="S994" s="5"/>
    </row>
    <row r="995" spans="6:19" ht="12.75">
      <c r="F995"/>
      <c r="N995" s="5"/>
      <c r="O995" s="5"/>
      <c r="S995" s="5"/>
    </row>
    <row r="996" spans="6:19" ht="12.75">
      <c r="F996"/>
      <c r="N996" s="5"/>
      <c r="O996" s="5"/>
      <c r="S996" s="5"/>
    </row>
    <row r="997" spans="6:19" ht="12.75">
      <c r="F997"/>
      <c r="N997" s="5"/>
      <c r="O997" s="5"/>
      <c r="S997" s="5"/>
    </row>
    <row r="998" spans="6:19" ht="12.75">
      <c r="F998"/>
      <c r="N998" s="5"/>
      <c r="O998" s="5"/>
      <c r="S998" s="5"/>
    </row>
    <row r="999" spans="6:19" ht="12.75">
      <c r="F999"/>
      <c r="N999" s="5"/>
      <c r="O999" s="5"/>
      <c r="S999" s="5"/>
    </row>
    <row r="1000" spans="6:19" ht="12.75">
      <c r="F1000"/>
      <c r="N1000" s="5"/>
      <c r="O1000" s="5"/>
      <c r="S1000" s="5"/>
    </row>
    <row r="1001" spans="6:19" ht="12.75">
      <c r="F1001"/>
      <c r="N1001" s="5"/>
      <c r="O1001" s="5"/>
      <c r="S1001" s="5"/>
    </row>
    <row r="1002" spans="6:19" ht="12.75">
      <c r="F1002"/>
      <c r="N1002" s="5"/>
      <c r="O1002" s="5"/>
      <c r="S1002" s="5"/>
    </row>
    <row r="1003" spans="6:19" ht="12.75">
      <c r="F1003"/>
      <c r="N1003" s="5"/>
      <c r="O1003" s="5"/>
      <c r="S1003" s="5"/>
    </row>
    <row r="1004" spans="6:19" ht="12.75">
      <c r="F1004"/>
      <c r="N1004" s="5"/>
      <c r="O1004" s="5"/>
      <c r="S1004" s="5"/>
    </row>
    <row r="1005" spans="6:19" ht="12.75">
      <c r="F1005"/>
      <c r="N1005" s="5"/>
      <c r="O1005" s="5"/>
      <c r="S1005" s="5"/>
    </row>
    <row r="1006" spans="6:19" ht="12.75">
      <c r="F1006"/>
      <c r="N1006" s="5"/>
      <c r="O1006" s="5"/>
      <c r="S1006" s="5"/>
    </row>
    <row r="1007" spans="6:19" ht="12.75">
      <c r="F1007"/>
      <c r="N1007" s="5"/>
      <c r="O1007" s="5"/>
      <c r="S1007" s="5"/>
    </row>
    <row r="1008" spans="6:19" ht="12.75">
      <c r="F1008"/>
      <c r="N1008" s="5"/>
      <c r="O1008" s="5"/>
      <c r="S1008" s="5"/>
    </row>
    <row r="1009" spans="6:19" ht="12.75">
      <c r="F1009"/>
      <c r="N1009" s="5"/>
      <c r="O1009" s="5"/>
      <c r="S1009" s="5"/>
    </row>
    <row r="1010" spans="6:19" ht="12.75">
      <c r="F1010"/>
      <c r="N1010" s="5"/>
      <c r="O1010" s="5"/>
      <c r="S1010" s="5"/>
    </row>
    <row r="1011" spans="6:19" ht="12.75">
      <c r="F1011"/>
      <c r="N1011" s="5"/>
      <c r="O1011" s="5"/>
      <c r="S1011" s="5"/>
    </row>
    <row r="1012" spans="6:19" ht="12.75">
      <c r="F1012"/>
      <c r="N1012" s="5"/>
      <c r="O1012" s="5"/>
      <c r="S1012" s="5"/>
    </row>
    <row r="1013" spans="6:19" ht="12.75">
      <c r="F1013"/>
      <c r="N1013" s="5"/>
      <c r="O1013" s="5"/>
      <c r="S1013" s="5"/>
    </row>
    <row r="1014" spans="6:19" ht="12.75">
      <c r="F1014"/>
      <c r="N1014" s="5"/>
      <c r="O1014" s="5"/>
      <c r="S1014" s="5"/>
    </row>
    <row r="1015" spans="6:19" ht="12.75">
      <c r="F1015"/>
      <c r="N1015" s="5"/>
      <c r="O1015" s="5"/>
      <c r="S1015" s="5"/>
    </row>
    <row r="1016" spans="6:19" ht="12.75">
      <c r="F1016"/>
      <c r="N1016" s="5"/>
      <c r="O1016" s="5"/>
      <c r="S1016" s="5"/>
    </row>
    <row r="1017" spans="6:19" ht="12.75">
      <c r="F1017"/>
      <c r="N1017" s="5"/>
      <c r="O1017" s="5"/>
      <c r="S1017" s="5"/>
    </row>
    <row r="1018" spans="6:19" ht="12.75">
      <c r="F1018"/>
      <c r="N1018" s="5"/>
      <c r="O1018" s="5"/>
      <c r="S1018" s="5"/>
    </row>
    <row r="1019" spans="6:19" ht="12.75">
      <c r="F1019"/>
      <c r="N1019" s="5"/>
      <c r="O1019" s="5"/>
      <c r="S1019" s="5"/>
    </row>
    <row r="1020" spans="6:19" ht="12.75">
      <c r="F1020"/>
      <c r="N1020" s="5"/>
      <c r="O1020" s="5"/>
      <c r="S1020" s="5"/>
    </row>
    <row r="1021" spans="6:19" ht="12.75">
      <c r="F1021"/>
      <c r="N1021" s="5"/>
      <c r="O1021" s="5"/>
      <c r="S1021" s="5"/>
    </row>
    <row r="1022" spans="6:19" ht="12.75">
      <c r="F1022"/>
      <c r="N1022" s="5"/>
      <c r="O1022" s="5"/>
      <c r="S1022" s="5"/>
    </row>
    <row r="1023" spans="6:19" ht="12.75">
      <c r="F1023"/>
      <c r="N1023" s="5"/>
      <c r="O1023" s="5"/>
      <c r="S1023" s="5"/>
    </row>
    <row r="1024" spans="6:19" ht="12.75">
      <c r="F1024"/>
      <c r="N1024" s="5"/>
      <c r="O1024" s="5"/>
      <c r="S1024" s="5"/>
    </row>
    <row r="1025" spans="6:19" ht="12.75">
      <c r="F1025"/>
      <c r="N1025" s="5"/>
      <c r="O1025" s="5"/>
      <c r="S1025" s="5"/>
    </row>
    <row r="1026" spans="6:19" ht="12.75">
      <c r="F1026"/>
      <c r="N1026" s="5"/>
      <c r="O1026" s="5"/>
      <c r="S1026" s="5"/>
    </row>
    <row r="1027" spans="6:19" ht="12.75">
      <c r="F1027"/>
      <c r="N1027" s="5"/>
      <c r="O1027" s="5"/>
      <c r="S1027" s="5"/>
    </row>
    <row r="1028" spans="6:19" ht="12.75">
      <c r="F1028"/>
      <c r="N1028" s="5"/>
      <c r="O1028" s="5"/>
      <c r="S1028" s="5"/>
    </row>
    <row r="1029" spans="6:19" ht="12.75">
      <c r="F1029"/>
      <c r="N1029" s="5"/>
      <c r="O1029" s="5"/>
      <c r="S1029" s="5"/>
    </row>
    <row r="1030" spans="6:19" ht="12.75">
      <c r="F1030"/>
      <c r="N1030" s="5"/>
      <c r="O1030" s="5"/>
      <c r="S1030" s="5"/>
    </row>
    <row r="1031" spans="6:19" ht="12.75">
      <c r="F1031"/>
      <c r="N1031" s="5"/>
      <c r="O1031" s="5"/>
      <c r="S1031" s="5"/>
    </row>
    <row r="1032" spans="6:19" ht="12.75">
      <c r="F1032"/>
      <c r="N1032" s="5"/>
      <c r="O1032" s="5"/>
      <c r="S1032" s="5"/>
    </row>
    <row r="1033" spans="6:19" ht="12.75">
      <c r="F1033"/>
      <c r="N1033" s="5"/>
      <c r="O1033" s="5"/>
      <c r="S1033" s="5"/>
    </row>
    <row r="1034" spans="6:19" ht="12.75">
      <c r="F1034"/>
      <c r="N1034" s="5"/>
      <c r="O1034" s="5"/>
      <c r="S1034" s="5"/>
    </row>
    <row r="1035" spans="6:19" ht="12.75">
      <c r="F1035"/>
      <c r="N1035" s="5"/>
      <c r="O1035" s="5"/>
      <c r="S1035" s="5"/>
    </row>
    <row r="1036" spans="6:19" ht="12.75">
      <c r="F1036"/>
      <c r="N1036" s="5"/>
      <c r="O1036" s="5"/>
      <c r="S1036" s="5"/>
    </row>
    <row r="1037" spans="6:19" ht="12.75">
      <c r="F1037"/>
      <c r="N1037" s="5"/>
      <c r="O1037" s="5"/>
      <c r="S1037" s="5"/>
    </row>
    <row r="1038" spans="6:19" ht="12.75">
      <c r="F1038"/>
      <c r="N1038" s="5"/>
      <c r="O1038" s="5"/>
      <c r="S1038" s="5"/>
    </row>
    <row r="1039" spans="6:19" ht="12.75">
      <c r="F1039"/>
      <c r="N1039" s="5"/>
      <c r="O1039" s="5"/>
      <c r="S1039" s="5"/>
    </row>
    <row r="1040" spans="6:19" ht="12.75">
      <c r="F1040"/>
      <c r="N1040" s="5"/>
      <c r="O1040" s="5"/>
      <c r="S1040" s="5"/>
    </row>
    <row r="1041" spans="6:19" ht="12.75">
      <c r="F1041"/>
      <c r="N1041" s="5"/>
      <c r="O1041" s="5"/>
      <c r="S1041" s="5"/>
    </row>
    <row r="1042" spans="6:19" ht="12.75">
      <c r="F1042"/>
      <c r="N1042" s="5"/>
      <c r="O1042" s="5"/>
      <c r="S1042" s="5"/>
    </row>
    <row r="1043" spans="6:19" ht="12.75">
      <c r="F1043"/>
      <c r="N1043" s="5"/>
      <c r="O1043" s="5"/>
      <c r="S1043" s="5"/>
    </row>
    <row r="1044" spans="6:19" ht="12.75">
      <c r="F1044"/>
      <c r="N1044" s="5"/>
      <c r="O1044" s="5"/>
      <c r="S1044" s="5"/>
    </row>
    <row r="1045" spans="6:19" ht="12.75">
      <c r="F1045"/>
      <c r="N1045" s="5"/>
      <c r="O1045" s="5"/>
      <c r="S1045" s="5"/>
    </row>
    <row r="1046" spans="6:19" ht="12.75">
      <c r="F1046"/>
      <c r="N1046" s="5"/>
      <c r="O1046" s="5"/>
      <c r="S1046" s="5"/>
    </row>
    <row r="1047" spans="6:19" ht="12.75">
      <c r="F1047"/>
      <c r="N1047" s="5"/>
      <c r="O1047" s="5"/>
      <c r="S1047" s="5"/>
    </row>
    <row r="1048" spans="6:19" ht="12.75">
      <c r="F1048"/>
      <c r="N1048" s="5"/>
      <c r="O1048" s="5"/>
      <c r="S1048" s="5"/>
    </row>
    <row r="1049" spans="6:19" ht="12.75">
      <c r="F1049"/>
      <c r="N1049" s="5"/>
      <c r="O1049" s="5"/>
      <c r="S1049" s="5"/>
    </row>
    <row r="1050" spans="6:19" ht="12.75">
      <c r="F1050"/>
      <c r="N1050" s="5"/>
      <c r="O1050" s="5"/>
      <c r="S1050" s="5"/>
    </row>
    <row r="1051" spans="6:19" ht="12.75">
      <c r="F1051"/>
      <c r="N1051" s="5"/>
      <c r="O1051" s="5"/>
      <c r="S1051" s="5"/>
    </row>
    <row r="1052" spans="6:19" ht="12.75">
      <c r="F1052"/>
      <c r="N1052" s="5"/>
      <c r="O1052" s="5"/>
      <c r="S1052" s="5"/>
    </row>
    <row r="1053" spans="6:19" ht="12.75">
      <c r="F1053"/>
      <c r="N1053" s="5"/>
      <c r="O1053" s="5"/>
      <c r="S1053" s="5"/>
    </row>
    <row r="1054" spans="6:19" ht="12.75">
      <c r="F1054"/>
      <c r="N1054" s="5"/>
      <c r="O1054" s="5"/>
      <c r="S1054" s="5"/>
    </row>
    <row r="1055" spans="6:19" ht="12.75">
      <c r="F1055"/>
      <c r="N1055" s="5"/>
      <c r="O1055" s="5"/>
      <c r="S1055" s="5"/>
    </row>
    <row r="1056" spans="6:19" ht="12.75">
      <c r="F1056"/>
      <c r="N1056" s="5"/>
      <c r="O1056" s="5"/>
      <c r="S1056" s="5"/>
    </row>
    <row r="1057" spans="6:19" ht="12.75">
      <c r="F1057"/>
      <c r="N1057" s="5"/>
      <c r="O1057" s="5"/>
      <c r="S1057" s="5"/>
    </row>
    <row r="1058" spans="6:19" ht="12.75">
      <c r="F1058"/>
      <c r="N1058" s="5"/>
      <c r="O1058" s="5"/>
      <c r="S1058" s="5"/>
    </row>
    <row r="1059" spans="6:19" ht="12.75">
      <c r="F1059"/>
      <c r="N1059" s="5"/>
      <c r="O1059" s="5"/>
      <c r="S1059" s="5"/>
    </row>
    <row r="1060" spans="6:19" ht="12.75">
      <c r="F1060"/>
      <c r="N1060" s="5"/>
      <c r="O1060" s="5"/>
      <c r="S1060" s="5"/>
    </row>
    <row r="1061" spans="6:19" ht="12.75">
      <c r="F1061"/>
      <c r="N1061" s="5"/>
      <c r="O1061" s="5"/>
      <c r="S1061" s="5"/>
    </row>
    <row r="1062" spans="6:19" ht="12.75">
      <c r="F1062"/>
      <c r="N1062" s="5"/>
      <c r="O1062" s="5"/>
      <c r="S1062" s="5"/>
    </row>
    <row r="1063" spans="6:19" ht="12.75">
      <c r="F1063"/>
      <c r="N1063" s="5"/>
      <c r="O1063" s="5"/>
      <c r="S1063" s="5"/>
    </row>
    <row r="1064" spans="6:19" ht="12.75">
      <c r="F1064"/>
      <c r="N1064" s="5"/>
      <c r="O1064" s="5"/>
      <c r="S1064" s="5"/>
    </row>
    <row r="1065" spans="6:19" ht="12.75">
      <c r="F1065"/>
      <c r="N1065" s="5"/>
      <c r="O1065" s="5"/>
      <c r="S1065" s="5"/>
    </row>
    <row r="1066" spans="6:19" ht="12.75">
      <c r="F1066"/>
      <c r="N1066" s="5"/>
      <c r="O1066" s="5"/>
      <c r="S1066" s="5"/>
    </row>
    <row r="1067" spans="6:19" ht="12.75">
      <c r="F1067"/>
      <c r="N1067" s="5"/>
      <c r="O1067" s="5"/>
      <c r="S1067" s="5"/>
    </row>
    <row r="1068" spans="6:19" ht="12.75">
      <c r="F1068"/>
      <c r="N1068" s="5"/>
      <c r="O1068" s="5"/>
      <c r="S1068" s="5"/>
    </row>
    <row r="1069" spans="6:19" ht="12.75">
      <c r="F1069"/>
      <c r="N1069" s="5"/>
      <c r="O1069" s="5"/>
      <c r="S1069" s="5"/>
    </row>
    <row r="1070" spans="6:19" ht="12.75">
      <c r="F1070"/>
      <c r="N1070" s="5"/>
      <c r="O1070" s="5"/>
      <c r="S1070" s="5"/>
    </row>
    <row r="1071" spans="6:19" ht="12.75">
      <c r="F1071"/>
      <c r="N1071" s="5"/>
      <c r="O1071" s="5"/>
      <c r="S1071" s="5"/>
    </row>
    <row r="1072" spans="6:19" ht="12.75">
      <c r="F1072"/>
      <c r="N1072" s="5"/>
      <c r="O1072" s="5"/>
      <c r="S1072" s="5"/>
    </row>
    <row r="1073" spans="6:19" ht="12.75">
      <c r="F1073"/>
      <c r="N1073" s="5"/>
      <c r="O1073" s="5"/>
      <c r="S1073" s="5"/>
    </row>
    <row r="1074" spans="6:19" ht="12.75">
      <c r="F1074"/>
      <c r="N1074" s="5"/>
      <c r="O1074" s="5"/>
      <c r="S1074" s="5"/>
    </row>
    <row r="1075" spans="6:19" ht="12.75">
      <c r="F1075"/>
      <c r="N1075" s="5"/>
      <c r="O1075" s="5"/>
      <c r="S1075" s="5"/>
    </row>
    <row r="1076" spans="6:19" ht="12.75">
      <c r="F1076"/>
      <c r="N1076" s="5"/>
      <c r="O1076" s="5"/>
      <c r="S1076" s="5"/>
    </row>
    <row r="1077" spans="6:19" ht="12.75">
      <c r="F1077"/>
      <c r="N1077" s="5"/>
      <c r="O1077" s="5"/>
      <c r="S1077" s="5"/>
    </row>
    <row r="1078" spans="6:19" ht="12.75">
      <c r="F1078"/>
      <c r="N1078" s="5"/>
      <c r="O1078" s="5"/>
      <c r="S1078" s="5"/>
    </row>
    <row r="1079" spans="6:19" ht="12.75">
      <c r="F1079"/>
      <c r="N1079" s="5"/>
      <c r="O1079" s="5"/>
      <c r="S1079" s="5"/>
    </row>
    <row r="1080" spans="6:19" ht="12.75">
      <c r="F1080"/>
      <c r="N1080" s="5"/>
      <c r="O1080" s="5"/>
      <c r="S1080" s="5"/>
    </row>
    <row r="1081" spans="6:19" ht="12.75">
      <c r="F1081"/>
      <c r="N1081" s="5"/>
      <c r="O1081" s="5"/>
      <c r="S1081" s="5"/>
    </row>
    <row r="1082" spans="6:19" ht="12.75">
      <c r="F1082"/>
      <c r="N1082" s="5"/>
      <c r="O1082" s="5"/>
      <c r="S1082" s="5"/>
    </row>
    <row r="1083" spans="6:19" ht="12.75">
      <c r="F1083"/>
      <c r="N1083" s="5"/>
      <c r="O1083" s="5"/>
      <c r="S1083" s="5"/>
    </row>
    <row r="1084" spans="6:19" ht="12.75">
      <c r="F1084"/>
      <c r="N1084" s="5"/>
      <c r="O1084" s="5"/>
      <c r="S1084" s="5"/>
    </row>
    <row r="1085" spans="6:19" ht="12.75">
      <c r="F1085"/>
      <c r="N1085" s="5"/>
      <c r="O1085" s="5"/>
      <c r="S1085" s="5"/>
    </row>
    <row r="1086" spans="6:19" ht="12.75">
      <c r="F1086"/>
      <c r="N1086" s="5"/>
      <c r="O1086" s="5"/>
      <c r="S1086" s="5"/>
    </row>
    <row r="1087" spans="6:19" ht="12.75">
      <c r="F1087"/>
      <c r="N1087" s="5"/>
      <c r="O1087" s="5"/>
      <c r="S1087" s="5"/>
    </row>
    <row r="1088" spans="6:19" ht="12.75">
      <c r="F1088"/>
      <c r="N1088" s="5"/>
      <c r="O1088" s="5"/>
      <c r="S1088" s="5"/>
    </row>
    <row r="1089" spans="6:19" ht="12.75">
      <c r="F1089"/>
      <c r="N1089" s="5"/>
      <c r="O1089" s="5"/>
      <c r="S1089" s="5"/>
    </row>
    <row r="1090" spans="6:19" ht="12.75">
      <c r="F1090"/>
      <c r="N1090" s="5"/>
      <c r="O1090" s="5"/>
      <c r="S1090" s="5"/>
    </row>
    <row r="1091" spans="6:19" ht="12.75">
      <c r="F1091"/>
      <c r="N1091" s="5"/>
      <c r="O1091" s="5"/>
      <c r="S1091" s="5"/>
    </row>
    <row r="1092" spans="6:19" ht="12.75">
      <c r="F1092"/>
      <c r="N1092" s="5"/>
      <c r="O1092" s="5"/>
      <c r="S1092" s="5"/>
    </row>
    <row r="1093" spans="6:19" ht="12.75">
      <c r="F1093"/>
      <c r="N1093" s="5"/>
      <c r="O1093" s="5"/>
      <c r="S1093" s="5"/>
    </row>
    <row r="1094" spans="6:19" ht="12.75">
      <c r="F1094"/>
      <c r="N1094" s="5"/>
      <c r="O1094" s="5"/>
      <c r="S1094" s="5"/>
    </row>
    <row r="1095" spans="6:19" ht="12.75">
      <c r="F1095"/>
      <c r="N1095" s="5"/>
      <c r="O1095" s="5"/>
      <c r="S1095" s="5"/>
    </row>
    <row r="1096" spans="6:19" ht="12.75">
      <c r="F1096"/>
      <c r="N1096" s="5"/>
      <c r="O1096" s="5"/>
      <c r="S1096" s="5"/>
    </row>
    <row r="1097" spans="6:19" ht="12.75">
      <c r="F1097"/>
      <c r="N1097" s="5"/>
      <c r="O1097" s="5"/>
      <c r="S1097" s="5"/>
    </row>
    <row r="1098" spans="6:19" ht="12.75">
      <c r="F1098"/>
      <c r="N1098" s="5"/>
      <c r="O1098" s="5"/>
      <c r="S1098" s="5"/>
    </row>
    <row r="1099" spans="6:19" ht="12.75">
      <c r="F1099"/>
      <c r="N1099" s="5"/>
      <c r="O1099" s="5"/>
      <c r="S1099" s="5"/>
    </row>
    <row r="1100" spans="6:19" ht="12.75">
      <c r="F1100"/>
      <c r="N1100" s="5"/>
      <c r="O1100" s="5"/>
      <c r="S1100" s="5"/>
    </row>
    <row r="1101" spans="6:19" ht="12.75">
      <c r="F1101"/>
      <c r="N1101" s="5"/>
      <c r="O1101" s="5"/>
      <c r="S1101" s="5"/>
    </row>
    <row r="1102" spans="6:19" ht="12.75">
      <c r="F1102"/>
      <c r="N1102" s="5"/>
      <c r="O1102" s="5"/>
      <c r="S1102" s="5"/>
    </row>
    <row r="1103" spans="6:19" ht="12.75">
      <c r="F1103"/>
      <c r="N1103" s="5"/>
      <c r="O1103" s="5"/>
      <c r="S1103" s="5"/>
    </row>
    <row r="1104" spans="6:19" ht="12.75">
      <c r="F1104"/>
      <c r="N1104" s="5"/>
      <c r="O1104" s="5"/>
      <c r="S1104" s="5"/>
    </row>
    <row r="1105" spans="6:19" ht="12.75">
      <c r="F1105"/>
      <c r="N1105" s="5"/>
      <c r="O1105" s="5"/>
      <c r="S1105" s="5"/>
    </row>
    <row r="1106" spans="6:19" ht="12.75">
      <c r="F1106"/>
      <c r="N1106" s="5"/>
      <c r="O1106" s="5"/>
      <c r="S1106" s="5"/>
    </row>
    <row r="1107" spans="6:19" ht="12.75">
      <c r="F1107"/>
      <c r="N1107" s="5"/>
      <c r="O1107" s="5"/>
      <c r="S1107" s="5"/>
    </row>
    <row r="1108" spans="6:19" ht="12.75">
      <c r="F1108"/>
      <c r="N1108" s="5"/>
      <c r="O1108" s="5"/>
      <c r="S1108" s="5"/>
    </row>
    <row r="1109" spans="6:19" ht="12.75">
      <c r="F1109"/>
      <c r="N1109" s="5"/>
      <c r="O1109" s="5"/>
      <c r="S1109" s="5"/>
    </row>
    <row r="1110" spans="6:19" ht="12.75">
      <c r="F1110"/>
      <c r="N1110" s="5"/>
      <c r="O1110" s="5"/>
      <c r="S1110" s="5"/>
    </row>
    <row r="1111" spans="6:19" ht="12.75">
      <c r="F1111"/>
      <c r="N1111" s="5"/>
      <c r="O1111" s="5"/>
      <c r="S1111" s="5"/>
    </row>
    <row r="1112" spans="6:19" ht="12.75">
      <c r="F1112"/>
      <c r="N1112" s="5"/>
      <c r="O1112" s="5"/>
      <c r="S1112" s="5"/>
    </row>
    <row r="1113" spans="6:19" ht="12.75">
      <c r="F1113"/>
      <c r="N1113" s="5"/>
      <c r="O1113" s="5"/>
      <c r="S1113" s="5"/>
    </row>
    <row r="1114" spans="6:19" ht="12.75">
      <c r="F1114"/>
      <c r="N1114" s="5"/>
      <c r="O1114" s="5"/>
      <c r="S1114" s="5"/>
    </row>
    <row r="1115" spans="6:19" ht="12.75">
      <c r="F1115"/>
      <c r="N1115" s="5"/>
      <c r="O1115" s="5"/>
      <c r="S1115" s="5"/>
    </row>
    <row r="1116" spans="6:19" ht="12.75">
      <c r="F1116"/>
      <c r="N1116" s="5"/>
      <c r="O1116" s="5"/>
      <c r="S1116" s="5"/>
    </row>
    <row r="1117" spans="6:19" ht="12.75">
      <c r="F1117"/>
      <c r="N1117" s="5"/>
      <c r="O1117" s="5"/>
      <c r="S1117" s="5"/>
    </row>
    <row r="1118" spans="6:19" ht="12.75">
      <c r="F1118"/>
      <c r="N1118" s="5"/>
      <c r="O1118" s="5"/>
      <c r="S1118" s="5"/>
    </row>
    <row r="1119" spans="6:19" ht="12.75">
      <c r="F1119"/>
      <c r="N1119" s="5"/>
      <c r="O1119" s="5"/>
      <c r="S1119" s="5"/>
    </row>
    <row r="1120" spans="6:19" ht="12.75">
      <c r="F1120"/>
      <c r="N1120" s="5"/>
      <c r="O1120" s="5"/>
      <c r="S1120" s="5"/>
    </row>
    <row r="1121" spans="6:19" ht="12.75">
      <c r="F1121"/>
      <c r="N1121" s="5"/>
      <c r="O1121" s="5"/>
      <c r="S1121" s="5"/>
    </row>
    <row r="1122" spans="6:19" ht="12.75">
      <c r="F1122"/>
      <c r="N1122" s="5"/>
      <c r="O1122" s="5"/>
      <c r="S1122" s="5"/>
    </row>
    <row r="1123" spans="6:19" ht="12.75">
      <c r="F1123"/>
      <c r="N1123" s="5"/>
      <c r="O1123" s="5"/>
      <c r="S1123" s="5"/>
    </row>
    <row r="1124" spans="6:19" ht="12.75">
      <c r="F1124"/>
      <c r="N1124" s="5"/>
      <c r="O1124" s="5"/>
      <c r="S1124" s="5"/>
    </row>
    <row r="1125" spans="6:19" ht="12.75">
      <c r="F1125"/>
      <c r="N1125" s="5"/>
      <c r="O1125" s="5"/>
      <c r="S1125" s="5"/>
    </row>
    <row r="1126" spans="6:19" ht="12.75">
      <c r="F1126"/>
      <c r="N1126" s="5"/>
      <c r="O1126" s="5"/>
      <c r="S1126" s="5"/>
    </row>
    <row r="1127" spans="6:19" ht="12.75">
      <c r="F1127"/>
      <c r="N1127" s="5"/>
      <c r="O1127" s="5"/>
      <c r="S1127" s="5"/>
    </row>
    <row r="1128" spans="6:19" ht="12.75">
      <c r="F1128"/>
      <c r="N1128" s="5"/>
      <c r="O1128" s="5"/>
      <c r="S1128" s="5"/>
    </row>
    <row r="1129" spans="6:19" ht="12.75">
      <c r="F1129"/>
      <c r="N1129" s="5"/>
      <c r="O1129" s="5"/>
      <c r="S1129" s="5"/>
    </row>
    <row r="1130" spans="6:19" ht="12.75">
      <c r="F1130"/>
      <c r="N1130" s="5"/>
      <c r="O1130" s="5"/>
      <c r="S1130" s="5"/>
    </row>
    <row r="1131" spans="6:19" ht="12.75">
      <c r="F1131"/>
      <c r="N1131" s="5"/>
      <c r="O1131" s="5"/>
      <c r="S1131" s="5"/>
    </row>
    <row r="1132" spans="6:19" ht="12.75">
      <c r="F1132"/>
      <c r="N1132" s="5"/>
      <c r="O1132" s="5"/>
      <c r="S1132" s="5"/>
    </row>
    <row r="1133" spans="6:19" ht="12.75">
      <c r="F1133"/>
      <c r="N1133" s="5"/>
      <c r="O1133" s="5"/>
      <c r="S1133" s="5"/>
    </row>
    <row r="1134" spans="6:19" ht="12.75">
      <c r="F1134"/>
      <c r="N1134" s="5"/>
      <c r="O1134" s="5"/>
      <c r="S1134" s="5"/>
    </row>
    <row r="1135" spans="6:19" ht="12.75">
      <c r="F1135"/>
      <c r="N1135" s="5"/>
      <c r="O1135" s="5"/>
      <c r="S1135" s="5"/>
    </row>
    <row r="1136" spans="6:19" ht="12.75">
      <c r="F1136"/>
      <c r="N1136" s="5"/>
      <c r="O1136" s="5"/>
      <c r="S1136" s="5"/>
    </row>
    <row r="1137" spans="6:19" ht="12.75">
      <c r="F1137"/>
      <c r="N1137" s="5"/>
      <c r="O1137" s="5"/>
      <c r="S1137" s="5"/>
    </row>
    <row r="1138" spans="6:19" ht="12.75">
      <c r="F1138"/>
      <c r="N1138" s="5"/>
      <c r="O1138" s="5"/>
      <c r="S1138" s="5"/>
    </row>
    <row r="1139" spans="6:19" ht="12.75">
      <c r="F1139"/>
      <c r="N1139" s="5"/>
      <c r="O1139" s="5"/>
      <c r="S1139" s="5"/>
    </row>
    <row r="1140" spans="6:19" ht="12.75">
      <c r="F1140"/>
      <c r="N1140" s="5"/>
      <c r="O1140" s="5"/>
      <c r="S1140" s="5"/>
    </row>
    <row r="1141" spans="6:19" ht="12.75">
      <c r="F1141"/>
      <c r="N1141" s="5"/>
      <c r="O1141" s="5"/>
      <c r="S1141" s="5"/>
    </row>
    <row r="1142" spans="6:19" ht="12.75">
      <c r="F1142"/>
      <c r="N1142" s="5"/>
      <c r="O1142" s="5"/>
      <c r="S1142" s="5"/>
    </row>
    <row r="1143" spans="6:19" ht="12.75">
      <c r="F1143"/>
      <c r="N1143" s="5"/>
      <c r="O1143" s="5"/>
      <c r="S1143" s="5"/>
    </row>
    <row r="1144" spans="6:19" ht="12.75">
      <c r="F1144"/>
      <c r="N1144" s="5"/>
      <c r="O1144" s="5"/>
      <c r="S1144" s="5"/>
    </row>
    <row r="1145" spans="6:19" ht="12.75">
      <c r="F1145"/>
      <c r="N1145" s="5"/>
      <c r="O1145" s="5"/>
      <c r="S1145" s="5"/>
    </row>
    <row r="1146" spans="6:19" ht="12.75">
      <c r="F1146"/>
      <c r="N1146" s="5"/>
      <c r="O1146" s="5"/>
      <c r="S1146" s="5"/>
    </row>
    <row r="1147" spans="6:19" ht="12.75">
      <c r="F1147"/>
      <c r="N1147" s="5"/>
      <c r="O1147" s="5"/>
      <c r="S1147" s="5"/>
    </row>
    <row r="1148" spans="6:19" ht="12.75">
      <c r="F1148"/>
      <c r="N1148" s="5"/>
      <c r="O1148" s="5"/>
      <c r="S1148" s="5"/>
    </row>
    <row r="1149" spans="6:19" ht="12.75">
      <c r="F1149"/>
      <c r="N1149" s="5"/>
      <c r="O1149" s="5"/>
      <c r="S1149" s="5"/>
    </row>
    <row r="1150" spans="6:19" ht="12.75">
      <c r="F1150"/>
      <c r="N1150" s="5"/>
      <c r="O1150" s="5"/>
      <c r="S1150" s="5"/>
    </row>
    <row r="1151" spans="6:19" ht="12.75">
      <c r="F1151"/>
      <c r="N1151" s="5"/>
      <c r="O1151" s="5"/>
      <c r="S1151" s="5"/>
    </row>
    <row r="1152" spans="6:19" ht="12.75">
      <c r="F1152"/>
      <c r="N1152" s="5"/>
      <c r="O1152" s="5"/>
      <c r="S1152" s="5"/>
    </row>
    <row r="1153" spans="6:19" ht="12.75">
      <c r="F1153"/>
      <c r="N1153" s="5"/>
      <c r="O1153" s="5"/>
      <c r="S1153" s="5"/>
    </row>
    <row r="1154" spans="6:19" ht="12.75">
      <c r="F1154"/>
      <c r="N1154" s="5"/>
      <c r="O1154" s="5"/>
      <c r="S1154" s="5"/>
    </row>
    <row r="1155" spans="6:19" ht="12.75">
      <c r="F1155"/>
      <c r="N1155" s="5"/>
      <c r="O1155" s="5"/>
      <c r="S1155" s="5"/>
    </row>
    <row r="1156" spans="6:19" ht="12.75">
      <c r="F1156"/>
      <c r="N1156" s="5"/>
      <c r="O1156" s="5"/>
      <c r="S1156" s="5"/>
    </row>
    <row r="1157" spans="6:19" ht="12.75">
      <c r="F1157"/>
      <c r="N1157" s="5"/>
      <c r="O1157" s="5"/>
      <c r="S1157" s="5"/>
    </row>
    <row r="1158" spans="6:19" ht="12.75">
      <c r="F1158"/>
      <c r="N1158" s="5"/>
      <c r="O1158" s="5"/>
      <c r="S1158" s="5"/>
    </row>
    <row r="1159" spans="6:19" ht="12.75">
      <c r="F1159"/>
      <c r="N1159" s="5"/>
      <c r="O1159" s="5"/>
      <c r="S1159" s="5"/>
    </row>
    <row r="1160" spans="6:19" ht="12.75">
      <c r="F1160"/>
      <c r="N1160" s="5"/>
      <c r="O1160" s="5"/>
      <c r="S1160" s="5"/>
    </row>
    <row r="1161" spans="6:19" ht="12.75">
      <c r="F1161"/>
      <c r="N1161" s="5"/>
      <c r="O1161" s="5"/>
      <c r="S1161" s="5"/>
    </row>
    <row r="1162" spans="6:19" ht="12.75">
      <c r="F1162"/>
      <c r="N1162" s="5"/>
      <c r="O1162" s="5"/>
      <c r="S1162" s="5"/>
    </row>
    <row r="1163" spans="6:19" ht="12.75">
      <c r="F1163"/>
      <c r="N1163" s="5"/>
      <c r="O1163" s="5"/>
      <c r="S1163" s="5"/>
    </row>
    <row r="1164" spans="6:19" ht="12.75">
      <c r="F1164"/>
      <c r="N1164" s="5"/>
      <c r="O1164" s="5"/>
      <c r="S1164" s="5"/>
    </row>
    <row r="1165" spans="6:19" ht="12.75">
      <c r="F1165"/>
      <c r="N1165" s="5"/>
      <c r="O1165" s="5"/>
      <c r="S1165" s="5"/>
    </row>
    <row r="1166" spans="6:19" ht="12.75">
      <c r="F1166"/>
      <c r="N1166" s="5"/>
      <c r="O1166" s="5"/>
      <c r="S1166" s="5"/>
    </row>
    <row r="1167" spans="6:19" ht="12.75">
      <c r="F1167"/>
      <c r="N1167" s="5"/>
      <c r="O1167" s="5"/>
      <c r="S1167" s="5"/>
    </row>
    <row r="1168" spans="6:19" ht="12.75">
      <c r="F1168"/>
      <c r="N1168" s="5"/>
      <c r="O1168" s="5"/>
      <c r="S1168" s="5"/>
    </row>
    <row r="1169" spans="6:19" ht="12.75">
      <c r="F1169"/>
      <c r="N1169" s="5"/>
      <c r="O1169" s="5"/>
      <c r="S1169" s="5"/>
    </row>
    <row r="1170" spans="6:19" ht="12.75">
      <c r="F1170"/>
      <c r="N1170" s="5"/>
      <c r="O1170" s="5"/>
      <c r="S1170" s="5"/>
    </row>
    <row r="1171" spans="6:19" ht="12.75">
      <c r="F1171"/>
      <c r="N1171" s="5"/>
      <c r="O1171" s="5"/>
      <c r="S1171" s="5"/>
    </row>
    <row r="1172" spans="6:19" ht="12.75">
      <c r="F1172"/>
      <c r="N1172" s="5"/>
      <c r="O1172" s="5"/>
      <c r="S1172" s="5"/>
    </row>
    <row r="1173" spans="6:19" ht="12.75">
      <c r="F1173"/>
      <c r="N1173" s="5"/>
      <c r="O1173" s="5"/>
      <c r="S1173" s="5"/>
    </row>
    <row r="1174" spans="6:19" ht="12.75">
      <c r="F1174"/>
      <c r="N1174" s="5"/>
      <c r="O1174" s="5"/>
      <c r="S1174" s="5"/>
    </row>
    <row r="1175" spans="6:19" ht="12.75">
      <c r="F1175"/>
      <c r="N1175" s="5"/>
      <c r="O1175" s="5"/>
      <c r="S1175" s="5"/>
    </row>
    <row r="1176" spans="6:19" ht="12.75">
      <c r="F1176"/>
      <c r="N1176" s="5"/>
      <c r="O1176" s="5"/>
      <c r="S1176" s="5"/>
    </row>
    <row r="1177" spans="6:19" ht="12.75">
      <c r="F1177"/>
      <c r="N1177" s="5"/>
      <c r="O1177" s="5"/>
      <c r="S1177" s="5"/>
    </row>
    <row r="1178" spans="6:19" ht="12.75">
      <c r="F1178"/>
      <c r="N1178" s="5"/>
      <c r="O1178" s="5"/>
      <c r="S1178" s="5"/>
    </row>
    <row r="1179" spans="6:19" ht="12.75">
      <c r="F1179"/>
      <c r="N1179" s="5"/>
      <c r="O1179" s="5"/>
      <c r="S1179" s="5"/>
    </row>
    <row r="1180" spans="6:19" ht="12.75">
      <c r="F1180"/>
      <c r="N1180" s="5"/>
      <c r="O1180" s="5"/>
      <c r="S1180" s="5"/>
    </row>
    <row r="1181" spans="6:19" ht="12.75">
      <c r="F1181"/>
      <c r="N1181" s="5"/>
      <c r="O1181" s="5"/>
      <c r="S1181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Technology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West Virginia REAP Eligibility Spreadsheet 2002</dc:title>
  <dc:subject/>
  <dc:creator>dmoles</dc:creator>
  <cp:keywords/>
  <dc:description/>
  <cp:lastModifiedBy>Elaine Goheen</cp:lastModifiedBy>
  <dcterms:created xsi:type="dcterms:W3CDTF">2002-05-02T18:05:31Z</dcterms:created>
  <dcterms:modified xsi:type="dcterms:W3CDTF">2003-09-25T17:35:02Z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