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4440" windowWidth="7515" windowHeight="4875" activeTab="0"/>
  </bookViews>
  <sheets>
    <sheet name="s1295004" sheetId="1" r:id="rId1"/>
  </sheets>
  <definedNames>
    <definedName name="_xlnm.Print_Area" localSheetId="0">'s1295004'!$A$5:$I$85</definedName>
    <definedName name="_xlnm.Print_Area">'s1295004'!$A$5:$I$85</definedName>
    <definedName name="Print_Area_MI" localSheetId="0">'s1295004'!$A$5:$I$85</definedName>
    <definedName name="PRINT_AREA_MI">'s1295004'!$A$5:$I$85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<sst xmlns="http://schemas.openxmlformats.org/spreadsheetml/2006/main" count="297" uniqueCount="71">
  <si>
    <t>Tot. Fed. On-budget B.A...................</t>
  </si>
  <si>
    <t xml:space="preserve">  R&amp;D as percent of..........................</t>
  </si>
  <si>
    <t xml:space="preserve">  Table 3.  R&amp;D budget authority as a percentage of each function's</t>
  </si>
  <si>
    <t>Tot. Fed. B.A............................</t>
  </si>
  <si>
    <t xml:space="preserve">                     total budget authority</t>
  </si>
  <si>
    <t xml:space="preserve">                        [In percentages]</t>
  </si>
  <si>
    <t>_</t>
  </si>
  <si>
    <t xml:space="preserve"> |</t>
  </si>
  <si>
    <t>|</t>
  </si>
  <si>
    <t xml:space="preserve">  1993</t>
  </si>
  <si>
    <t xml:space="preserve">  1994</t>
  </si>
  <si>
    <t xml:space="preserve">  1995</t>
  </si>
  <si>
    <t>(Fed on-budget b.a.)</t>
  </si>
  <si>
    <t xml:space="preserve">  actual</t>
  </si>
  <si>
    <t>estimated 1/</t>
  </si>
  <si>
    <t xml:space="preserve">  proposed</t>
  </si>
  <si>
    <t>R&amp;D</t>
  </si>
  <si>
    <t>All</t>
  </si>
  <si>
    <t>-</t>
  </si>
  <si>
    <t>1993</t>
  </si>
  <si>
    <t>1994</t>
  </si>
  <si>
    <t>1995</t>
  </si>
  <si>
    <t>Rank</t>
  </si>
  <si>
    <t xml:space="preserve">  All functions conducting R&amp;D......</t>
  </si>
  <si>
    <t xml:space="preserve">     Total..............................</t>
  </si>
  <si>
    <t xml:space="preserve"> </t>
  </si>
  <si>
    <t>=</t>
  </si>
  <si>
    <t>National defense.....................</t>
  </si>
  <si>
    <t>Health.............................</t>
  </si>
  <si>
    <t>Space research and technology......</t>
  </si>
  <si>
    <t>General science....................</t>
  </si>
  <si>
    <t>Energy.............................</t>
  </si>
  <si>
    <t>Transportation.....................</t>
  </si>
  <si>
    <t>Natural resources and environment..</t>
  </si>
  <si>
    <t>Agriculture........................</t>
  </si>
  <si>
    <t>Commerce and housing credit........</t>
  </si>
  <si>
    <t>Resolution Trust and Savings Association Ins.</t>
  </si>
  <si>
    <t>Education, training, employment,</t>
  </si>
  <si>
    <t xml:space="preserve">   and social services.............</t>
  </si>
  <si>
    <t>International affairs..............</t>
  </si>
  <si>
    <t>Veterans benefits and services.....</t>
  </si>
  <si>
    <t>Community &amp; regional development...</t>
  </si>
  <si>
    <t>Disaster relief</t>
  </si>
  <si>
    <t>Administration of justice..........</t>
  </si>
  <si>
    <t>Income security....................</t>
  </si>
  <si>
    <t>2/</t>
  </si>
  <si>
    <t>General government.................</t>
  </si>
  <si>
    <t>1/ Fiscal year 1994 estimates reflect rescissions and supplementals enacted in P.L. 103-211.</t>
  </si>
  <si>
    <t>2/ Less than one-tenth of one percent.</t>
  </si>
  <si>
    <t>SOURCES: Agencies' submissions to Office of Management and Budget Circular No. A-11 44A, Research and</t>
  </si>
  <si>
    <t xml:space="preserve">         Development Activities;"</t>
  </si>
  <si>
    <t xml:space="preserve">  agency budget justification documents; supplemental data obtained from the agencies'</t>
  </si>
  <si>
    <t xml:space="preserve">  budget offices; Office of Management and Budget, Budget of the United States Government, Fiscal Year 1995,</t>
  </si>
  <si>
    <t xml:space="preserve">  Analytical Perspectives, Washington, DC: February 1994 (Table 7-1).</t>
  </si>
  <si>
    <t>SOURCE:  National Science Foundation/SRS, "Federal R&amp;D Funding by Budget Function: Fiscal</t>
  </si>
  <si>
    <t xml:space="preserve">         Years 1993-95."</t>
  </si>
  <si>
    <t>Table 4.  Distribution of total R&amp;D budget authority, by function</t>
  </si>
  <si>
    <t xml:space="preserve">           Federal R&amp;D budget authority by budget function</t>
  </si>
  <si>
    <t xml:space="preserve">                          [In percentages]</t>
  </si>
  <si>
    <t>Percent</t>
  </si>
  <si>
    <t xml:space="preserve"> change</t>
  </si>
  <si>
    <t xml:space="preserve">   1994</t>
  </si>
  <si>
    <t xml:space="preserve">   1995</t>
  </si>
  <si>
    <t>1993-1994</t>
  </si>
  <si>
    <t xml:space="preserve">Budget function  </t>
  </si>
  <si>
    <t xml:space="preserve">   actual</t>
  </si>
  <si>
    <t xml:space="preserve">   proposed</t>
  </si>
  <si>
    <t xml:space="preserve">   Total...........................</t>
  </si>
  <si>
    <t>_|_</t>
  </si>
  <si>
    <t>2/  Less than one-tenth of one percent.</t>
  </si>
  <si>
    <t>SOURCE:  National Science Foundation, SRS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</si>
</sst>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"/>
    <numFmt numFmtId="166" formatCode="0_)"/>
    <numFmt numFmtId="167" formatCode="0.0_)"/>
    <numFmt numFmtId="168" formatCode="0.0%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85"/>
  <sheetViews>
    <sheetView showGridLines="0" tabSelected="1" workbookViewId="0" topLeftCell="A51">
      <selection activeCell="A68" sqref="A68"/>
    </sheetView>
  </sheetViews>
  <sheetFormatPr defaultColWidth="9.625" defaultRowHeight="12.75"/>
  <cols>
    <col min="1" max="1" width="4.625" style="0" customWidth="1"/>
    <col min="2" max="2" width="3.625" style="0" customWidth="1"/>
    <col min="3" max="3" width="35.625" style="0" customWidth="1"/>
    <col min="4" max="4" width="1.625" style="0" customWidth="1"/>
    <col min="5" max="5" width="10.625" style="0" customWidth="1"/>
    <col min="6" max="6" width="12.625" style="0" customWidth="1"/>
    <col min="7" max="7" width="11.625" style="0" customWidth="1"/>
    <col min="10" max="10" width="40.625" style="0" customWidth="1"/>
  </cols>
  <sheetData>
    <row r="1" spans="5:13" ht="12">
      <c r="E1" s="1"/>
      <c r="F1" s="1"/>
      <c r="G1" s="1"/>
      <c r="K1" s="2">
        <v>1993</v>
      </c>
      <c r="L1" s="2">
        <f>K1+1</f>
        <v>1994</v>
      </c>
      <c r="M1" s="2">
        <f>L1+1</f>
        <v>1995</v>
      </c>
    </row>
    <row r="2" spans="5:13" ht="12">
      <c r="E2" s="3"/>
      <c r="F2" s="3"/>
      <c r="G2" s="3"/>
      <c r="J2" s="4" t="s">
        <v>0</v>
      </c>
      <c r="K2" s="5">
        <v>1204400</v>
      </c>
      <c r="L2" s="5">
        <v>1219800</v>
      </c>
      <c r="M2" s="5">
        <v>1238000</v>
      </c>
    </row>
    <row r="3" spans="10:13" ht="12">
      <c r="J3" s="4" t="s">
        <v>1</v>
      </c>
      <c r="K3" s="6">
        <f>(K15/K2)*100</f>
        <v>5.802429259382266</v>
      </c>
      <c r="L3" s="6">
        <f>(L15/L2)*100</f>
        <v>5.6002205792753115</v>
      </c>
      <c r="M3" s="6">
        <f>(M15/M2)*100</f>
        <v>5.764207883683358</v>
      </c>
    </row>
    <row r="5" spans="2:13" ht="12">
      <c r="B5" s="4" t="s">
        <v>2</v>
      </c>
      <c r="J5" s="4" t="s">
        <v>3</v>
      </c>
      <c r="K5" s="2">
        <v>1473600</v>
      </c>
      <c r="L5" s="2">
        <v>1504700</v>
      </c>
      <c r="M5" s="2">
        <v>1537000</v>
      </c>
    </row>
    <row r="6" spans="3:13" ht="12">
      <c r="C6" s="4" t="s">
        <v>4</v>
      </c>
      <c r="J6" s="4" t="s">
        <v>1</v>
      </c>
      <c r="K6" s="6">
        <f>(K15/K5)*100</f>
        <v>4.742430646036917</v>
      </c>
      <c r="L6" s="6">
        <f>(L15/L5)*100</f>
        <v>4.539874435169818</v>
      </c>
      <c r="M6" s="6">
        <f>(M15/M5)*100</f>
        <v>4.642868809368899</v>
      </c>
    </row>
    <row r="8" ht="12">
      <c r="C8" s="4" t="s">
        <v>5</v>
      </c>
    </row>
    <row r="9" spans="1:7" ht="12">
      <c r="A9" s="7" t="s">
        <v>6</v>
      </c>
      <c r="B9" s="7" t="s">
        <v>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</row>
    <row r="10" spans="2:13" ht="12">
      <c r="B10" s="4" t="s">
        <v>7</v>
      </c>
      <c r="D10" s="4" t="s">
        <v>8</v>
      </c>
      <c r="K10" s="1">
        <v>69884.458</v>
      </c>
      <c r="L10" s="1">
        <v>68311.49062600026</v>
      </c>
      <c r="M10" s="1">
        <v>71360.89360000001</v>
      </c>
    </row>
    <row r="11" spans="2:14" ht="12">
      <c r="B11" s="4" t="s">
        <v>7</v>
      </c>
      <c r="D11" s="4" t="s">
        <v>8</v>
      </c>
      <c r="E11" s="8" t="s">
        <v>9</v>
      </c>
      <c r="F11" s="8" t="s">
        <v>10</v>
      </c>
      <c r="G11" s="8" t="s">
        <v>11</v>
      </c>
      <c r="K11" s="3">
        <f>K10-K15</f>
        <v>0</v>
      </c>
      <c r="L11" s="3">
        <f>L10-L15</f>
        <v>0</v>
      </c>
      <c r="M11" s="3">
        <f>M10-M15</f>
        <v>0</v>
      </c>
      <c r="N11" s="4" t="s">
        <v>12</v>
      </c>
    </row>
    <row r="12" spans="2:15" ht="12">
      <c r="B12" s="4" t="s">
        <v>7</v>
      </c>
      <c r="D12" s="4" t="s">
        <v>8</v>
      </c>
      <c r="E12" s="8" t="s">
        <v>13</v>
      </c>
      <c r="F12" s="4" t="s">
        <v>14</v>
      </c>
      <c r="G12" s="8" t="s">
        <v>15</v>
      </c>
      <c r="L12" s="8" t="s">
        <v>16</v>
      </c>
      <c r="O12" s="8" t="s">
        <v>17</v>
      </c>
    </row>
    <row r="13" spans="2:16" ht="12">
      <c r="B13" s="4" t="s">
        <v>7</v>
      </c>
      <c r="D13" s="4" t="s">
        <v>8</v>
      </c>
      <c r="E13" s="7" t="s">
        <v>18</v>
      </c>
      <c r="F13" s="7" t="s">
        <v>18</v>
      </c>
      <c r="G13" s="7" t="s">
        <v>18</v>
      </c>
      <c r="K13" s="8" t="s">
        <v>19</v>
      </c>
      <c r="L13" s="8" t="s">
        <v>20</v>
      </c>
      <c r="M13" s="8" t="s">
        <v>21</v>
      </c>
      <c r="N13" s="8" t="s">
        <v>19</v>
      </c>
      <c r="O13" s="8" t="s">
        <v>20</v>
      </c>
      <c r="P13" s="8" t="s">
        <v>21</v>
      </c>
    </row>
    <row r="14" spans="1:4" ht="12">
      <c r="A14" s="4" t="s">
        <v>21</v>
      </c>
      <c r="B14" s="4" t="s">
        <v>7</v>
      </c>
      <c r="D14" s="4" t="s">
        <v>8</v>
      </c>
    </row>
    <row r="15" spans="1:16" ht="12">
      <c r="A15" s="4" t="s">
        <v>22</v>
      </c>
      <c r="B15" s="4" t="s">
        <v>7</v>
      </c>
      <c r="C15" s="4" t="s">
        <v>23</v>
      </c>
      <c r="D15" s="4" t="s">
        <v>8</v>
      </c>
      <c r="E15" s="9">
        <f>(K15/N15)</f>
        <v>0.07952359212507214</v>
      </c>
      <c r="F15" s="9">
        <f>(L15/O15)</f>
        <v>0.0792189957068906</v>
      </c>
      <c r="G15" s="9">
        <f>(M15/P15)</f>
        <v>0.08235761128986836</v>
      </c>
      <c r="J15" s="4" t="s">
        <v>24</v>
      </c>
      <c r="K15" s="10">
        <f aca="true" t="shared" si="0" ref="K15:P15">SUM(K18:K34)</f>
        <v>69884.45800000001</v>
      </c>
      <c r="L15" s="10">
        <f t="shared" si="0"/>
        <v>68311.49062600025</v>
      </c>
      <c r="M15" s="10">
        <f t="shared" si="0"/>
        <v>71360.89359999998</v>
      </c>
      <c r="N15" s="10">
        <f t="shared" si="0"/>
        <v>878789</v>
      </c>
      <c r="O15" s="10">
        <f t="shared" si="0"/>
        <v>862312</v>
      </c>
      <c r="P15" s="10">
        <f t="shared" si="0"/>
        <v>866476</v>
      </c>
    </row>
    <row r="16" spans="1:13" ht="12">
      <c r="A16" s="4" t="s">
        <v>25</v>
      </c>
      <c r="B16" s="4" t="s">
        <v>7</v>
      </c>
      <c r="C16" s="4" t="s">
        <v>25</v>
      </c>
      <c r="D16" s="4" t="s">
        <v>8</v>
      </c>
      <c r="E16" s="7" t="s">
        <v>26</v>
      </c>
      <c r="F16" s="7" t="s">
        <v>26</v>
      </c>
      <c r="G16" s="7" t="s">
        <v>26</v>
      </c>
      <c r="K16" s="7" t="s">
        <v>26</v>
      </c>
      <c r="L16" s="7" t="s">
        <v>26</v>
      </c>
      <c r="M16" s="7" t="s">
        <v>26</v>
      </c>
    </row>
    <row r="17" spans="2:22" ht="12">
      <c r="B17" s="4" t="s">
        <v>7</v>
      </c>
      <c r="D17" s="4" t="s">
        <v>8</v>
      </c>
      <c r="T17" s="3"/>
      <c r="U17" s="3"/>
      <c r="V17" s="3"/>
    </row>
    <row r="18" spans="1:22" ht="12">
      <c r="A18" s="2">
        <v>4</v>
      </c>
      <c r="B18" s="4" t="s">
        <v>7</v>
      </c>
      <c r="C18" s="4" t="s">
        <v>27</v>
      </c>
      <c r="D18" s="4" t="s">
        <v>8</v>
      </c>
      <c r="E18" s="6">
        <f aca="true" t="shared" si="1" ref="E18:E26">(K18/N18)*100</f>
        <v>14.675386728144701</v>
      </c>
      <c r="F18" s="6">
        <f aca="true" t="shared" si="2" ref="F18:F26">(L18/O18)*100</f>
        <v>14.571437769720754</v>
      </c>
      <c r="G18" s="6">
        <f aca="true" t="shared" si="3" ref="G18:G26">(M18/P18)*100</f>
        <v>14.97940917676151</v>
      </c>
      <c r="J18" s="4" t="s">
        <v>27</v>
      </c>
      <c r="K18" s="10">
        <v>41248.99</v>
      </c>
      <c r="L18" s="10">
        <v>38019.504</v>
      </c>
      <c r="M18" s="10">
        <v>39495.609000000004</v>
      </c>
      <c r="N18" s="11">
        <v>281076</v>
      </c>
      <c r="O18" s="11">
        <v>260918</v>
      </c>
      <c r="P18" s="11">
        <v>263666</v>
      </c>
      <c r="S18" s="10"/>
      <c r="T18" s="10"/>
      <c r="U18" s="10"/>
      <c r="V18" s="11"/>
    </row>
    <row r="19" spans="1:22" ht="12">
      <c r="A19" s="2">
        <v>5</v>
      </c>
      <c r="B19" s="4" t="s">
        <v>7</v>
      </c>
      <c r="C19" s="4" t="s">
        <v>28</v>
      </c>
      <c r="D19" s="4" t="s">
        <v>8</v>
      </c>
      <c r="E19" s="6">
        <f t="shared" si="1"/>
        <v>9.464348714738161</v>
      </c>
      <c r="F19" s="6">
        <f t="shared" si="2"/>
        <v>9.42174047718886</v>
      </c>
      <c r="G19" s="6">
        <f t="shared" si="3"/>
        <v>9.642207583818934</v>
      </c>
      <c r="J19" s="4" t="s">
        <v>28</v>
      </c>
      <c r="K19" s="11">
        <v>10279.797</v>
      </c>
      <c r="L19" s="11">
        <v>10936.285258896969</v>
      </c>
      <c r="M19" s="11">
        <v>11417.338</v>
      </c>
      <c r="N19" s="11">
        <v>108616</v>
      </c>
      <c r="O19" s="11">
        <v>116075</v>
      </c>
      <c r="P19" s="11">
        <v>118410</v>
      </c>
      <c r="S19" s="11"/>
      <c r="T19" s="11"/>
      <c r="U19" s="11"/>
      <c r="V19" s="11"/>
    </row>
    <row r="20" spans="1:22" ht="12">
      <c r="A20" s="2">
        <v>3</v>
      </c>
      <c r="B20" s="4" t="s">
        <v>7</v>
      </c>
      <c r="C20" s="4" t="s">
        <v>29</v>
      </c>
      <c r="D20" s="4" t="s">
        <v>8</v>
      </c>
      <c r="E20" s="6">
        <f t="shared" si="1"/>
        <v>53.490324556031844</v>
      </c>
      <c r="F20" s="6">
        <f t="shared" si="2"/>
        <v>55.84180375247257</v>
      </c>
      <c r="G20" s="6">
        <f t="shared" si="3"/>
        <v>58.83062399263183</v>
      </c>
      <c r="J20" s="4" t="s">
        <v>29</v>
      </c>
      <c r="K20" s="11">
        <v>6987.976</v>
      </c>
      <c r="L20" s="11">
        <v>7211.968954631833</v>
      </c>
      <c r="M20" s="11">
        <v>7665.042</v>
      </c>
      <c r="N20" s="11">
        <v>13064</v>
      </c>
      <c r="O20" s="11">
        <v>12915</v>
      </c>
      <c r="P20" s="11">
        <v>13029</v>
      </c>
      <c r="Q20" s="11"/>
      <c r="R20" s="11"/>
      <c r="S20" s="11"/>
      <c r="T20" s="11"/>
      <c r="U20" s="11"/>
      <c r="V20" s="11"/>
    </row>
    <row r="21" spans="1:22" ht="12">
      <c r="A21" s="2">
        <v>2</v>
      </c>
      <c r="B21" s="4" t="s">
        <v>7</v>
      </c>
      <c r="C21" s="4" t="s">
        <v>30</v>
      </c>
      <c r="D21" s="4" t="s">
        <v>8</v>
      </c>
      <c r="E21" s="6">
        <f t="shared" si="1"/>
        <v>64.47689911334771</v>
      </c>
      <c r="F21" s="6">
        <f t="shared" si="2"/>
        <v>59.05756521739131</v>
      </c>
      <c r="G21" s="6">
        <f t="shared" si="3"/>
        <v>66.95419294557347</v>
      </c>
      <c r="J21" s="4" t="s">
        <v>30</v>
      </c>
      <c r="K21" s="10">
        <v>2690.621</v>
      </c>
      <c r="L21" s="11">
        <v>2716.648</v>
      </c>
      <c r="M21" s="11">
        <v>2866.309</v>
      </c>
      <c r="N21" s="11">
        <v>4173</v>
      </c>
      <c r="O21" s="11">
        <v>4600</v>
      </c>
      <c r="P21" s="11">
        <v>4281</v>
      </c>
      <c r="Q21" s="11"/>
      <c r="S21" s="10"/>
      <c r="T21" s="10"/>
      <c r="U21" s="10"/>
      <c r="V21" s="11"/>
    </row>
    <row r="22" spans="1:22" ht="12">
      <c r="A22" s="2">
        <v>1</v>
      </c>
      <c r="B22" s="4" t="s">
        <v>7</v>
      </c>
      <c r="C22" s="4" t="s">
        <v>31</v>
      </c>
      <c r="D22" s="4" t="s">
        <v>8</v>
      </c>
      <c r="E22" s="6">
        <f t="shared" si="1"/>
        <v>32.39074298160698</v>
      </c>
      <c r="F22" s="6">
        <f t="shared" si="2"/>
        <v>60.20614364058214</v>
      </c>
      <c r="G22" s="6">
        <f t="shared" si="3"/>
        <v>62.35836864406779</v>
      </c>
      <c r="J22" s="4" t="s">
        <v>31</v>
      </c>
      <c r="K22" s="10">
        <v>2676.771</v>
      </c>
      <c r="L22" s="10">
        <v>2854.3732699999996</v>
      </c>
      <c r="M22" s="10">
        <v>2943.3149999999996</v>
      </c>
      <c r="N22" s="11">
        <v>8264</v>
      </c>
      <c r="O22" s="11">
        <v>4741</v>
      </c>
      <c r="P22" s="11">
        <v>4720</v>
      </c>
      <c r="Q22" s="10"/>
      <c r="R22" s="10"/>
      <c r="S22" s="10"/>
      <c r="T22" s="10"/>
      <c r="U22" s="10"/>
      <c r="V22" s="11"/>
    </row>
    <row r="23" spans="1:22" ht="12">
      <c r="A23" s="2">
        <v>6</v>
      </c>
      <c r="B23" s="4" t="s">
        <v>7</v>
      </c>
      <c r="C23" s="4" t="s">
        <v>32</v>
      </c>
      <c r="D23" s="4" t="s">
        <v>8</v>
      </c>
      <c r="E23" s="6">
        <f t="shared" si="1"/>
        <v>4.213460967646186</v>
      </c>
      <c r="F23" s="6">
        <f t="shared" si="2"/>
        <v>4.861637911689841</v>
      </c>
      <c r="G23" s="6">
        <f t="shared" si="3"/>
        <v>4.787940324241481</v>
      </c>
      <c r="J23" s="4" t="s">
        <v>32</v>
      </c>
      <c r="K23" s="11">
        <v>1703.418</v>
      </c>
      <c r="L23" s="11">
        <v>1892.0522424714522</v>
      </c>
      <c r="M23" s="11">
        <v>1999.396</v>
      </c>
      <c r="N23" s="11">
        <v>40428</v>
      </c>
      <c r="O23" s="11">
        <v>38918</v>
      </c>
      <c r="P23" s="11">
        <v>41759</v>
      </c>
      <c r="Q23" s="11"/>
      <c r="R23" s="11"/>
      <c r="S23" s="11"/>
      <c r="T23" s="11"/>
      <c r="U23" s="11"/>
      <c r="V23" s="11"/>
    </row>
    <row r="24" spans="1:22" ht="12">
      <c r="A24" s="2">
        <v>8</v>
      </c>
      <c r="B24" s="4" t="s">
        <v>7</v>
      </c>
      <c r="C24" s="4" t="s">
        <v>33</v>
      </c>
      <c r="D24" s="4" t="s">
        <v>8</v>
      </c>
      <c r="E24" s="6">
        <f t="shared" si="1"/>
        <v>8.326525235718247</v>
      </c>
      <c r="F24" s="6">
        <f t="shared" si="2"/>
        <v>8.989396291115824</v>
      </c>
      <c r="G24" s="6">
        <f t="shared" si="3"/>
        <v>9.253220966845713</v>
      </c>
      <c r="J24" s="4" t="s">
        <v>33</v>
      </c>
      <c r="K24" s="11">
        <v>1801.527</v>
      </c>
      <c r="L24" s="11">
        <v>1992.3199</v>
      </c>
      <c r="M24" s="11">
        <v>1998.3256000000001</v>
      </c>
      <c r="N24" s="11">
        <v>21636</v>
      </c>
      <c r="O24" s="11">
        <v>22163</v>
      </c>
      <c r="P24" s="11">
        <v>21596</v>
      </c>
      <c r="S24" s="11"/>
      <c r="T24" s="11"/>
      <c r="U24" s="11"/>
      <c r="V24" s="11"/>
    </row>
    <row r="25" spans="1:22" ht="12">
      <c r="A25" s="2">
        <v>7</v>
      </c>
      <c r="B25" s="4" t="s">
        <v>7</v>
      </c>
      <c r="C25" s="4" t="s">
        <v>34</v>
      </c>
      <c r="D25" s="4" t="s">
        <v>8</v>
      </c>
      <c r="E25" s="6">
        <f t="shared" si="1"/>
        <v>6.023436519556578</v>
      </c>
      <c r="F25" s="6">
        <f t="shared" si="2"/>
        <v>7.384577609249704</v>
      </c>
      <c r="G25" s="6">
        <f t="shared" si="3"/>
        <v>9.17404409497379</v>
      </c>
      <c r="J25" s="4" t="s">
        <v>34</v>
      </c>
      <c r="K25" s="11">
        <v>1151.922</v>
      </c>
      <c r="L25" s="11">
        <v>1187.9569999999999</v>
      </c>
      <c r="M25" s="11">
        <v>1190.057</v>
      </c>
      <c r="N25" s="11">
        <v>19124</v>
      </c>
      <c r="O25" s="11">
        <v>16087</v>
      </c>
      <c r="P25" s="11">
        <v>12972</v>
      </c>
      <c r="S25" s="11"/>
      <c r="T25" s="11"/>
      <c r="U25" s="11"/>
      <c r="V25" s="11"/>
    </row>
    <row r="26" spans="1:22" ht="12">
      <c r="A26" s="2">
        <v>11</v>
      </c>
      <c r="B26" s="4" t="s">
        <v>7</v>
      </c>
      <c r="C26" s="4" t="s">
        <v>35</v>
      </c>
      <c r="D26" s="4" t="s">
        <v>8</v>
      </c>
      <c r="E26" s="6">
        <f t="shared" si="1"/>
        <v>2.8643928524846745</v>
      </c>
      <c r="F26" s="6">
        <f t="shared" si="2"/>
        <v>1.5700238403948303</v>
      </c>
      <c r="G26" s="6">
        <f t="shared" si="3"/>
        <v>11.707670262980445</v>
      </c>
      <c r="J26" s="4" t="s">
        <v>35</v>
      </c>
      <c r="K26" s="11">
        <v>219.613</v>
      </c>
      <c r="L26" s="11">
        <v>375.377</v>
      </c>
      <c r="M26" s="11">
        <v>694.499</v>
      </c>
      <c r="N26" s="11">
        <v>7667</v>
      </c>
      <c r="O26" s="11">
        <v>23909</v>
      </c>
      <c r="P26" s="11">
        <v>5932</v>
      </c>
      <c r="Q26" s="4" t="s">
        <v>36</v>
      </c>
      <c r="S26" s="11"/>
      <c r="T26" s="11"/>
      <c r="U26" s="11"/>
      <c r="V26" s="11"/>
    </row>
    <row r="27" spans="2:16" ht="12">
      <c r="B27" s="4" t="s">
        <v>7</v>
      </c>
      <c r="C27" s="4" t="s">
        <v>37</v>
      </c>
      <c r="D27" s="4" t="s">
        <v>8</v>
      </c>
      <c r="E27" s="6"/>
      <c r="F27" s="6"/>
      <c r="G27" s="6"/>
      <c r="J27" s="4" t="s">
        <v>37</v>
      </c>
      <c r="K27" s="11"/>
      <c r="L27" s="11"/>
      <c r="M27" s="11"/>
      <c r="N27" s="11"/>
      <c r="O27" s="11"/>
      <c r="P27" s="11"/>
    </row>
    <row r="28" spans="1:22" ht="12">
      <c r="A28" s="2">
        <v>9</v>
      </c>
      <c r="B28" s="4" t="s">
        <v>7</v>
      </c>
      <c r="C28" s="4" t="s">
        <v>38</v>
      </c>
      <c r="D28" s="4" t="s">
        <v>8</v>
      </c>
      <c r="E28" s="6">
        <f aca="true" t="shared" si="4" ref="E28:G32">(K28/N28)*100</f>
        <v>0.6599488248673238</v>
      </c>
      <c r="F28" s="6">
        <f t="shared" si="4"/>
        <v>0.6548456003597661</v>
      </c>
      <c r="G28" s="6">
        <f t="shared" si="4"/>
        <v>0.6316815723793677</v>
      </c>
      <c r="J28" s="4" t="s">
        <v>38</v>
      </c>
      <c r="K28" s="11">
        <v>348.189</v>
      </c>
      <c r="L28" s="11">
        <v>349.478</v>
      </c>
      <c r="M28" s="11">
        <v>364.455</v>
      </c>
      <c r="N28" s="11">
        <v>52760</v>
      </c>
      <c r="O28" s="11">
        <v>53368</v>
      </c>
      <c r="P28" s="11">
        <v>57696</v>
      </c>
      <c r="S28" s="11"/>
      <c r="T28" s="11"/>
      <c r="U28" s="11"/>
      <c r="V28" s="11"/>
    </row>
    <row r="29" spans="1:22" ht="12">
      <c r="A29" s="2">
        <v>12</v>
      </c>
      <c r="B29" s="4" t="s">
        <v>7</v>
      </c>
      <c r="C29" s="4" t="s">
        <v>39</v>
      </c>
      <c r="D29" s="4" t="s">
        <v>8</v>
      </c>
      <c r="E29" s="6">
        <f t="shared" si="4"/>
        <v>1.1821946618006371</v>
      </c>
      <c r="F29" s="6">
        <f t="shared" si="4"/>
        <v>1.7030269236896607</v>
      </c>
      <c r="G29" s="6">
        <f t="shared" si="4"/>
        <v>1.67397238364344</v>
      </c>
      <c r="J29" s="4" t="s">
        <v>39</v>
      </c>
      <c r="K29" s="11">
        <v>382.23900000000003</v>
      </c>
      <c r="L29" s="11">
        <v>320.697</v>
      </c>
      <c r="M29" s="11">
        <v>313.987</v>
      </c>
      <c r="N29" s="11">
        <v>32333</v>
      </c>
      <c r="O29" s="11">
        <v>18831</v>
      </c>
      <c r="P29" s="11">
        <v>18757</v>
      </c>
      <c r="S29" s="11"/>
      <c r="T29" s="11"/>
      <c r="U29" s="11"/>
      <c r="V29" s="11"/>
    </row>
    <row r="30" spans="1:22" ht="12">
      <c r="A30" s="2">
        <v>14</v>
      </c>
      <c r="B30" s="4" t="s">
        <v>7</v>
      </c>
      <c r="C30" s="4" t="s">
        <v>40</v>
      </c>
      <c r="D30" s="4" t="s">
        <v>8</v>
      </c>
      <c r="E30" s="6">
        <f t="shared" si="4"/>
        <v>0.6905430375906672</v>
      </c>
      <c r="F30" s="6">
        <f t="shared" si="4"/>
        <v>0.7339449041811847</v>
      </c>
      <c r="G30" s="6">
        <f t="shared" si="4"/>
        <v>0.5928008421268839</v>
      </c>
      <c r="J30" s="4" t="s">
        <v>40</v>
      </c>
      <c r="K30" s="11">
        <v>250.384</v>
      </c>
      <c r="L30" s="11">
        <v>269.622</v>
      </c>
      <c r="M30" s="11">
        <v>230.89</v>
      </c>
      <c r="N30" s="11">
        <v>36259</v>
      </c>
      <c r="O30" s="11">
        <v>36736</v>
      </c>
      <c r="P30" s="11">
        <v>38949</v>
      </c>
      <c r="S30" s="11"/>
      <c r="T30" s="11"/>
      <c r="U30" s="11"/>
      <c r="V30" s="11"/>
    </row>
    <row r="31" spans="1:22" ht="12">
      <c r="A31" s="2">
        <v>10</v>
      </c>
      <c r="B31" s="4" t="s">
        <v>7</v>
      </c>
      <c r="C31" s="4" t="s">
        <v>41</v>
      </c>
      <c r="D31" s="4" t="s">
        <v>8</v>
      </c>
      <c r="E31" s="6">
        <f t="shared" si="4"/>
        <v>0.5652058302146937</v>
      </c>
      <c r="F31" s="6">
        <f t="shared" si="4"/>
        <v>0.8631925332056959</v>
      </c>
      <c r="G31" s="6">
        <f t="shared" si="4"/>
        <v>0.8717888185427621</v>
      </c>
      <c r="J31" s="4" t="s">
        <v>41</v>
      </c>
      <c r="K31" s="11">
        <v>57.391</v>
      </c>
      <c r="L31" s="11">
        <v>72.137</v>
      </c>
      <c r="M31" s="11">
        <v>81.242</v>
      </c>
      <c r="N31" s="11">
        <v>10154</v>
      </c>
      <c r="O31" s="11">
        <v>8357</v>
      </c>
      <c r="P31" s="11">
        <v>9319</v>
      </c>
      <c r="Q31" s="4" t="s">
        <v>42</v>
      </c>
      <c r="S31" s="11"/>
      <c r="T31" s="11"/>
      <c r="U31" s="11"/>
      <c r="V31" s="11"/>
    </row>
    <row r="32" spans="1:22" ht="12">
      <c r="A32" s="2">
        <v>13</v>
      </c>
      <c r="B32" s="4" t="s">
        <v>7</v>
      </c>
      <c r="C32" s="4" t="s">
        <v>43</v>
      </c>
      <c r="D32" s="4" t="s">
        <v>8</v>
      </c>
      <c r="E32" s="6">
        <f t="shared" si="4"/>
        <v>0.322167325428195</v>
      </c>
      <c r="F32" s="6">
        <f t="shared" si="4"/>
        <v>0.3189378189378189</v>
      </c>
      <c r="G32" s="6">
        <f t="shared" si="4"/>
        <v>0.26576476793248943</v>
      </c>
      <c r="J32" s="4" t="s">
        <v>43</v>
      </c>
      <c r="K32" s="11">
        <v>48.905</v>
      </c>
      <c r="L32" s="11">
        <v>50.625</v>
      </c>
      <c r="M32" s="11">
        <v>50.389</v>
      </c>
      <c r="N32" s="11">
        <v>15180</v>
      </c>
      <c r="O32" s="11">
        <v>15873</v>
      </c>
      <c r="P32" s="11">
        <v>18960</v>
      </c>
      <c r="S32" s="11"/>
      <c r="T32" s="11"/>
      <c r="U32" s="11"/>
      <c r="V32" s="11"/>
    </row>
    <row r="33" spans="1:22" ht="12">
      <c r="A33" s="2">
        <v>16</v>
      </c>
      <c r="B33" s="4" t="s">
        <v>7</v>
      </c>
      <c r="C33" s="4" t="s">
        <v>44</v>
      </c>
      <c r="D33" s="4" t="s">
        <v>8</v>
      </c>
      <c r="E33" s="12" t="s">
        <v>45</v>
      </c>
      <c r="F33" s="12" t="s">
        <v>45</v>
      </c>
      <c r="G33" s="12" t="s">
        <v>45</v>
      </c>
      <c r="J33" s="4" t="s">
        <v>44</v>
      </c>
      <c r="K33" s="11">
        <v>36.415</v>
      </c>
      <c r="L33" s="11">
        <v>61.246</v>
      </c>
      <c r="M33" s="11">
        <v>50.04</v>
      </c>
      <c r="N33" s="11">
        <v>214815</v>
      </c>
      <c r="O33" s="11">
        <v>215198</v>
      </c>
      <c r="P33" s="11">
        <v>221729</v>
      </c>
      <c r="S33" s="11"/>
      <c r="T33" s="11"/>
      <c r="U33" s="11"/>
      <c r="V33" s="11"/>
    </row>
    <row r="34" spans="1:22" ht="12">
      <c r="A34" s="2">
        <v>15</v>
      </c>
      <c r="B34" s="4" t="s">
        <v>7</v>
      </c>
      <c r="C34" s="4" t="s">
        <v>46</v>
      </c>
      <c r="D34" s="4" t="s">
        <v>8</v>
      </c>
      <c r="E34" s="12" t="s">
        <v>45</v>
      </c>
      <c r="F34" s="12" t="s">
        <v>45</v>
      </c>
      <c r="G34" s="12" t="s">
        <v>45</v>
      </c>
      <c r="J34" s="4" t="s">
        <v>46</v>
      </c>
      <c r="K34" s="11">
        <v>0.3</v>
      </c>
      <c r="L34" s="11">
        <v>1.2</v>
      </c>
      <c r="M34" s="11">
        <v>0</v>
      </c>
      <c r="N34" s="11">
        <v>13240</v>
      </c>
      <c r="O34" s="11">
        <v>13623</v>
      </c>
      <c r="P34" s="11">
        <v>14701</v>
      </c>
      <c r="S34" s="6"/>
      <c r="T34" s="11"/>
      <c r="U34" s="11"/>
      <c r="V34" s="11"/>
    </row>
    <row r="35" spans="1:16" ht="12">
      <c r="A35" s="7" t="s">
        <v>6</v>
      </c>
      <c r="B35" s="7" t="s">
        <v>6</v>
      </c>
      <c r="C35" s="7" t="s">
        <v>6</v>
      </c>
      <c r="D35" s="7" t="s">
        <v>6</v>
      </c>
      <c r="E35" s="7" t="s">
        <v>6</v>
      </c>
      <c r="F35" s="7" t="s">
        <v>6</v>
      </c>
      <c r="G35" s="7" t="s">
        <v>6</v>
      </c>
      <c r="K35" s="7" t="s">
        <v>6</v>
      </c>
      <c r="L35" s="7" t="s">
        <v>6</v>
      </c>
      <c r="M35" s="7" t="s">
        <v>6</v>
      </c>
      <c r="N35" s="11"/>
      <c r="O35" s="11"/>
      <c r="P35" s="11"/>
    </row>
    <row r="37" ht="12">
      <c r="A37" s="4" t="s">
        <v>47</v>
      </c>
    </row>
    <row r="38" spans="1:16" ht="12">
      <c r="A38" s="4" t="s">
        <v>48</v>
      </c>
      <c r="K38" s="11"/>
      <c r="L38" s="11"/>
      <c r="M38" s="11"/>
      <c r="N38" s="11"/>
      <c r="O38" s="11"/>
      <c r="P38" s="11"/>
    </row>
    <row r="40" ht="12">
      <c r="A40" s="4" t="s">
        <v>49</v>
      </c>
    </row>
    <row r="41" spans="1:3" ht="12">
      <c r="A41" s="4" t="s">
        <v>50</v>
      </c>
      <c r="C41" s="4" t="s">
        <v>51</v>
      </c>
    </row>
    <row r="42" ht="12">
      <c r="C42" s="4" t="s">
        <v>52</v>
      </c>
    </row>
    <row r="43" ht="12">
      <c r="C43" s="4" t="s">
        <v>53</v>
      </c>
    </row>
    <row r="44" spans="7:16" ht="12">
      <c r="G44" s="6"/>
      <c r="K44" s="11"/>
      <c r="L44" s="11"/>
      <c r="M44" s="11"/>
      <c r="N44" s="11"/>
      <c r="O44" s="11"/>
      <c r="P44" s="11"/>
    </row>
    <row r="45" spans="1:16" ht="12">
      <c r="A45" s="4" t="s">
        <v>54</v>
      </c>
      <c r="E45" s="6"/>
      <c r="F45" s="6"/>
      <c r="G45" s="6"/>
      <c r="K45" s="11"/>
      <c r="L45" s="11"/>
      <c r="M45" s="11"/>
      <c r="N45" s="11"/>
      <c r="O45" s="11"/>
      <c r="P45" s="11"/>
    </row>
    <row r="46" spans="1:16" ht="12">
      <c r="A46" s="4" t="s">
        <v>55</v>
      </c>
      <c r="E46" s="6"/>
      <c r="F46" s="6"/>
      <c r="G46" s="6"/>
      <c r="K46" s="11"/>
      <c r="M46" s="11"/>
      <c r="N46" s="11"/>
      <c r="O46" s="11"/>
      <c r="P46" s="11"/>
    </row>
    <row r="50" ht="12">
      <c r="C50" s="4" t="s">
        <v>56</v>
      </c>
    </row>
    <row r="51" spans="11:19" ht="12">
      <c r="K51" s="4" t="s">
        <v>57</v>
      </c>
      <c r="M51" s="10"/>
      <c r="N51" s="10"/>
      <c r="O51" s="10"/>
      <c r="P51" s="9"/>
      <c r="S51" s="3"/>
    </row>
    <row r="52" ht="12">
      <c r="C52" s="4" t="s">
        <v>58</v>
      </c>
    </row>
    <row r="53" spans="1:15" ht="12">
      <c r="A53" s="7" t="s">
        <v>6</v>
      </c>
      <c r="B53" s="7" t="s">
        <v>6</v>
      </c>
      <c r="C53" s="7" t="s">
        <v>6</v>
      </c>
      <c r="D53" s="7" t="s">
        <v>6</v>
      </c>
      <c r="E53" s="7" t="s">
        <v>6</v>
      </c>
      <c r="F53" s="7" t="s">
        <v>6</v>
      </c>
      <c r="G53" s="7" t="s">
        <v>6</v>
      </c>
      <c r="O53" s="8" t="s">
        <v>59</v>
      </c>
    </row>
    <row r="54" spans="2:16" ht="12">
      <c r="B54" s="4" t="s">
        <v>7</v>
      </c>
      <c r="D54" s="4" t="s">
        <v>8</v>
      </c>
      <c r="K54" s="4" t="s">
        <v>25</v>
      </c>
      <c r="M54" s="11"/>
      <c r="N54" s="11"/>
      <c r="O54" s="8" t="s">
        <v>60</v>
      </c>
      <c r="P54" s="6"/>
    </row>
    <row r="55" spans="1:16" ht="12">
      <c r="A55" s="4" t="s">
        <v>21</v>
      </c>
      <c r="B55" s="4" t="s">
        <v>7</v>
      </c>
      <c r="C55" s="4" t="s">
        <v>25</v>
      </c>
      <c r="D55" s="4" t="s">
        <v>8</v>
      </c>
      <c r="E55" s="8" t="s">
        <v>9</v>
      </c>
      <c r="F55" s="8" t="s">
        <v>61</v>
      </c>
      <c r="G55" s="8" t="s">
        <v>62</v>
      </c>
      <c r="K55" s="4" t="s">
        <v>25</v>
      </c>
      <c r="O55" s="8" t="s">
        <v>63</v>
      </c>
      <c r="P55" s="6"/>
    </row>
    <row r="56" spans="1:16" ht="12">
      <c r="A56" s="4" t="s">
        <v>22</v>
      </c>
      <c r="B56" s="4" t="s">
        <v>7</v>
      </c>
      <c r="C56" s="8" t="s">
        <v>64</v>
      </c>
      <c r="D56" s="4" t="s">
        <v>8</v>
      </c>
      <c r="E56" s="8" t="s">
        <v>65</v>
      </c>
      <c r="F56" s="4" t="s">
        <v>14</v>
      </c>
      <c r="G56" s="8" t="s">
        <v>66</v>
      </c>
      <c r="K56" s="4" t="s">
        <v>25</v>
      </c>
      <c r="O56" s="7" t="s">
        <v>18</v>
      </c>
      <c r="P56" s="6"/>
    </row>
    <row r="57" spans="2:16" ht="12">
      <c r="B57" s="4" t="s">
        <v>7</v>
      </c>
      <c r="C57" s="4" t="s">
        <v>25</v>
      </c>
      <c r="D57" s="4" t="s">
        <v>8</v>
      </c>
      <c r="O57" s="4" t="s">
        <v>25</v>
      </c>
      <c r="P57" s="6"/>
    </row>
    <row r="58" spans="1:19" ht="12">
      <c r="A58" s="7" t="s">
        <v>18</v>
      </c>
      <c r="B58" s="7" t="s">
        <v>18</v>
      </c>
      <c r="C58" s="7" t="s">
        <v>18</v>
      </c>
      <c r="D58" s="7" t="s">
        <v>18</v>
      </c>
      <c r="E58" s="7" t="s">
        <v>18</v>
      </c>
      <c r="F58" s="7" t="s">
        <v>18</v>
      </c>
      <c r="G58" s="7" t="s">
        <v>18</v>
      </c>
      <c r="L58" s="1">
        <v>69884.458</v>
      </c>
      <c r="M58" s="1">
        <v>68311.49062600026</v>
      </c>
      <c r="N58" s="1">
        <v>71360.89360000001</v>
      </c>
      <c r="O58" s="11"/>
      <c r="P58" s="6"/>
      <c r="S58" s="3"/>
    </row>
    <row r="59" spans="2:23" ht="12">
      <c r="B59" s="4" t="s">
        <v>7</v>
      </c>
      <c r="C59" s="4" t="s">
        <v>67</v>
      </c>
      <c r="D59" s="4" t="s">
        <v>8</v>
      </c>
      <c r="E59" s="9">
        <v>1</v>
      </c>
      <c r="F59" s="9">
        <v>1</v>
      </c>
      <c r="G59" s="9">
        <v>1</v>
      </c>
      <c r="K59" s="4" t="s">
        <v>24</v>
      </c>
      <c r="L59" s="10">
        <f>SUM(L62:L78)</f>
        <v>69884.45800000001</v>
      </c>
      <c r="M59" s="10">
        <f>SUM(M62:M78)</f>
        <v>68311.49062600025</v>
      </c>
      <c r="N59" s="10">
        <f>SUM(N62:N78)</f>
        <v>71360.89359999998</v>
      </c>
      <c r="O59" s="9">
        <f>(N59-M59)/M59</f>
        <v>0.04463967842094039</v>
      </c>
      <c r="P59" s="6"/>
      <c r="U59" s="10"/>
      <c r="V59" s="10"/>
      <c r="W59" s="10"/>
    </row>
    <row r="60" spans="1:19" ht="12">
      <c r="A60" s="4" t="s">
        <v>25</v>
      </c>
      <c r="B60" s="4" t="s">
        <v>7</v>
      </c>
      <c r="C60" s="4" t="s">
        <v>25</v>
      </c>
      <c r="D60" s="4" t="s">
        <v>8</v>
      </c>
      <c r="E60" s="7" t="s">
        <v>26</v>
      </c>
      <c r="F60" s="7" t="s">
        <v>26</v>
      </c>
      <c r="G60" s="7" t="s">
        <v>26</v>
      </c>
      <c r="L60" s="3">
        <f>L59-L58</f>
        <v>0</v>
      </c>
      <c r="M60" s="3">
        <f>M59-M58</f>
        <v>0</v>
      </c>
      <c r="N60" s="3">
        <f>N59-N58</f>
        <v>0</v>
      </c>
      <c r="O60" s="7" t="s">
        <v>26</v>
      </c>
      <c r="P60" s="6"/>
      <c r="S60" s="3"/>
    </row>
    <row r="61" spans="2:19" ht="12">
      <c r="B61" s="4" t="s">
        <v>7</v>
      </c>
      <c r="D61" s="4" t="s">
        <v>8</v>
      </c>
      <c r="O61" s="11"/>
      <c r="P61" s="6"/>
      <c r="S61" s="3"/>
    </row>
    <row r="62" spans="1:23" ht="12">
      <c r="A62" s="2">
        <v>1</v>
      </c>
      <c r="B62" s="4" t="s">
        <v>7</v>
      </c>
      <c r="C62" s="4" t="s">
        <v>27</v>
      </c>
      <c r="D62" s="4" t="s">
        <v>8</v>
      </c>
      <c r="E62" s="6">
        <f aca="true" t="shared" si="5" ref="E62:E70">(L62/L$59)*100</f>
        <v>59.024554501088055</v>
      </c>
      <c r="F62" s="6">
        <f aca="true" t="shared" si="6" ref="F62:F70">(M62/M$59)*100</f>
        <v>55.65608897067352</v>
      </c>
      <c r="G62" s="6">
        <f aca="true" t="shared" si="7" ref="G62:G70">(N62/N$59)*100</f>
        <v>55.346292636671826</v>
      </c>
      <c r="K62" s="4" t="s">
        <v>27</v>
      </c>
      <c r="L62" s="11">
        <f aca="true" t="shared" si="8" ref="L62:N79">K18</f>
        <v>41248.99</v>
      </c>
      <c r="M62" s="11">
        <f t="shared" si="8"/>
        <v>38019.504</v>
      </c>
      <c r="N62" s="11">
        <f t="shared" si="8"/>
        <v>39495.609000000004</v>
      </c>
      <c r="O62" s="6">
        <f aca="true" t="shared" si="9" ref="O62:O70">((N62-M62)/M62)*100</f>
        <v>3.882494100922524</v>
      </c>
      <c r="U62" s="11"/>
      <c r="V62" s="11"/>
      <c r="W62" s="11"/>
    </row>
    <row r="63" spans="1:23" ht="12">
      <c r="A63" s="2">
        <v>2</v>
      </c>
      <c r="B63" s="4" t="s">
        <v>7</v>
      </c>
      <c r="C63" s="4" t="s">
        <v>28</v>
      </c>
      <c r="D63" s="4" t="s">
        <v>8</v>
      </c>
      <c r="E63" s="6">
        <f t="shared" si="5"/>
        <v>14.70970412334027</v>
      </c>
      <c r="F63" s="6">
        <f t="shared" si="6"/>
        <v>16.00943729770475</v>
      </c>
      <c r="G63" s="6">
        <f t="shared" si="7"/>
        <v>15.999432495895768</v>
      </c>
      <c r="K63" s="4" t="s">
        <v>28</v>
      </c>
      <c r="L63" s="11">
        <f t="shared" si="8"/>
        <v>10279.797</v>
      </c>
      <c r="M63" s="11">
        <f t="shared" si="8"/>
        <v>10936.285258896969</v>
      </c>
      <c r="N63" s="11">
        <f t="shared" si="8"/>
        <v>11417.338</v>
      </c>
      <c r="O63" s="6">
        <f t="shared" si="9"/>
        <v>4.398685017032462</v>
      </c>
      <c r="P63" s="6"/>
      <c r="U63" s="11"/>
      <c r="V63" s="11"/>
      <c r="W63" s="11"/>
    </row>
    <row r="64" spans="1:23" ht="12">
      <c r="A64" s="2">
        <v>3</v>
      </c>
      <c r="B64" s="4" t="s">
        <v>7</v>
      </c>
      <c r="C64" s="4" t="s">
        <v>29</v>
      </c>
      <c r="D64" s="4" t="s">
        <v>8</v>
      </c>
      <c r="E64" s="6">
        <f t="shared" si="5"/>
        <v>9.999327747522917</v>
      </c>
      <c r="F64" s="6">
        <f t="shared" si="6"/>
        <v>10.557475599700739</v>
      </c>
      <c r="G64" s="6">
        <f t="shared" si="7"/>
        <v>10.741236009410065</v>
      </c>
      <c r="K64" s="4" t="s">
        <v>29</v>
      </c>
      <c r="L64" s="11">
        <f t="shared" si="8"/>
        <v>6987.976</v>
      </c>
      <c r="M64" s="11">
        <f t="shared" si="8"/>
        <v>7211.968954631833</v>
      </c>
      <c r="N64" s="11">
        <f t="shared" si="8"/>
        <v>7665.042</v>
      </c>
      <c r="O64" s="6">
        <f t="shared" si="9"/>
        <v>6.282237877316213</v>
      </c>
      <c r="P64" s="6"/>
      <c r="U64" s="11"/>
      <c r="V64" s="11"/>
      <c r="W64" s="11"/>
    </row>
    <row r="65" spans="1:23" ht="12">
      <c r="A65" s="2">
        <v>4</v>
      </c>
      <c r="B65" s="4" t="s">
        <v>7</v>
      </c>
      <c r="C65" s="4" t="s">
        <v>30</v>
      </c>
      <c r="D65" s="4" t="s">
        <v>8</v>
      </c>
      <c r="E65" s="6">
        <f t="shared" si="5"/>
        <v>3.8500992595521017</v>
      </c>
      <c r="F65" s="6">
        <f t="shared" si="6"/>
        <v>3.9768536378065926</v>
      </c>
      <c r="G65" s="6">
        <f t="shared" si="7"/>
        <v>4.016638323038042</v>
      </c>
      <c r="K65" s="4" t="s">
        <v>30</v>
      </c>
      <c r="L65" s="11">
        <f t="shared" si="8"/>
        <v>2690.621</v>
      </c>
      <c r="M65" s="11">
        <f t="shared" si="8"/>
        <v>2716.648</v>
      </c>
      <c r="N65" s="11">
        <f t="shared" si="8"/>
        <v>2866.309</v>
      </c>
      <c r="O65" s="6">
        <f t="shared" si="9"/>
        <v>5.509031718500154</v>
      </c>
      <c r="P65" s="6"/>
      <c r="U65" s="11"/>
      <c r="V65" s="11"/>
      <c r="W65" s="11"/>
    </row>
    <row r="66" spans="1:23" ht="12">
      <c r="A66" s="2">
        <v>5</v>
      </c>
      <c r="B66" s="4" t="s">
        <v>7</v>
      </c>
      <c r="C66" s="4" t="s">
        <v>31</v>
      </c>
      <c r="D66" s="4" t="s">
        <v>8</v>
      </c>
      <c r="E66" s="6">
        <f t="shared" si="5"/>
        <v>3.8302808329714737</v>
      </c>
      <c r="F66" s="6">
        <f t="shared" si="6"/>
        <v>4.178467259084503</v>
      </c>
      <c r="G66" s="6">
        <f t="shared" si="7"/>
        <v>4.124548967251162</v>
      </c>
      <c r="K66" s="4" t="s">
        <v>31</v>
      </c>
      <c r="L66" s="11">
        <f t="shared" si="8"/>
        <v>2676.771</v>
      </c>
      <c r="M66" s="11">
        <f t="shared" si="8"/>
        <v>2854.3732699999996</v>
      </c>
      <c r="N66" s="11">
        <f t="shared" si="8"/>
        <v>2943.3149999999996</v>
      </c>
      <c r="O66" s="6">
        <f t="shared" si="9"/>
        <v>3.1159810433622797</v>
      </c>
      <c r="P66" s="6"/>
      <c r="U66" s="11"/>
      <c r="V66" s="11"/>
      <c r="W66" s="11"/>
    </row>
    <row r="67" spans="1:23" ht="12">
      <c r="A67" s="2">
        <v>6</v>
      </c>
      <c r="B67" s="4" t="s">
        <v>7</v>
      </c>
      <c r="C67" s="4" t="s">
        <v>32</v>
      </c>
      <c r="D67" s="4" t="s">
        <v>8</v>
      </c>
      <c r="E67" s="6">
        <f t="shared" si="5"/>
        <v>2.4374775862180966</v>
      </c>
      <c r="F67" s="6">
        <f t="shared" si="6"/>
        <v>2.7697422865946253</v>
      </c>
      <c r="G67" s="6">
        <f t="shared" si="7"/>
        <v>2.8018090849691943</v>
      </c>
      <c r="K67" s="4" t="s">
        <v>32</v>
      </c>
      <c r="L67" s="11">
        <f t="shared" si="8"/>
        <v>1703.418</v>
      </c>
      <c r="M67" s="11">
        <f t="shared" si="8"/>
        <v>1892.0522424714522</v>
      </c>
      <c r="N67" s="11">
        <f t="shared" si="8"/>
        <v>1999.396</v>
      </c>
      <c r="O67" s="6">
        <f t="shared" si="9"/>
        <v>5.673403467355228</v>
      </c>
      <c r="P67" s="6"/>
      <c r="U67" s="11"/>
      <c r="V67" s="11"/>
      <c r="W67" s="11"/>
    </row>
    <row r="68" spans="1:23" ht="12">
      <c r="A68" s="2">
        <v>7</v>
      </c>
      <c r="B68" s="4" t="s">
        <v>7</v>
      </c>
      <c r="C68" s="4" t="s">
        <v>33</v>
      </c>
      <c r="D68" s="4" t="s">
        <v>8</v>
      </c>
      <c r="E68" s="6">
        <f t="shared" si="5"/>
        <v>2.577865024008628</v>
      </c>
      <c r="F68" s="6">
        <f t="shared" si="6"/>
        <v>2.9165223621129663</v>
      </c>
      <c r="G68" s="6">
        <f t="shared" si="7"/>
        <v>2.800309103752592</v>
      </c>
      <c r="K68" s="4" t="s">
        <v>33</v>
      </c>
      <c r="L68" s="11">
        <f t="shared" si="8"/>
        <v>1801.527</v>
      </c>
      <c r="M68" s="11">
        <f t="shared" si="8"/>
        <v>1992.3199</v>
      </c>
      <c r="N68" s="11">
        <f t="shared" si="8"/>
        <v>1998.3256000000001</v>
      </c>
      <c r="O68" s="6">
        <f t="shared" si="9"/>
        <v>0.3014425544813441</v>
      </c>
      <c r="P68" s="6"/>
      <c r="U68" s="11"/>
      <c r="V68" s="11"/>
      <c r="W68" s="11"/>
    </row>
    <row r="69" spans="1:23" ht="12">
      <c r="A69" s="2">
        <v>8</v>
      </c>
      <c r="B69" s="4" t="s">
        <v>7</v>
      </c>
      <c r="C69" s="4" t="s">
        <v>34</v>
      </c>
      <c r="D69" s="4" t="s">
        <v>8</v>
      </c>
      <c r="E69" s="6">
        <f t="shared" si="5"/>
        <v>1.6483235800440774</v>
      </c>
      <c r="F69" s="6">
        <f t="shared" si="6"/>
        <v>1.739029538242645</v>
      </c>
      <c r="G69" s="6">
        <f t="shared" si="7"/>
        <v>1.667659890402494</v>
      </c>
      <c r="K69" s="4" t="s">
        <v>34</v>
      </c>
      <c r="L69" s="11">
        <f t="shared" si="8"/>
        <v>1151.922</v>
      </c>
      <c r="M69" s="11">
        <f t="shared" si="8"/>
        <v>1187.9569999999999</v>
      </c>
      <c r="N69" s="11">
        <f t="shared" si="8"/>
        <v>1190.057</v>
      </c>
      <c r="O69" s="6">
        <f t="shared" si="9"/>
        <v>0.17677407515593044</v>
      </c>
      <c r="P69" s="6"/>
      <c r="U69" s="11"/>
      <c r="V69" s="11"/>
      <c r="W69" s="11"/>
    </row>
    <row r="70" spans="1:23" ht="12">
      <c r="A70" s="2">
        <v>9</v>
      </c>
      <c r="B70" s="4" t="s">
        <v>7</v>
      </c>
      <c r="C70" s="4" t="s">
        <v>35</v>
      </c>
      <c r="D70" s="4" t="s">
        <v>8</v>
      </c>
      <c r="E70" s="6">
        <f t="shared" si="5"/>
        <v>0.3142515607690625</v>
      </c>
      <c r="F70" s="6">
        <f t="shared" si="6"/>
        <v>0.5495078449614839</v>
      </c>
      <c r="G70" s="6">
        <f t="shared" si="7"/>
        <v>0.9732207165073956</v>
      </c>
      <c r="K70" s="4" t="s">
        <v>35</v>
      </c>
      <c r="L70" s="11">
        <f t="shared" si="8"/>
        <v>219.613</v>
      </c>
      <c r="M70" s="11">
        <f t="shared" si="8"/>
        <v>375.377</v>
      </c>
      <c r="N70" s="11">
        <f t="shared" si="8"/>
        <v>694.499</v>
      </c>
      <c r="O70" s="6">
        <f t="shared" si="9"/>
        <v>85.01373286056419</v>
      </c>
      <c r="P70" s="6"/>
      <c r="U70" s="11"/>
      <c r="V70" s="11"/>
      <c r="W70" s="11"/>
    </row>
    <row r="71" spans="1:15" ht="12">
      <c r="A71" s="2">
        <v>10</v>
      </c>
      <c r="B71" s="4" t="s">
        <v>7</v>
      </c>
      <c r="C71" s="4" t="s">
        <v>37</v>
      </c>
      <c r="D71" s="4" t="s">
        <v>8</v>
      </c>
      <c r="E71" s="6"/>
      <c r="F71" s="6"/>
      <c r="G71" s="6"/>
      <c r="K71" s="4" t="s">
        <v>37</v>
      </c>
      <c r="L71" s="11">
        <f t="shared" si="8"/>
        <v>0</v>
      </c>
      <c r="M71" s="11">
        <f t="shared" si="8"/>
        <v>0</v>
      </c>
      <c r="N71" s="11">
        <f t="shared" si="8"/>
        <v>0</v>
      </c>
      <c r="O71" s="6"/>
    </row>
    <row r="72" spans="2:23" ht="12">
      <c r="B72" s="4" t="s">
        <v>7</v>
      </c>
      <c r="C72" s="4" t="s">
        <v>38</v>
      </c>
      <c r="D72" s="4" t="s">
        <v>8</v>
      </c>
      <c r="E72" s="6">
        <f aca="true" t="shared" si="10" ref="E72:G77">(L72/L$59)*100</f>
        <v>0.49823524423699467</v>
      </c>
      <c r="F72" s="6">
        <f t="shared" si="10"/>
        <v>0.5115947504547413</v>
      </c>
      <c r="G72" s="6">
        <f t="shared" si="10"/>
        <v>0.5107209027438525</v>
      </c>
      <c r="K72" s="4" t="s">
        <v>38</v>
      </c>
      <c r="L72" s="11">
        <f t="shared" si="8"/>
        <v>348.189</v>
      </c>
      <c r="M72" s="11">
        <f t="shared" si="8"/>
        <v>349.478</v>
      </c>
      <c r="N72" s="11">
        <f t="shared" si="8"/>
        <v>364.455</v>
      </c>
      <c r="O72" s="6">
        <f aca="true" t="shared" si="11" ref="O72:O78">((N72-M72)/M72)*100</f>
        <v>4.285534425629074</v>
      </c>
      <c r="U72" s="11"/>
      <c r="V72" s="11"/>
      <c r="W72" s="11"/>
    </row>
    <row r="73" spans="1:23" ht="12">
      <c r="A73" s="2">
        <v>11</v>
      </c>
      <c r="B73" s="4" t="s">
        <v>7</v>
      </c>
      <c r="C73" s="4" t="s">
        <v>39</v>
      </c>
      <c r="D73" s="4" t="s">
        <v>8</v>
      </c>
      <c r="E73" s="6">
        <f t="shared" si="10"/>
        <v>0.5469585240254706</v>
      </c>
      <c r="F73" s="6">
        <f t="shared" si="10"/>
        <v>0.46946274640058655</v>
      </c>
      <c r="G73" s="6">
        <f t="shared" si="10"/>
        <v>0.4399986941867557</v>
      </c>
      <c r="K73" s="4" t="s">
        <v>39</v>
      </c>
      <c r="L73" s="11">
        <f t="shared" si="8"/>
        <v>382.23900000000003</v>
      </c>
      <c r="M73" s="11">
        <f t="shared" si="8"/>
        <v>320.697</v>
      </c>
      <c r="N73" s="11">
        <f t="shared" si="8"/>
        <v>313.987</v>
      </c>
      <c r="O73" s="6">
        <f t="shared" si="11"/>
        <v>-2.092317670573775</v>
      </c>
      <c r="U73" s="11"/>
      <c r="V73" s="11"/>
      <c r="W73" s="11"/>
    </row>
    <row r="74" spans="1:23" ht="12">
      <c r="A74" s="2">
        <v>12</v>
      </c>
      <c r="B74" s="4" t="s">
        <v>7</v>
      </c>
      <c r="C74" s="4" t="s">
        <v>40</v>
      </c>
      <c r="D74" s="4" t="s">
        <v>8</v>
      </c>
      <c r="E74" s="6">
        <f t="shared" si="10"/>
        <v>0.35828281017790814</v>
      </c>
      <c r="F74" s="6">
        <f t="shared" si="10"/>
        <v>0.39469494448036296</v>
      </c>
      <c r="G74" s="6">
        <f t="shared" si="10"/>
        <v>0.3235525626882005</v>
      </c>
      <c r="K74" s="4" t="s">
        <v>40</v>
      </c>
      <c r="L74" s="11">
        <f t="shared" si="8"/>
        <v>250.384</v>
      </c>
      <c r="M74" s="11">
        <f t="shared" si="8"/>
        <v>269.622</v>
      </c>
      <c r="N74" s="11">
        <f t="shared" si="8"/>
        <v>230.89</v>
      </c>
      <c r="O74" s="6">
        <f t="shared" si="11"/>
        <v>-14.365296600425792</v>
      </c>
      <c r="U74" s="11"/>
      <c r="V74" s="11"/>
      <c r="W74" s="11"/>
    </row>
    <row r="75" spans="1:23" ht="12">
      <c r="A75" s="2">
        <v>13</v>
      </c>
      <c r="B75" s="4" t="s">
        <v>7</v>
      </c>
      <c r="C75" s="4" t="s">
        <v>41</v>
      </c>
      <c r="D75" s="4" t="s">
        <v>8</v>
      </c>
      <c r="E75" s="6">
        <f t="shared" si="10"/>
        <v>0.08212269457681132</v>
      </c>
      <c r="F75" s="6">
        <f t="shared" si="10"/>
        <v>0.10560009646831468</v>
      </c>
      <c r="G75" s="6">
        <f t="shared" si="10"/>
        <v>0.11384666853443105</v>
      </c>
      <c r="K75" s="4" t="s">
        <v>41</v>
      </c>
      <c r="L75" s="11">
        <f t="shared" si="8"/>
        <v>57.391</v>
      </c>
      <c r="M75" s="11">
        <f t="shared" si="8"/>
        <v>72.137</v>
      </c>
      <c r="N75" s="11">
        <f t="shared" si="8"/>
        <v>81.242</v>
      </c>
      <c r="O75" s="6">
        <f t="shared" si="11"/>
        <v>12.621816820771592</v>
      </c>
      <c r="U75" s="11"/>
      <c r="V75" s="11"/>
      <c r="W75" s="11"/>
    </row>
    <row r="76" spans="1:23" ht="12">
      <c r="A76" s="2">
        <v>14</v>
      </c>
      <c r="B76" s="4" t="s">
        <v>7</v>
      </c>
      <c r="C76" s="4" t="s">
        <v>43</v>
      </c>
      <c r="D76" s="4" t="s">
        <v>8</v>
      </c>
      <c r="E76" s="6">
        <f t="shared" si="10"/>
        <v>0.06997979436286104</v>
      </c>
      <c r="F76" s="6">
        <f t="shared" si="10"/>
        <v>0.0741090547667415</v>
      </c>
      <c r="G76" s="6">
        <f t="shared" si="10"/>
        <v>0.07061150366536331</v>
      </c>
      <c r="K76" s="4" t="s">
        <v>43</v>
      </c>
      <c r="L76" s="11">
        <f t="shared" si="8"/>
        <v>48.905</v>
      </c>
      <c r="M76" s="11">
        <f t="shared" si="8"/>
        <v>50.625</v>
      </c>
      <c r="N76" s="11">
        <f t="shared" si="8"/>
        <v>50.389</v>
      </c>
      <c r="O76" s="6">
        <f t="shared" si="11"/>
        <v>-0.4661728395061671</v>
      </c>
      <c r="U76" s="11"/>
      <c r="V76" s="11"/>
      <c r="W76" s="11"/>
    </row>
    <row r="77" spans="1:23" ht="12">
      <c r="A77" s="2">
        <v>15</v>
      </c>
      <c r="B77" s="4" t="s">
        <v>7</v>
      </c>
      <c r="C77" s="4" t="s">
        <v>44</v>
      </c>
      <c r="D77" s="4" t="s">
        <v>8</v>
      </c>
      <c r="E77" s="6">
        <f t="shared" si="10"/>
        <v>0.05210743710711757</v>
      </c>
      <c r="F77" s="6">
        <f t="shared" si="10"/>
        <v>0.08965695147148343</v>
      </c>
      <c r="G77" s="6">
        <f t="shared" si="10"/>
        <v>0.07012244028289469</v>
      </c>
      <c r="K77" s="4" t="s">
        <v>44</v>
      </c>
      <c r="L77" s="11">
        <f t="shared" si="8"/>
        <v>36.415</v>
      </c>
      <c r="M77" s="11">
        <f t="shared" si="8"/>
        <v>61.246</v>
      </c>
      <c r="N77" s="11">
        <f t="shared" si="8"/>
        <v>50.04</v>
      </c>
      <c r="O77" s="6">
        <f t="shared" si="11"/>
        <v>-18.29670509094472</v>
      </c>
      <c r="U77" s="11"/>
      <c r="V77" s="11"/>
      <c r="W77" s="11"/>
    </row>
    <row r="78" spans="1:23" ht="12">
      <c r="A78" s="2">
        <v>16</v>
      </c>
      <c r="B78" s="4" t="s">
        <v>7</v>
      </c>
      <c r="C78" s="4" t="s">
        <v>46</v>
      </c>
      <c r="D78" s="4" t="s">
        <v>8</v>
      </c>
      <c r="E78" s="12" t="s">
        <v>45</v>
      </c>
      <c r="F78" s="12" t="s">
        <v>45</v>
      </c>
      <c r="G78" s="12" t="s">
        <v>45</v>
      </c>
      <c r="K78" s="4" t="s">
        <v>46</v>
      </c>
      <c r="L78" s="11">
        <f t="shared" si="8"/>
        <v>0.3</v>
      </c>
      <c r="M78" s="11">
        <f t="shared" si="8"/>
        <v>1.2</v>
      </c>
      <c r="N78" s="11">
        <f t="shared" si="8"/>
        <v>0</v>
      </c>
      <c r="O78" s="6">
        <f t="shared" si="11"/>
        <v>-100</v>
      </c>
      <c r="U78" s="11"/>
      <c r="V78" s="11"/>
      <c r="W78" s="11"/>
    </row>
    <row r="79" spans="1:14" ht="12">
      <c r="A79" s="7" t="s">
        <v>6</v>
      </c>
      <c r="B79" s="4" t="s">
        <v>68</v>
      </c>
      <c r="C79" s="7" t="s">
        <v>6</v>
      </c>
      <c r="D79" s="4" t="s">
        <v>8</v>
      </c>
      <c r="E79" s="7" t="s">
        <v>6</v>
      </c>
      <c r="F79" s="7" t="s">
        <v>6</v>
      </c>
      <c r="G79" s="7" t="s">
        <v>6</v>
      </c>
      <c r="K79" s="7" t="s">
        <v>6</v>
      </c>
      <c r="L79" s="11" t="str">
        <f t="shared" si="8"/>
        <v>_</v>
      </c>
      <c r="M79" s="11" t="str">
        <f t="shared" si="8"/>
        <v>_</v>
      </c>
      <c r="N79" s="11" t="str">
        <f t="shared" si="8"/>
        <v>_</v>
      </c>
    </row>
    <row r="81" ht="12">
      <c r="A81" s="4" t="s">
        <v>47</v>
      </c>
    </row>
    <row r="82" spans="1:11" ht="12">
      <c r="A82" s="4" t="s">
        <v>69</v>
      </c>
      <c r="K82" s="4" t="s">
        <v>70</v>
      </c>
    </row>
    <row r="84" ht="12">
      <c r="A84" s="4" t="s">
        <v>54</v>
      </c>
    </row>
    <row r="85" ht="12">
      <c r="A85" s="4" t="s">
        <v>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2008-06-24T21:13:18Z</dcterms:created>
  <dcterms:modified xsi:type="dcterms:W3CDTF">2008-06-24T21:13:18Z</dcterms:modified>
  <cp:category/>
  <cp:version/>
  <cp:contentType/>
  <cp:contentStatus/>
</cp:coreProperties>
</file>